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filterPrivacy="1" showInkAnnotation="0" defaultThemeVersion="124226"/>
  <xr:revisionPtr revIDLastSave="0" documentId="13_ncr:1_{52B5A3A5-CC3D-4C1F-BC9B-1F6BC608735C}" xr6:coauthVersionLast="47" xr6:coauthVersionMax="47" xr10:uidLastSave="{00000000-0000-0000-0000-000000000000}"/>
  <bookViews>
    <workbookView xWindow="-120" yWindow="-120" windowWidth="29040" windowHeight="15840" tabRatio="827" xr2:uid="{00000000-000D-0000-FFFF-FFFF0000000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e 1.20, 1.21" sheetId="91" r:id="rId13"/>
    <sheet name="14 Tablice 1.22, 1.23" sheetId="92" r:id="rId14"/>
    <sheet name="15 Tablica 1.24" sheetId="36" r:id="rId15"/>
    <sheet name="16 Tablice 2.1 - 2.4" sheetId="83" r:id="rId16"/>
    <sheet name="17 Tablice 2.5, 2.6" sheetId="89" r:id="rId17"/>
    <sheet name="18 Tablice 2.7 - 2.9" sheetId="90" r:id="rId18"/>
    <sheet name="19 Tablica 3.1" sheetId="37" r:id="rId19"/>
    <sheet name="20 Tablica 3.2" sheetId="38" r:id="rId20"/>
    <sheet name="21 Tablica 4.1" sheetId="44" r:id="rId21"/>
    <sheet name="22 Tablice 4.2 - 4.8" sheetId="45" r:id="rId22"/>
    <sheet name="23 Tablice 5.1 - 5.4" sheetId="86" r:id="rId23"/>
    <sheet name="24 Tablica 6.1" sheetId="46" r:id="rId24"/>
    <sheet name="25 Tablice 6.2, 6.3" sheetId="67" r:id="rId25"/>
    <sheet name="26 Tablice 6.4 - 6.8" sheetId="65" r:id="rId26"/>
    <sheet name="27 Tablice 6.9 - 6.12 " sheetId="68" r:id="rId27"/>
    <sheet name="28 Tablice 7.1, 7.2 " sheetId="70" r:id="rId28"/>
    <sheet name="29 Tablice 7.3, 7.4" sheetId="71" r:id="rId29"/>
    <sheet name="30 Tablica 7.5" sheetId="76" r:id="rId30"/>
    <sheet name="31 Tablica 7.6 " sheetId="72" r:id="rId31"/>
    <sheet name="32 Tablica 7.7" sheetId="85" r:id="rId32"/>
    <sheet name="33 Tablica 7.8" sheetId="87" r:id="rId33"/>
    <sheet name="34 Tablice 8.1 - 8.5" sheetId="82" r:id="rId34"/>
    <sheet name="35 Tablica 8,6" sheetId="88"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1.19'!#REF!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1.19'!#REF!</definedName>
    <definedName name="doprinosi">'[3]neto doprinosi - unos podataka'!$A$1:$MK$125</definedName>
    <definedName name="ID_DATUM">[4]ID_PODACI!$A$5:$S$200</definedName>
    <definedName name="isplate">'[3]isplate(zatvaranje OR) - unos'!$A$1:$MK$126</definedName>
    <definedName name="MI_ALT">'[5]2_MI_Alternativno_trziste'!$A$3:$DB$238</definedName>
    <definedName name="MI_UT">'[5]2_MI_Uređeno_trziste'!$A$3:$DN$238</definedName>
    <definedName name="mjesec" localSheetId="12">'21 Tablica 4.1'!#REF!</definedName>
    <definedName name="mjesec" localSheetId="13">'21 Tablica 4.1'!#REF!</definedName>
    <definedName name="mjesec">'21 Tablica 4.1'!#REF!</definedName>
    <definedName name="naknade">'[3]ulazne naknade - unos podataka'!$A$1:$MK$125</definedName>
    <definedName name="naknade_izl">'[3]izlazne naknade - unos podat'!$A$1:$MS$129</definedName>
    <definedName name="nav">'[6]neto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1.16'!$A$1:$J$69</definedName>
    <definedName name="_xlnm.Print_Area" localSheetId="10">'11 Tablica 1.17'!$A$1:$S$38</definedName>
    <definedName name="_xlnm.Print_Area" localSheetId="11">'12 Tablice 1.18, 1.19'!$A$1:$G$57</definedName>
    <definedName name="_xlnm.Print_Area" localSheetId="12">'13 Tablice 1.20, 1.21'!$A$1:$L$67</definedName>
    <definedName name="_xlnm.Print_Area" localSheetId="13">'14 Tablice 1.22, 1.23'!$A$1:$G$66</definedName>
    <definedName name="_xlnm.Print_Area" localSheetId="14">'15 Tablica 1.24'!$A$1:$AS$38</definedName>
    <definedName name="_xlnm.Print_Area" localSheetId="15">'16 Tablice 2.1 - 2.4'!$A$1:$H$53</definedName>
    <definedName name="_xlnm.Print_Area" localSheetId="16">'17 Tablice 2.5, 2.6'!$A$1:$E$62</definedName>
    <definedName name="_xlnm.Print_Area" localSheetId="17">'18 Tablice 2.7 - 2.9'!$A$1:$E$58</definedName>
    <definedName name="_xlnm.Print_Area" localSheetId="18">'19 Tablica 3.1'!$A$1:$Q$50</definedName>
    <definedName name="_xlnm.Print_Area" localSheetId="1">'2 Sadržaj'!$A$1:$A$180</definedName>
    <definedName name="_xlnm.Print_Area" localSheetId="19">'20 Tablica 3.2'!$A$1:$F$40</definedName>
    <definedName name="_xlnm.Print_Area" localSheetId="20">'21 Tablica 4.1'!$A$1:$G$64</definedName>
    <definedName name="_xlnm.Print_Area" localSheetId="21">'22 Tablice 4.2 - 4.8'!$A$1:$K$85</definedName>
    <definedName name="_xlnm.Print_Area" localSheetId="22">'23 Tablice 5.1 - 5.4'!$A$1:$J$75</definedName>
    <definedName name="_xlnm.Print_Area" localSheetId="23">'24 Tablica 6.1'!$A$1:$L$165</definedName>
    <definedName name="_xlnm.Print_Area" localSheetId="24">'25 Tablice 6.2, 6.3'!$A$1:$O$56</definedName>
    <definedName name="_xlnm.Print_Area" localSheetId="25">'26 Tablice 6.4 - 6.8'!$A$1:$G$100</definedName>
    <definedName name="_xlnm.Print_Area" localSheetId="26">'27 Tablice 6.9 - 6.12 '!$A$1:$G$66</definedName>
    <definedName name="_xlnm.Print_Area" localSheetId="27">'28 Tablice 7.1, 7.2 '!$A$1:$I$32</definedName>
    <definedName name="_xlnm.Print_Area" localSheetId="28">'29 Tablice 7.3, 7.4'!$A$1:$D$56</definedName>
    <definedName name="_xlnm.Print_Area" localSheetId="2">'3 Tablice 1.1, 1.2'!$A$1:$S$53</definedName>
    <definedName name="_xlnm.Print_Area" localSheetId="29">'30 Tablica 7.5'!$A$1:$E$61</definedName>
    <definedName name="_xlnm.Print_Area" localSheetId="30">'31 Tablica 7.6 '!$A$1:$I$56</definedName>
    <definedName name="_xlnm.Print_Area" localSheetId="31">'32 Tablica 7.7'!$A$1:$O$46</definedName>
    <definedName name="_xlnm.Print_Area" localSheetId="33">'34 Tablice 8.1 - 8.5'!$A$1:$E$72</definedName>
    <definedName name="_xlnm.Print_Area" localSheetId="3">'4 Tablice 1.3, 1.4'!$A$1:$D$66</definedName>
    <definedName name="_xlnm.Print_Area" localSheetId="4">'5 Tablice 1.5 - 1.7'!$A$1:$E$85</definedName>
    <definedName name="_xlnm.Print_Area" localSheetId="5">'6 Tablice 1.8, 1.9'!$A$1:$L$95</definedName>
    <definedName name="_xlnm.Print_Area" localSheetId="6">'7 Tablica 1.10'!$A$1:$AG$51</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'[7]Unos podataka'!$A$1:$EP$102</definedName>
    <definedName name="Unos_NOVI">[8]Unos_podataka_NOVI!$B$1:$EA$173</definedName>
    <definedName name="uplate">'[9]Bruto uplate'!$A$1:$JF$72</definedName>
    <definedName name="ZDMFclanovi">[10]Clanstvo!$1:$1048576</definedName>
    <definedName name="ZDMFisplate">[11]Isplate!$A$1:$IU$382</definedName>
    <definedName name="ZDMFnav">[10]NAV!$1:$1048576</definedName>
    <definedName name="ZDMFuplate" localSheetId="12">#REF!</definedName>
    <definedName name="ZDMFuplate" localSheetId="13">#REF!</definedName>
    <definedName name="ZDMFupl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49" i="46" l="1"/>
  <c r="I34" i="45" l="1"/>
  <c r="B38" i="45"/>
  <c r="F49" i="67" l="1"/>
  <c r="G49" i="67"/>
  <c r="H49" i="67"/>
  <c r="C54" i="82" l="1"/>
  <c r="C55" i="82"/>
  <c r="C56" i="82"/>
  <c r="C57" i="82" l="1"/>
  <c r="H34" i="45"/>
  <c r="J23" i="31" l="1"/>
  <c r="B27" i="31" s="1"/>
  <c r="J22" i="31"/>
  <c r="B26" i="31" s="1"/>
  <c r="G2" i="92" l="1"/>
  <c r="B7" i="92" s="1"/>
  <c r="G1" i="92"/>
  <c r="B6" i="92" s="1"/>
  <c r="G2" i="34"/>
  <c r="B6" i="34" s="1"/>
  <c r="G1" i="34"/>
  <c r="J36" i="92" l="1"/>
  <c r="B40" i="92" s="1"/>
  <c r="J35" i="92"/>
  <c r="B39" i="92" s="1"/>
  <c r="B5" i="34"/>
  <c r="I16" i="45" l="1"/>
  <c r="C82" i="45" l="1"/>
  <c r="C56" i="45"/>
  <c r="C16" i="45"/>
  <c r="S25" i="37" l="1"/>
  <c r="S26" i="37"/>
  <c r="F80" i="65" l="1"/>
  <c r="C65" i="82" l="1"/>
  <c r="C66" i="82"/>
  <c r="C67" i="82"/>
  <c r="C68" i="82" l="1"/>
  <c r="F22" i="68" l="1"/>
  <c r="F55" i="65" l="1"/>
  <c r="O62" i="92" l="1"/>
  <c r="I2" i="91" l="1"/>
  <c r="L35" i="91" s="1"/>
  <c r="I1" i="91"/>
  <c r="L34" i="91" s="1"/>
  <c r="F11" i="68" l="1"/>
  <c r="B82" i="45" l="1"/>
  <c r="C49" i="67" l="1"/>
  <c r="D49" i="67"/>
  <c r="E49" i="67"/>
  <c r="B49" i="67"/>
  <c r="H16" i="45" l="1"/>
  <c r="B34" i="45"/>
  <c r="B16" i="45"/>
  <c r="S31" i="3" l="1"/>
  <c r="S32" i="3"/>
  <c r="L33" i="8" l="1"/>
  <c r="L32" i="8"/>
  <c r="C38" i="5" l="1"/>
  <c r="B8" i="44" l="1"/>
  <c r="B7" i="44"/>
  <c r="E8" i="44" l="1"/>
  <c r="B33" i="44"/>
  <c r="B20" i="44"/>
  <c r="B52" i="44"/>
  <c r="B37" i="44"/>
  <c r="E7" i="44"/>
  <c r="B51" i="44"/>
  <c r="B36" i="44"/>
  <c r="B32" i="44"/>
  <c r="B19" i="44"/>
  <c r="E52" i="44" l="1"/>
  <c r="E33" i="44"/>
  <c r="E20" i="44"/>
  <c r="E32" i="44"/>
  <c r="E51" i="44"/>
  <c r="E19" i="44"/>
  <c r="F64" i="45" l="1"/>
  <c r="E64" i="45"/>
  <c r="G2" i="68" l="1"/>
  <c r="G1" i="68"/>
  <c r="F72" i="45" l="1"/>
  <c r="E72" i="45"/>
  <c r="F91" i="65" l="1"/>
  <c r="F15" i="65" l="1"/>
  <c r="G40" i="68" l="1"/>
  <c r="G39" i="68"/>
  <c r="O2" i="67" l="1"/>
  <c r="H42" i="67" s="1"/>
  <c r="O1" i="67"/>
  <c r="H41" i="67" s="1"/>
  <c r="E2" i="45" l="1"/>
  <c r="K2" i="45" s="1"/>
  <c r="E1" i="45"/>
  <c r="K1" i="45" s="1"/>
  <c r="H7" i="46"/>
  <c r="H6" i="46"/>
  <c r="B56" i="45"/>
  <c r="B39" i="45" l="1"/>
  <c r="AS2" i="36"/>
  <c r="AS1" i="36"/>
  <c r="S2" i="33"/>
  <c r="S1" i="33"/>
  <c r="G2" i="31"/>
  <c r="G1" i="31"/>
  <c r="B6" i="31"/>
  <c r="B7" i="31"/>
  <c r="L23" i="30"/>
  <c r="L22" i="30"/>
  <c r="I2" i="30"/>
  <c r="I1" i="30"/>
  <c r="J2" i="28" l="1"/>
  <c r="J1" i="28"/>
  <c r="AG2" i="27"/>
  <c r="AG1" i="27"/>
  <c r="B6" i="8" l="1"/>
  <c r="B5" i="8"/>
  <c r="E2" i="8"/>
  <c r="E1" i="8"/>
  <c r="E30" i="7"/>
  <c r="E29" i="7"/>
  <c r="E2" i="7"/>
  <c r="D59" i="7" s="1"/>
  <c r="E1" i="7"/>
  <c r="D58" i="7" s="1"/>
  <c r="D36" i="5"/>
  <c r="D35" i="5"/>
  <c r="D2" i="5"/>
  <c r="D1" i="5"/>
  <c r="S5" i="3"/>
  <c r="S4" i="3"/>
  <c r="B6" i="5" l="1"/>
  <c r="B39" i="5"/>
  <c r="B5" i="5"/>
  <c r="B38" i="5"/>
</calcChain>
</file>

<file path=xl/sharedStrings.xml><?xml version="1.0" encoding="utf-8"?>
<sst xmlns="http://schemas.openxmlformats.org/spreadsheetml/2006/main" count="3736" uniqueCount="1718">
  <si>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</si>
  <si>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</si>
  <si>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</si>
  <si>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</si>
  <si>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</si>
  <si>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</si>
  <si>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</si>
  <si>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</si>
  <si>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</si>
  <si>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</si>
  <si>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</si>
  <si>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</si>
  <si>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</si>
  <si>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</si>
  <si>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</si>
  <si>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</si>
  <si>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</si>
  <si>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</si>
  <si>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</si>
  <si>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</si>
  <si>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</si>
  <si>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</si>
  <si>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</si>
  <si>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</si>
  <si>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</si>
  <si>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</si>
  <si>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</si>
  <si>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</si>
  <si>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</si>
  <si>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</si>
  <si>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</si>
  <si>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</si>
  <si>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</si>
  <si>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</si>
  <si>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</si>
  <si>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</si>
  <si>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</si>
  <si>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</si>
  <si>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</si>
  <si>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</si>
  <si>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</si>
  <si>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</si>
  <si>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</si>
  <si>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</si>
  <si>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</si>
  <si>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</si>
  <si>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</si>
  <si>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</si>
  <si>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</si>
  <si>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</si>
  <si>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</si>
  <si>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</si>
  <si>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</si>
  <si>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</si>
  <si>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</si>
  <si>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</si>
  <si>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</si>
  <si>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</si>
  <si>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</si>
  <si>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</si>
  <si>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</si>
  <si>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</si>
  <si>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</si>
  <si>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</si>
  <si>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</si>
  <si>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</si>
  <si>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</si>
  <si>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</si>
  <si>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</si>
  <si>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</si>
  <si>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</si>
  <si>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</si>
  <si>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</si>
  <si>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</si>
  <si>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</si>
  <si>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</si>
  <si>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</si>
  <si>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</si>
  <si>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</si>
  <si>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</si>
  <si>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</si>
  <si>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</si>
  <si>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</si>
  <si>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</si>
  <si>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</si>
  <si>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</si>
  <si>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</si>
  <si>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</si>
  <si>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</si>
  <si>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</si>
  <si>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</si>
  <si>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</si>
  <si>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</si>
  <si>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</si>
  <si>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</si>
  <si>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</si>
  <si>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</si>
  <si>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</si>
  <si>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</si>
  <si>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</si>
  <si>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</si>
  <si>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</si>
  <si>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</si>
  <si>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</si>
  <si>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</si>
  <si>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</si>
  <si>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</si>
  <si>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</si>
  <si>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</si>
  <si>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</si>
  <si>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</si>
  <si>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</si>
  <si>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</si>
  <si>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</si>
  <si>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</si>
  <si>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</si>
  <si>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</si>
  <si>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</si>
  <si>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</si>
  <si>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</si>
  <si>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</si>
  <si>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</si>
  <si>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</si>
  <si>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</si>
  <si>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</si>
  <si>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</si>
  <si>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</si>
  <si>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</si>
  <si>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</si>
  <si>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</si>
  <si>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</si>
  <si>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</si>
  <si>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</si>
  <si>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</si>
  <si>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</si>
  <si>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</si>
  <si>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</si>
  <si>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</si>
  <si>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</si>
  <si>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</si>
  <si>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</si>
  <si>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</si>
  <si>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</si>
  <si>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</si>
  <si>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</si>
  <si>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</si>
  <si>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KAPITALNI FOND  d.d. ZAIF</t>
  </si>
  <si>
    <t>HRALTIUAP204</t>
  </si>
  <si>
    <t>HRALTIUAP105</t>
  </si>
  <si>
    <t>HRERSIUEXCL4</t>
  </si>
  <si>
    <t>HRICAMUCAP15</t>
  </si>
  <si>
    <t>HRLOINUVAL26</t>
  </si>
  <si>
    <t>HRICAMUOMIF8</t>
  </si>
  <si>
    <t>HRLOINUPRIM0</t>
  </si>
  <si>
    <t>HRALPEUAFGS1</t>
  </si>
  <si>
    <t>HRPSPIUPFGS3</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</si>
  <si>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</si>
  <si>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</si>
  <si>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</si>
  <si>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</si>
  <si>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</si>
  <si>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</si>
  <si>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</si>
  <si>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</si>
  <si>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</si>
  <si>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</si>
  <si>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</si>
  <si>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</si>
  <si>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</si>
  <si>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</si>
  <si>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</si>
  <si>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</si>
  <si>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</si>
  <si>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</si>
  <si>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</si>
  <si>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</si>
  <si>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</si>
  <si>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</si>
  <si>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</si>
  <si>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</si>
  <si>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</si>
  <si>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</si>
  <si>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</si>
  <si>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</si>
  <si>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</si>
  <si>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</si>
  <si>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</si>
  <si>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</si>
  <si>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</si>
  <si>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</si>
  <si>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</si>
  <si>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</si>
  <si>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</si>
  <si>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NESTLE ZDMF</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</si>
  <si>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</si>
  <si>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</si>
  <si>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</si>
  <si>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</si>
  <si>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</si>
  <si>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</si>
  <si>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</si>
  <si>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</si>
  <si>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</si>
  <si>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</si>
  <si>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</si>
  <si>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</si>
  <si>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</si>
  <si>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</si>
  <si>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</si>
  <si>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</si>
  <si>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</si>
  <si>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</si>
  <si>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</si>
  <si>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</si>
  <si>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</si>
  <si>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</si>
  <si>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</si>
  <si>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</si>
  <si>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</si>
  <si>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</si>
  <si>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POLUGODIŠNJI PODACI</t>
  </si>
  <si>
    <t>SEMIANNUAL  DATA</t>
  </si>
  <si>
    <t>Primus</t>
  </si>
  <si>
    <t>SQ CAPITAL d.o.o.</t>
  </si>
  <si>
    <t>POŠTA ZDMF</t>
  </si>
  <si>
    <t>POLICIJSKI ZDMF</t>
  </si>
  <si>
    <t>Promjena od početka godine</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</si>
  <si>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</si>
  <si>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</si>
  <si>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</si>
  <si>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</si>
  <si>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</si>
  <si>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</si>
  <si>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</si>
  <si>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</si>
  <si>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</si>
  <si>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</si>
  <si>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</si>
  <si>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</si>
  <si>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</si>
  <si>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</si>
  <si>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</si>
  <si>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</si>
  <si>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</si>
  <si>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</si>
  <si>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</si>
  <si>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</si>
  <si>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</si>
  <si>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</si>
  <si>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</si>
  <si>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</si>
  <si>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</si>
  <si>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</si>
  <si>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</si>
  <si>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</si>
  <si>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</si>
  <si>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</si>
  <si>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</si>
  <si>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</si>
  <si>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</si>
  <si>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</si>
  <si>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</si>
  <si>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</si>
  <si>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</si>
  <si>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</si>
  <si>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</si>
  <si>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</si>
  <si>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</si>
  <si>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</si>
  <si>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</si>
  <si>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</si>
  <si>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</si>
  <si>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</si>
  <si>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</si>
  <si>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</si>
  <si>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</si>
  <si>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</si>
  <si>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</si>
  <si>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</si>
  <si>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</si>
  <si>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</si>
  <si>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</si>
  <si>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</si>
  <si>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</si>
  <si>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</si>
  <si>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</si>
  <si>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</si>
  <si>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</si>
  <si>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</si>
  <si>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</si>
  <si>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</si>
  <si>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</si>
  <si>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</si>
  <si>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</si>
  <si>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</si>
  <si>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</si>
  <si>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</si>
  <si>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</si>
  <si>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</si>
  <si>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</si>
  <si>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</si>
  <si>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</si>
  <si>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</si>
  <si>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</si>
  <si>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</si>
  <si>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</si>
  <si>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</si>
  <si>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</si>
  <si>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</si>
  <si>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</si>
  <si>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</si>
  <si>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</si>
  <si>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</si>
  <si>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</si>
  <si>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</si>
  <si>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</si>
  <si>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</si>
  <si>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</si>
  <si>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</si>
  <si>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</si>
  <si>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</si>
  <si>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</si>
  <si>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</si>
  <si>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</si>
  <si>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</si>
  <si>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</si>
  <si>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</si>
  <si>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</si>
  <si>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</si>
  <si>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</si>
  <si>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</si>
  <si>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</si>
  <si>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</si>
  <si>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</si>
  <si>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</si>
  <si>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</si>
  <si>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</si>
  <si>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</si>
  <si>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</si>
  <si>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</si>
  <si>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</si>
  <si>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</si>
  <si>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</si>
  <si>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</si>
  <si>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</si>
  <si>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</si>
  <si>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</si>
  <si>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</si>
  <si>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</si>
  <si>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</si>
  <si>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</si>
  <si>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</si>
  <si>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</si>
  <si>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</si>
  <si>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</si>
  <si>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</si>
  <si>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</si>
  <si>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</si>
  <si>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</si>
  <si>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</si>
  <si>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</si>
  <si>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</si>
  <si>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</si>
  <si>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</si>
  <si>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</si>
  <si>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</si>
  <si>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</si>
  <si>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</si>
  <si>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</si>
  <si>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</si>
  <si>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</si>
  <si>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</si>
  <si>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</si>
  <si>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</si>
  <si>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</si>
  <si>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</si>
  <si>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</si>
  <si>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</si>
  <si>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</si>
  <si>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</si>
  <si>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</si>
  <si>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</si>
  <si>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</si>
  <si>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</si>
  <si>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</si>
  <si>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</si>
  <si>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</si>
  <si>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</si>
  <si>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</si>
  <si>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</si>
  <si>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</si>
  <si>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</si>
  <si>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</si>
  <si>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</si>
  <si>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</si>
  <si>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</si>
  <si>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</si>
  <si>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</si>
  <si>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</si>
  <si>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</si>
  <si>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</si>
  <si>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</si>
  <si>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</si>
  <si>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</si>
  <si>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</si>
  <si>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</si>
  <si>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</si>
  <si>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</si>
  <si>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</si>
  <si>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</si>
  <si>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</si>
  <si>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</si>
  <si>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</si>
  <si>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</si>
  <si>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</si>
  <si>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</si>
  <si>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</si>
  <si>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</si>
  <si>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</si>
  <si>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</si>
  <si>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</si>
  <si>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</si>
  <si>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</si>
  <si>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</si>
  <si>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</si>
  <si>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</si>
  <si>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</si>
  <si>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</si>
  <si>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</si>
  <si>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</si>
  <si>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</si>
  <si>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</si>
  <si>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</si>
  <si>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</si>
  <si>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</si>
  <si>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</si>
  <si>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</si>
  <si>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</si>
  <si>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</si>
  <si>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</si>
  <si>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</si>
  <si>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</si>
  <si>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</si>
  <si>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</si>
  <si>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</si>
  <si>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</si>
  <si>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</si>
  <si>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</si>
  <si>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</si>
  <si>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</si>
  <si>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</si>
  <si>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</si>
  <si>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</si>
  <si>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</si>
  <si>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</si>
  <si>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</si>
  <si>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</si>
  <si>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</si>
  <si>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</si>
  <si>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</si>
  <si>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</si>
  <si>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</si>
  <si>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</si>
  <si>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</si>
  <si>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</si>
  <si>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</si>
  <si>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</si>
  <si>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</si>
  <si>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</si>
  <si>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</si>
  <si>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</si>
  <si>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</si>
  <si>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</si>
  <si>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</si>
  <si>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</si>
  <si>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</si>
  <si>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</si>
  <si>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</si>
  <si>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</si>
  <si>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</si>
  <si>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</si>
  <si>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</si>
  <si>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</si>
  <si>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</si>
  <si>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</si>
  <si>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</si>
  <si>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</si>
  <si>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</si>
  <si>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</si>
  <si>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</si>
  <si>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</si>
  <si>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</si>
  <si>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</si>
  <si>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</si>
  <si>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</si>
  <si>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</si>
  <si>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</si>
  <si>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</si>
  <si>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</si>
  <si>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</si>
  <si>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</si>
  <si>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</si>
  <si>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</si>
  <si>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</si>
  <si>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</si>
  <si>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</si>
  <si>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</si>
  <si>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</si>
  <si>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</si>
  <si>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</si>
  <si>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</si>
  <si>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</si>
  <si>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</si>
  <si>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</si>
  <si>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</si>
  <si>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</si>
  <si>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</si>
  <si>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</si>
  <si>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</si>
  <si>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</si>
  <si>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</si>
  <si>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</si>
  <si>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</si>
  <si>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</si>
  <si>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</si>
  <si>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</si>
  <si>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</si>
  <si>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</si>
  <si>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</si>
  <si>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</si>
  <si>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</si>
  <si>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</si>
  <si>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</si>
  <si>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</si>
  <si>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</si>
  <si>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</si>
  <si>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</si>
  <si>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</si>
  <si>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</si>
  <si>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</si>
  <si>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Neto imovina /</t>
    </r>
    <r>
      <rPr>
        <b/>
        <i/>
        <sz val="11"/>
        <color indexed="12"/>
        <rFont val="Arial"/>
        <family val="2"/>
        <charset val="238"/>
      </rPr>
      <t xml:space="preserve"> </t>
    </r>
    <r>
      <rPr>
        <b/>
        <i/>
        <sz val="11"/>
        <color theme="1" tint="0.34998626667073579"/>
        <rFont val="Arial"/>
        <family val="2"/>
        <charset val="238"/>
      </rPr>
      <t>Net assets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</si>
  <si>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</si>
  <si>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</si>
  <si>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</si>
  <si>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</si>
  <si>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</si>
  <si>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</si>
  <si>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</si>
  <si>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</si>
  <si>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</si>
  <si>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</si>
  <si>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</si>
  <si>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</si>
  <si>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</si>
  <si>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</si>
  <si>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</si>
  <si>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</si>
  <si>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</si>
  <si>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</si>
  <si>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</si>
  <si>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</si>
  <si>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</si>
  <si>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</si>
  <si>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</si>
  <si>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</si>
  <si>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</si>
  <si>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</si>
  <si>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</si>
  <si>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</si>
  <si>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</si>
  <si>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</si>
  <si>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</si>
  <si>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</si>
  <si>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</si>
  <si>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</si>
  <si>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</si>
  <si>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</si>
  <si>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</si>
  <si>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</si>
  <si>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</si>
  <si>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</si>
  <si>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</si>
  <si>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</si>
  <si>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</si>
  <si>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</si>
  <si>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</si>
  <si>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</si>
  <si>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</si>
  <si>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</si>
  <si>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</si>
  <si>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</si>
  <si>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</si>
  <si>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</si>
  <si>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</si>
  <si>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</si>
  <si>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</si>
  <si>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</si>
  <si>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</si>
  <si>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</si>
  <si>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</si>
  <si>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</si>
  <si>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</si>
  <si>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</si>
  <si>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</si>
  <si>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</si>
  <si>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</si>
  <si>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</si>
  <si>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</si>
  <si>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</si>
  <si>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</si>
  <si>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</si>
  <si>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</si>
  <si>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</si>
  <si>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</si>
  <si>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</si>
  <si>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</si>
  <si>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</si>
  <si>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</si>
  <si>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</si>
  <si>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</si>
  <si>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</si>
  <si>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</si>
  <si>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</si>
  <si>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</si>
  <si>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</si>
  <si>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</si>
  <si>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</si>
  <si>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</si>
  <si>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</si>
  <si>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</si>
  <si>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</si>
  <si>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</si>
  <si>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</si>
  <si>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</si>
  <si>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</si>
  <si>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</si>
  <si>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</si>
  <si>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</si>
  <si>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</si>
  <si>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</si>
  <si>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</si>
  <si>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</si>
  <si>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</si>
  <si>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</si>
  <si>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</si>
  <si>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</si>
  <si>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</si>
  <si>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</si>
  <si>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</si>
  <si>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</si>
  <si>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</si>
  <si>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</si>
  <si>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</si>
  <si>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</si>
  <si>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</si>
  <si>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</si>
  <si>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</si>
  <si>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</si>
  <si>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</si>
  <si>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</si>
  <si>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</si>
  <si>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</si>
  <si>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</si>
  <si>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</si>
  <si>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</si>
  <si>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</si>
  <si>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</si>
  <si>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</si>
  <si>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</si>
  <si>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</si>
  <si>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</si>
  <si>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</si>
  <si>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</si>
  <si>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</si>
  <si>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</si>
  <si>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</si>
  <si>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</si>
  <si>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</si>
  <si>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</si>
  <si>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</si>
  <si>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</si>
  <si>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</si>
  <si>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</si>
  <si>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</si>
  <si>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</si>
  <si>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</si>
  <si>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</si>
  <si>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</si>
  <si>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</si>
  <si>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</si>
  <si>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</si>
  <si>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</si>
  <si>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</si>
  <si>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</si>
  <si>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</si>
  <si>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</si>
  <si>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</si>
  <si>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</si>
  <si>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</si>
  <si>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</si>
  <si>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</si>
  <si>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</si>
  <si>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</si>
  <si>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</si>
  <si>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</si>
  <si>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</si>
  <si>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</si>
  <si>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</si>
  <si>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</si>
  <si>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</si>
  <si>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</si>
  <si>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</si>
  <si>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</si>
  <si>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</si>
  <si>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</si>
  <si>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</si>
  <si>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</si>
  <si>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</si>
  <si>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</si>
  <si>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</si>
  <si>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</si>
  <si>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</si>
  <si>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</si>
  <si>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</si>
  <si>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</si>
  <si>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</si>
  <si>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</si>
  <si>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</si>
  <si>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</si>
  <si>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</si>
  <si>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</si>
  <si>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</si>
  <si>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</si>
  <si>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</si>
  <si>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</si>
  <si>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</si>
  <si>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</si>
  <si>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</si>
  <si>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</si>
  <si>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</si>
  <si>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</si>
  <si>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</si>
  <si>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</si>
  <si>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</si>
  <si>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</si>
  <si>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</si>
  <si>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</si>
  <si>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</si>
  <si>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</si>
  <si>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</si>
  <si>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</si>
  <si>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</si>
  <si>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</si>
  <si>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</si>
  <si>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</si>
  <si>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</si>
  <si>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</si>
  <si>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</si>
  <si>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</si>
  <si>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</si>
  <si>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</si>
  <si>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</si>
  <si>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</si>
  <si>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</si>
  <si>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</si>
  <si>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</si>
  <si>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</si>
  <si>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</si>
  <si>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</si>
  <si>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</si>
  <si>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</si>
  <si>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</si>
  <si>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</si>
  <si>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</si>
  <si>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</si>
  <si>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</si>
  <si>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</si>
  <si>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</si>
  <si>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</si>
  <si>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</si>
  <si>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</si>
  <si>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</si>
  <si>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</si>
  <si>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</si>
  <si>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</si>
  <si>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</si>
  <si>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</si>
  <si>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</si>
  <si>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</si>
  <si>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</si>
  <si>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</si>
  <si>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</si>
  <si>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</si>
  <si>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</si>
  <si>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</si>
  <si>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</si>
  <si>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</si>
  <si>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</si>
  <si>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</si>
  <si>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</si>
  <si>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</si>
  <si>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</si>
  <si>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</si>
  <si>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</si>
  <si>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</si>
  <si>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</si>
  <si>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</si>
  <si>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</si>
  <si>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</si>
  <si>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</si>
  <si>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</si>
  <si>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</si>
  <si>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</si>
  <si>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</si>
  <si>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</si>
  <si>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</si>
  <si>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</si>
  <si>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</si>
  <si>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</si>
  <si>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</si>
  <si>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</si>
  <si>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</si>
  <si>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</si>
  <si>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</si>
  <si>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</si>
  <si>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</si>
  <si>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</si>
  <si>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</si>
  <si>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</si>
  <si>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</si>
  <si>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</si>
  <si>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</si>
  <si>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</si>
  <si>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</si>
  <si>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</si>
  <si>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t>30.06.2019</t>
  </si>
  <si>
    <t>Prosperus FGS II</t>
  </si>
  <si>
    <t>AZ A1 ZDMF</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</si>
  <si>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</si>
  <si>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</si>
  <si>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</si>
  <si>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</si>
  <si>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</si>
  <si>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</si>
  <si>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</si>
  <si>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</si>
  <si>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</si>
  <si>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</si>
  <si>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</si>
  <si>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</si>
  <si>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</si>
  <si>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</si>
  <si>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</si>
  <si>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</si>
  <si>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</si>
  <si>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</si>
  <si>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</si>
  <si>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</si>
  <si>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</si>
  <si>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</si>
  <si>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</si>
  <si>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</si>
  <si>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</si>
  <si>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</si>
  <si>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MWM 2</t>
  </si>
  <si>
    <t>Maverick Wealth Management d.o.o.</t>
  </si>
  <si>
    <t>MWM 1</t>
  </si>
  <si>
    <t>MWM Infinity Alpha</t>
  </si>
  <si>
    <t>25633344976</t>
  </si>
  <si>
    <t>HRMWM0UMWM10</t>
  </si>
  <si>
    <t>72167546465</t>
  </si>
  <si>
    <t>HRMWM0UMWM28</t>
  </si>
  <si>
    <t xml:space="preserve"> 79726997335</t>
  </si>
  <si>
    <t>HRMWM0UINAL6</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</si>
  <si>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</si>
  <si>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</si>
  <si>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</si>
  <si>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</si>
  <si>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</si>
  <si>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</si>
  <si>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</si>
  <si>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</si>
  <si>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</si>
  <si>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</si>
  <si>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</si>
  <si>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</si>
  <si>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</si>
  <si>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</si>
  <si>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</si>
  <si>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</si>
  <si>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</si>
  <si>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</si>
  <si>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</si>
  <si>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</si>
  <si>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</si>
  <si>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</si>
  <si>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</si>
  <si>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</si>
  <si>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</si>
  <si>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</si>
  <si>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</si>
  <si>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</si>
  <si>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</si>
  <si>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</si>
  <si>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</si>
  <si>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</si>
  <si>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</si>
  <si>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</si>
  <si>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</si>
  <si>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</si>
  <si>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</si>
  <si>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</si>
  <si>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</si>
  <si>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</si>
  <si>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</si>
  <si>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</si>
  <si>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</si>
  <si>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</si>
  <si>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</si>
  <si>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</si>
  <si>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</si>
  <si>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</si>
  <si>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</si>
  <si>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</si>
  <si>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</si>
  <si>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</si>
  <si>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</si>
  <si>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</si>
  <si>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</si>
  <si>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</si>
  <si>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</si>
  <si>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</si>
  <si>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</si>
  <si>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</si>
  <si>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</si>
  <si>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</si>
  <si>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</si>
  <si>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</si>
  <si>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</si>
  <si>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</si>
  <si>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</si>
  <si>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</si>
  <si>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</si>
  <si>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</si>
  <si>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</si>
  <si>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</si>
  <si>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</si>
  <si>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</si>
  <si>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</si>
  <si>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</si>
  <si>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</si>
  <si>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</si>
  <si>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</si>
  <si>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</si>
  <si>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</si>
  <si>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</si>
  <si>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</si>
  <si>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</si>
  <si>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</si>
  <si>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</si>
  <si>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</si>
  <si>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</si>
  <si>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</si>
  <si>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</si>
  <si>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</si>
  <si>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</si>
  <si>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</si>
  <si>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</si>
  <si>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</si>
  <si>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</si>
  <si>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</si>
  <si>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</si>
  <si>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</si>
  <si>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</si>
  <si>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</si>
  <si>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</si>
  <si>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</si>
  <si>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</si>
  <si>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</si>
  <si>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</si>
  <si>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</si>
  <si>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</si>
  <si>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</si>
  <si>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</si>
  <si>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</si>
  <si>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</si>
  <si>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</si>
  <si>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</si>
  <si>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</si>
  <si>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</si>
  <si>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</si>
  <si>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</si>
  <si>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</si>
  <si>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</si>
  <si>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</si>
  <si>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t>Generali Value</t>
  </si>
  <si>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</si>
  <si>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</si>
  <si>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</si>
  <si>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</si>
  <si>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</si>
  <si>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</si>
  <si>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</si>
  <si>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r>
      <t xml:space="preserve">Ukupna ulaganja imovine za pokriće tehničkih pričuva
</t>
    </r>
    <r>
      <rPr>
        <b/>
        <i/>
        <sz val="8"/>
        <color theme="1" tint="0.34998626667073579"/>
        <rFont val="Arial"/>
        <family val="2"/>
        <charset val="238"/>
      </rPr>
      <t>Total investment of assets to cover technical provisions</t>
    </r>
  </si>
  <si>
    <t>09296518535</t>
  </si>
  <si>
    <t>OTP INVEST d.o.o.</t>
  </si>
  <si>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</si>
  <si>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</si>
  <si>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</si>
  <si>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t>HRHPREUFGIB2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</si>
  <si>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</si>
  <si>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</si>
  <si>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</si>
  <si>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</si>
  <si>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</si>
  <si>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</si>
  <si>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</si>
  <si>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</si>
  <si>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</si>
  <si>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</si>
  <si>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</si>
  <si>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</si>
  <si>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</si>
  <si>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</si>
  <si>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</si>
  <si>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</si>
  <si>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</si>
  <si>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</si>
  <si>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</si>
  <si>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</si>
  <si>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</si>
  <si>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</si>
  <si>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</si>
  <si>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</si>
  <si>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</si>
  <si>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</si>
  <si>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</si>
  <si>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</si>
  <si>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</si>
  <si>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</si>
  <si>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19</t>
    </r>
  </si>
  <si>
    <r>
      <t xml:space="preserve">stranica / </t>
    </r>
    <r>
      <rPr>
        <i/>
        <sz val="8"/>
        <color theme="1" tint="0.34998626667073579"/>
        <rFont val="Arial"/>
        <family val="2"/>
        <charset val="238"/>
      </rPr>
      <t>page</t>
    </r>
    <r>
      <rPr>
        <sz val="8"/>
        <rFont val="Arial"/>
        <family val="2"/>
        <charset val="238"/>
      </rPr>
      <t xml:space="preserve"> 20</t>
    </r>
  </si>
  <si>
    <r>
      <t>stranica /</t>
    </r>
    <r>
      <rPr>
        <i/>
        <sz val="8"/>
        <color theme="1" tint="0.34998626667073579"/>
        <rFont val="Arial"/>
        <family val="2"/>
        <charset val="238"/>
      </rPr>
      <t xml:space="preserve"> 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</si>
  <si>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</si>
  <si>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</si>
  <si>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</si>
  <si>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</si>
  <si>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</si>
  <si>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29</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</si>
  <si>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</si>
  <si>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</si>
  <si>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</si>
  <si>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</si>
  <si>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</si>
  <si>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</si>
  <si>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</si>
  <si>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</si>
  <si>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</si>
  <si>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</si>
  <si>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</si>
  <si>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</si>
  <si>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</si>
  <si>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</si>
  <si>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</si>
  <si>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</si>
  <si>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</si>
  <si>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</si>
  <si>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</si>
  <si>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</si>
  <si>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</si>
  <si>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</si>
  <si>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</si>
  <si>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</si>
  <si>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</si>
  <si>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</si>
  <si>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</si>
  <si>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</si>
  <si>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</si>
  <si>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</si>
  <si>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</si>
  <si>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</si>
  <si>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</si>
  <si>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</si>
  <si>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</si>
  <si>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</si>
  <si>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</si>
  <si>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</si>
  <si>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</si>
  <si>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</si>
  <si>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</si>
  <si>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</si>
  <si>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</si>
  <si>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</si>
  <si>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</si>
  <si>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</si>
  <si>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2020.</t>
  </si>
  <si>
    <t>HRICAMFSBI06</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</si>
  <si>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</si>
  <si>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</si>
  <si>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</si>
  <si>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</si>
  <si>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</si>
  <si>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</si>
  <si>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</si>
  <si>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</si>
  <si>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</si>
  <si>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</si>
  <si>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</si>
  <si>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</si>
  <si>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</si>
  <si>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</si>
  <si>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</si>
  <si>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</si>
  <si>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</si>
  <si>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</si>
  <si>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</si>
  <si>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</si>
  <si>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</si>
  <si>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</si>
  <si>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</si>
  <si>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</si>
  <si>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</si>
  <si>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</si>
  <si>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</si>
  <si>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 U uplate od početka rada uračunate su i uplate i u one fondove koji više nisu aktivni.</t>
  </si>
  <si>
    <t>** U isplate od početka rada uračunate su isplate i onih fondova koji više nisu aktivni.</t>
  </si>
  <si>
    <t>CGS Delta</t>
  </si>
  <si>
    <t>WHITE BRIDGE ASSET MANAGEMENT d.o.o.</t>
  </si>
  <si>
    <t/>
  </si>
  <si>
    <t>D</t>
  </si>
  <si>
    <t>EUR</t>
  </si>
  <si>
    <t>M</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</si>
  <si>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</si>
  <si>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</si>
  <si>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</si>
  <si>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</si>
  <si>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</si>
  <si>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</si>
  <si>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</si>
  <si>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</si>
  <si>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</si>
  <si>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</si>
  <si>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</si>
  <si>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</si>
  <si>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E- Conservative</t>
  </si>
  <si>
    <t>HRERSIUCONS9</t>
  </si>
  <si>
    <t>Erste Green Equity</t>
  </si>
  <si>
    <t>F</t>
  </si>
  <si>
    <t>Erste Quality Equity</t>
  </si>
  <si>
    <t>HRFOINUNOEU6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</si>
  <si>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</si>
  <si>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</si>
  <si>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</si>
  <si>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</si>
  <si>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</si>
  <si>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</si>
  <si>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</si>
  <si>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</si>
  <si>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</si>
  <si>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</si>
  <si>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</si>
  <si>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</si>
  <si>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</si>
  <si>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</si>
  <si>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HPB Kratkoročni obveznički eurski</t>
  </si>
  <si>
    <t>HRHPBIUHENF9</t>
  </si>
  <si>
    <t>03594345307</t>
  </si>
  <si>
    <t>HRHPBIUHNOF8</t>
  </si>
  <si>
    <t xml:space="preserve">HPB Obveznički </t>
  </si>
  <si>
    <t>02993069950</t>
  </si>
  <si>
    <t>HRHPBIUHOBF3</t>
  </si>
  <si>
    <t>InterCapital Balanced</t>
  </si>
  <si>
    <t>HRHAAIUHIBA0</t>
  </si>
  <si>
    <t>InterCapital Bond</t>
  </si>
  <si>
    <t>HRICAMUCAON0</t>
  </si>
  <si>
    <t>InterCapital Conservative Balanced</t>
  </si>
  <si>
    <t>32497884895</t>
  </si>
  <si>
    <t>HRICAMUCOBL2</t>
  </si>
  <si>
    <t>InterCapital CROBEX10tr UCITS ETF</t>
  </si>
  <si>
    <t>96658980897</t>
  </si>
  <si>
    <t>InterCapital Dollar Bond</t>
  </si>
  <si>
    <t>00300307851</t>
  </si>
  <si>
    <t>HRICAMUUSDB2</t>
  </si>
  <si>
    <t>InterCapital Global Equity</t>
  </si>
  <si>
    <t>HRHAAIUHIGR3</t>
  </si>
  <si>
    <t>InterCapital Global Technology</t>
  </si>
  <si>
    <t>05059615853</t>
  </si>
  <si>
    <t>HRICAMUGTCH8</t>
  </si>
  <si>
    <t>InterCapital Income Plus</t>
  </si>
  <si>
    <t>69079212930</t>
  </si>
  <si>
    <t>HRICAMUMOPL1</t>
  </si>
  <si>
    <t>InterCapital SBI TOP UCITS ETF</t>
  </si>
  <si>
    <t>29042810928</t>
  </si>
  <si>
    <t>InterCapital SEE Equity</t>
  </si>
  <si>
    <t>05008422802</t>
  </si>
  <si>
    <t>HRICAMUCATW0</t>
  </si>
  <si>
    <t>HRVBINUVBCA6</t>
  </si>
  <si>
    <t xml:space="preserve">OTP ABSOLUTE </t>
  </si>
  <si>
    <t>73113166994</t>
  </si>
  <si>
    <t>HROTPIUABSL5</t>
  </si>
  <si>
    <t>OTP INDEKSNI</t>
  </si>
  <si>
    <t>HROTPIUINDF7</t>
  </si>
  <si>
    <t xml:space="preserve">OTP MERIDIAN 20 </t>
  </si>
  <si>
    <t>HROTPIUMR207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</si>
  <si>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</si>
  <si>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</si>
  <si>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</si>
  <si>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</si>
  <si>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</si>
  <si>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</si>
  <si>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</si>
  <si>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</si>
  <si>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</si>
  <si>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</si>
  <si>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</si>
  <si>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</si>
  <si>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</si>
  <si>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</si>
  <si>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</si>
  <si>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</si>
  <si>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</si>
  <si>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</si>
  <si>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</si>
  <si>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HRPBZIUNVCF6</t>
  </si>
  <si>
    <t>RAIFFEISEN INVEST d.o.o.</t>
  </si>
  <si>
    <t xml:space="preserve">Raiffeisen Classic </t>
  </si>
  <si>
    <t>09165375440</t>
  </si>
  <si>
    <t>HRRBAIURBCL6</t>
  </si>
  <si>
    <t>Raiffeisen Eurski Val 2025 Bond</t>
  </si>
  <si>
    <t>HRRBAIUREVB1</t>
  </si>
  <si>
    <t>HRRBAIUREUC1</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</si>
  <si>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</si>
  <si>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</si>
  <si>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</si>
  <si>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</si>
  <si>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</si>
  <si>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</si>
  <si>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</si>
  <si>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</si>
  <si>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</si>
  <si>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</si>
  <si>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</si>
  <si>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</si>
  <si>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</si>
  <si>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</si>
  <si>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</si>
  <si>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HRZBINUAKTV2</t>
  </si>
  <si>
    <t>HRZBINUBOND3</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</si>
  <si>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</si>
  <si>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</si>
  <si>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</si>
  <si>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</si>
  <si>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</si>
  <si>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</si>
  <si>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</si>
  <si>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</si>
  <si>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</si>
  <si>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</si>
  <si>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</si>
  <si>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48255046061</t>
  </si>
  <si>
    <t>HRZBINUGL201</t>
  </si>
  <si>
    <t>HRZBINUGLBL6</t>
  </si>
  <si>
    <t>ZB Invest Funds – ZB Alpha</t>
  </si>
  <si>
    <t>22133068960</t>
  </si>
  <si>
    <t>HRZBINUALPH7</t>
  </si>
  <si>
    <t>ZB Invest Funds – ZB Bridge</t>
  </si>
  <si>
    <t>04869107820</t>
  </si>
  <si>
    <t>HRZBINUZBBR4</t>
  </si>
  <si>
    <t xml:space="preserve">ZB trend UCITS fond </t>
  </si>
  <si>
    <t>HRZBINUTRND8</t>
  </si>
  <si>
    <t>ICAM DYNAMIC ALLOCATION **</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</si>
  <si>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</si>
  <si>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</si>
  <si>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</si>
  <si>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</si>
  <si>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</si>
  <si>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</si>
  <si>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</si>
  <si>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</si>
  <si>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</si>
  <si>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ICAM COSERVATIVE PRIVATE</t>
  </si>
  <si>
    <t>Year-to-
date</t>
  </si>
  <si>
    <t>94203309739</t>
  </si>
  <si>
    <t>HRPBZIUEQWD8</t>
  </si>
  <si>
    <t>Feelsgood</t>
  </si>
  <si>
    <t>FEELSGOOD CAPITAL PARTNERS d.o.o.</t>
  </si>
  <si>
    <t>Prosperus Growth</t>
  </si>
  <si>
    <t>PROSPERUS - INVEST d.o.o.</t>
  </si>
  <si>
    <r>
      <t xml:space="preserve">Fond  Honestas FGS prestao s radom 20.4.2021. /  </t>
    </r>
    <r>
      <rPr>
        <i/>
        <sz val="8"/>
        <color theme="1" tint="0.34998626667073579"/>
        <rFont val="Arial"/>
        <family val="2"/>
      </rPr>
      <t>The  Honestas FGS Fund ceased to operate on April 24, 2021.</t>
    </r>
  </si>
  <si>
    <t>Prosperus FGS u likvidaciji</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</si>
  <si>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</si>
  <si>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Raiffeisen USD 2026 Bond</t>
  </si>
  <si>
    <t>76942927313</t>
  </si>
  <si>
    <t>HRRBAIUD26B0</t>
  </si>
  <si>
    <t xml:space="preserve">BKS - leasing Croatia d.o.o. </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</si>
  <si>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</si>
  <si>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</si>
  <si>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</si>
  <si>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</si>
  <si>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</si>
  <si>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</si>
  <si>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</si>
  <si>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</si>
  <si>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</si>
  <si>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</si>
  <si>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</si>
  <si>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</si>
  <si>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</si>
  <si>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</si>
  <si>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</si>
  <si>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</si>
  <si>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Eurizon HR Start</t>
  </si>
  <si>
    <t>Erste Future Equity</t>
  </si>
  <si>
    <t>58979959467</t>
  </si>
  <si>
    <t>HRERSIUFTRE2</t>
  </si>
  <si>
    <t>Erste Green Multi Asset</t>
  </si>
  <si>
    <t>15887601585</t>
  </si>
  <si>
    <t>HRERSIUGMAS1</t>
  </si>
  <si>
    <t>Raiffeisen Sustainable Equities</t>
  </si>
  <si>
    <t>2021 Q 4</t>
  </si>
  <si>
    <t>2021.</t>
  </si>
  <si>
    <t>88180260839</t>
  </si>
  <si>
    <t>HRFGCPUFGIF4</t>
  </si>
  <si>
    <t>Raiffeisen Sustainable Solid</t>
  </si>
  <si>
    <t>FARVE PRO INVEST d.o.o.</t>
  </si>
  <si>
    <t>2022 Q 1</t>
  </si>
  <si>
    <t xml:space="preserve">i4next leasing Croatia d.o.o. </t>
  </si>
  <si>
    <t>Raiffeisen Leasing d.o.o.</t>
  </si>
  <si>
    <t>89187481269</t>
  </si>
  <si>
    <t>HRRBAIUMAS16</t>
  </si>
  <si>
    <t>Eurizon HR Active Defensive</t>
  </si>
  <si>
    <t>72179033599</t>
  </si>
  <si>
    <t>HRPBZIUADF07</t>
  </si>
  <si>
    <t xml:space="preserve">Blue Income Builder </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</si>
  <si>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</si>
  <si>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</si>
  <si>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</si>
  <si>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</si>
  <si>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</si>
  <si>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</si>
  <si>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</si>
  <si>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</si>
  <si>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</si>
  <si>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</si>
  <si>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</si>
  <si>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 xml:space="preserve">AGRAM LEASING d.o.o. </t>
  </si>
  <si>
    <t xml:space="preserve">OTP Leasing d.d. </t>
  </si>
  <si>
    <t>Eurizon HR Target 2027</t>
  </si>
  <si>
    <t>23282627190</t>
  </si>
  <si>
    <t>HRPBZIUEHT78</t>
  </si>
  <si>
    <t>2022 Q 2</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</si>
  <si>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</si>
  <si>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</si>
  <si>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</si>
  <si>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</si>
  <si>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</si>
  <si>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</si>
  <si>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</si>
  <si>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</si>
  <si>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</si>
  <si>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</si>
  <si>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</si>
  <si>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</si>
  <si>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</si>
  <si>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</si>
  <si>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t>Eurizon HR Target 2027 II</t>
  </si>
  <si>
    <t>InterCapital Short Term Bond</t>
  </si>
  <si>
    <t>Eurizon HR Target 2027 III</t>
  </si>
  <si>
    <t>2022 Q 3</t>
  </si>
  <si>
    <t>Eurizon HR Target 2025</t>
  </si>
  <si>
    <t>InterCapital Dollar Balanced</t>
  </si>
  <si>
    <t>OTP MULTI USD 2</t>
  </si>
  <si>
    <t>Raiffeisen EUR 2025 Bond</t>
  </si>
  <si>
    <t>ZB Invest Funds – ZB bond 2027 EUR</t>
  </si>
  <si>
    <t xml:space="preserve"> ZB global 50 </t>
  </si>
  <si>
    <t>ZB Asia</t>
  </si>
  <si>
    <t>ZB conservative 20</t>
  </si>
  <si>
    <t>Prosinac 2022.</t>
  </si>
  <si>
    <t>December 2022</t>
  </si>
  <si>
    <t>ARENA MUDRA MIROVINA ZDMF</t>
  </si>
  <si>
    <t>Eurizon HR Target 2025 II</t>
  </si>
  <si>
    <t>16643781808</t>
  </si>
  <si>
    <t>HROTPIUOMU20</t>
  </si>
  <si>
    <t>72493893972</t>
  </si>
  <si>
    <t>HRRBAIUE25B0</t>
  </si>
  <si>
    <t>64348067907</t>
  </si>
  <si>
    <t>HRZBINUB27E2</t>
  </si>
  <si>
    <t>44866891659</t>
  </si>
  <si>
    <t>HRPBZIUT2731</t>
  </si>
  <si>
    <t>02917877122</t>
  </si>
  <si>
    <t>HRPBZIUT5II1</t>
  </si>
  <si>
    <t>07161607187</t>
  </si>
  <si>
    <t>HRPBZIUTG258</t>
  </si>
  <si>
    <t> 04872725855</t>
  </si>
  <si>
    <t>HRPBZIUT7II7</t>
  </si>
  <si>
    <t>03426298992</t>
  </si>
  <si>
    <t>HRPBZIUADF23</t>
  </si>
  <si>
    <t>68097903059</t>
  </si>
  <si>
    <t> HRPBZIUDB3F5</t>
  </si>
  <si>
    <t>13767155554</t>
  </si>
  <si>
    <t>HRICAMUIDBA5</t>
  </si>
  <si>
    <t>78935969676</t>
  </si>
  <si>
    <t>HRZBINUBRIC8</t>
  </si>
  <si>
    <r>
      <t>u tisućama eura /</t>
    </r>
    <r>
      <rPr>
        <sz val="8"/>
        <color theme="1" tint="0.34998626667073579"/>
        <rFont val="Arial"/>
        <family val="2"/>
        <charset val="238"/>
      </rPr>
      <t xml:space="preserve"> </t>
    </r>
    <r>
      <rPr>
        <i/>
        <sz val="8"/>
        <color theme="1" tint="0.34998626667073579"/>
        <rFont val="Arial"/>
        <family val="2"/>
        <charset val="238"/>
      </rPr>
      <t>in thousand EUR</t>
    </r>
  </si>
  <si>
    <r>
      <t>cijene i promet su izražene  u eurima /</t>
    </r>
    <r>
      <rPr>
        <i/>
        <sz val="8"/>
        <color theme="1" tint="0.34998626667073579"/>
        <rFont val="Arial"/>
        <family val="2"/>
        <charset val="238"/>
      </rPr>
      <t xml:space="preserve"> prices and turnover are  in EUR</t>
    </r>
  </si>
  <si>
    <r>
      <t>cijene su izražene u % nominale, a promet u eurima /</t>
    </r>
    <r>
      <rPr>
        <i/>
        <sz val="8"/>
        <color indexed="12"/>
        <rFont val="Arial"/>
        <family val="2"/>
        <charset val="238"/>
      </rPr>
      <t xml:space="preserve"> </t>
    </r>
    <r>
      <rPr>
        <i/>
        <sz val="8"/>
        <color theme="1" tint="0.34998626667073579"/>
        <rFont val="Arial"/>
        <family val="2"/>
        <charset val="238"/>
      </rPr>
      <t>prices are in % per value, and turnover is in EUR</t>
    </r>
  </si>
  <si>
    <r>
      <t xml:space="preserve">Promet u eurima, tržišna kapitalizacija u miljunima eura.
</t>
    </r>
    <r>
      <rPr>
        <i/>
        <sz val="8"/>
        <color theme="1" tint="0.249977111117893"/>
        <rFont val="Arial"/>
        <family val="2"/>
        <charset val="238"/>
      </rPr>
      <t>Turnover in EUR, market capitalization in millions of EUR</t>
    </r>
  </si>
  <si>
    <r>
      <t>promet u eurima /</t>
    </r>
    <r>
      <rPr>
        <i/>
        <sz val="8"/>
        <color theme="1" tint="0.34998626667073579"/>
        <rFont val="Arial"/>
        <family val="2"/>
        <charset val="238"/>
      </rPr>
      <t xml:space="preserve"> turnover is in EUR</t>
    </r>
  </si>
  <si>
    <t>Neto
imovina
(u EUR)</t>
  </si>
  <si>
    <t>Net
Assets
(in EUR)</t>
  </si>
  <si>
    <t>Cijena
udjela
(u EUR)</t>
  </si>
  <si>
    <t>Unit
Price
(in EUR)</t>
  </si>
  <si>
    <r>
      <t>u tisućama EUR /</t>
    </r>
    <r>
      <rPr>
        <i/>
        <sz val="8"/>
        <color rgb="FF0000FF"/>
        <rFont val="Arial"/>
        <family val="2"/>
      </rPr>
      <t xml:space="preserve"> </t>
    </r>
    <r>
      <rPr>
        <i/>
        <sz val="8"/>
        <color theme="1" tint="0.34998626667073579"/>
        <rFont val="Arial"/>
        <family val="2"/>
        <charset val="238"/>
      </rPr>
      <t>in thousand EUR</t>
    </r>
  </si>
  <si>
    <r>
      <t>u EUR /</t>
    </r>
    <r>
      <rPr>
        <sz val="8"/>
        <color rgb="FF0000FF"/>
        <rFont val="Arial"/>
        <family val="2"/>
      </rPr>
      <t xml:space="preserve"> </t>
    </r>
    <r>
      <rPr>
        <i/>
        <sz val="8"/>
        <color theme="1" tint="0.34998626667073579"/>
        <rFont val="Arial"/>
        <family val="2"/>
        <charset val="238"/>
      </rPr>
      <t>in EUR</t>
    </r>
  </si>
  <si>
    <t>Eurizon HR Target 2025 III</t>
  </si>
  <si>
    <t>HPB Kratkoročni obveznički</t>
  </si>
  <si>
    <t>Inspire DELTA</t>
  </si>
  <si>
    <t>ZDMF HT Grupe</t>
  </si>
  <si>
    <t>2022 Q 4</t>
  </si>
  <si>
    <t>2022.</t>
  </si>
  <si>
    <t>31.12.2022.</t>
  </si>
  <si>
    <r>
      <t>u tisućama eura /</t>
    </r>
    <r>
      <rPr>
        <i/>
        <sz val="8"/>
        <color theme="1" tint="0.34998626667073579"/>
        <rFont val="Arial"/>
        <family val="2"/>
      </rPr>
      <t xml:space="preserve"> in thousand EUR</t>
    </r>
  </si>
  <si>
    <r>
      <t xml:space="preserve">u EUR / </t>
    </r>
    <r>
      <rPr>
        <b/>
        <i/>
        <sz val="10"/>
        <color theme="0" tint="-0.499984740745262"/>
        <rFont val="Arial"/>
        <family val="2"/>
        <charset val="238"/>
      </rPr>
      <t>in EUR</t>
    </r>
  </si>
  <si>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</si>
  <si>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Mirex je prosječna vrijednost obračunskih jedinica svih OMF-ova iste kategorije (A,B,C), koja se računa kao ponderirana aritmetička sredina pomnožena s fiksnim konverzijskim tečajem (7.53450), pri čemu ponder predstavlja udjel pojedinog OMF-a u ukupnoj neto imovini svih OMF-ova iste kategorije.</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</si>
  <si>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 Društva za upravljanje dobrovoljnim mirovinskim fondovima  /</t>
    </r>
    <r>
      <rPr>
        <sz val="8"/>
        <color theme="1" tint="0.499984740745262"/>
        <rFont val="Arial"/>
        <family val="2"/>
      </rPr>
      <t xml:space="preserve"> </t>
    </r>
    <r>
      <rPr>
        <i/>
        <sz val="8"/>
        <color theme="1" tint="0.34998626667073579"/>
        <rFont val="Arial"/>
        <family val="2"/>
      </rPr>
      <t>HANFA, Voluntary funds managing companies</t>
    </r>
  </si>
  <si>
    <r>
      <t xml:space="preserve">Stanje na kraju razdoblja / </t>
    </r>
    <r>
      <rPr>
        <i/>
        <sz val="9"/>
        <color theme="1" tint="0.499984740745262"/>
        <rFont val="Arial"/>
        <family val="2"/>
        <charset val="238"/>
      </rPr>
      <t xml:space="preserve">Balance at the end of the period </t>
    </r>
  </si>
  <si>
    <r>
      <t xml:space="preserve">Vrijednost obračunske jedinice u EUR
</t>
    </r>
    <r>
      <rPr>
        <b/>
        <i/>
        <sz val="8"/>
        <color theme="1" tint="0.34998626667073579"/>
        <rFont val="Arial"/>
        <family val="2"/>
        <charset val="238"/>
      </rPr>
      <t>Values of MPFs' units of account in EUR</t>
    </r>
  </si>
  <si>
    <r>
      <t xml:space="preserve">Cijena udjela u EUR
</t>
    </r>
    <r>
      <rPr>
        <b/>
        <i/>
        <sz val="8"/>
        <color theme="1" tint="0.34998626667073579"/>
        <rFont val="Arial"/>
        <family val="2"/>
        <charset val="238"/>
      </rPr>
      <t>Unit price in EUR</t>
    </r>
  </si>
  <si>
    <r>
      <t xml:space="preserve">Cijene udjela u EUR
</t>
    </r>
    <r>
      <rPr>
        <b/>
        <i/>
        <sz val="8"/>
        <color theme="1" tint="0.34998626667073579"/>
        <rFont val="Arial"/>
        <family val="2"/>
        <charset val="238"/>
      </rPr>
      <t>Unit prices in  EUR</t>
    </r>
  </si>
  <si>
    <t>Raiffeisen Flexi Bond</t>
  </si>
  <si>
    <t>INTERCAPITAL Commodity Strategy</t>
  </si>
  <si>
    <r>
      <t xml:space="preserve">Naplaćena premija * 
</t>
    </r>
    <r>
      <rPr>
        <i/>
        <sz val="9"/>
        <color theme="1" tint="0.34998626667073579"/>
        <rFont val="Arial"/>
        <family val="2"/>
        <charset val="238"/>
      </rPr>
      <t>Premium paid *</t>
    </r>
  </si>
  <si>
    <r>
      <t xml:space="preserve">Naplaćena premija * 
</t>
    </r>
    <r>
      <rPr>
        <b/>
        <i/>
        <sz val="8"/>
        <color theme="1" tint="0.34998626667073579"/>
        <rFont val="Arial"/>
        <family val="2"/>
        <charset val="238"/>
      </rPr>
      <t>Premium paid *</t>
    </r>
  </si>
  <si>
    <r>
      <t>* u tisućama eura /</t>
    </r>
    <r>
      <rPr>
        <i/>
        <sz val="8"/>
        <color theme="1" tint="0.34998626667073579"/>
        <rFont val="Arial"/>
        <family val="2"/>
      </rPr>
      <t xml:space="preserve"> in thousand EUR</t>
    </r>
  </si>
  <si>
    <r>
      <t xml:space="preserve">Napomena:  </t>
    </r>
    <r>
      <rPr>
        <sz val="8"/>
        <color rgb="FF0000FF"/>
        <rFont val="Arial"/>
        <family val="2"/>
      </rPr>
      <t>Od 1.1.2023. umjesto Zaračunate bruto premije iskazuje se Naplaćena premija</t>
    </r>
  </si>
  <si>
    <r>
      <t xml:space="preserve">Note: </t>
    </r>
    <r>
      <rPr>
        <i/>
        <sz val="8"/>
        <color rgb="FF0000FF"/>
        <rFont val="Arial"/>
        <family val="2"/>
      </rPr>
      <t>From 1.1.2023. instead of the Written Gross Premium, the  Premium paid is reported</t>
    </r>
  </si>
  <si>
    <r>
      <t xml:space="preserve">Napomena: </t>
    </r>
    <r>
      <rPr>
        <sz val="8"/>
        <color rgb="FF0000FF"/>
        <rFont val="Arial"/>
        <family val="2"/>
      </rPr>
      <t>Od 1.1.2023. umjesto Zaračunate bruto premije iskazuje se Naplaćena premija</t>
    </r>
  </si>
  <si>
    <r>
      <rPr>
        <i/>
        <sz val="8"/>
        <color theme="1" tint="0.249977111117893"/>
        <rFont val="Arial"/>
        <family val="2"/>
      </rPr>
      <t xml:space="preserve">Note: </t>
    </r>
    <r>
      <rPr>
        <i/>
        <sz val="8"/>
        <color rgb="FF0000FF"/>
        <rFont val="Arial"/>
        <family val="2"/>
      </rPr>
      <t>From 1.1.2023. instead of the Written Gross Premium, the  Premium paid is reported</t>
    </r>
  </si>
  <si>
    <t>00692573351</t>
  </si>
  <si>
    <t>HRININUDELT1</t>
  </si>
  <si>
    <r>
      <t xml:space="preserve">Uplata više naplaćenog iznosa naknade za upravljanje
</t>
    </r>
    <r>
      <rPr>
        <i/>
        <sz val="9"/>
        <color theme="1" tint="0.499984740745262"/>
        <rFont val="Arial"/>
        <family val="2"/>
      </rPr>
      <t>Payment of the overpaid amount of the management fee</t>
    </r>
  </si>
  <si>
    <r>
      <t xml:space="preserve">Uplate negativnih razlika zbog konverzije
</t>
    </r>
    <r>
      <rPr>
        <i/>
        <sz val="9"/>
        <color theme="1" tint="0.499984740745262"/>
        <rFont val="Arial"/>
        <family val="2"/>
      </rPr>
      <t>Payments of negative differences due to conversion</t>
    </r>
  </si>
  <si>
    <r>
      <t xml:space="preserve">Isplata u korist OMF-ova radi isplate naknade za upravljanje
</t>
    </r>
    <r>
      <rPr>
        <i/>
        <sz val="9"/>
        <color theme="1" tint="0.499984740745262"/>
        <rFont val="Arial"/>
        <family val="2"/>
      </rPr>
      <t xml:space="preserve">Payment in favor of OMF (overpaid amount of the management fee) </t>
    </r>
  </si>
  <si>
    <r>
      <t xml:space="preserve">Isplate pozitivnih razlika zbog konverzije
</t>
    </r>
    <r>
      <rPr>
        <i/>
        <sz val="9"/>
        <color theme="1" tint="0.499984740745262"/>
        <rFont val="Arial"/>
        <family val="2"/>
      </rPr>
      <t>Payments of positive differences due to conversion</t>
    </r>
  </si>
  <si>
    <r>
      <t xml:space="preserve">Stanje na početku razdoblja
</t>
    </r>
    <r>
      <rPr>
        <i/>
        <sz val="10"/>
        <color theme="1" tint="0.499984740745262"/>
        <rFont val="Arial"/>
        <family val="2"/>
      </rPr>
      <t>Balance at the beginning of the period</t>
    </r>
  </si>
  <si>
    <r>
      <t xml:space="preserve">Uplata negativnih razlika iz državnog proračuna
</t>
    </r>
    <r>
      <rPr>
        <i/>
        <sz val="10"/>
        <color theme="1" tint="0.499984740745262"/>
        <rFont val="Arial"/>
        <family val="2"/>
      </rPr>
      <t>Payment of negative differences from the state budget</t>
    </r>
  </si>
  <si>
    <r>
      <t xml:space="preserve">Isplata pozitivnih razlika u državni proračun
</t>
    </r>
    <r>
      <rPr>
        <i/>
        <sz val="10"/>
        <color theme="1" tint="0.499984740745262"/>
        <rFont val="Arial"/>
        <family val="2"/>
      </rPr>
      <t>Payment of positive differences to the state budget</t>
    </r>
  </si>
  <si>
    <t>ERSTE HORIZONT 2026</t>
  </si>
  <si>
    <t>Eurizon HR Dollar Bond 3</t>
  </si>
  <si>
    <t>14248363630</t>
  </si>
  <si>
    <t>HRERSIUEH261</t>
  </si>
  <si>
    <t>ERSTE HORIZONT 2026 II</t>
  </si>
  <si>
    <t>47494178963</t>
  </si>
  <si>
    <t>HRERSIU26II0</t>
  </si>
  <si>
    <t>Eurizon HR Target 2025 IV</t>
  </si>
  <si>
    <t>77819475403</t>
  </si>
  <si>
    <t>HRPBZIUT5IV4</t>
  </si>
  <si>
    <t>Raiffeisen EUR 2025 Bond II</t>
  </si>
  <si>
    <t>79685735711</t>
  </si>
  <si>
    <t> HRRBAIUE5B24</t>
  </si>
  <si>
    <t>Raiffeisen Flexi Sustainable Bond</t>
  </si>
  <si>
    <t xml:space="preserve">ZB eplus </t>
  </si>
  <si>
    <t>ZB Invest Funds – ZB bond 2026 USD</t>
  </si>
  <si>
    <t>78736150880</t>
  </si>
  <si>
    <t>HRZBINUB6US5</t>
  </si>
  <si>
    <t>ZB Invest Funds – ZB bond 2027 EUR II</t>
  </si>
  <si>
    <t>72008853428</t>
  </si>
  <si>
    <t>HRZBINUB7E21</t>
  </si>
  <si>
    <t>2023 Q 1</t>
  </si>
  <si>
    <t>InterCapital BET-TR UCITS ETF</t>
  </si>
  <si>
    <t> 73509175966</t>
  </si>
  <si>
    <t>HRICAMFBETR5</t>
  </si>
  <si>
    <t>OTP MULTI EUR 2025</t>
  </si>
  <si>
    <t>70303155160</t>
  </si>
  <si>
    <t>HROTPIUME254</t>
  </si>
  <si>
    <t>HRZBINUEURP9</t>
  </si>
  <si>
    <t>Table 3.1: Premium paid</t>
  </si>
  <si>
    <t xml:space="preserve">Tablica 3.1: Naplaćena premija osiguranja </t>
  </si>
  <si>
    <t>31.3.2023.</t>
  </si>
  <si>
    <t>Lipanj 2023.</t>
  </si>
  <si>
    <t>June 2023</t>
  </si>
  <si>
    <t>ERSTE HORIZONT 2025</t>
  </si>
  <si>
    <t>06663354725</t>
  </si>
  <si>
    <t>N3 Global Value</t>
  </si>
  <si>
    <t>N3 Capital Partners d.o.o.</t>
  </si>
  <si>
    <t>Inspire BETA</t>
  </si>
  <si>
    <t>Origin</t>
  </si>
  <si>
    <t>Eurizon HR Target 2026</t>
  </si>
  <si>
    <t>60789388870</t>
  </si>
  <si>
    <t>HRPBZIUTG266</t>
  </si>
  <si>
    <t>ZB Invest Funds – ZB bond 2025 EUR</t>
  </si>
  <si>
    <t>19216564667</t>
  </si>
  <si>
    <t>HRZBINUB25E6</t>
  </si>
  <si>
    <t>ZB Invest Funds – ZB bond 2028 EUR</t>
  </si>
  <si>
    <t>55363019557</t>
  </si>
  <si>
    <t>HRZBINUB28E0</t>
  </si>
  <si>
    <t>2023 Q 2</t>
  </si>
  <si>
    <r>
      <t xml:space="preserve">Imovina iz ugovora o mirovinama / </t>
    </r>
    <r>
      <rPr>
        <i/>
        <sz val="8"/>
        <color theme="1" tint="0.34998626667073579"/>
        <rFont val="Arial"/>
        <family val="2"/>
      </rPr>
      <t>Assets from pension contracts</t>
    </r>
  </si>
  <si>
    <r>
      <t xml:space="preserve">Interventne pričuve / </t>
    </r>
    <r>
      <rPr>
        <i/>
        <sz val="8"/>
        <color theme="1" tint="0.34998626667073579"/>
        <rFont val="Arial"/>
        <family val="2"/>
      </rPr>
      <t>Intervention provisions</t>
    </r>
  </si>
  <si>
    <r>
      <t xml:space="preserve">Obveze iz ugovora o mirovinama / </t>
    </r>
    <r>
      <rPr>
        <i/>
        <sz val="8"/>
        <color theme="1" tint="0.34998626667073579"/>
        <rFont val="Arial"/>
        <family val="2"/>
      </rPr>
      <t>Liabilities from pension contracts</t>
    </r>
  </si>
  <si>
    <r>
      <t xml:space="preserve">Obveze iz ugovora o ulaganju / </t>
    </r>
    <r>
      <rPr>
        <i/>
        <sz val="8"/>
        <color theme="1" tint="0.34998626667073579"/>
        <rFont val="Arial"/>
        <family val="2"/>
      </rPr>
      <t>Liabilities from investment contracts</t>
    </r>
  </si>
  <si>
    <r>
      <t xml:space="preserve">Ostale pričuve / </t>
    </r>
    <r>
      <rPr>
        <i/>
        <sz val="8"/>
        <color theme="1" tint="0.34998626667073579"/>
        <rFont val="Arial"/>
        <family val="2"/>
      </rPr>
      <t>Other provisions</t>
    </r>
  </si>
  <si>
    <r>
      <t xml:space="preserve">Odgođena i tekuća porezna imovina  / </t>
    </r>
    <r>
      <rPr>
        <i/>
        <sz val="8"/>
        <color theme="1" tint="0.34998626667073579"/>
        <rFont val="Arial"/>
        <family val="2"/>
      </rPr>
      <t>Deferred and current tax assets</t>
    </r>
  </si>
  <si>
    <r>
      <t xml:space="preserve">Financijske obveze / </t>
    </r>
    <r>
      <rPr>
        <i/>
        <sz val="8"/>
        <color theme="1" tint="0.34998626667073579"/>
        <rFont val="Arial"/>
        <family val="2"/>
      </rPr>
      <t>Financial liabilities</t>
    </r>
  </si>
  <si>
    <t>OŽUJAK 2023.</t>
  </si>
  <si>
    <t>MARCH 2023</t>
  </si>
  <si>
    <r>
      <t xml:space="preserve">Prihodi od ugovora o mirovinama / </t>
    </r>
    <r>
      <rPr>
        <i/>
        <sz val="8"/>
        <color theme="1" tint="0.34998626667073579"/>
        <rFont val="Arial"/>
        <family val="2"/>
      </rPr>
      <t>Income from pension contracts</t>
    </r>
  </si>
  <si>
    <r>
      <t>Rashodi od ugovora o mirovinama /</t>
    </r>
    <r>
      <rPr>
        <i/>
        <sz val="8"/>
        <color theme="1" tint="0.34998626667073579"/>
        <rFont val="Arial"/>
        <family val="2"/>
      </rPr>
      <t xml:space="preserve"> Expenses from pension contracts</t>
    </r>
  </si>
  <si>
    <r>
      <t xml:space="preserve">Rezultat iz ugovora o mirovinama / </t>
    </r>
    <r>
      <rPr>
        <i/>
        <sz val="8"/>
        <color theme="1" tint="0.34998626667073579"/>
        <rFont val="Arial"/>
        <family val="2"/>
      </rPr>
      <t>Result from the pension contract</t>
    </r>
  </si>
  <si>
    <r>
      <t xml:space="preserve">Prihodi od ugovora o ulaganju / </t>
    </r>
    <r>
      <rPr>
        <i/>
        <sz val="8"/>
        <color theme="1" tint="0.34998626667073579"/>
        <rFont val="Arial"/>
        <family val="2"/>
      </rPr>
      <t>Income from investment contracts</t>
    </r>
  </si>
  <si>
    <r>
      <t>Rashodi od ugovora o ulaganju /</t>
    </r>
    <r>
      <rPr>
        <i/>
        <sz val="8"/>
        <color theme="1" tint="0.34998626667073579"/>
        <rFont val="Arial"/>
        <family val="2"/>
      </rPr>
      <t xml:space="preserve"> Investment contract expenses</t>
    </r>
  </si>
  <si>
    <r>
      <t xml:space="preserve">Rezultat iz ugovora o ulaganju / </t>
    </r>
    <r>
      <rPr>
        <i/>
        <sz val="8"/>
        <color theme="1" tint="0.34998626667073579"/>
        <rFont val="Arial"/>
        <family val="2"/>
      </rPr>
      <t>Result from the investment contract</t>
    </r>
  </si>
  <si>
    <r>
      <t>Neto rezultat ulaganja /</t>
    </r>
    <r>
      <rPr>
        <i/>
        <sz val="8"/>
        <color theme="1" tint="0.34998626667073579"/>
        <rFont val="Arial"/>
        <family val="2"/>
      </rPr>
      <t xml:space="preserve"> Net investment result</t>
    </r>
  </si>
  <si>
    <r>
      <t xml:space="preserve">Financijski prihod/rashod od ugovora o mirovinama
</t>
    </r>
    <r>
      <rPr>
        <i/>
        <sz val="8"/>
        <color theme="1" tint="0.34998626667073579"/>
        <rFont val="Arial"/>
        <family val="2"/>
      </rPr>
      <t>Financial income/expense from pension contracts</t>
    </r>
  </si>
  <si>
    <r>
      <t xml:space="preserve">Promjena obveze za ugovore o ulaganju
</t>
    </r>
    <r>
      <rPr>
        <i/>
        <sz val="8"/>
        <color theme="1" tint="0.34998626667073579"/>
        <rFont val="Arial"/>
        <family val="2"/>
      </rPr>
      <t>Change of obligation for investment contracts</t>
    </r>
  </si>
  <si>
    <r>
      <t xml:space="preserve">Promjene interventnih pričuva / </t>
    </r>
    <r>
      <rPr>
        <i/>
        <sz val="8"/>
        <color theme="1" tint="0.34998626667073579"/>
        <rFont val="Arial"/>
        <family val="2"/>
      </rPr>
      <t>Changes in intervention reserves</t>
    </r>
  </si>
  <si>
    <r>
      <t xml:space="preserve">Ostali prihodi / </t>
    </r>
    <r>
      <rPr>
        <i/>
        <sz val="8"/>
        <color theme="1" tint="0.34998626667073579"/>
        <rFont val="Arial"/>
        <family val="2"/>
      </rPr>
      <t>Other income</t>
    </r>
    <r>
      <rPr>
        <sz val="8"/>
        <rFont val="Arial"/>
        <family val="2"/>
      </rPr>
      <t xml:space="preserve">          </t>
    </r>
  </si>
  <si>
    <r>
      <t xml:space="preserve">Ostali poslovni rashodi / </t>
    </r>
    <r>
      <rPr>
        <i/>
        <sz val="8"/>
        <color theme="1" tint="0.34998626667073579"/>
        <rFont val="Arial"/>
        <family val="2"/>
      </rPr>
      <t>Other business expenses</t>
    </r>
  </si>
  <si>
    <r>
      <t xml:space="preserve">Ostali financijski rashodi / </t>
    </r>
    <r>
      <rPr>
        <i/>
        <sz val="8"/>
        <color theme="1" tint="0.34998626667073579"/>
        <rFont val="Arial"/>
        <family val="2"/>
      </rPr>
      <t>Other financial expenses</t>
    </r>
  </si>
  <si>
    <r>
      <t xml:space="preserve">Udio u dobiti društava koja se konsolidiraju metodom udjela, neto od poreza
</t>
    </r>
    <r>
      <rPr>
        <i/>
        <sz val="8"/>
        <color theme="1" tint="0.34998626667073579"/>
        <rFont val="Arial"/>
        <family val="2"/>
      </rPr>
      <t>Share in the profit of companies that are consolidated using the equity method, net of taxes</t>
    </r>
  </si>
  <si>
    <r>
      <t xml:space="preserve">Dobit ili gubitak obračunskog razdoblja prije oporezivanja
</t>
    </r>
    <r>
      <rPr>
        <i/>
        <sz val="8"/>
        <color theme="1" tint="0.34998626667073579"/>
        <rFont val="Arial"/>
        <family val="2"/>
      </rPr>
      <t>Profit or loss of the accounting period before tax</t>
    </r>
  </si>
  <si>
    <r>
      <t xml:space="preserve">Porez na dobit / </t>
    </r>
    <r>
      <rPr>
        <i/>
        <sz val="8"/>
        <color theme="1" tint="0.34998626667073579"/>
        <rFont val="Arial"/>
        <family val="2"/>
      </rPr>
      <t>Profit tax</t>
    </r>
  </si>
  <si>
    <r>
      <t xml:space="preserve">Dobit ili gubitak obračunskog razdoblja poslije poreza (+/-)
</t>
    </r>
    <r>
      <rPr>
        <i/>
        <sz val="8"/>
        <color theme="1" tint="0.34998626667073579"/>
        <rFont val="Arial"/>
        <family val="2"/>
      </rPr>
      <t>Profit or loss of the accounting period after tax (+/-)</t>
    </r>
  </si>
  <si>
    <r>
      <t xml:space="preserve">Ostala sveobuhvatna dobit / </t>
    </r>
    <r>
      <rPr>
        <i/>
        <sz val="8"/>
        <color theme="1" tint="0.34998626667073579"/>
        <rFont val="Arial"/>
        <family val="2"/>
      </rPr>
      <t>Other comprehensive income</t>
    </r>
  </si>
  <si>
    <r>
      <t xml:space="preserve">Fond Erste PB1 je prestao s radom 24.siječnja 2023. / </t>
    </r>
    <r>
      <rPr>
        <i/>
        <sz val="8"/>
        <color theme="1" tint="0.34998626667073579"/>
        <rFont val="Arial"/>
        <family val="2"/>
      </rPr>
      <t>The Erste PB1 fund ceased operations on January 24, 2023.</t>
    </r>
  </si>
  <si>
    <t>HRERSIUEH253</t>
  </si>
  <si>
    <t>HRVATSKA AGENCIJA ZA NADZOR FINANCIJSKIH USLUGA</t>
  </si>
  <si>
    <t>CROATIAN FINANCIAL SERVICES SUPERVISORY AGENCY</t>
  </si>
  <si>
    <r>
      <t xml:space="preserve">Novčani
</t>
    </r>
    <r>
      <rPr>
        <i/>
        <sz val="8"/>
        <rFont val="Arial"/>
        <family val="2"/>
      </rPr>
      <t>Money market</t>
    </r>
  </si>
  <si>
    <r>
      <t xml:space="preserve">Novčani
</t>
    </r>
    <r>
      <rPr>
        <i/>
        <sz val="8"/>
        <rFont val="Arial"/>
        <family val="2"/>
      </rPr>
      <t>Cash</t>
    </r>
  </si>
  <si>
    <t>2023 Q 3</t>
  </si>
  <si>
    <t>ERSTE HORIZONT 2025 USD</t>
  </si>
  <si>
    <t>ERSTE HORIZONT 2026 III</t>
  </si>
  <si>
    <t>InterCapital Euro Money Market UCITS ETF</t>
  </si>
  <si>
    <t>N</t>
  </si>
  <si>
    <t>ZB Invest Funds – ZB bond 2026 EUR</t>
  </si>
  <si>
    <t>HRICAMFEUMM1</t>
  </si>
  <si>
    <t>ERSTE HORIZONT 2026 IV</t>
  </si>
  <si>
    <t>OTP MULTI EUR 2025 II</t>
  </si>
  <si>
    <t>Tablica 4.4.1: Obveznice s najvećim prometom - alternativno tržište</t>
  </si>
  <si>
    <t>Table 4.4.1: Bonds with the highest turnover - Progress market</t>
  </si>
  <si>
    <t>INSPIRIO ZAIF d.d.</t>
  </si>
  <si>
    <t>Fond SLAVONSKI ZAIF d.d. promijenio je naziv u INSPIRIO ZAIF d.d. (9.11.2023.)</t>
  </si>
  <si>
    <t>The  SLAVONSKI ZAIF d.d. fund changed its name to INSPIRIO ZAIF d.d. (9/11/2023)</t>
  </si>
  <si>
    <t>54650482317</t>
  </si>
  <si>
    <t>HRICAMUICSA1</t>
  </si>
  <si>
    <t>Skup A</t>
  </si>
  <si>
    <t>Skup B</t>
  </si>
  <si>
    <t>Inspire Equinox</t>
  </si>
  <si>
    <t>KAIZEN</t>
  </si>
  <si>
    <t>SQ Venture</t>
  </si>
  <si>
    <t>SQL</t>
  </si>
  <si>
    <t>FEELSGOOD CAPITAL PARTNERS d.o.o.  spada u kategoriju malih UAIF-ova koji nisu obveznici dostave polugodišnjih financijskih izvještaja ni za društvo ni za fondove</t>
  </si>
  <si>
    <t>FEELSGOOD CAPITAL PARTNERS d.o.o. belongs to the category of small UAIFs that are not obliged to submit half-yearly financial statements for either the company or the funds</t>
  </si>
  <si>
    <t> 61481186286</t>
  </si>
  <si>
    <t>HRFGINUSKPA7</t>
  </si>
  <si>
    <t> 49240534914</t>
  </si>
  <si>
    <t>HRFGINUSKPB5</t>
  </si>
  <si>
    <t>32379432857</t>
  </si>
  <si>
    <t>HRININUBETA8</t>
  </si>
  <si>
    <t>21889626047</t>
  </si>
  <si>
    <t>HRININUEQNX1</t>
  </si>
  <si>
    <t>43582777952</t>
  </si>
  <si>
    <t>HRININUKAZN7</t>
  </si>
  <si>
    <t>79335289278</t>
  </si>
  <si>
    <t> HRN3CPUN3GV5</t>
  </si>
  <si>
    <t>73209543577</t>
  </si>
  <si>
    <t>HRZDINUORGN8</t>
  </si>
  <si>
    <t>16676267431</t>
  </si>
  <si>
    <t>HRZDINUVNTA2</t>
  </si>
  <si>
    <t>61158923524</t>
  </si>
  <si>
    <t>HRZDINUSQL04</t>
  </si>
  <si>
    <t>63660803204</t>
  </si>
  <si>
    <t>HRERSIUH25D5</t>
  </si>
  <si>
    <t>15905918969</t>
  </si>
  <si>
    <t>HRERSIUH2630</t>
  </si>
  <si>
    <t>37120194878</t>
  </si>
  <si>
    <t>HRERSIU26IV3</t>
  </si>
  <si>
    <t>20392124652</t>
  </si>
  <si>
    <t>33515292826</t>
  </si>
  <si>
    <t>HROTPIU25II3</t>
  </si>
  <si>
    <t>HRZBINUB26E4</t>
  </si>
  <si>
    <t>Prosinac 2023.</t>
  </si>
  <si>
    <t>December 2023</t>
  </si>
  <si>
    <t>ERSTE HORIZONT 2025 II</t>
  </si>
  <si>
    <t xml:space="preserve">Eurizon HR Cash </t>
  </si>
  <si>
    <t> 30857937018</t>
  </si>
  <si>
    <t>30.6.2023.</t>
  </si>
  <si>
    <t>30.9.2023.</t>
  </si>
  <si>
    <t>ADRIATIC OSIGURANJE d.d.</t>
  </si>
  <si>
    <t>74780000904H51PVL664</t>
  </si>
  <si>
    <t>AGRAM LIFE osiguranje d.d.</t>
  </si>
  <si>
    <t>74780000R0XHH10VC697</t>
  </si>
  <si>
    <t>ALLIANZ Hrvatska d.d.</t>
  </si>
  <si>
    <t>5493006D8G55YM441622</t>
  </si>
  <si>
    <t>CROATIA osiguranje d.d.</t>
  </si>
  <si>
    <t>74780000M0GHQ1VXJU20</t>
  </si>
  <si>
    <t>EUROHERC osiguranje d.d.</t>
  </si>
  <si>
    <t>74780000Q0NHK2O5DU16</t>
  </si>
  <si>
    <t>GENERALI OSIGURANJE d.d.</t>
  </si>
  <si>
    <t>529900SSQ9XD4D9UVJ94</t>
  </si>
  <si>
    <t>GRAWE Hrvatska d.d.</t>
  </si>
  <si>
    <t>5299008LQUWEOTO76V71</t>
  </si>
  <si>
    <t xml:space="preserve">Groupama osiguranje d.d. </t>
  </si>
  <si>
    <t>74780000V0JHQ18WXI81</t>
  </si>
  <si>
    <t>HOK - OSIGURANJE d.d.</t>
  </si>
  <si>
    <t>7478000090THK2NOZI72</t>
  </si>
  <si>
    <t>Hrvatsko kreditno osiguranje d.d.</t>
  </si>
  <si>
    <t>315700PS397SPA0S1F19</t>
  </si>
  <si>
    <t>MERKUR OSIGURANJE d.d.</t>
  </si>
  <si>
    <t>529900S781HTTWM6KC58</t>
  </si>
  <si>
    <t>TRIGLAV OSIGURANJE d. d.</t>
  </si>
  <si>
    <t>74780000H0HHL1OVM657</t>
  </si>
  <si>
    <t xml:space="preserve">UNIQA osiguranje d.d. </t>
  </si>
  <si>
    <t>74780000P058TI5YPX93</t>
  </si>
  <si>
    <t>Wiener osiguranje Vienna Insurance Group d.d.</t>
  </si>
  <si>
    <t>54930041AKTSEYG3RV93</t>
  </si>
  <si>
    <t>Wüstenrot životno osiguranje d.d.</t>
  </si>
  <si>
    <t>74780000X00H92A3R667</t>
  </si>
  <si>
    <t>PROSINAC 2023.</t>
  </si>
  <si>
    <t>DECEMBER 2023</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</si>
  <si>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31.12.2023</t>
    </r>
  </si>
  <si>
    <t>1.1. - 31.12.2023</t>
  </si>
  <si>
    <t>ALD Automotive d.o.o.</t>
  </si>
  <si>
    <t>Erste &amp; Steiermärkische S-Leasing d.o.o.</t>
  </si>
  <si>
    <t xml:space="preserve">IMPULS-LEASING d.o.o. </t>
  </si>
  <si>
    <t xml:space="preserve">Mobil Leasing d.o.o. za leasing nekretnina, vozila i strojeva </t>
  </si>
  <si>
    <t>PBZ-LEASING d.o.o.</t>
  </si>
  <si>
    <t xml:space="preserve">PORSCHE LEASING d.o.o. </t>
  </si>
  <si>
    <t>SCANIA CREDIT HRVATSKA d.o.o.</t>
  </si>
  <si>
    <t>Toyota Tsusho Leasing Croatia d.o.o. za leasing</t>
  </si>
  <si>
    <t>UniCredit Leasing Croatia d.o.o.</t>
  </si>
  <si>
    <t>Volvo Financial Services leasing d.o.o.</t>
  </si>
  <si>
    <r>
      <t xml:space="preserve">Indeks (100 = I/2023)
 </t>
    </r>
    <r>
      <rPr>
        <i/>
        <sz val="9"/>
        <color theme="1" tint="0.34998626667073579"/>
        <rFont val="Arial"/>
        <family val="2"/>
        <charset val="238"/>
      </rPr>
      <t>Index(100 =I/2023)</t>
    </r>
  </si>
  <si>
    <t>2023 Q 4</t>
  </si>
  <si>
    <t xml:space="preserve">ZB CEE Equity (ZB aktiv) UCITS fond </t>
  </si>
  <si>
    <t>ZB Invest Funds – ZB bond 2027 EUR III</t>
  </si>
  <si>
    <t>Veljača 2024.</t>
  </si>
  <si>
    <t>February 2024</t>
  </si>
  <si>
    <t>Eurizon HR Target 2026 II</t>
  </si>
  <si>
    <t>InterCapital Nova Europa</t>
  </si>
  <si>
    <t>Tablica 4.7: Pregled trgovine instrumentima tržišta novca - uređeno tržište</t>
  </si>
  <si>
    <t>Table 4.7: Money market instruments trading summary - regulated market</t>
  </si>
  <si>
    <r>
      <t>Instrumenti tržišta novca /</t>
    </r>
    <r>
      <rPr>
        <sz val="10"/>
        <color rgb="FF0000FF"/>
        <rFont val="Arial"/>
        <family val="2"/>
      </rPr>
      <t xml:space="preserve"> </t>
    </r>
    <r>
      <rPr>
        <i/>
        <sz val="10"/>
        <color theme="1" tint="0.34998626667073579"/>
        <rFont val="Arial"/>
        <family val="2"/>
        <charset val="238"/>
      </rPr>
      <t>Money market instruments</t>
    </r>
  </si>
  <si>
    <t>I-II/2023</t>
  </si>
  <si>
    <t>I-II/2024</t>
  </si>
  <si>
    <r>
      <t xml:space="preserve">Indeks (100 = I-II/2023)
 </t>
    </r>
    <r>
      <rPr>
        <i/>
        <sz val="9"/>
        <color theme="1" tint="0.34998626667073579"/>
        <rFont val="Arial"/>
        <family val="2"/>
        <charset val="238"/>
      </rPr>
      <t>Index(100 =I-II/2023)</t>
    </r>
  </si>
  <si>
    <t>ERSTE HORIZONT 2026 USD</t>
  </si>
  <si>
    <t>31.12.2023.</t>
  </si>
  <si>
    <t>2023.</t>
  </si>
  <si>
    <t>1.1. - 31.12.2023.</t>
  </si>
  <si>
    <t>Ožujak 2024.</t>
  </si>
  <si>
    <t>March 2024</t>
  </si>
  <si>
    <t>HRHT00RA0005</t>
  </si>
  <si>
    <t>HRKODTRA0007</t>
  </si>
  <si>
    <t>HRRIVPRA0000</t>
  </si>
  <si>
    <t>HRZABARA0009</t>
  </si>
  <si>
    <t>HRKOEIRA0009</t>
  </si>
  <si>
    <t>HRADRSPA0009</t>
  </si>
  <si>
    <t>HRPODRRA0004</t>
  </si>
  <si>
    <t>HRERNTRA0000</t>
  </si>
  <si>
    <t>HRHPB0RA0002</t>
  </si>
  <si>
    <t>HRKODTPA0009</t>
  </si>
  <si>
    <t>HRRHMFO253B1</t>
  </si>
  <si>
    <t>HRRHMFO24BA2</t>
  </si>
  <si>
    <t>HRRHMFO327A5</t>
  </si>
  <si>
    <t>HRRHMFO247E7</t>
  </si>
  <si>
    <t>HRZGHOO287A8</t>
  </si>
  <si>
    <t>HRATGRO25CA5</t>
  </si>
  <si>
    <t>HRRHMFO297A0</t>
  </si>
  <si>
    <t>HRRHMFO287A1</t>
  </si>
  <si>
    <t>HRRHMFO327E7</t>
  </si>
  <si>
    <t>HRRHMFO34BA1</t>
  </si>
  <si>
    <t>HRRHMFO282A2</t>
  </si>
  <si>
    <t>HRRHMFO302E0</t>
  </si>
  <si>
    <t>HRRHMFO26CA5</t>
  </si>
  <si>
    <t>HRRHMFO253A3</t>
  </si>
  <si>
    <t>HRRHMFO267E5</t>
  </si>
  <si>
    <t>HRRHMFT447A6</t>
  </si>
  <si>
    <t>HRKOTRPA0003</t>
  </si>
  <si>
    <t>HRBCINRA0003</t>
  </si>
  <si>
    <t>HRTSHCRA0009</t>
  </si>
  <si>
    <t>HRICFPO266A8</t>
  </si>
  <si>
    <t>HRESPAO245A3</t>
  </si>
  <si>
    <t>49753603316</t>
  </si>
  <si>
    <t>HRERSIU25II2</t>
  </si>
  <si>
    <t>13016725367</t>
  </si>
  <si>
    <t>HRERSIUH26U7</t>
  </si>
  <si>
    <t xml:space="preserve">Erste Money Market </t>
  </si>
  <si>
    <t>86739215381</t>
  </si>
  <si>
    <t>HRERSIUEMNM2</t>
  </si>
  <si>
    <t>49295729920</t>
  </si>
  <si>
    <t>HRPBZIUT6II9</t>
  </si>
  <si>
    <t>Raiffeisen EUR 2027 Bond</t>
  </si>
  <si>
    <t>58127812152</t>
  </si>
  <si>
    <t>HRRBAIUE27B6</t>
  </si>
  <si>
    <t xml:space="preserve">ZB Invest Funds – ZB bond 2026 USD II </t>
  </si>
  <si>
    <t>13006711307</t>
  </si>
  <si>
    <t>HRZBINUB6U22</t>
  </si>
  <si>
    <t>08993982587</t>
  </si>
  <si>
    <t>HRZBINUB7E39</t>
  </si>
  <si>
    <t>ZB Invest Funds – ZB bond 2027 EUR IV</t>
  </si>
  <si>
    <t>82479147114</t>
  </si>
  <si>
    <t>HRZBINUB7E47</t>
  </si>
  <si>
    <t>ZB Short Term Bond</t>
  </si>
  <si>
    <t>Tablica 3.1: Naplaćena premija osiguranja za period od 1. do 31. ožujka 2024.</t>
  </si>
  <si>
    <t>Table 3.1: Premium paid for the period 1  - 31 March 2024</t>
  </si>
  <si>
    <t>Tablica 3.2: Podaci o osiguranju za period od 1. do 31. ožujka 2024.</t>
  </si>
  <si>
    <t>Table 3.2: Insurance data for the period  1  - 31 March 2024</t>
  </si>
  <si>
    <t>ZB portfolio 70</t>
  </si>
  <si>
    <t>Allianz ZB DMD d.o.o.</t>
  </si>
  <si>
    <t>CROATIA osiguranje DMD d.o.o.</t>
  </si>
  <si>
    <t>ERSTE DMD d.o.o.</t>
  </si>
  <si>
    <t>Raiffeisen DMD d.d.</t>
  </si>
  <si>
    <r>
      <t xml:space="preserve">Društvo za upravljanje
</t>
    </r>
    <r>
      <rPr>
        <b/>
        <i/>
        <sz val="7"/>
        <color theme="1" tint="0.34998626667073579"/>
        <rFont val="Arial"/>
        <family val="2"/>
      </rPr>
      <t>Fund management company</t>
    </r>
  </si>
  <si>
    <r>
      <t xml:space="preserve">Broj / </t>
    </r>
    <r>
      <rPr>
        <i/>
        <sz val="10"/>
        <color theme="1" tint="0.34998626667073579"/>
        <rFont val="Arial"/>
        <family val="2"/>
        <charset val="238"/>
      </rPr>
      <t>Number</t>
    </r>
    <r>
      <rPr>
        <sz val="10"/>
        <color theme="1"/>
        <rFont val="Arial"/>
        <family val="2"/>
      </rPr>
      <t xml:space="preserve"> 4</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XXII  Zagreb, 19.4.2024.</t>
    </r>
  </si>
  <si>
    <t xml:space="preserve">ZDMF Raiffeisen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</si>
</sst>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mmmm\ yyyy/"/>
    <numFmt numFmtId="180" formatCode="dd/mm/yy/;@"/>
    <numFmt numFmtId="181" formatCode="[$-41A]mmm\-yy;@"/>
  </numFmts>
  <fonts count="250">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b/>
      <i/>
      <sz val="12"/>
      <color rgb="FFFF0000"/>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b/>
      <vertAlign val="superscript"/>
      <sz val="8"/>
      <name val="Arial"/>
      <family val="2"/>
    </font>
    <font>
      <b/>
      <i/>
      <vertAlign val="superscript"/>
      <sz val="8"/>
      <color theme="1" tint="0.34998626667073579"/>
      <name val="Arial"/>
      <family val="2"/>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i/>
      <sz val="8"/>
      <color rgb="FFC00000"/>
      <name val="Arial"/>
      <family val="2"/>
    </font>
    <font>
      <b/>
      <sz val="9"/>
      <color rgb="FF000000"/>
      <name val="Arial"/>
      <family val="2"/>
    </font>
    <font>
      <b/>
      <sz val="8"/>
      <color rgb="FFFF0000"/>
      <name val="Arial"/>
      <family val="2"/>
    </font>
    <font>
      <sz val="10"/>
      <color rgb="FFFF0000"/>
      <name val="Arial"/>
      <family val="2"/>
      <charset val="238"/>
    </font>
    <font>
      <i/>
      <sz val="9"/>
      <color theme="1" tint="0.499984740745262"/>
      <name val="Arial"/>
      <family val="2"/>
    </font>
    <font>
      <i/>
      <sz val="10"/>
      <color theme="1" tint="0.499984740745262"/>
      <name val="Arial"/>
      <family val="2"/>
    </font>
    <font>
      <b/>
      <i/>
      <sz val="13"/>
      <color theme="1" tint="0.249977111117893"/>
      <name val="Arial"/>
      <family val="2"/>
      <charset val="238"/>
    </font>
    <font>
      <b/>
      <i/>
      <sz val="7"/>
      <color theme="1" tint="0.34998626667073579"/>
      <name val="Arial"/>
      <family val="2"/>
    </font>
  </fonts>
  <fills count="44">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
      <patternFill patternType="solid">
        <fgColor rgb="FFF8FAF4"/>
        <bgColor indexed="64"/>
      </patternFill>
    </fill>
  </fills>
  <borders count="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37">
    <xf numFmtId="0" fontId="0" fillId="0" borderId="0"/>
    <xf numFmtId="165" fontId="6"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6"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8" fillId="0" borderId="0" applyFont="0" applyFill="0" applyBorder="0" applyAlignment="0" applyProtection="0"/>
    <xf numFmtId="0" fontId="58"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8" fillId="0" borderId="0"/>
    <xf numFmtId="0" fontId="11" fillId="0" borderId="0"/>
    <xf numFmtId="0" fontId="10" fillId="0" borderId="0"/>
    <xf numFmtId="0" fontId="58" fillId="0" borderId="0"/>
    <xf numFmtId="0" fontId="58" fillId="0" borderId="0"/>
    <xf numFmtId="0" fontId="5" fillId="0" borderId="0"/>
    <xf numFmtId="0" fontId="98" fillId="0" borderId="0"/>
    <xf numFmtId="0" fontId="6" fillId="0" borderId="0"/>
    <xf numFmtId="0" fontId="10" fillId="0" borderId="0"/>
    <xf numFmtId="0" fontId="20" fillId="0" borderId="0">
      <alignment vertical="top"/>
    </xf>
    <xf numFmtId="0" fontId="11" fillId="0" borderId="0"/>
    <xf numFmtId="9"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3" fillId="0" borderId="0"/>
    <xf numFmtId="0" fontId="215" fillId="0" borderId="0"/>
    <xf numFmtId="0" fontId="2" fillId="0" borderId="0"/>
    <xf numFmtId="0" fontId="2" fillId="0" borderId="0"/>
  </cellStyleXfs>
  <cellXfs count="1260">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5" fillId="0" borderId="0" xfId="0" applyFont="1"/>
    <xf numFmtId="166" fontId="0" fillId="0" borderId="0" xfId="0" applyNumberFormat="1"/>
    <xf numFmtId="0" fontId="89" fillId="0" borderId="0" xfId="0" applyFont="1" applyFill="1" applyBorder="1" applyAlignment="1">
      <alignment horizontal="left" vertical="center"/>
    </xf>
    <xf numFmtId="0" fontId="56" fillId="0" borderId="0" xfId="3" applyFont="1" applyAlignment="1">
      <alignment horizontal="left" vertical="center"/>
    </xf>
    <xf numFmtId="0" fontId="88" fillId="0" borderId="0" xfId="0" applyFont="1"/>
    <xf numFmtId="0" fontId="88" fillId="0" borderId="0" xfId="0" applyFont="1" applyAlignment="1">
      <alignment vertical="top" wrapText="1"/>
    </xf>
    <xf numFmtId="0" fontId="53"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5"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7" fillId="0" borderId="0" xfId="0" applyFont="1" applyAlignment="1">
      <alignment vertical="center"/>
    </xf>
    <xf numFmtId="0" fontId="88" fillId="0" borderId="0" xfId="0" applyFont="1" applyAlignment="1">
      <alignment vertical="center"/>
    </xf>
    <xf numFmtId="0" fontId="87" fillId="0" borderId="0" xfId="24" applyFont="1" applyAlignment="1">
      <alignment vertical="center"/>
    </xf>
    <xf numFmtId="0" fontId="69"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4"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3"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0" fontId="87" fillId="3" borderId="0" xfId="24" applyFont="1" applyFill="1" applyAlignment="1">
      <alignment horizontal="center" vertical="center"/>
    </xf>
    <xf numFmtId="3" fontId="87" fillId="3" borderId="0" xfId="24" applyNumberFormat="1" applyFont="1" applyFill="1" applyAlignment="1">
      <alignment vertical="center"/>
    </xf>
    <xf numFmtId="176" fontId="87" fillId="3" borderId="0" xfId="24" applyNumberFormat="1" applyFont="1" applyFill="1" applyAlignment="1">
      <alignment horizontal="right" vertical="center"/>
    </xf>
    <xf numFmtId="0" fontId="41" fillId="3" borderId="0" xfId="3" applyFont="1" applyFill="1" applyBorder="1" applyAlignment="1">
      <alignment horizontal="left" vertical="center" wrapText="1"/>
    </xf>
    <xf numFmtId="166" fontId="41" fillId="3" borderId="0" xfId="3" applyNumberFormat="1" applyFont="1" applyFill="1" applyBorder="1" applyAlignment="1">
      <alignment horizontal="right" vertical="center" wrapText="1"/>
    </xf>
    <xf numFmtId="2" fontId="40" fillId="3" borderId="0" xfId="16" applyNumberFormat="1" applyFont="1" applyFill="1" applyBorder="1" applyAlignment="1">
      <alignment horizontal="center" vertical="center" wrapText="1"/>
    </xf>
    <xf numFmtId="10" fontId="40" fillId="3" borderId="0" xfId="16" applyNumberFormat="1" applyFont="1" applyFill="1" applyBorder="1" applyAlignment="1">
      <alignment horizontal="center" vertical="center" wrapText="1"/>
    </xf>
    <xf numFmtId="10" fontId="40" fillId="3" borderId="0" xfId="4" applyNumberFormat="1" applyFont="1" applyFill="1" applyAlignment="1">
      <alignment horizontal="center" vertical="center" wrapText="1"/>
    </xf>
    <xf numFmtId="4" fontId="40" fillId="3" borderId="0" xfId="3" applyNumberFormat="1" applyFont="1" applyFill="1" applyBorder="1" applyAlignment="1">
      <alignment horizontal="center" vertical="center" wrapText="1"/>
    </xf>
    <xf numFmtId="10" fontId="40" fillId="3" borderId="0" xfId="3" applyNumberFormat="1" applyFont="1" applyFill="1" applyBorder="1" applyAlignment="1">
      <alignment horizontal="center" vertical="center" wrapText="1"/>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69"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64" fillId="3" borderId="0" xfId="3" applyFont="1" applyFill="1" applyAlignment="1">
      <alignment horizontal="left" vertical="center"/>
    </xf>
    <xf numFmtId="0" fontId="71" fillId="4" borderId="0" xfId="3" applyFont="1" applyFill="1" applyBorder="1" applyAlignment="1">
      <alignment horizontal="left" vertical="center"/>
    </xf>
    <xf numFmtId="0" fontId="79" fillId="3" borderId="0" xfId="3" applyFont="1" applyFill="1" applyAlignment="1">
      <alignment horizontal="left" vertical="center" wrapText="1"/>
    </xf>
    <xf numFmtId="0" fontId="59"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2" fontId="73" fillId="3" borderId="0" xfId="3" applyNumberFormat="1" applyFont="1" applyFill="1" applyAlignment="1">
      <alignment horizontal="center" vertical="center"/>
    </xf>
    <xf numFmtId="3" fontId="73" fillId="3" borderId="0" xfId="3" applyNumberFormat="1" applyFon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3" fontId="90" fillId="4" borderId="0" xfId="0" applyNumberFormat="1" applyFont="1" applyFill="1" applyBorder="1" applyAlignment="1" applyProtection="1">
      <alignment horizontal="right" vertical="center"/>
    </xf>
    <xf numFmtId="170" fontId="90"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4"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2" fillId="4" borderId="0" xfId="23" quotePrefix="1" applyNumberFormat="1" applyFont="1" applyFill="1" applyBorder="1" applyAlignment="1" applyProtection="1">
      <alignment vertical="center"/>
      <protection hidden="1"/>
    </xf>
    <xf numFmtId="3" fontId="72" fillId="4" borderId="0" xfId="23" quotePrefix="1" applyNumberFormat="1" applyFont="1" applyFill="1" applyBorder="1" applyAlignment="1" applyProtection="1">
      <alignment vertical="center"/>
      <protection hidden="1"/>
    </xf>
    <xf numFmtId="3" fontId="0" fillId="0" borderId="0" xfId="0" applyNumberFormat="1"/>
    <xf numFmtId="0" fontId="92"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4" fillId="0" borderId="0" xfId="0" applyFont="1" applyAlignment="1">
      <alignment horizontal="left" vertical="center"/>
    </xf>
    <xf numFmtId="0" fontId="114" fillId="0" borderId="0" xfId="0" applyFont="1" applyAlignment="1">
      <alignment horizontal="right" vertical="center"/>
    </xf>
    <xf numFmtId="0" fontId="87" fillId="7" borderId="0" xfId="24" applyFont="1" applyFill="1" applyAlignment="1">
      <alignment horizontal="center" vertical="center" wrapText="1"/>
    </xf>
    <xf numFmtId="0" fontId="114" fillId="0" borderId="0" xfId="3" applyFont="1" applyAlignment="1">
      <alignment horizontal="left" vertical="center"/>
    </xf>
    <xf numFmtId="0" fontId="116" fillId="0" borderId="0" xfId="3" applyFont="1" applyAlignment="1">
      <alignment horizontal="left" vertical="center"/>
    </xf>
    <xf numFmtId="0" fontId="69" fillId="0" borderId="0" xfId="0" applyFont="1" applyFill="1" applyAlignment="1">
      <alignment horizontal="left" vertical="center"/>
    </xf>
    <xf numFmtId="0" fontId="117" fillId="0" borderId="0" xfId="3" applyFont="1" applyFill="1" applyAlignment="1">
      <alignment horizontal="left" vertical="center"/>
    </xf>
    <xf numFmtId="14" fontId="114" fillId="0" borderId="0" xfId="0" applyNumberFormat="1" applyFont="1" applyAlignment="1">
      <alignment horizontal="right" vertical="center"/>
    </xf>
    <xf numFmtId="0" fontId="114" fillId="0" borderId="0" xfId="3" applyFont="1" applyFill="1" applyAlignment="1">
      <alignment horizontal="left" vertical="center"/>
    </xf>
    <xf numFmtId="0" fontId="69" fillId="0" borderId="0" xfId="3" applyFont="1" applyFill="1" applyAlignment="1">
      <alignment horizontal="left" vertical="center"/>
    </xf>
    <xf numFmtId="0" fontId="118" fillId="0" borderId="0" xfId="0" applyFont="1" applyAlignment="1">
      <alignment horizontal="right" vertical="center"/>
    </xf>
    <xf numFmtId="0" fontId="69" fillId="0" borderId="0" xfId="3" applyFont="1" applyFill="1" applyBorder="1" applyAlignment="1">
      <alignment horizontal="left" vertical="center"/>
    </xf>
    <xf numFmtId="0" fontId="114" fillId="0" borderId="0" xfId="3" applyFont="1" applyFill="1" applyBorder="1" applyAlignment="1">
      <alignment horizontal="left" vertical="center"/>
    </xf>
    <xf numFmtId="0" fontId="114" fillId="0" borderId="0" xfId="0" applyFont="1" applyFill="1" applyBorder="1" applyAlignment="1">
      <alignment horizontal="left" vertical="center"/>
    </xf>
    <xf numFmtId="0" fontId="114" fillId="0" borderId="0" xfId="0" applyFont="1" applyFill="1" applyAlignment="1">
      <alignment horizontal="left" vertical="center"/>
    </xf>
    <xf numFmtId="0" fontId="69" fillId="0" borderId="0" xfId="0" applyFont="1" applyAlignment="1">
      <alignment horizontal="left" vertical="center"/>
    </xf>
    <xf numFmtId="0" fontId="117" fillId="0" borderId="0" xfId="0" applyFont="1" applyFill="1" applyAlignment="1">
      <alignment horizontal="left" vertical="center"/>
    </xf>
    <xf numFmtId="0" fontId="14" fillId="0" borderId="0" xfId="0" applyFont="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2" fillId="0" borderId="0" xfId="3" applyFont="1" applyAlignment="1">
      <alignment horizontal="left" vertical="center"/>
    </xf>
    <xf numFmtId="0" fontId="50" fillId="0" borderId="0" xfId="0" applyFont="1" applyAlignment="1">
      <alignment horizontal="right"/>
    </xf>
    <xf numFmtId="14" fontId="69" fillId="0" borderId="0" xfId="0" applyNumberFormat="1" applyFont="1" applyAlignment="1">
      <alignment horizontal="right" vertical="center"/>
    </xf>
    <xf numFmtId="0" fontId="93" fillId="0" borderId="0" xfId="0" applyFont="1" applyAlignment="1">
      <alignment horizontal="left" indent="6"/>
    </xf>
    <xf numFmtId="0" fontId="77" fillId="0" borderId="0" xfId="0" applyFont="1" applyAlignment="1">
      <alignment horizontal="left" vertical="center"/>
    </xf>
    <xf numFmtId="0" fontId="78"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5"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99" fillId="0" borderId="0" xfId="0" applyFont="1" applyFill="1" applyAlignment="1">
      <alignment vertical="center"/>
    </xf>
    <xf numFmtId="0" fontId="99"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0"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0" fillId="0" borderId="0" xfId="0" applyFont="1" applyAlignment="1"/>
    <xf numFmtId="0" fontId="103"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102" fillId="0" borderId="0" xfId="0" applyFont="1" applyFill="1" applyBorder="1" applyAlignment="1">
      <alignment vertical="top"/>
    </xf>
    <xf numFmtId="3" fontId="87" fillId="3" borderId="0" xfId="24" applyNumberFormat="1" applyFont="1" applyFill="1" applyAlignment="1">
      <alignment horizontal="right" vertical="center"/>
    </xf>
    <xf numFmtId="0" fontId="0" fillId="0" borderId="0" xfId="0" applyBorder="1" applyAlignment="1">
      <alignment vertical="center"/>
    </xf>
    <xf numFmtId="0" fontId="53" fillId="0" borderId="0" xfId="0" applyFont="1" applyAlignment="1">
      <alignment horizontal="left" vertical="center" wrapText="1"/>
    </xf>
    <xf numFmtId="0" fontId="77" fillId="0" borderId="0" xfId="0" applyFont="1" applyAlignment="1">
      <alignment vertical="center"/>
    </xf>
    <xf numFmtId="3" fontId="88" fillId="9" borderId="0" xfId="0" applyNumberFormat="1" applyFont="1" applyFill="1" applyBorder="1" applyAlignment="1">
      <alignment horizontal="right" vertical="center" indent="1"/>
    </xf>
    <xf numFmtId="10" fontId="88" fillId="9" borderId="0" xfId="0"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2"/>
    </xf>
    <xf numFmtId="0" fontId="131" fillId="0" borderId="0" xfId="0" applyFont="1"/>
    <xf numFmtId="0" fontId="110" fillId="3" borderId="0" xfId="3" applyFont="1" applyFill="1" applyAlignment="1">
      <alignment horizontal="left" vertical="center"/>
    </xf>
    <xf numFmtId="0" fontId="88" fillId="0" borderId="0" xfId="0" applyFont="1" applyFill="1" applyAlignment="1">
      <alignment vertical="center" wrapText="1"/>
    </xf>
    <xf numFmtId="49" fontId="32" fillId="4" borderId="0" xfId="0" applyNumberFormat="1" applyFont="1" applyFill="1" applyBorder="1" applyAlignment="1">
      <alignment horizontal="righ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2"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2"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0" fillId="0" borderId="0" xfId="3" applyNumberFormat="1" applyFont="1" applyFill="1" applyBorder="1" applyAlignment="1">
      <alignment horizontal="center"/>
    </xf>
    <xf numFmtId="0" fontId="70"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79"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16"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8" fillId="0" borderId="0" xfId="0" applyFont="1" applyAlignment="1">
      <alignment vertical="top"/>
    </xf>
    <xf numFmtId="0" fontId="105"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35" fillId="0" borderId="0" xfId="0" applyFont="1"/>
    <xf numFmtId="0" fontId="92" fillId="0" borderId="0" xfId="0" applyFont="1" applyAlignment="1">
      <alignment horizontal="left" vertical="center" indent="1"/>
    </xf>
    <xf numFmtId="0" fontId="114" fillId="0" borderId="0" xfId="28" applyFont="1" applyFill="1" applyBorder="1" applyAlignment="1">
      <alignment horizontal="left" vertical="center"/>
    </xf>
    <xf numFmtId="0" fontId="69"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10" fontId="74" fillId="0" borderId="0" xfId="23" quotePrefix="1" applyNumberFormat="1" applyFont="1" applyFill="1" applyBorder="1" applyAlignment="1" applyProtection="1">
      <alignment vertical="center"/>
      <protection hidden="1"/>
    </xf>
    <xf numFmtId="3" fontId="74" fillId="0" borderId="0" xfId="23" quotePrefix="1" applyNumberFormat="1" applyFont="1" applyFill="1" applyBorder="1" applyAlignment="1" applyProtection="1">
      <alignment vertical="center"/>
      <protection hidden="1"/>
    </xf>
    <xf numFmtId="0" fontId="61" fillId="0" borderId="0" xfId="29" applyFont="1" applyFill="1" applyBorder="1" applyAlignment="1">
      <alignment horizontal="left" vertical="center"/>
    </xf>
    <xf numFmtId="0" fontId="61" fillId="0" borderId="0" xfId="29" applyFont="1" applyFill="1" applyBorder="1" applyAlignment="1">
      <alignment horizontal="right" vertical="center"/>
    </xf>
    <xf numFmtId="1" fontId="88"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37" fillId="0" borderId="0" xfId="0" applyNumberFormat="1" applyFont="1"/>
    <xf numFmtId="170" fontId="85" fillId="0" borderId="0" xfId="0" applyNumberFormat="1" applyFont="1"/>
    <xf numFmtId="0" fontId="108"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2" fillId="3" borderId="0" xfId="3" applyNumberFormat="1" applyFont="1" applyFill="1" applyAlignment="1">
      <alignment horizontal="right" vertical="center"/>
    </xf>
    <xf numFmtId="3" fontId="132"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2"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7" fontId="20" fillId="3" borderId="6" xfId="3" applyNumberFormat="1" applyFont="1" applyFill="1" applyBorder="1" applyAlignment="1">
      <alignment horizontal="right" vertical="top"/>
    </xf>
    <xf numFmtId="10" fontId="132"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2" fillId="3" borderId="7" xfId="3" applyNumberFormat="1" applyFont="1" applyFill="1" applyBorder="1" applyAlignment="1">
      <alignment horizontal="right" vertical="center"/>
    </xf>
    <xf numFmtId="0" fontId="108"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99" fillId="0" borderId="0" xfId="0" applyFont="1" applyFill="1" applyBorder="1" applyAlignment="1">
      <alignment vertical="top"/>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2" fillId="0" borderId="0" xfId="3" applyFont="1" applyAlignment="1">
      <alignment horizontal="left" vertical="center"/>
    </xf>
    <xf numFmtId="0" fontId="118" fillId="0" borderId="0" xfId="0" applyFont="1" applyAlignment="1">
      <alignment horizontal="right" vertical="center" indent="1"/>
    </xf>
    <xf numFmtId="0" fontId="144" fillId="0" borderId="0" xfId="0" applyFont="1"/>
    <xf numFmtId="0" fontId="92"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2" fillId="0" borderId="0" xfId="0" applyFont="1" applyAlignment="1">
      <alignment vertical="center"/>
    </xf>
    <xf numFmtId="0" fontId="32" fillId="4" borderId="0" xfId="0" applyFont="1" applyFill="1" applyBorder="1" applyAlignment="1">
      <alignment horizontal="right" vertical="center" indent="1"/>
    </xf>
    <xf numFmtId="0" fontId="32" fillId="4" borderId="0" xfId="0" applyFont="1" applyFill="1" applyBorder="1" applyAlignment="1">
      <alignment horizontal="right" vertical="center" wrapText="1" indent="1"/>
    </xf>
    <xf numFmtId="0" fontId="50" fillId="3" borderId="0" xfId="20" applyFont="1" applyFill="1" applyBorder="1" applyAlignment="1">
      <alignment horizontal="right" vertical="center" wrapText="1" indent="1"/>
    </xf>
    <xf numFmtId="0" fontId="92" fillId="3" borderId="0" xfId="20" applyFont="1" applyFill="1" applyBorder="1" applyAlignment="1">
      <alignment horizontal="left" vertical="center" wrapText="1"/>
    </xf>
    <xf numFmtId="0" fontId="4" fillId="0" borderId="0" xfId="0" applyFont="1" applyAlignment="1"/>
    <xf numFmtId="0" fontId="15" fillId="0" borderId="0" xfId="0" applyFont="1" applyAlignment="1">
      <alignment horizontal="right" vertical="center"/>
    </xf>
    <xf numFmtId="175" fontId="144" fillId="0" borderId="0" xfId="0" applyNumberFormat="1" applyFont="1"/>
    <xf numFmtId="175" fontId="138" fillId="0" borderId="0" xfId="0" applyNumberFormat="1" applyFont="1"/>
    <xf numFmtId="0" fontId="138" fillId="0" borderId="0" xfId="0" applyFont="1"/>
    <xf numFmtId="175" fontId="88" fillId="0" borderId="0" xfId="0" applyNumberFormat="1" applyFont="1"/>
    <xf numFmtId="0" fontId="48" fillId="0" borderId="0" xfId="3" applyFo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0"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4"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4"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7" fillId="0" borderId="0" xfId="0" applyFont="1" applyFill="1" applyAlignment="1">
      <alignment vertical="center"/>
    </xf>
    <xf numFmtId="14" fontId="32" fillId="0" borderId="0" xfId="0" applyNumberFormat="1" applyFont="1" applyFill="1" applyBorder="1" applyAlignment="1">
      <alignment horizontal="center" vertical="center" wrapText="1"/>
    </xf>
    <xf numFmtId="14" fontId="103"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0" fillId="0" borderId="0" xfId="0" applyNumberFormat="1" applyFont="1" applyFill="1" applyAlignment="1">
      <alignment horizontal="center" vertical="center"/>
    </xf>
    <xf numFmtId="10" fontId="110" fillId="0" borderId="0" xfId="0" applyNumberFormat="1" applyFont="1" applyFill="1" applyAlignment="1">
      <alignment horizontal="center" vertical="center"/>
    </xf>
    <xf numFmtId="0" fontId="0" fillId="0" borderId="0" xfId="0" applyFont="1"/>
    <xf numFmtId="3" fontId="110" fillId="3" borderId="0" xfId="0" applyNumberFormat="1" applyFont="1" applyFill="1" applyBorder="1" applyAlignment="1">
      <alignment vertical="center"/>
    </xf>
    <xf numFmtId="0" fontId="4" fillId="3" borderId="0" xfId="0" applyFont="1" applyFill="1" applyBorder="1" applyAlignment="1">
      <alignment vertical="center"/>
    </xf>
    <xf numFmtId="3" fontId="4" fillId="3" borderId="0" xfId="0" applyNumberFormat="1" applyFont="1" applyFill="1" applyBorder="1" applyAlignment="1">
      <alignment horizontal="right" vertical="center" indent="1"/>
    </xf>
    <xf numFmtId="168" fontId="114"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4"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2" fillId="3" borderId="0" xfId="27" applyFont="1" applyFill="1" applyBorder="1" applyAlignment="1" applyProtection="1">
      <alignment horizontal="left" vertical="center" wrapText="1"/>
    </xf>
    <xf numFmtId="3" fontId="72" fillId="3" borderId="0" xfId="27" applyNumberFormat="1" applyFont="1" applyFill="1" applyBorder="1" applyAlignment="1" applyProtection="1">
      <alignment vertical="center"/>
    </xf>
    <xf numFmtId="177" fontId="40" fillId="3" borderId="0" xfId="27" applyNumberFormat="1" applyFont="1" applyFill="1" applyBorder="1" applyAlignment="1" applyProtection="1">
      <alignment horizontal="right" vertical="center"/>
    </xf>
    <xf numFmtId="177" fontId="40" fillId="3" borderId="0" xfId="27" applyNumberFormat="1" applyFont="1" applyFill="1" applyBorder="1" applyAlignment="1" applyProtection="1">
      <alignment vertical="center"/>
    </xf>
    <xf numFmtId="177" fontId="72" fillId="3" borderId="0" xfId="27" applyNumberFormat="1" applyFont="1" applyFill="1" applyBorder="1" applyAlignment="1" applyProtection="1">
      <alignment horizontal="right" vertical="center"/>
    </xf>
    <xf numFmtId="177" fontId="72"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2" fillId="3" borderId="0" xfId="8" applyNumberFormat="1" applyFont="1" applyFill="1" applyBorder="1" applyAlignment="1" applyProtection="1">
      <alignment horizontal="right" vertical="center"/>
    </xf>
    <xf numFmtId="10" fontId="72" fillId="3" borderId="0" xfId="4" applyNumberFormat="1" applyFont="1" applyFill="1" applyBorder="1" applyAlignment="1" applyProtection="1">
      <alignment horizontal="right" vertical="center" wrapText="1"/>
    </xf>
    <xf numFmtId="0" fontId="128"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23"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0" fontId="39" fillId="12" borderId="0" xfId="3" applyFont="1" applyFill="1" applyBorder="1" applyAlignment="1">
      <alignment horizontal="center" vertical="center" wrapText="1"/>
    </xf>
    <xf numFmtId="0" fontId="63" fillId="13" borderId="0" xfId="3" applyFont="1" applyFill="1" applyBorder="1" applyAlignment="1">
      <alignment horizontal="left" vertical="center" indent="1"/>
    </xf>
    <xf numFmtId="166" fontId="39" fillId="14" borderId="0" xfId="16" applyNumberFormat="1" applyFont="1" applyFill="1" applyBorder="1" applyAlignment="1">
      <alignment horizontal="right" vertical="center" wrapText="1"/>
    </xf>
    <xf numFmtId="2" fontId="39" fillId="14" borderId="0" xfId="16" applyNumberFormat="1" applyFont="1" applyFill="1" applyBorder="1" applyAlignment="1">
      <alignment horizontal="center" vertical="center" wrapText="1"/>
    </xf>
    <xf numFmtId="10" fontId="39" fillId="14" borderId="0" xfId="16" applyNumberFormat="1" applyFont="1" applyFill="1" applyBorder="1" applyAlignment="1">
      <alignment horizontal="center" vertical="center" wrapText="1"/>
    </xf>
    <xf numFmtId="10" fontId="39" fillId="14" borderId="0" xfId="4" applyNumberFormat="1" applyFont="1" applyFill="1" applyAlignment="1">
      <alignment horizontal="center" vertical="center" wrapText="1"/>
    </xf>
    <xf numFmtId="166" fontId="39" fillId="14" borderId="0" xfId="4" applyNumberFormat="1" applyFont="1" applyFill="1" applyBorder="1" applyAlignment="1">
      <alignment horizontal="right" vertical="center" wrapText="1"/>
    </xf>
    <xf numFmtId="3" fontId="39" fillId="14" borderId="0" xfId="4" applyNumberFormat="1" applyFont="1" applyFill="1" applyBorder="1" applyAlignment="1">
      <alignment horizontal="right" vertical="center" wrapText="1"/>
    </xf>
    <xf numFmtId="3" fontId="39" fillId="14" borderId="0" xfId="16" applyNumberFormat="1" applyFont="1" applyFill="1" applyBorder="1" applyAlignment="1">
      <alignment horizontal="right" vertical="center" wrapText="1"/>
    </xf>
    <xf numFmtId="4" fontId="39" fillId="14" borderId="0" xfId="3" applyNumberFormat="1" applyFont="1" applyFill="1" applyBorder="1" applyAlignment="1">
      <alignment horizontal="center" vertical="center" wrapText="1"/>
    </xf>
    <xf numFmtId="10" fontId="39" fillId="14" borderId="0" xfId="3" applyNumberFormat="1" applyFont="1" applyFill="1" applyBorder="1" applyAlignment="1">
      <alignment horizontal="center" vertical="center" wrapTex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0" fontId="14" fillId="17" borderId="0" xfId="3" applyFont="1" applyFill="1" applyAlignment="1">
      <alignment vertical="center"/>
    </xf>
    <xf numFmtId="3" fontId="132" fillId="17" borderId="6" xfId="3" applyNumberFormat="1" applyFont="1" applyFill="1" applyBorder="1" applyAlignment="1">
      <alignment horizontal="right" vertical="center"/>
    </xf>
    <xf numFmtId="3" fontId="132"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17" fillId="16" borderId="6" xfId="3" applyFont="1" applyFill="1" applyBorder="1" applyAlignment="1">
      <alignment horizontal="center" vertical="center"/>
    </xf>
    <xf numFmtId="3" fontId="132" fillId="17" borderId="0" xfId="3" applyNumberFormat="1" applyFont="1" applyFill="1" applyAlignment="1">
      <alignment horizontal="right" vertical="center"/>
    </xf>
    <xf numFmtId="0" fontId="114" fillId="16" borderId="6" xfId="3" applyFont="1" applyFill="1" applyBorder="1" applyAlignment="1">
      <alignment horizontal="right" vertical="center"/>
    </xf>
    <xf numFmtId="0" fontId="117" fillId="16" borderId="4" xfId="3" applyFont="1" applyFill="1" applyBorder="1" applyAlignment="1">
      <alignment horizontal="center" vertical="center"/>
    </xf>
    <xf numFmtId="0" fontId="14" fillId="3" borderId="0" xfId="3" applyFont="1" applyFill="1" applyAlignment="1">
      <alignment vertical="center"/>
    </xf>
    <xf numFmtId="3" fontId="132"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2" fontId="62"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0" fontId="48" fillId="17" borderId="0" xfId="3" applyFont="1" applyFill="1" applyBorder="1" applyAlignment="1">
      <alignment horizontal="center"/>
    </xf>
    <xf numFmtId="2" fontId="62" fillId="17" borderId="0" xfId="3" applyNumberFormat="1" applyFont="1" applyFill="1" applyAlignment="1">
      <alignment horizontal="left" vertical="center" wrapText="1"/>
    </xf>
    <xf numFmtId="166" fontId="39" fillId="18" borderId="0" xfId="1" applyNumberFormat="1" applyFont="1" applyFill="1" applyBorder="1" applyAlignment="1">
      <alignment horizontal="center" vertical="center"/>
    </xf>
    <xf numFmtId="10" fontId="70" fillId="18" borderId="0" xfId="3" applyNumberFormat="1" applyFont="1" applyFill="1" applyBorder="1" applyAlignment="1">
      <alignment horizontal="center"/>
    </xf>
    <xf numFmtId="0" fontId="70" fillId="18" borderId="0" xfId="3" applyFont="1" applyFill="1" applyBorder="1" applyAlignment="1">
      <alignment horizontal="center"/>
    </xf>
    <xf numFmtId="0" fontId="64" fillId="17" borderId="0" xfId="3" applyFont="1" applyFill="1" applyAlignment="1">
      <alignment horizontal="left" vertical="center"/>
    </xf>
    <xf numFmtId="166" fontId="72" fillId="17" borderId="0" xfId="17" applyNumberFormat="1" applyFont="1" applyFill="1" applyAlignment="1">
      <alignment horizontal="center" vertical="center"/>
    </xf>
    <xf numFmtId="10" fontId="51" fillId="18" borderId="0" xfId="3" applyNumberFormat="1" applyFont="1" applyFill="1" applyBorder="1" applyAlignment="1">
      <alignment horizontal="right" vertical="center" indent="2"/>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2" fillId="17" borderId="0" xfId="3" applyNumberFormat="1" applyFont="1" applyFill="1" applyAlignment="1">
      <alignment horizontal="right" vertical="center"/>
    </xf>
    <xf numFmtId="2" fontId="73"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0"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49" fontId="92" fillId="4" borderId="0" xfId="0" applyNumberFormat="1" applyFont="1" applyFill="1" applyBorder="1" applyAlignment="1">
      <alignment horizontal="right" vertical="center"/>
    </xf>
    <xf numFmtId="0" fontId="92" fillId="4" borderId="0" xfId="0" applyFont="1" applyFill="1" applyBorder="1" applyAlignment="1">
      <alignment horizontal="left" vertical="center" indent="1"/>
    </xf>
    <xf numFmtId="174" fontId="90" fillId="4" borderId="0" xfId="0" applyNumberFormat="1" applyFont="1" applyFill="1" applyBorder="1" applyAlignment="1" applyProtection="1">
      <alignment horizontal="right" vertical="center"/>
    </xf>
    <xf numFmtId="175" fontId="90" fillId="4" borderId="0" xfId="0" applyNumberFormat="1" applyFont="1" applyFill="1" applyBorder="1" applyAlignment="1" applyProtection="1">
      <alignment horizontal="right" vertical="center"/>
    </xf>
    <xf numFmtId="0" fontId="90" fillId="4" borderId="0" xfId="0" applyFont="1" applyFill="1" applyBorder="1" applyAlignment="1">
      <alignment horizontal="left" vertical="center"/>
    </xf>
    <xf numFmtId="49" fontId="90" fillId="4" borderId="0" xfId="0" applyNumberFormat="1" applyFont="1" applyFill="1" applyBorder="1" applyAlignment="1">
      <alignment horizontal="right" vertical="center"/>
    </xf>
    <xf numFmtId="0" fontId="32" fillId="4" borderId="0" xfId="3" applyFont="1" applyFill="1" applyBorder="1" applyAlignment="1">
      <alignment horizontal="center"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wrapText="1"/>
    </xf>
    <xf numFmtId="3" fontId="50" fillId="4" borderId="0" xfId="19" applyNumberFormat="1" applyFont="1" applyFill="1" applyBorder="1" applyAlignment="1">
      <alignment horizontal="right" vertical="center" indent="1"/>
    </xf>
    <xf numFmtId="0" fontId="125"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8"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8" fillId="3" borderId="0" xfId="0" applyFont="1" applyFill="1" applyAlignment="1">
      <alignment vertical="center" wrapText="1"/>
    </xf>
    <xf numFmtId="0" fontId="92"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2" fillId="3" borderId="0" xfId="0" applyFont="1" applyFill="1" applyAlignment="1">
      <alignment vertical="center" wrapText="1"/>
    </xf>
    <xf numFmtId="0" fontId="94" fillId="19" borderId="0" xfId="0" applyFont="1" applyFill="1" applyAlignment="1">
      <alignment vertical="center"/>
    </xf>
    <xf numFmtId="3" fontId="74" fillId="19" borderId="0" xfId="23" quotePrefix="1" applyNumberFormat="1" applyFont="1" applyFill="1" applyBorder="1" applyAlignment="1" applyProtection="1">
      <alignment vertical="center"/>
      <protection hidden="1"/>
    </xf>
    <xf numFmtId="10" fontId="74" fillId="19" borderId="0" xfId="23" quotePrefix="1" applyNumberFormat="1" applyFont="1" applyFill="1" applyBorder="1" applyAlignment="1" applyProtection="1">
      <alignment vertical="center"/>
      <protection hidden="1"/>
    </xf>
    <xf numFmtId="0" fontId="94" fillId="20" borderId="0" xfId="0" applyFont="1" applyFill="1" applyAlignment="1">
      <alignment vertical="center"/>
    </xf>
    <xf numFmtId="3" fontId="74" fillId="20" borderId="0" xfId="23" quotePrefix="1" applyNumberFormat="1" applyFont="1" applyFill="1" applyBorder="1" applyAlignment="1" applyProtection="1">
      <alignment vertical="center"/>
      <protection hidden="1"/>
    </xf>
    <xf numFmtId="10" fontId="74"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0" fontId="74"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2" fillId="21" borderId="0" xfId="23" quotePrefix="1" applyNumberFormat="1" applyFont="1" applyFill="1" applyBorder="1" applyAlignment="1" applyProtection="1">
      <alignment vertical="center"/>
      <protection hidden="1"/>
    </xf>
    <xf numFmtId="3" fontId="72" fillId="21" borderId="0" xfId="23" quotePrefix="1" applyNumberFormat="1" applyFont="1" applyFill="1" applyBorder="1" applyAlignment="1" applyProtection="1">
      <alignment vertical="center"/>
      <protection hidden="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8" fillId="23" borderId="0" xfId="0" applyFont="1" applyFill="1" applyBorder="1" applyAlignment="1">
      <alignment vertical="center" wrapText="1"/>
    </xf>
    <xf numFmtId="3" fontId="66" fillId="23" borderId="0" xfId="0" applyNumberFormat="1" applyFont="1" applyFill="1" applyBorder="1" applyAlignment="1">
      <alignment horizontal="right" vertical="center" wrapText="1" indent="1"/>
    </xf>
    <xf numFmtId="10" fontId="66" fillId="20" borderId="0" xfId="0" applyNumberFormat="1" applyFont="1" applyFill="1" applyBorder="1" applyAlignment="1">
      <alignment horizontal="center" vertical="center"/>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10" fontId="68"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3"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2" fillId="21" borderId="0" xfId="22" applyFont="1" applyFill="1" applyBorder="1" applyAlignment="1">
      <alignment horizontal="left" vertical="center"/>
    </xf>
    <xf numFmtId="3" fontId="72" fillId="21" borderId="0" xfId="22" applyNumberFormat="1" applyFont="1" applyFill="1" applyBorder="1" applyAlignment="1">
      <alignment horizontal="right" vertical="center" indent="1"/>
    </xf>
    <xf numFmtId="10" fontId="72" fillId="21" borderId="0" xfId="22" applyNumberFormat="1" applyFont="1" applyFill="1" applyBorder="1" applyAlignment="1">
      <alignment horizontal="right" vertical="center" indent="1"/>
    </xf>
    <xf numFmtId="0" fontId="140" fillId="19" borderId="0" xfId="0" applyFont="1" applyFill="1" applyBorder="1" applyAlignment="1" applyProtection="1">
      <alignment horizontal="center" vertical="center" wrapText="1" readingOrder="1"/>
      <protection locked="0"/>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3" fontId="50" fillId="3" borderId="0" xfId="23" quotePrefix="1" applyNumberFormat="1" applyFont="1" applyFill="1" applyBorder="1" applyAlignment="1" applyProtection="1">
      <alignment horizontal="right" vertical="center"/>
      <protection hidden="1"/>
    </xf>
    <xf numFmtId="0" fontId="68" fillId="3" borderId="0" xfId="0" applyFont="1" applyFill="1" applyBorder="1" applyAlignment="1">
      <alignment horizontal="right" vertical="center" indent="1"/>
    </xf>
    <xf numFmtId="0" fontId="26" fillId="0" borderId="0" xfId="3" applyFont="1" applyFill="1" applyBorder="1" applyAlignment="1"/>
    <xf numFmtId="49" fontId="119"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8" fillId="3" borderId="0" xfId="0" applyNumberFormat="1" applyFont="1" applyFill="1" applyAlignment="1">
      <alignment vertical="center"/>
    </xf>
    <xf numFmtId="0" fontId="149" fillId="0" borderId="0" xfId="0" applyFont="1"/>
    <xf numFmtId="0" fontId="150" fillId="0" borderId="0" xfId="3" applyFont="1" applyFill="1" applyBorder="1" applyAlignment="1"/>
    <xf numFmtId="0" fontId="151" fillId="0" borderId="0" xfId="3" applyFont="1" applyFill="1" applyBorder="1" applyAlignment="1">
      <alignment horizontal="right" vertical="center"/>
    </xf>
    <xf numFmtId="0" fontId="151" fillId="0" borderId="0" xfId="3" applyFont="1" applyFill="1" applyBorder="1" applyAlignment="1">
      <alignment horizontal="left" vertical="center"/>
    </xf>
    <xf numFmtId="0" fontId="151" fillId="0" borderId="0" xfId="28" applyFont="1" applyFill="1" applyBorder="1" applyAlignment="1">
      <alignment horizontal="left" vertical="center"/>
    </xf>
    <xf numFmtId="0" fontId="155" fillId="0" borderId="0" xfId="28" applyFont="1" applyFill="1" applyBorder="1" applyAlignment="1">
      <alignment horizontal="left" vertical="center"/>
    </xf>
    <xf numFmtId="0" fontId="153" fillId="0" borderId="0" xfId="3" applyFont="1" applyFill="1" applyBorder="1" applyAlignment="1">
      <alignment horizontal="left" vertical="center"/>
    </xf>
    <xf numFmtId="0" fontId="153" fillId="0" borderId="0" xfId="3" applyFont="1" applyFill="1" applyAlignment="1">
      <alignment horizontal="left" vertical="center"/>
    </xf>
    <xf numFmtId="0" fontId="151" fillId="8" borderId="0" xfId="3" applyFont="1" applyFill="1" applyBorder="1" applyAlignment="1">
      <alignment horizontal="left" vertical="center"/>
    </xf>
    <xf numFmtId="0" fontId="153" fillId="0" borderId="0" xfId="0" applyFont="1" applyAlignment="1">
      <alignment horizontal="left" vertical="center"/>
    </xf>
    <xf numFmtId="14" fontId="153" fillId="0" borderId="0" xfId="0" applyNumberFormat="1" applyFont="1" applyAlignment="1">
      <alignment horizontal="right" vertical="center"/>
    </xf>
    <xf numFmtId="0" fontId="153" fillId="0" borderId="0" xfId="0" applyFont="1" applyAlignment="1">
      <alignment horizontal="right" vertical="center"/>
    </xf>
    <xf numFmtId="0" fontId="165" fillId="0" borderId="0" xfId="3" applyFont="1" applyAlignment="1">
      <alignment horizontal="left" vertical="center"/>
    </xf>
    <xf numFmtId="0" fontId="153" fillId="0" borderId="0" xfId="3" applyFont="1" applyAlignment="1">
      <alignment horizontal="left" vertical="center"/>
    </xf>
    <xf numFmtId="0" fontId="151" fillId="0" borderId="0" xfId="0" applyFont="1" applyAlignment="1">
      <alignment horizontal="right" vertical="center" indent="1"/>
    </xf>
    <xf numFmtId="14" fontId="166" fillId="0" borderId="0" xfId="0" applyNumberFormat="1" applyFont="1" applyAlignment="1">
      <alignment horizontal="right" vertical="center"/>
    </xf>
    <xf numFmtId="0" fontId="166" fillId="0" borderId="0" xfId="3" applyFont="1" applyFill="1">
      <alignment vertical="top"/>
    </xf>
    <xf numFmtId="0" fontId="153" fillId="0" borderId="0" xfId="0" applyFont="1" applyAlignment="1">
      <alignment horizontal="left"/>
    </xf>
    <xf numFmtId="0" fontId="152"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55" fillId="0" borderId="0" xfId="3" applyFont="1" applyFill="1" applyAlignment="1">
      <alignment horizontal="left" vertical="center"/>
    </xf>
    <xf numFmtId="0" fontId="25" fillId="0" borderId="0" xfId="3" applyFont="1" applyFill="1" applyAlignment="1">
      <alignment horizontal="center"/>
    </xf>
    <xf numFmtId="0" fontId="153" fillId="0" borderId="0" xfId="0" applyFont="1" applyFill="1" applyAlignment="1">
      <alignment horizontal="right" vertical="center"/>
    </xf>
    <xf numFmtId="0" fontId="151" fillId="0" borderId="0" xfId="3" applyFont="1" applyAlignment="1">
      <alignment horizontal="left" vertical="center"/>
    </xf>
    <xf numFmtId="0" fontId="151" fillId="0" borderId="0" xfId="3" applyFont="1" applyFill="1" applyAlignment="1">
      <alignment horizontal="left" vertical="center"/>
    </xf>
    <xf numFmtId="0" fontId="166" fillId="0" borderId="0" xfId="3" applyFont="1" applyFill="1" applyBorder="1" applyAlignment="1">
      <alignment horizontal="left" vertical="center"/>
    </xf>
    <xf numFmtId="0" fontId="22" fillId="0" borderId="0" xfId="15" applyFont="1" applyFill="1" applyAlignment="1"/>
    <xf numFmtId="0" fontId="155" fillId="0" borderId="0" xfId="15" applyFont="1" applyFill="1" applyAlignment="1">
      <alignment horizontal="left" vertical="center"/>
    </xf>
    <xf numFmtId="0" fontId="152" fillId="0" borderId="0" xfId="24" applyFont="1"/>
    <xf numFmtId="0" fontId="166" fillId="0" borderId="0" xfId="24" applyFont="1" applyAlignment="1">
      <alignment vertical="center"/>
    </xf>
    <xf numFmtId="0" fontId="87" fillId="0" borderId="0" xfId="24" applyFont="1" applyFill="1" applyAlignment="1">
      <alignment vertical="center"/>
    </xf>
    <xf numFmtId="0" fontId="171" fillId="0" borderId="0" xfId="24" applyFont="1" applyAlignment="1">
      <alignment vertical="center"/>
    </xf>
    <xf numFmtId="0" fontId="153" fillId="0" borderId="0" xfId="0" applyFont="1" applyFill="1" applyAlignment="1">
      <alignment horizontal="left" vertical="center"/>
    </xf>
    <xf numFmtId="0" fontId="166" fillId="0" borderId="0" xfId="0" applyFont="1" applyFill="1" applyAlignment="1">
      <alignment horizontal="left" vertical="center"/>
    </xf>
    <xf numFmtId="0" fontId="153" fillId="0" borderId="0" xfId="0" applyFont="1" applyFill="1" applyAlignment="1">
      <alignment horizontal="left"/>
    </xf>
    <xf numFmtId="0" fontId="166" fillId="0" borderId="0" xfId="0" applyFont="1" applyAlignment="1">
      <alignment horizontal="left" vertical="center"/>
    </xf>
    <xf numFmtId="0" fontId="152" fillId="0" borderId="0" xfId="0" applyFont="1" applyAlignment="1">
      <alignment vertical="center"/>
    </xf>
    <xf numFmtId="0" fontId="153" fillId="0" borderId="0" xfId="27" applyFont="1" applyFill="1" applyAlignment="1" applyProtection="1">
      <alignment horizontal="left"/>
      <protection locked="0"/>
    </xf>
    <xf numFmtId="0" fontId="153" fillId="0" borderId="0" xfId="0" applyFont="1" applyFill="1" applyBorder="1" applyAlignment="1">
      <alignment horizontal="left" vertical="center"/>
    </xf>
    <xf numFmtId="0" fontId="22" fillId="0" borderId="0" xfId="0" applyFont="1" applyFill="1" applyAlignment="1">
      <alignment horizontal="center"/>
    </xf>
    <xf numFmtId="0" fontId="178"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54" fillId="11" borderId="0" xfId="3" applyFont="1" applyFill="1" applyBorder="1" applyAlignment="1">
      <alignment horizontal="left" vertical="center"/>
    </xf>
    <xf numFmtId="0" fontId="154" fillId="11" borderId="0" xfId="3" applyFont="1" applyFill="1" applyBorder="1" applyAlignment="1">
      <alignment horizontal="center" vertical="center"/>
    </xf>
    <xf numFmtId="0" fontId="154" fillId="11" borderId="0" xfId="3" applyFont="1" applyFill="1" applyBorder="1" applyAlignment="1">
      <alignment horizontal="left" vertical="center" indent="1"/>
    </xf>
    <xf numFmtId="0" fontId="154"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0" fontId="32" fillId="28" borderId="0" xfId="3" applyFont="1" applyFill="1" applyAlignment="1">
      <alignment vertical="center"/>
    </xf>
    <xf numFmtId="3" fontId="31" fillId="28" borderId="0" xfId="3" applyNumberFormat="1" applyFont="1" applyFill="1" applyAlignment="1">
      <alignment horizontal="right" vertical="center"/>
    </xf>
    <xf numFmtId="10" fontId="31" fillId="28" borderId="0" xfId="0" applyNumberFormat="1" applyFont="1" applyFill="1" applyAlignment="1">
      <alignment horizontal="right" vertical="center"/>
    </xf>
    <xf numFmtId="0" fontId="32" fillId="11" borderId="0" xfId="0" applyFont="1" applyFill="1" applyBorder="1" applyAlignment="1">
      <alignment horizontal="center" wrapText="1"/>
    </xf>
    <xf numFmtId="0" fontId="152" fillId="11" borderId="0" xfId="0" applyFont="1" applyFill="1" applyBorder="1" applyAlignment="1">
      <alignment horizontal="center" vertical="top" wrapText="1"/>
    </xf>
    <xf numFmtId="0" fontId="74"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6" fillId="28" borderId="0" xfId="3" applyFont="1" applyFill="1" applyAlignment="1">
      <alignment horizontal="left" vertical="center" wrapText="1"/>
    </xf>
    <xf numFmtId="3" fontId="66"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4" fillId="11" borderId="0" xfId="3" applyFont="1" applyFill="1" applyAlignment="1">
      <alignment horizontal="center" vertical="center" wrapText="1"/>
    </xf>
    <xf numFmtId="166" fontId="74" fillId="28" borderId="0" xfId="20" applyNumberFormat="1" applyFont="1" applyFill="1" applyBorder="1" applyAlignment="1">
      <alignment horizontal="right" vertical="center" wrapText="1"/>
    </xf>
    <xf numFmtId="0" fontId="65" fillId="28" borderId="0" xfId="3" applyFont="1" applyFill="1" applyAlignment="1">
      <alignment horizontal="center" vertical="center" wrapText="1"/>
    </xf>
    <xf numFmtId="0" fontId="74"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7" fillId="7" borderId="0" xfId="24" applyFont="1" applyFill="1" applyAlignment="1">
      <alignment vertical="center"/>
    </xf>
    <xf numFmtId="0" fontId="97" fillId="7" borderId="0" xfId="24" applyFont="1" applyFill="1" applyAlignment="1">
      <alignment vertical="center"/>
    </xf>
    <xf numFmtId="0" fontId="155" fillId="7" borderId="0" xfId="24" applyFont="1" applyFill="1" applyAlignment="1">
      <alignment vertical="center"/>
    </xf>
    <xf numFmtId="0" fontId="97" fillId="12" borderId="0" xfId="15" applyFont="1" applyFill="1" applyAlignment="1">
      <alignment horizontal="left" vertical="center"/>
    </xf>
    <xf numFmtId="0" fontId="155" fillId="12" borderId="0" xfId="15" applyFont="1" applyFill="1" applyAlignment="1">
      <alignment horizontal="left" vertical="center"/>
    </xf>
    <xf numFmtId="0" fontId="23" fillId="16" borderId="0" xfId="3" applyFont="1" applyFill="1" applyAlignment="1">
      <alignment horizontal="left" vertical="center"/>
    </xf>
    <xf numFmtId="0" fontId="151" fillId="16" borderId="0" xfId="3" applyFont="1" applyFill="1" applyAlignment="1">
      <alignment horizontal="left" vertical="center"/>
    </xf>
    <xf numFmtId="0" fontId="18" fillId="11" borderId="0" xfId="3" applyFont="1" applyFill="1" applyAlignment="1">
      <alignment horizontal="left" vertical="center"/>
    </xf>
    <xf numFmtId="0" fontId="155" fillId="11" borderId="0" xfId="3" applyFont="1" applyFill="1" applyAlignment="1">
      <alignment horizontal="left" vertical="center"/>
    </xf>
    <xf numFmtId="49" fontId="60" fillId="0" borderId="0" xfId="3" applyNumberFormat="1" applyFont="1" applyFill="1" applyBorder="1" applyAlignment="1">
      <alignment horizontal="right"/>
    </xf>
    <xf numFmtId="0" fontId="25" fillId="0" borderId="0" xfId="3" applyFont="1" applyFill="1" applyBorder="1" applyAlignment="1">
      <alignment horizontal="right"/>
    </xf>
    <xf numFmtId="0" fontId="97" fillId="19" borderId="0" xfId="3" applyFont="1" applyFill="1" applyBorder="1" applyAlignment="1">
      <alignment horizontal="left" vertical="center"/>
    </xf>
    <xf numFmtId="0" fontId="26" fillId="19" borderId="0" xfId="3" applyFont="1" applyFill="1" applyBorder="1" applyAlignment="1"/>
    <xf numFmtId="0" fontId="151"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28" fillId="11" borderId="0" xfId="0" applyFont="1" applyFill="1" applyAlignment="1">
      <alignment vertical="center"/>
    </xf>
    <xf numFmtId="0" fontId="179" fillId="0" borderId="0" xfId="2" applyFont="1" applyAlignment="1" applyProtection="1"/>
    <xf numFmtId="0" fontId="179" fillId="0" borderId="0" xfId="2" applyFont="1" applyAlignment="1" applyProtection="1">
      <alignment vertical="center"/>
    </xf>
    <xf numFmtId="0" fontId="117" fillId="0" borderId="0" xfId="0" applyFont="1"/>
    <xf numFmtId="0" fontId="180"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8" fillId="0" borderId="0" xfId="0" applyFont="1" applyFill="1" applyBorder="1" applyAlignment="1">
      <alignment horizontal="right" vertical="center" indent="1"/>
    </xf>
    <xf numFmtId="0" fontId="136"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4" fillId="10" borderId="0" xfId="23" quotePrefix="1" applyNumberFormat="1" applyFont="1" applyFill="1" applyBorder="1" applyAlignment="1" applyProtection="1">
      <alignment vertical="center"/>
      <protection hidden="1"/>
    </xf>
    <xf numFmtId="10" fontId="74" fillId="10" borderId="0" xfId="23" quotePrefix="1" applyNumberFormat="1" applyFont="1" applyFill="1" applyBorder="1" applyAlignment="1" applyProtection="1">
      <alignment vertical="center"/>
      <protection hidden="1"/>
    </xf>
    <xf numFmtId="0" fontId="136"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4" fillId="10" borderId="0" xfId="0" applyFont="1" applyFill="1" applyAlignment="1">
      <alignment horizontal="left" vertical="center"/>
    </xf>
    <xf numFmtId="3" fontId="94"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4"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34" fillId="0" borderId="0" xfId="0" applyFont="1" applyFill="1" applyBorder="1" applyAlignment="1">
      <alignment horizontal="left"/>
    </xf>
    <xf numFmtId="0" fontId="171"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xf>
    <xf numFmtId="0" fontId="168"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81" fillId="0" borderId="0" xfId="0" applyFont="1"/>
    <xf numFmtId="0" fontId="182" fillId="0" borderId="0" xfId="0" applyFont="1"/>
    <xf numFmtId="0" fontId="183" fillId="0" borderId="0" xfId="3" applyFont="1" applyFill="1" applyBorder="1" applyAlignment="1"/>
    <xf numFmtId="0" fontId="14" fillId="19" borderId="0" xfId="0" applyFont="1" applyFill="1" applyBorder="1" applyAlignment="1">
      <alignment horizontal="center" vertical="center"/>
    </xf>
    <xf numFmtId="0" fontId="184" fillId="0" borderId="0" xfId="2" applyFont="1" applyFill="1" applyAlignment="1" applyProtection="1"/>
    <xf numFmtId="0" fontId="7" fillId="3" borderId="0" xfId="0" applyFont="1" applyFill="1" applyBorder="1" applyAlignment="1">
      <alignment horizontal="center" vertical="center"/>
    </xf>
    <xf numFmtId="0" fontId="7"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8"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51" fillId="32" borderId="0" xfId="0" applyFont="1" applyFill="1" applyAlignment="1">
      <alignment horizontal="left" vertical="center"/>
    </xf>
    <xf numFmtId="0" fontId="94"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6" fillId="32" borderId="0" xfId="0" applyNumberFormat="1" applyFont="1" applyFill="1" applyBorder="1" applyAlignment="1">
      <alignment vertical="center"/>
    </xf>
    <xf numFmtId="168" fontId="96"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vertical="center"/>
    </xf>
    <xf numFmtId="3" fontId="96" fillId="32" borderId="0" xfId="0" applyNumberFormat="1" applyFont="1" applyFill="1" applyBorder="1" applyAlignment="1">
      <alignment vertical="center"/>
    </xf>
    <xf numFmtId="0" fontId="127" fillId="32" borderId="0" xfId="0" applyFont="1" applyFill="1" applyBorder="1" applyAlignment="1">
      <alignment horizontal="center" vertical="center" wrapText="1"/>
    </xf>
    <xf numFmtId="0" fontId="94"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2" fillId="32" borderId="0" xfId="0" applyFont="1" applyFill="1" applyBorder="1" applyAlignment="1">
      <alignment horizontal="left" vertical="center" wrapText="1" indent="1"/>
    </xf>
    <xf numFmtId="3" fontId="72" fillId="32" borderId="0" xfId="0" applyNumberFormat="1" applyFont="1" applyFill="1" applyBorder="1" applyAlignment="1">
      <alignment horizontal="right" vertical="center" indent="1"/>
    </xf>
    <xf numFmtId="10" fontId="72" fillId="32" borderId="0" xfId="0" applyNumberFormat="1" applyFont="1" applyFill="1" applyBorder="1" applyAlignment="1">
      <alignment horizontal="right" vertical="center" indent="1"/>
    </xf>
    <xf numFmtId="0" fontId="96" fillId="35" borderId="0" xfId="0" applyFont="1" applyFill="1" applyBorder="1" applyAlignment="1">
      <alignment horizontal="left" vertical="center" wrapText="1" indent="1"/>
    </xf>
    <xf numFmtId="0" fontId="4" fillId="32" borderId="0" xfId="0" applyFont="1" applyFill="1" applyBorder="1" applyAlignment="1">
      <alignment vertical="center"/>
    </xf>
    <xf numFmtId="0" fontId="40" fillId="32" borderId="0" xfId="27" applyFont="1" applyFill="1" applyBorder="1" applyAlignment="1" applyProtection="1">
      <alignment horizontal="center" vertical="center" wrapText="1"/>
      <protection locked="0"/>
    </xf>
    <xf numFmtId="0" fontId="72" fillId="32" borderId="0" xfId="27" applyFont="1" applyFill="1" applyBorder="1" applyAlignment="1" applyProtection="1">
      <alignment horizontal="left" vertical="center" wrapText="1"/>
    </xf>
    <xf numFmtId="3" fontId="72" fillId="32" borderId="0" xfId="27" applyNumberFormat="1" applyFont="1" applyFill="1" applyBorder="1" applyAlignment="1" applyProtection="1">
      <alignment vertical="center"/>
    </xf>
    <xf numFmtId="177" fontId="72" fillId="32" borderId="0" xfId="27" applyNumberFormat="1" applyFont="1" applyFill="1" applyBorder="1" applyAlignment="1" applyProtection="1">
      <alignment horizontal="right" vertical="center"/>
    </xf>
    <xf numFmtId="177" fontId="72" fillId="32"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52" fillId="32" borderId="0" xfId="0" applyFont="1" applyFill="1" applyBorder="1" applyAlignment="1">
      <alignment horizontal="center" vertical="center"/>
    </xf>
    <xf numFmtId="0" fontId="72" fillId="32" borderId="0" xfId="0" applyFont="1" applyFill="1" applyBorder="1" applyAlignment="1">
      <alignment horizontal="left" vertical="center" wrapText="1"/>
    </xf>
    <xf numFmtId="3" fontId="72" fillId="32" borderId="0" xfId="8" applyNumberFormat="1" applyFont="1" applyFill="1" applyBorder="1" applyAlignment="1" applyProtection="1">
      <alignment horizontal="right" vertical="center"/>
    </xf>
    <xf numFmtId="10" fontId="72" fillId="32" borderId="0" xfId="4" applyNumberFormat="1" applyFont="1" applyFill="1" applyBorder="1" applyAlignment="1" applyProtection="1">
      <alignment horizontal="right" vertical="center" wrapText="1"/>
    </xf>
    <xf numFmtId="0" fontId="72" fillId="32" borderId="0" xfId="0" applyFont="1" applyFill="1" applyBorder="1" applyAlignment="1">
      <alignment horizontal="right" vertical="center"/>
    </xf>
    <xf numFmtId="0" fontId="117" fillId="32" borderId="0" xfId="0" applyFont="1" applyFill="1" applyBorder="1" applyAlignment="1">
      <alignment vertical="center"/>
    </xf>
    <xf numFmtId="167" fontId="72" fillId="32" borderId="0" xfId="1" applyNumberFormat="1" applyFont="1" applyFill="1" applyBorder="1" applyAlignment="1">
      <alignment horizontal="center" vertical="center"/>
    </xf>
    <xf numFmtId="167" fontId="72"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67" fillId="32" borderId="0" xfId="0" applyFont="1" applyFill="1" applyBorder="1" applyAlignment="1">
      <alignment horizontal="center" vertical="top" wrapText="1"/>
    </xf>
    <xf numFmtId="0" fontId="136" fillId="35" borderId="0" xfId="0" applyFont="1" applyFill="1" applyAlignment="1">
      <alignment vertical="center" wrapText="1"/>
    </xf>
    <xf numFmtId="3" fontId="117" fillId="35" borderId="0" xfId="1" applyNumberFormat="1" applyFont="1" applyFill="1" applyAlignment="1">
      <alignment horizontal="right" vertical="center"/>
    </xf>
    <xf numFmtId="0" fontId="117" fillId="0" borderId="0" xfId="0" applyFont="1" applyAlignment="1">
      <alignment horizontal="right" vertical="center"/>
    </xf>
    <xf numFmtId="0" fontId="185" fillId="0" borderId="0" xfId="0" applyFont="1"/>
    <xf numFmtId="0" fontId="152" fillId="32" borderId="0" xfId="0" applyFont="1" applyFill="1" applyBorder="1" applyAlignment="1">
      <alignment horizontal="center" vertical="center" wrapText="1"/>
    </xf>
    <xf numFmtId="0" fontId="157" fillId="32" borderId="0" xfId="0" applyFont="1" applyFill="1" applyBorder="1" applyAlignment="1">
      <alignment horizontal="center" vertical="center"/>
    </xf>
    <xf numFmtId="167" fontId="40" fillId="3" borderId="0" xfId="13" applyNumberFormat="1" applyFont="1" applyFill="1" applyBorder="1" applyAlignment="1">
      <alignment horizontal="center" vertical="center"/>
    </xf>
    <xf numFmtId="167" fontId="40" fillId="3" borderId="0" xfId="12" applyNumberFormat="1" applyFont="1" applyFill="1" applyBorder="1" applyAlignment="1">
      <alignment horizontal="center" vertical="center"/>
    </xf>
    <xf numFmtId="0" fontId="33" fillId="32" borderId="0" xfId="0" applyFont="1" applyFill="1" applyBorder="1" applyAlignment="1">
      <alignment horizontal="center" wrapText="1"/>
    </xf>
    <xf numFmtId="0" fontId="160" fillId="32" borderId="0" xfId="0" applyFont="1" applyFill="1" applyBorder="1" applyAlignment="1">
      <alignment horizontal="center" vertical="top"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53" fillId="32" borderId="0" xfId="0" applyNumberFormat="1" applyFont="1" applyFill="1" applyBorder="1" applyAlignment="1">
      <alignment horizontal="center" vertical="center"/>
    </xf>
    <xf numFmtId="0" fontId="117" fillId="0" borderId="0" xfId="0" applyFont="1" applyAlignment="1">
      <alignment vertical="top" wrapText="1"/>
    </xf>
    <xf numFmtId="0" fontId="32" fillId="32" borderId="0" xfId="0" applyFont="1" applyFill="1" applyBorder="1" applyAlignment="1">
      <alignment horizontal="center" vertical="center" wrapText="1"/>
    </xf>
    <xf numFmtId="0" fontId="4" fillId="0" borderId="0" xfId="0" applyFont="1" applyFill="1" applyAlignment="1">
      <alignment vertical="center"/>
    </xf>
    <xf numFmtId="0" fontId="4" fillId="37" borderId="0" xfId="0" applyFont="1" applyFill="1" applyAlignment="1">
      <alignment vertical="center"/>
    </xf>
    <xf numFmtId="0" fontId="116" fillId="37" borderId="0" xfId="0" applyFont="1" applyFill="1" applyAlignment="1">
      <alignment vertical="center"/>
    </xf>
    <xf numFmtId="0" fontId="151" fillId="37" borderId="0" xfId="0" applyFont="1" applyFill="1" applyAlignment="1">
      <alignment vertical="center"/>
    </xf>
    <xf numFmtId="0" fontId="186" fillId="0" borderId="0" xfId="3" applyFont="1" applyFill="1" applyBorder="1" applyAlignment="1">
      <alignment horizontal="left" vertical="center"/>
    </xf>
    <xf numFmtId="0" fontId="187" fillId="0" borderId="0" xfId="0" applyFont="1" applyAlignment="1">
      <alignment vertical="center"/>
    </xf>
    <xf numFmtId="0" fontId="114" fillId="0" borderId="0" xfId="0" applyFont="1" applyAlignment="1">
      <alignment vertical="center"/>
    </xf>
    <xf numFmtId="0" fontId="114" fillId="0" borderId="0" xfId="0" applyFont="1"/>
    <xf numFmtId="0" fontId="114" fillId="37" borderId="0" xfId="0" applyFont="1" applyFill="1" applyBorder="1" applyAlignment="1">
      <alignment horizontal="center" vertical="center" wrapText="1"/>
    </xf>
    <xf numFmtId="14" fontId="4" fillId="0" borderId="0" xfId="0" applyNumberFormat="1" applyFont="1" applyBorder="1"/>
    <xf numFmtId="0" fontId="4" fillId="0" borderId="0" xfId="0" applyFont="1" applyBorder="1"/>
    <xf numFmtId="3" fontId="4" fillId="0" borderId="0" xfId="0" applyNumberFormat="1" applyFont="1" applyBorder="1"/>
    <xf numFmtId="0" fontId="189" fillId="0" borderId="0" xfId="0" applyFont="1"/>
    <xf numFmtId="10" fontId="40" fillId="39" borderId="0" xfId="1" applyNumberFormat="1" applyFont="1" applyFill="1" applyBorder="1" applyAlignment="1" applyProtection="1">
      <alignment horizontal="right" vertical="center" indent="3"/>
      <protection hidden="1"/>
    </xf>
    <xf numFmtId="0" fontId="31" fillId="32" borderId="0" xfId="0"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52" fillId="32" borderId="0" xfId="0" applyFont="1" applyFill="1" applyBorder="1" applyAlignment="1">
      <alignment horizontal="center" vertical="center"/>
    </xf>
    <xf numFmtId="0" fontId="32" fillId="32" borderId="0" xfId="0" applyFont="1" applyFill="1" applyBorder="1" applyAlignment="1">
      <alignment horizontal="center" vertical="center"/>
    </xf>
    <xf numFmtId="168" fontId="11" fillId="0" borderId="0" xfId="0" applyNumberFormat="1" applyFont="1" applyFill="1" applyAlignment="1">
      <alignment horizontal="right" vertical="center" indent="1"/>
    </xf>
    <xf numFmtId="3" fontId="33" fillId="0" borderId="0" xfId="0" applyNumberFormat="1" applyFont="1" applyFill="1" applyBorder="1" applyAlignment="1">
      <alignment vertical="center" wrapText="1"/>
    </xf>
    <xf numFmtId="167" fontId="40" fillId="0" borderId="0" xfId="13" applyNumberFormat="1" applyFont="1" applyFill="1" applyBorder="1" applyAlignment="1">
      <alignment horizontal="center" vertical="center"/>
    </xf>
    <xf numFmtId="0" fontId="148" fillId="0" borderId="0" xfId="0" applyFont="1" applyFill="1" applyAlignment="1">
      <alignment horizontal="right" vertical="center"/>
    </xf>
    <xf numFmtId="181" fontId="114" fillId="37" borderId="0" xfId="0" applyNumberFormat="1" applyFont="1" applyFill="1" applyBorder="1" applyAlignment="1">
      <alignment horizontal="center" vertical="center" wrapText="1"/>
    </xf>
    <xf numFmtId="0" fontId="69" fillId="0" borderId="0" xfId="24" applyFont="1" applyAlignment="1">
      <alignment horizontal="left" vertical="center"/>
    </xf>
    <xf numFmtId="0" fontId="0" fillId="0" borderId="0" xfId="0" applyAlignment="1">
      <alignment horizontal="left"/>
    </xf>
    <xf numFmtId="0" fontId="191" fillId="37" borderId="0" xfId="0" applyFont="1" applyFill="1" applyAlignment="1">
      <alignment horizontal="center" vertical="center"/>
    </xf>
    <xf numFmtId="0" fontId="31" fillId="27" borderId="0" xfId="3" applyFont="1" applyFill="1" applyBorder="1" applyAlignment="1">
      <alignment horizontal="center" vertical="center"/>
    </xf>
    <xf numFmtId="0" fontId="32" fillId="0" borderId="0" xfId="0" applyFont="1" applyFill="1" applyBorder="1" applyAlignment="1">
      <alignment horizontal="center" vertical="center" wrapText="1"/>
    </xf>
    <xf numFmtId="0" fontId="128" fillId="32" borderId="0" xfId="0" applyFont="1" applyFill="1" applyBorder="1" applyAlignment="1">
      <alignment vertical="center"/>
    </xf>
    <xf numFmtId="179" fontId="117" fillId="32" borderId="0" xfId="0" applyNumberFormat="1" applyFont="1" applyFill="1" applyBorder="1" applyAlignment="1">
      <alignment horizontal="center" vertical="center"/>
    </xf>
    <xf numFmtId="179" fontId="117" fillId="32" borderId="0" xfId="0" applyNumberFormat="1" applyFont="1" applyFill="1" applyBorder="1" applyAlignment="1">
      <alignment horizontal="center" vertical="center" wrapText="1"/>
    </xf>
    <xf numFmtId="179" fontId="153" fillId="32" borderId="0" xfId="0" applyNumberFormat="1" applyFont="1" applyFill="1" applyBorder="1" applyAlignment="1">
      <alignment horizontal="center" vertical="center"/>
    </xf>
    <xf numFmtId="0" fontId="128" fillId="3" borderId="0" xfId="0" applyFont="1" applyFill="1" applyBorder="1" applyAlignment="1">
      <alignment vertical="center" wrapText="1"/>
    </xf>
    <xf numFmtId="3" fontId="128" fillId="3" borderId="0" xfId="0" applyNumberFormat="1" applyFont="1" applyFill="1" applyBorder="1" applyAlignment="1">
      <alignment horizontal="right" vertical="center" indent="1"/>
    </xf>
    <xf numFmtId="0" fontId="117" fillId="3" borderId="0" xfId="0" applyFont="1" applyFill="1" applyBorder="1" applyAlignment="1">
      <alignment vertical="center"/>
    </xf>
    <xf numFmtId="0" fontId="128" fillId="3" borderId="0" xfId="0" applyFont="1" applyFill="1" applyBorder="1" applyAlignment="1">
      <alignment horizontal="right" vertical="center" indent="1"/>
    </xf>
    <xf numFmtId="0" fontId="128" fillId="3" borderId="0" xfId="0" applyFont="1" applyFill="1" applyBorder="1" applyAlignment="1">
      <alignment horizontal="left" vertical="center" indent="1"/>
    </xf>
    <xf numFmtId="0" fontId="128" fillId="3" borderId="0" xfId="0" applyFont="1" applyFill="1" applyBorder="1" applyAlignment="1">
      <alignment horizontal="left" vertical="center" wrapText="1" indent="1"/>
    </xf>
    <xf numFmtId="0" fontId="128" fillId="3" borderId="0" xfId="0" applyFont="1" applyFill="1" applyBorder="1" applyAlignment="1">
      <alignment horizontal="left" vertical="center" indent="2"/>
    </xf>
    <xf numFmtId="4" fontId="128"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0" fillId="0" borderId="0" xfId="0" applyNumberFormat="1" applyFont="1" applyFill="1" applyAlignment="1">
      <alignment vertical="top"/>
    </xf>
    <xf numFmtId="0" fontId="120" fillId="2" borderId="0" xfId="0" applyFont="1" applyFill="1" applyBorder="1" applyAlignment="1">
      <alignment vertical="distributed"/>
    </xf>
    <xf numFmtId="0" fontId="160" fillId="0" borderId="0" xfId="0" applyNumberFormat="1" applyFont="1" applyFill="1" applyBorder="1" applyAlignment="1">
      <alignment vertical="center"/>
    </xf>
    <xf numFmtId="0" fontId="92" fillId="0" borderId="0" xfId="0" applyFont="1" applyAlignment="1">
      <alignment vertical="top"/>
    </xf>
    <xf numFmtId="179" fontId="153" fillId="32" borderId="0" xfId="0" applyNumberFormat="1" applyFont="1" applyFill="1" applyBorder="1" applyAlignment="1">
      <alignment horizontal="center" vertical="center" wrapText="1"/>
    </xf>
    <xf numFmtId="3" fontId="132" fillId="17" borderId="0" xfId="3" applyNumberFormat="1" applyFont="1" applyFill="1" applyBorder="1" applyAlignment="1">
      <alignment horizontal="right" vertical="center"/>
    </xf>
    <xf numFmtId="0" fontId="32" fillId="19" borderId="8" xfId="3" applyFont="1" applyFill="1" applyBorder="1" applyAlignment="1">
      <alignment horizontal="center" vertical="center" wrapText="1"/>
    </xf>
    <xf numFmtId="0" fontId="41" fillId="19" borderId="8" xfId="0" applyFont="1" applyFill="1" applyBorder="1" applyAlignment="1" applyProtection="1">
      <alignment horizontal="center" vertical="center" wrapText="1" readingOrder="1"/>
      <protection locked="0"/>
    </xf>
    <xf numFmtId="0" fontId="32" fillId="19" borderId="8" xfId="0" applyFont="1" applyFill="1" applyBorder="1" applyAlignment="1" applyProtection="1">
      <alignment horizontal="center" vertical="center" wrapText="1" readingOrder="1"/>
      <protection locked="0"/>
    </xf>
    <xf numFmtId="0" fontId="198" fillId="0" borderId="0" xfId="0" applyFont="1" applyAlignment="1">
      <alignment vertical="center"/>
    </xf>
    <xf numFmtId="10" fontId="72" fillId="32" borderId="0" xfId="4" applyNumberFormat="1" applyFont="1" applyFill="1" applyBorder="1" applyAlignment="1">
      <alignment horizontal="right" vertical="center" wrapText="1" indent="3"/>
    </xf>
    <xf numFmtId="0" fontId="128" fillId="0" borderId="0" xfId="0" applyFont="1" applyAlignment="1">
      <alignment vertical="center"/>
    </xf>
    <xf numFmtId="0" fontId="117" fillId="20" borderId="0" xfId="0" applyFont="1" applyFill="1" applyAlignment="1">
      <alignment horizontal="center" vertical="center" wrapText="1"/>
    </xf>
    <xf numFmtId="3" fontId="128" fillId="3" borderId="0" xfId="0" applyNumberFormat="1" applyFont="1" applyFill="1" applyAlignment="1">
      <alignment horizontal="right" vertical="center" indent="1"/>
    </xf>
    <xf numFmtId="14" fontId="128" fillId="3" borderId="0" xfId="0" applyNumberFormat="1" applyFont="1" applyFill="1" applyAlignment="1">
      <alignment horizontal="right" vertical="center" indent="1"/>
    </xf>
    <xf numFmtId="0" fontId="117" fillId="10" borderId="0" xfId="0" applyFont="1" applyFill="1" applyAlignment="1">
      <alignment horizontal="center" vertical="center" wrapText="1"/>
    </xf>
    <xf numFmtId="0" fontId="202" fillId="0" borderId="0" xfId="0" applyFont="1" applyAlignment="1">
      <alignment horizontal="left" vertical="center"/>
    </xf>
    <xf numFmtId="174" fontId="88" fillId="3" borderId="0" xfId="21" applyNumberFormat="1" applyFont="1" applyFill="1" applyAlignment="1">
      <alignment vertical="center"/>
    </xf>
    <xf numFmtId="175" fontId="88" fillId="3" borderId="0" xfId="0" applyNumberFormat="1" applyFont="1" applyFill="1" applyBorder="1" applyAlignment="1">
      <alignment vertical="center"/>
    </xf>
    <xf numFmtId="0" fontId="40" fillId="19" borderId="0" xfId="3" applyFont="1" applyFill="1" applyBorder="1" applyAlignment="1">
      <alignment horizontal="center" vertical="center" wrapText="1"/>
    </xf>
    <xf numFmtId="0" fontId="32" fillId="19" borderId="0" xfId="3"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52"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8" fillId="32" borderId="0" xfId="0" applyFont="1" applyFill="1" applyBorder="1" applyAlignment="1">
      <alignment horizontal="center" vertical="center" wrapText="1"/>
    </xf>
    <xf numFmtId="0" fontId="152" fillId="32" borderId="0" xfId="0" applyFont="1" applyFill="1" applyBorder="1" applyAlignment="1">
      <alignment horizontal="center" vertical="top" wrapText="1"/>
    </xf>
    <xf numFmtId="169" fontId="40" fillId="3" borderId="0" xfId="1" applyNumberFormat="1" applyFont="1" applyFill="1" applyBorder="1" applyAlignment="1">
      <alignment horizontal="center" vertical="center" wrapText="1"/>
    </xf>
    <xf numFmtId="10" fontId="40" fillId="3" borderId="0" xfId="4" applyNumberFormat="1" applyFont="1" applyFill="1" applyBorder="1" applyAlignment="1">
      <alignment horizontal="center" vertical="center" wrapText="1"/>
    </xf>
    <xf numFmtId="169" fontId="72" fillId="32" borderId="0" xfId="1" applyNumberFormat="1" applyFont="1" applyFill="1" applyBorder="1" applyAlignment="1">
      <alignment horizontal="center" vertical="center" wrapText="1"/>
    </xf>
    <xf numFmtId="10" fontId="72" fillId="32" borderId="0" xfId="4" applyNumberFormat="1" applyFont="1" applyFill="1" applyBorder="1" applyAlignment="1">
      <alignment horizontal="center" vertical="center" wrapText="1"/>
    </xf>
    <xf numFmtId="14" fontId="128" fillId="3" borderId="0" xfId="24" applyNumberFormat="1" applyFont="1" applyFill="1" applyAlignment="1">
      <alignment horizontal="right" vertical="center" indent="1"/>
    </xf>
    <xf numFmtId="3" fontId="128" fillId="3" borderId="0" xfId="24" applyNumberFormat="1" applyFont="1" applyFill="1" applyAlignment="1">
      <alignment horizontal="right" vertical="center" indent="1"/>
    </xf>
    <xf numFmtId="14" fontId="117" fillId="0" borderId="0" xfId="3" applyNumberFormat="1" applyFont="1" applyFill="1" applyBorder="1" applyAlignment="1">
      <alignment horizontal="center" vertical="center"/>
    </xf>
    <xf numFmtId="0" fontId="32" fillId="0" borderId="0" xfId="0" applyFont="1" applyAlignment="1">
      <alignment horizontal="right" vertical="center" indent="1"/>
    </xf>
    <xf numFmtId="4" fontId="0" fillId="0" borderId="0" xfId="0" applyNumberFormat="1"/>
    <xf numFmtId="0" fontId="153" fillId="16" borderId="6" xfId="3" applyFont="1" applyFill="1" applyBorder="1" applyAlignment="1">
      <alignment horizontal="center" vertical="center"/>
    </xf>
    <xf numFmtId="0" fontId="117" fillId="16" borderId="0" xfId="3" applyFont="1" applyFill="1" applyBorder="1" applyAlignment="1">
      <alignment horizontal="center" vertical="center"/>
    </xf>
    <xf numFmtId="0" fontId="114" fillId="16" borderId="6" xfId="3" applyFont="1" applyFill="1" applyBorder="1" applyAlignment="1">
      <alignment horizontal="center" vertical="center"/>
    </xf>
    <xf numFmtId="0" fontId="153" fillId="16" borderId="0" xfId="3" applyFont="1" applyFill="1" applyBorder="1" applyAlignment="1">
      <alignment horizontal="center" vertical="center"/>
    </xf>
    <xf numFmtId="3" fontId="4" fillId="0" borderId="0" xfId="0" applyNumberFormat="1" applyFont="1" applyAlignment="1">
      <alignment vertical="center"/>
    </xf>
    <xf numFmtId="168" fontId="0" fillId="0" borderId="0" xfId="0" applyNumberFormat="1"/>
    <xf numFmtId="0" fontId="128" fillId="37" borderId="0" xfId="0" applyFont="1" applyFill="1" applyAlignment="1">
      <alignment horizontal="center" vertical="center" wrapText="1"/>
    </xf>
    <xf numFmtId="10" fontId="11" fillId="0" borderId="0" xfId="4" applyNumberFormat="1" applyFont="1" applyFill="1" applyAlignment="1">
      <alignment horizontal="right" vertical="center" wrapText="1" indent="1"/>
    </xf>
    <xf numFmtId="0" fontId="40" fillId="0" borderId="0" xfId="0" applyFont="1" applyFill="1" applyAlignment="1">
      <alignment horizontal="left" vertical="center" indent="1"/>
    </xf>
    <xf numFmtId="0" fontId="0" fillId="0" borderId="0" xfId="0" applyAlignment="1"/>
    <xf numFmtId="0" fontId="50" fillId="0" borderId="0" xfId="0" applyFont="1" applyAlignment="1"/>
    <xf numFmtId="0" fontId="39" fillId="12" borderId="0" xfId="3" applyFont="1" applyFill="1" applyBorder="1" applyAlignment="1">
      <alignment horizontal="center" vertical="center"/>
    </xf>
    <xf numFmtId="0" fontId="117" fillId="37" borderId="0" xfId="0" applyFont="1" applyFill="1" applyAlignment="1">
      <alignment horizontal="center" vertical="center" wrapText="1"/>
    </xf>
    <xf numFmtId="14" fontId="4" fillId="0" borderId="0" xfId="0" applyNumberFormat="1" applyFont="1" applyAlignment="1">
      <alignment vertical="center"/>
    </xf>
    <xf numFmtId="0" fontId="32" fillId="0" borderId="0" xfId="3" applyFont="1" applyFill="1" applyAlignment="1">
      <alignment horizontal="left" vertical="center" wrapText="1"/>
    </xf>
    <xf numFmtId="168" fontId="40" fillId="3" borderId="0" xfId="10" applyNumberFormat="1" applyFont="1" applyFill="1" applyAlignment="1">
      <alignment horizontal="right" vertical="center" indent="1"/>
    </xf>
    <xf numFmtId="168" fontId="40" fillId="3" borderId="0" xfId="10" applyNumberFormat="1" applyFont="1" applyFill="1" applyBorder="1" applyAlignment="1">
      <alignment horizontal="right" vertical="center" indent="1"/>
    </xf>
    <xf numFmtId="178" fontId="40" fillId="3" borderId="0" xfId="4" applyNumberFormat="1" applyFont="1" applyFill="1" applyBorder="1" applyAlignment="1" applyProtection="1">
      <alignment horizontal="right" vertical="center" wrapText="1"/>
    </xf>
    <xf numFmtId="10" fontId="85" fillId="0" borderId="0" xfId="0" applyNumberFormat="1" applyFont="1" applyAlignment="1">
      <alignment vertical="center"/>
    </xf>
    <xf numFmtId="164" fontId="0" fillId="0" borderId="0" xfId="0" applyNumberFormat="1"/>
    <xf numFmtId="0" fontId="207" fillId="0" borderId="0" xfId="2" applyFont="1" applyFill="1" applyAlignment="1" applyProtection="1">
      <alignment horizontal="left" vertical="center"/>
    </xf>
    <xf numFmtId="0" fontId="208" fillId="0" borderId="0" xfId="2" applyFont="1" applyFill="1" applyAlignment="1" applyProtection="1">
      <alignment horizontal="left" vertical="center"/>
    </xf>
    <xf numFmtId="0" fontId="209" fillId="0" borderId="0" xfId="2" applyFont="1" applyFill="1" applyAlignment="1" applyProtection="1">
      <alignment horizontal="left" vertical="center"/>
    </xf>
    <xf numFmtId="0" fontId="210" fillId="0" borderId="0" xfId="2" applyFont="1" applyFill="1" applyAlignment="1" applyProtection="1">
      <alignment horizontal="left" vertical="center"/>
    </xf>
    <xf numFmtId="0" fontId="160" fillId="0" borderId="0" xfId="0" applyFont="1" applyFill="1" applyBorder="1" applyAlignment="1">
      <alignment vertical="center" wrapText="1"/>
    </xf>
    <xf numFmtId="0" fontId="211" fillId="0" borderId="0" xfId="2" applyFont="1" applyFill="1" applyAlignment="1" applyProtection="1">
      <alignment horizontal="left" vertical="center"/>
    </xf>
    <xf numFmtId="0" fontId="74" fillId="32" borderId="0" xfId="0" applyFont="1" applyFill="1" applyAlignment="1">
      <alignment horizontal="left" vertical="center" wrapText="1"/>
    </xf>
    <xf numFmtId="3" fontId="72" fillId="32" borderId="0" xfId="1" applyNumberFormat="1" applyFont="1" applyFill="1" applyAlignment="1">
      <alignment horizontal="right" vertical="center"/>
    </xf>
    <xf numFmtId="0" fontId="152" fillId="0" borderId="0" xfId="0" applyFont="1" applyFill="1" applyBorder="1" applyAlignment="1">
      <alignment horizontal="left" vertical="center"/>
    </xf>
    <xf numFmtId="0" fontId="213" fillId="0" borderId="0" xfId="0" applyFont="1" applyFill="1" applyAlignment="1">
      <alignment horizontal="left" vertical="center"/>
    </xf>
    <xf numFmtId="3" fontId="160" fillId="0" borderId="0" xfId="0" applyNumberFormat="1" applyFont="1" applyFill="1" applyBorder="1" applyAlignment="1">
      <alignment vertical="center" wrapText="1"/>
    </xf>
    <xf numFmtId="0" fontId="5" fillId="0" borderId="0" xfId="24" applyAlignment="1"/>
    <xf numFmtId="0" fontId="135" fillId="0" borderId="0" xfId="0" applyFont="1" applyAlignment="1">
      <alignment vertical="center"/>
    </xf>
    <xf numFmtId="0" fontId="40" fillId="7" borderId="0" xfId="3" applyFont="1" applyFill="1" applyBorder="1" applyAlignment="1">
      <alignment horizontal="center" vertical="center" wrapText="1"/>
    </xf>
    <xf numFmtId="14" fontId="39" fillId="7" borderId="0" xfId="3" applyNumberFormat="1" applyFont="1" applyFill="1" applyBorder="1" applyAlignment="1" applyProtection="1">
      <alignment horizontal="center" vertical="center" wrapText="1"/>
      <protection hidden="1"/>
    </xf>
    <xf numFmtId="0" fontId="32" fillId="7" borderId="0" xfId="3" applyFont="1" applyFill="1" applyBorder="1" applyAlignment="1">
      <alignment horizontal="center" vertical="center" wrapText="1"/>
    </xf>
    <xf numFmtId="0" fontId="94" fillId="7" borderId="0" xfId="0" applyFont="1" applyFill="1" applyAlignment="1">
      <alignment vertical="center"/>
    </xf>
    <xf numFmtId="3" fontId="74" fillId="7" borderId="0" xfId="23" quotePrefix="1" applyNumberFormat="1" applyFont="1" applyFill="1" applyBorder="1" applyAlignment="1" applyProtection="1">
      <alignment vertical="center"/>
      <protection hidden="1"/>
    </xf>
    <xf numFmtId="10" fontId="74" fillId="7" borderId="0" xfId="23" quotePrefix="1" applyNumberFormat="1" applyFont="1" applyFill="1" applyBorder="1" applyAlignment="1" applyProtection="1">
      <alignment vertical="center"/>
      <protection hidden="1"/>
    </xf>
    <xf numFmtId="0" fontId="110" fillId="0" borderId="0" xfId="24" applyFont="1" applyFill="1" applyAlignment="1">
      <alignment horizontal="center" vertical="center" wrapText="1"/>
    </xf>
    <xf numFmtId="0" fontId="110" fillId="0" borderId="0" xfId="24" applyFont="1" applyFill="1" applyAlignment="1">
      <alignment vertical="center"/>
    </xf>
    <xf numFmtId="0" fontId="110" fillId="0" borderId="0" xfId="24" applyFont="1" applyFill="1" applyAlignment="1">
      <alignment horizontal="center" vertical="center"/>
    </xf>
    <xf numFmtId="3" fontId="110" fillId="0" borderId="0" xfId="24" applyNumberFormat="1" applyFont="1" applyFill="1" applyAlignment="1">
      <alignment vertical="center"/>
    </xf>
    <xf numFmtId="0" fontId="29" fillId="0" borderId="0" xfId="3" applyFont="1" applyFill="1" applyBorder="1" applyAlignment="1">
      <alignment horizontal="left" vertical="center"/>
    </xf>
    <xf numFmtId="10" fontId="50" fillId="4" borderId="0" xfId="23" quotePrefix="1" applyNumberFormat="1" applyFont="1" applyFill="1" applyBorder="1" applyAlignment="1" applyProtection="1">
      <alignment vertical="center"/>
      <protection hidden="1"/>
    </xf>
    <xf numFmtId="0" fontId="74" fillId="7" borderId="0" xfId="0" applyFont="1" applyFill="1" applyBorder="1" applyAlignment="1">
      <alignment vertical="center" wrapText="1"/>
    </xf>
    <xf numFmtId="3" fontId="74" fillId="40" borderId="0" xfId="23" quotePrefix="1" applyNumberFormat="1" applyFont="1" applyFill="1" applyBorder="1" applyAlignment="1" applyProtection="1">
      <alignment vertical="center"/>
      <protection hidden="1"/>
    </xf>
    <xf numFmtId="10" fontId="74" fillId="40" borderId="0" xfId="23" quotePrefix="1" applyNumberFormat="1" applyFont="1" applyFill="1" applyBorder="1" applyAlignment="1" applyProtection="1">
      <alignment vertical="center"/>
      <protection hidden="1"/>
    </xf>
    <xf numFmtId="0" fontId="69" fillId="0" borderId="0" xfId="0" applyFont="1" applyFill="1" applyAlignment="1">
      <alignment vertical="center"/>
    </xf>
    <xf numFmtId="0" fontId="110" fillId="0" borderId="0" xfId="0" applyFont="1" applyFill="1" applyAlignment="1">
      <alignment vertical="center"/>
    </xf>
    <xf numFmtId="0" fontId="110" fillId="0" borderId="0" xfId="0" applyFont="1" applyAlignment="1">
      <alignment vertical="center"/>
    </xf>
    <xf numFmtId="0" fontId="69" fillId="0" borderId="0" xfId="0" applyFont="1" applyAlignment="1">
      <alignment vertical="center"/>
    </xf>
    <xf numFmtId="0" fontId="50" fillId="3" borderId="0" xfId="34" applyFont="1" applyFill="1" applyBorder="1" applyAlignment="1" applyProtection="1">
      <alignment vertical="center"/>
      <protection hidden="1"/>
    </xf>
    <xf numFmtId="172" fontId="50" fillId="3" borderId="0" xfId="34" applyNumberFormat="1" applyFont="1" applyFill="1" applyBorder="1" applyAlignment="1">
      <alignment horizontal="right" vertical="center"/>
    </xf>
    <xf numFmtId="0" fontId="74" fillId="7" borderId="0" xfId="34" applyFont="1" applyFill="1" applyBorder="1" applyAlignment="1" applyProtection="1">
      <alignment vertical="center"/>
      <protection hidden="1"/>
    </xf>
    <xf numFmtId="172" fontId="74" fillId="7" borderId="0" xfId="34" applyNumberFormat="1" applyFont="1" applyFill="1" applyBorder="1" applyAlignment="1">
      <alignment horizontal="right" vertical="center"/>
    </xf>
    <xf numFmtId="10" fontId="50" fillId="3" borderId="0" xfId="4" applyNumberFormat="1" applyFont="1" applyFill="1" applyBorder="1" applyAlignment="1">
      <alignment horizontal="right" vertical="center"/>
    </xf>
    <xf numFmtId="172" fontId="74" fillId="7" borderId="0" xfId="34" applyNumberFormat="1" applyFont="1" applyFill="1" applyBorder="1" applyAlignment="1" applyProtection="1">
      <alignment vertical="center"/>
      <protection hidden="1"/>
    </xf>
    <xf numFmtId="10" fontId="74" fillId="7" borderId="0" xfId="4" applyNumberFormat="1" applyFont="1" applyFill="1" applyBorder="1" applyAlignment="1" applyProtection="1">
      <alignment vertical="center"/>
      <protection hidden="1"/>
    </xf>
    <xf numFmtId="0" fontId="126" fillId="3" borderId="0" xfId="26" applyFont="1" applyFill="1" applyBorder="1" applyAlignment="1">
      <alignment vertical="center" wrapText="1"/>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110" fillId="7" borderId="0" xfId="24" applyFont="1" applyFill="1" applyAlignment="1">
      <alignment horizontal="center" vertical="center" wrapText="1"/>
    </xf>
    <xf numFmtId="0" fontId="74" fillId="7" borderId="0" xfId="34" applyFont="1" applyFill="1" applyBorder="1" applyAlignment="1" applyProtection="1">
      <alignment vertical="center" wrapText="1"/>
      <protection hidden="1"/>
    </xf>
    <xf numFmtId="0" fontId="50" fillId="3" borderId="0" xfId="34" applyFont="1" applyFill="1" applyBorder="1" applyAlignment="1" applyProtection="1">
      <alignment vertical="center" wrapText="1"/>
      <protection hidden="1"/>
    </xf>
    <xf numFmtId="0" fontId="40" fillId="7" borderId="0" xfId="34" applyFont="1" applyFill="1" applyBorder="1" applyAlignment="1">
      <alignment horizontal="center" vertical="center" wrapText="1"/>
    </xf>
    <xf numFmtId="0" fontId="40" fillId="7" borderId="0" xfId="34" applyFont="1" applyFill="1" applyBorder="1" applyAlignment="1" applyProtection="1">
      <alignment horizontal="center" vertical="center" wrapText="1"/>
      <protection hidden="1"/>
    </xf>
    <xf numFmtId="0" fontId="16" fillId="0" borderId="0" xfId="2" applyFill="1" applyAlignment="1" applyProtection="1">
      <alignment horizontal="left" vertical="center"/>
    </xf>
    <xf numFmtId="0" fontId="217" fillId="0" borderId="0" xfId="2" applyFont="1" applyFill="1" applyAlignment="1" applyProtection="1">
      <alignment horizontal="left" vertical="center"/>
    </xf>
    <xf numFmtId="0" fontId="218" fillId="0" borderId="0" xfId="2" applyFont="1" applyFill="1" applyAlignment="1" applyProtection="1">
      <alignment horizontal="left" vertical="center"/>
    </xf>
    <xf numFmtId="0" fontId="219" fillId="0" borderId="0" xfId="2" applyFont="1" applyFill="1" applyAlignment="1" applyProtection="1">
      <alignment horizontal="left" vertical="center"/>
    </xf>
    <xf numFmtId="0" fontId="220" fillId="0" borderId="0" xfId="2" applyFont="1" applyFill="1" applyBorder="1" applyAlignment="1" applyProtection="1"/>
    <xf numFmtId="0" fontId="221" fillId="0" borderId="0" xfId="2" applyFont="1" applyFill="1" applyAlignment="1" applyProtection="1">
      <alignment horizontal="left" vertical="center"/>
    </xf>
    <xf numFmtId="0" fontId="222" fillId="0" borderId="0" xfId="2" applyFont="1" applyFill="1" applyAlignment="1" applyProtection="1">
      <alignment horizontal="left" vertical="center"/>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32" fillId="3" borderId="0" xfId="0" applyFont="1" applyFill="1" applyBorder="1" applyAlignment="1">
      <alignment vertical="center" wrapText="1"/>
    </xf>
    <xf numFmtId="0" fontId="31" fillId="7" borderId="0" xfId="3" applyFont="1" applyFill="1" applyBorder="1" applyAlignment="1">
      <alignment vertical="center" wrapText="1"/>
    </xf>
    <xf numFmtId="3" fontId="31" fillId="7" borderId="0" xfId="3" applyNumberFormat="1" applyFont="1" applyFill="1" applyBorder="1" applyAlignment="1">
      <alignment vertical="center" wrapText="1"/>
    </xf>
    <xf numFmtId="10" fontId="31" fillId="7" borderId="0" xfId="4" applyNumberFormat="1" applyFont="1" applyFill="1" applyBorder="1" applyAlignment="1">
      <alignment vertical="center" wrapText="1"/>
    </xf>
    <xf numFmtId="0" fontId="0" fillId="0" borderId="0" xfId="0" applyNumberFormat="1" applyAlignment="1">
      <alignment vertical="center"/>
    </xf>
    <xf numFmtId="0" fontId="90" fillId="4" borderId="0" xfId="0" applyFont="1" applyFill="1" applyBorder="1" applyAlignment="1">
      <alignment horizontal="left" vertical="center" indent="1"/>
    </xf>
    <xf numFmtId="49" fontId="48" fillId="0" borderId="0" xfId="3" quotePrefix="1" applyNumberFormat="1" applyFont="1" applyAlignment="1">
      <alignment vertical="top"/>
    </xf>
    <xf numFmtId="49" fontId="152" fillId="0" borderId="0" xfId="33" quotePrefix="1" applyNumberFormat="1" applyFont="1"/>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88" fillId="0" borderId="0" xfId="0" applyFont="1" applyAlignment="1">
      <alignment horizontal="left" vertical="top"/>
    </xf>
    <xf numFmtId="0" fontId="77" fillId="0" borderId="0" xfId="0" applyFont="1" applyAlignment="1">
      <alignment horizontal="left" vertical="top"/>
    </xf>
    <xf numFmtId="14" fontId="136" fillId="7" borderId="0" xfId="33" applyNumberFormat="1" applyFont="1" applyFill="1" applyAlignment="1">
      <alignment horizontal="center" vertical="center" wrapText="1"/>
    </xf>
    <xf numFmtId="166" fontId="41" fillId="5" borderId="0" xfId="16" applyNumberFormat="1" applyFont="1" applyFill="1" applyBorder="1" applyAlignment="1">
      <alignment horizontal="center" vertical="center"/>
    </xf>
    <xf numFmtId="166" fontId="41" fillId="15" borderId="0" xfId="16" applyNumberFormat="1" applyFont="1" applyFill="1" applyBorder="1" applyAlignment="1">
      <alignment horizontal="center" vertical="center"/>
    </xf>
    <xf numFmtId="166" fontId="38" fillId="13" borderId="0" xfId="16" applyNumberFormat="1" applyFont="1" applyFill="1" applyBorder="1" applyAlignment="1">
      <alignment horizontal="center" vertical="center"/>
    </xf>
    <xf numFmtId="0" fontId="34" fillId="3" borderId="0" xfId="3" applyFont="1" applyFill="1" applyAlignment="1">
      <alignment horizontal="left" vertical="center"/>
    </xf>
    <xf numFmtId="3" fontId="227" fillId="3" borderId="6" xfId="3" applyNumberFormat="1" applyFont="1" applyFill="1" applyBorder="1" applyAlignment="1">
      <alignment horizontal="right" vertical="center"/>
    </xf>
    <xf numFmtId="3" fontId="227" fillId="3" borderId="0" xfId="3" applyNumberFormat="1" applyFont="1" applyFill="1" applyAlignment="1">
      <alignment horizontal="right" vertical="center"/>
    </xf>
    <xf numFmtId="10" fontId="34" fillId="4" borderId="7" xfId="4" applyNumberFormat="1" applyFont="1" applyFill="1" applyBorder="1" applyAlignment="1">
      <alignment horizontal="right" vertical="center"/>
    </xf>
    <xf numFmtId="0" fontId="11" fillId="16" borderId="0" xfId="3" applyFont="1" applyFill="1" applyAlignment="1">
      <alignment horizontal="center"/>
    </xf>
    <xf numFmtId="0" fontId="226" fillId="16" borderId="0" xfId="3" applyFont="1" applyFill="1" applyAlignment="1">
      <alignment horizontal="center"/>
    </xf>
    <xf numFmtId="0" fontId="14" fillId="0" borderId="0" xfId="0" applyFont="1" applyFill="1" applyBorder="1" applyAlignment="1">
      <alignment horizontal="center" vertical="center" wrapText="1"/>
    </xf>
    <xf numFmtId="0" fontId="39" fillId="0" borderId="0" xfId="0" applyFont="1" applyFill="1" applyAlignment="1">
      <alignment horizontal="center" vertical="center"/>
    </xf>
    <xf numFmtId="0" fontId="40" fillId="3" borderId="0" xfId="0" applyFont="1" applyFill="1" applyAlignment="1">
      <alignment horizontal="left" vertical="center" wrapText="1"/>
    </xf>
    <xf numFmtId="0" fontId="40" fillId="0" borderId="0" xfId="0" applyFont="1" applyFill="1" applyAlignment="1">
      <alignment horizontal="left" vertical="center" wrapText="1"/>
    </xf>
    <xf numFmtId="0" fontId="229" fillId="0" borderId="0" xfId="0" applyFont="1" applyAlignment="1">
      <alignment vertical="center"/>
    </xf>
    <xf numFmtId="0" fontId="52" fillId="32" borderId="0" xfId="0" applyFont="1" applyFill="1" applyAlignment="1">
      <alignment horizontal="center" vertical="center" wrapText="1"/>
    </xf>
    <xf numFmtId="0" fontId="39" fillId="42" borderId="0" xfId="0" applyFont="1" applyFill="1" applyBorder="1" applyAlignment="1">
      <alignment horizontal="left" vertical="center" wrapText="1"/>
    </xf>
    <xf numFmtId="3" fontId="69" fillId="33" borderId="0" xfId="0" applyNumberFormat="1" applyFont="1" applyFill="1" applyAlignment="1">
      <alignment vertical="center"/>
    </xf>
    <xf numFmtId="3" fontId="87" fillId="3" borderId="0" xfId="0" applyNumberFormat="1" applyFont="1" applyFill="1" applyAlignment="1">
      <alignment vertical="center"/>
    </xf>
    <xf numFmtId="3" fontId="69" fillId="3" borderId="0" xfId="0" applyNumberFormat="1" applyFont="1" applyFill="1" applyAlignment="1">
      <alignment vertical="center"/>
    </xf>
    <xf numFmtId="10" fontId="87" fillId="3" borderId="0" xfId="0" applyNumberFormat="1" applyFont="1" applyFill="1" applyAlignment="1">
      <alignment vertical="center"/>
    </xf>
    <xf numFmtId="0" fontId="50" fillId="0" borderId="0" xfId="0" applyFont="1" applyFill="1" applyBorder="1" applyAlignment="1">
      <alignment vertical="center" wrapText="1"/>
    </xf>
    <xf numFmtId="10" fontId="32" fillId="0" borderId="0" xfId="4" applyNumberFormat="1" applyFont="1" applyFill="1" applyBorder="1" applyAlignment="1" applyProtection="1">
      <alignment horizontal="center" vertical="center"/>
    </xf>
    <xf numFmtId="14" fontId="32" fillId="0" borderId="0" xfId="4" applyNumberFormat="1" applyFont="1" applyFill="1" applyBorder="1" applyAlignment="1" applyProtection="1">
      <alignment horizontal="right" vertical="center"/>
      <protection locked="0"/>
    </xf>
    <xf numFmtId="0" fontId="50" fillId="0" borderId="0" xfId="0" applyFont="1" applyFill="1" applyAlignment="1">
      <alignment vertical="center" wrapText="1"/>
    </xf>
    <xf numFmtId="3" fontId="39" fillId="33" borderId="0" xfId="0" applyNumberFormat="1" applyFont="1" applyFill="1" applyBorder="1" applyAlignment="1">
      <alignment horizontal="right" vertical="center" indent="2"/>
    </xf>
    <xf numFmtId="0" fontId="39" fillId="33" borderId="0" xfId="0" applyFont="1" applyFill="1" applyBorder="1" applyAlignment="1">
      <alignment horizontal="left" vertical="center"/>
    </xf>
    <xf numFmtId="3" fontId="39" fillId="33" borderId="0" xfId="11"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1"/>
    </xf>
    <xf numFmtId="3" fontId="39" fillId="33" borderId="0" xfId="11" applyNumberFormat="1" applyFont="1" applyFill="1" applyBorder="1" applyAlignment="1">
      <alignment horizontal="left" vertical="center" indent="2"/>
    </xf>
    <xf numFmtId="3" fontId="39" fillId="33" borderId="0" xfId="11" applyNumberFormat="1" applyFont="1" applyFill="1" applyBorder="1" applyAlignment="1">
      <alignment horizontal="right" vertical="center" indent="1"/>
    </xf>
    <xf numFmtId="0" fontId="74" fillId="33" borderId="0" xfId="0" applyFont="1" applyFill="1" applyBorder="1" applyAlignment="1">
      <alignment vertical="center" wrapText="1"/>
    </xf>
    <xf numFmtId="3" fontId="31" fillId="33" borderId="0" xfId="9" applyNumberFormat="1" applyFont="1" applyFill="1" applyBorder="1" applyAlignment="1" applyProtection="1">
      <alignment horizontal="right" vertical="center"/>
    </xf>
    <xf numFmtId="9" fontId="31" fillId="33" borderId="0" xfId="9" applyNumberFormat="1" applyFont="1" applyFill="1" applyBorder="1" applyAlignment="1" applyProtection="1">
      <alignment vertical="center"/>
    </xf>
    <xf numFmtId="0" fontId="52" fillId="3" borderId="0" xfId="0" applyFont="1" applyFill="1" applyBorder="1" applyAlignment="1" applyProtection="1">
      <alignment vertical="center" wrapText="1"/>
      <protection locked="0"/>
    </xf>
    <xf numFmtId="0" fontId="52" fillId="3" borderId="0" xfId="0" applyFont="1" applyFill="1" applyAlignment="1" applyProtection="1">
      <alignment vertical="center" wrapText="1"/>
      <protection locked="0"/>
    </xf>
    <xf numFmtId="0" fontId="52" fillId="3" borderId="0" xfId="0" applyFont="1" applyFill="1" applyAlignment="1">
      <alignment horizontal="left" vertical="center" wrapText="1"/>
    </xf>
    <xf numFmtId="167" fontId="52" fillId="3" borderId="0" xfId="14" applyNumberFormat="1" applyFont="1" applyFill="1" applyBorder="1" applyAlignment="1" applyProtection="1">
      <alignment horizontal="center" vertical="center"/>
    </xf>
    <xf numFmtId="0" fontId="52" fillId="32" borderId="0" xfId="0" applyFont="1" applyFill="1" applyAlignment="1">
      <alignment horizontal="center" vertical="center" wrapText="1"/>
    </xf>
    <xf numFmtId="0" fontId="0" fillId="0" borderId="0" xfId="0" applyAlignment="1">
      <alignment vertical="top" wrapText="1"/>
    </xf>
    <xf numFmtId="0" fontId="33" fillId="0" borderId="0" xfId="0" applyFont="1" applyFill="1" applyAlignment="1">
      <alignment vertical="top"/>
    </xf>
    <xf numFmtId="0" fontId="160" fillId="0" borderId="0" xfId="0" applyFont="1" applyFill="1" applyAlignment="1">
      <alignment vertical="top"/>
    </xf>
    <xf numFmtId="0" fontId="161" fillId="0" borderId="0" xfId="0" applyFont="1" applyFill="1" applyAlignment="1">
      <alignment vertical="top"/>
    </xf>
    <xf numFmtId="0" fontId="161" fillId="0" borderId="0" xfId="0" applyFont="1" applyAlignment="1">
      <alignment vertical="top"/>
    </xf>
    <xf numFmtId="0" fontId="120" fillId="0" borderId="0" xfId="0" applyNumberFormat="1" applyFont="1" applyFill="1" applyAlignment="1">
      <alignment vertical="center"/>
    </xf>
    <xf numFmtId="0" fontId="216" fillId="0" borderId="0" xfId="0" applyFont="1" applyFill="1" applyAlignment="1" applyProtection="1">
      <alignment vertical="center"/>
      <protection locked="0"/>
    </xf>
    <xf numFmtId="3" fontId="110" fillId="3" borderId="0" xfId="0" applyNumberFormat="1" applyFont="1" applyFill="1" applyAlignment="1">
      <alignment vertical="center"/>
    </xf>
    <xf numFmtId="3" fontId="96" fillId="3" borderId="0" xfId="0" applyNumberFormat="1" applyFont="1" applyFill="1" applyAlignment="1">
      <alignment vertical="center"/>
    </xf>
    <xf numFmtId="10" fontId="110" fillId="3" borderId="0" xfId="0" applyNumberFormat="1" applyFont="1" applyFill="1" applyAlignment="1">
      <alignment vertical="center"/>
    </xf>
    <xf numFmtId="3" fontId="96" fillId="33" borderId="0" xfId="0" applyNumberFormat="1" applyFont="1" applyFill="1" applyAlignment="1">
      <alignment vertical="center"/>
    </xf>
    <xf numFmtId="10" fontId="110" fillId="3" borderId="0" xfId="0" applyNumberFormat="1" applyFont="1" applyFill="1" applyAlignment="1">
      <alignment horizontal="right" vertical="center"/>
    </xf>
    <xf numFmtId="167" fontId="0" fillId="0" borderId="0" xfId="0" applyNumberFormat="1"/>
    <xf numFmtId="14" fontId="0" fillId="0" borderId="0" xfId="0" applyNumberFormat="1"/>
    <xf numFmtId="10" fontId="34" fillId="4" borderId="7" xfId="4" quotePrefix="1" applyNumberFormat="1" applyFont="1" applyFill="1" applyBorder="1" applyAlignment="1">
      <alignment horizontal="right" vertical="center"/>
    </xf>
    <xf numFmtId="3" fontId="31" fillId="3" borderId="0" xfId="19" applyNumberFormat="1" applyFont="1" applyFill="1" applyAlignment="1">
      <alignment vertical="center"/>
    </xf>
    <xf numFmtId="10" fontId="31" fillId="3" borderId="0" xfId="19" applyNumberFormat="1" applyFont="1" applyFill="1" applyAlignment="1">
      <alignment vertical="center"/>
    </xf>
    <xf numFmtId="0" fontId="238" fillId="0" borderId="0" xfId="0" applyFont="1" applyAlignment="1">
      <alignment horizontal="left"/>
    </xf>
    <xf numFmtId="10" fontId="0" fillId="0" borderId="0" xfId="0" applyNumberFormat="1" applyAlignment="1">
      <alignment vertical="center"/>
    </xf>
    <xf numFmtId="10" fontId="32" fillId="3" borderId="0" xfId="23" quotePrefix="1" applyNumberFormat="1" applyFont="1" applyFill="1" applyBorder="1" applyAlignment="1" applyProtection="1">
      <alignment horizontal="right" vertical="center"/>
      <protection hidden="1"/>
    </xf>
    <xf numFmtId="0" fontId="0" fillId="10" borderId="0" xfId="0" applyFill="1"/>
    <xf numFmtId="0" fontId="87" fillId="10" borderId="0" xfId="0" applyFont="1" applyFill="1" applyAlignment="1">
      <alignment vertical="center"/>
    </xf>
    <xf numFmtId="10" fontId="4" fillId="0" borderId="0" xfId="0" applyNumberFormat="1" applyFont="1" applyAlignment="1">
      <alignment vertical="center"/>
    </xf>
    <xf numFmtId="9" fontId="0" fillId="0" borderId="0" xfId="4" applyFont="1" applyAlignment="1">
      <alignment vertical="center"/>
    </xf>
    <xf numFmtId="0" fontId="164" fillId="0" borderId="0" xfId="0" applyFont="1" applyAlignment="1">
      <alignment vertical="top" wrapText="1"/>
    </xf>
    <xf numFmtId="14" fontId="39" fillId="10" borderId="0" xfId="28" applyNumberFormat="1" applyFont="1" applyFill="1" applyBorder="1" applyAlignment="1" applyProtection="1">
      <alignment horizontal="center" vertical="center" wrapText="1"/>
      <protection hidden="1"/>
    </xf>
    <xf numFmtId="10" fontId="96" fillId="33" borderId="0" xfId="0" applyNumberFormat="1" applyFont="1" applyFill="1" applyAlignment="1">
      <alignment vertical="center"/>
    </xf>
    <xf numFmtId="10" fontId="69" fillId="33" borderId="0" xfId="0" applyNumberFormat="1" applyFont="1" applyFill="1" applyAlignment="1">
      <alignment vertical="center"/>
    </xf>
    <xf numFmtId="0" fontId="32" fillId="10" borderId="0" xfId="28" applyFont="1" applyFill="1" applyBorder="1" applyAlignment="1">
      <alignment horizontal="center" vertical="center" wrapText="1"/>
    </xf>
    <xf numFmtId="0" fontId="155" fillId="0" borderId="0" xfId="3" applyFont="1" applyFill="1" applyBorder="1" applyAlignment="1">
      <alignment horizontal="right" vertical="center"/>
    </xf>
    <xf numFmtId="9" fontId="88" fillId="0" borderId="0" xfId="0" applyNumberFormat="1" applyFont="1" applyFill="1" applyAlignment="1">
      <alignment vertical="center"/>
    </xf>
    <xf numFmtId="10" fontId="88" fillId="0" borderId="0" xfId="0" applyNumberFormat="1" applyFont="1" applyFill="1" applyAlignment="1">
      <alignment vertical="center"/>
    </xf>
    <xf numFmtId="0" fontId="164"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2" fillId="0" borderId="0" xfId="0" quotePrefix="1" applyNumberFormat="1" applyFont="1" applyFill="1" applyBorder="1" applyAlignment="1">
      <alignment horizontal="left" vertical="top"/>
    </xf>
    <xf numFmtId="178" fontId="40" fillId="3" borderId="0" xfId="4" applyNumberFormat="1" applyFont="1" applyFill="1" applyBorder="1" applyAlignment="1">
      <alignment horizontal="center" vertical="center" wrapText="1"/>
    </xf>
    <xf numFmtId="0" fontId="31" fillId="0" borderId="0" xfId="0" applyFont="1" applyFill="1" applyAlignment="1">
      <alignment vertical="center" wrapText="1"/>
    </xf>
    <xf numFmtId="14" fontId="39" fillId="19" borderId="8" xfId="3" applyNumberFormat="1" applyFont="1" applyFill="1" applyBorder="1" applyAlignment="1" applyProtection="1">
      <alignment horizontal="center" vertical="center" wrapText="1"/>
      <protection hidden="1"/>
    </xf>
    <xf numFmtId="0" fontId="39" fillId="12" borderId="0" xfId="3" applyFont="1" applyFill="1" applyBorder="1" applyAlignment="1">
      <alignment horizontal="center" vertical="center" wrapText="1"/>
    </xf>
    <xf numFmtId="0" fontId="39" fillId="12" borderId="0" xfId="3" applyFont="1" applyFill="1" applyBorder="1" applyAlignment="1">
      <alignment vertical="center" wrapText="1"/>
    </xf>
    <xf numFmtId="0" fontId="241" fillId="0" borderId="0" xfId="3" applyFont="1" applyFill="1" applyBorder="1" applyAlignment="1">
      <alignment horizontal="left" vertical="center"/>
    </xf>
    <xf numFmtId="0" fontId="242" fillId="0" borderId="0" xfId="0" applyFont="1" applyAlignment="1">
      <alignment horizontal="left" vertical="center"/>
    </xf>
    <xf numFmtId="174" fontId="88" fillId="3" borderId="0" xfId="21" applyNumberFormat="1" applyFont="1" applyFill="1" applyAlignment="1">
      <alignment horizontal="right" vertical="center"/>
    </xf>
    <xf numFmtId="175" fontId="88" fillId="3" borderId="0" xfId="0" applyNumberFormat="1" applyFont="1" applyFill="1" applyBorder="1" applyAlignment="1">
      <alignment horizontal="right" vertical="center"/>
    </xf>
    <xf numFmtId="0" fontId="32" fillId="32" borderId="0" xfId="0" applyFont="1" applyFill="1" applyBorder="1" applyAlignment="1">
      <alignment horizontal="center" vertical="center" wrapText="1"/>
    </xf>
    <xf numFmtId="0" fontId="39" fillId="33" borderId="0" xfId="27" applyFont="1" applyFill="1" applyBorder="1" applyAlignment="1" applyProtection="1">
      <alignment horizontal="left" vertical="center" wrapText="1"/>
    </xf>
    <xf numFmtId="168" fontId="39" fillId="33" borderId="0" xfId="8" applyNumberFormat="1" applyFont="1" applyFill="1" applyBorder="1" applyAlignment="1" applyProtection="1">
      <alignment horizontal="right" vertical="center" wrapText="1"/>
    </xf>
    <xf numFmtId="10" fontId="39" fillId="33" borderId="0" xfId="4" applyNumberFormat="1" applyFont="1" applyFill="1" applyBorder="1" applyAlignment="1" applyProtection="1">
      <alignment horizontal="right" vertical="center" wrapText="1"/>
    </xf>
    <xf numFmtId="3" fontId="39" fillId="33" borderId="0" xfId="27" applyNumberFormat="1" applyFont="1" applyFill="1" applyBorder="1" applyAlignment="1" applyProtection="1">
      <alignment vertical="center"/>
    </xf>
    <xf numFmtId="177" fontId="39" fillId="33" borderId="0" xfId="27" applyNumberFormat="1" applyFont="1" applyFill="1" applyBorder="1" applyAlignment="1" applyProtection="1">
      <alignment horizontal="right" vertical="center"/>
    </xf>
    <xf numFmtId="177" fontId="39" fillId="33" borderId="0" xfId="27" applyNumberFormat="1" applyFont="1" applyFill="1" applyBorder="1" applyAlignment="1" applyProtection="1">
      <alignment vertical="center"/>
    </xf>
    <xf numFmtId="0" fontId="117" fillId="33" borderId="0" xfId="0" applyFont="1" applyFill="1" applyBorder="1" applyAlignment="1">
      <alignment vertical="center"/>
    </xf>
    <xf numFmtId="3" fontId="117" fillId="33" borderId="0" xfId="0" applyNumberFormat="1" applyFont="1" applyFill="1" applyBorder="1" applyAlignment="1">
      <alignment horizontal="right" vertical="center" indent="1"/>
    </xf>
    <xf numFmtId="0" fontId="14" fillId="33" borderId="0" xfId="0" applyFont="1" applyFill="1" applyAlignment="1" applyProtection="1">
      <alignment vertical="center" wrapText="1"/>
      <protection locked="0"/>
    </xf>
    <xf numFmtId="3" fontId="114" fillId="33" borderId="0" xfId="0" applyNumberFormat="1" applyFont="1" applyFill="1" applyBorder="1" applyAlignment="1">
      <alignment horizontal="right" vertical="center" indent="1"/>
    </xf>
    <xf numFmtId="3" fontId="136" fillId="33" borderId="0" xfId="9" applyNumberFormat="1" applyFont="1" applyFill="1" applyBorder="1" applyAlignment="1" applyProtection="1">
      <alignment horizontal="right" vertical="center"/>
    </xf>
    <xf numFmtId="0" fontId="39" fillId="33" borderId="0" xfId="0" applyFont="1" applyFill="1" applyBorder="1" applyAlignment="1">
      <alignment horizontal="center" vertical="center" wrapText="1"/>
    </xf>
    <xf numFmtId="0" fontId="147" fillId="4" borderId="0" xfId="0" applyFont="1" applyFill="1" applyBorder="1" applyAlignment="1">
      <alignment horizontal="center" vertical="center"/>
    </xf>
    <xf numFmtId="175" fontId="147" fillId="4" borderId="0" xfId="0" applyNumberFormat="1" applyFont="1" applyFill="1" applyBorder="1" applyAlignment="1" applyProtection="1">
      <alignment horizontal="right" vertical="center"/>
    </xf>
    <xf numFmtId="3" fontId="135" fillId="0" borderId="0" xfId="0" applyNumberFormat="1" applyFont="1" applyAlignment="1">
      <alignment vertical="center"/>
    </xf>
    <xf numFmtId="10" fontId="243" fillId="18" borderId="0" xfId="3" applyNumberFormat="1" applyFont="1" applyFill="1" applyBorder="1" applyAlignment="1">
      <alignment horizontal="center" vertical="center"/>
    </xf>
    <xf numFmtId="10" fontId="38" fillId="17" borderId="0" xfId="3" applyNumberFormat="1" applyFont="1" applyFill="1" applyBorder="1" applyAlignment="1">
      <alignment horizontal="center" vertical="center"/>
    </xf>
    <xf numFmtId="0" fontId="0" fillId="0" borderId="0" xfId="0" applyFont="1" applyAlignment="1">
      <alignment vertical="center"/>
    </xf>
    <xf numFmtId="0" fontId="50" fillId="0" borderId="0" xfId="0" applyFont="1" applyAlignment="1">
      <alignment horizontal="right"/>
    </xf>
    <xf numFmtId="0" fontId="0" fillId="0" borderId="0" xfId="0" applyAlignment="1"/>
    <xf numFmtId="3" fontId="87" fillId="0" borderId="0" xfId="0" applyNumberFormat="1" applyFont="1" applyAlignment="1">
      <alignment vertical="center"/>
    </xf>
    <xf numFmtId="3" fontId="56" fillId="0" borderId="0" xfId="9" applyNumberFormat="1" applyFont="1" applyFill="1" applyBorder="1" applyAlignment="1" applyProtection="1">
      <alignment vertical="center"/>
    </xf>
    <xf numFmtId="10" fontId="56" fillId="0" borderId="0" xfId="9" applyNumberFormat="1" applyFont="1" applyFill="1" applyBorder="1" applyAlignment="1" applyProtection="1">
      <alignment vertical="center"/>
    </xf>
    <xf numFmtId="10" fontId="32" fillId="43" borderId="0" xfId="9" applyNumberFormat="1" applyFont="1" applyFill="1" applyBorder="1" applyAlignment="1" applyProtection="1">
      <alignment vertical="center"/>
    </xf>
    <xf numFmtId="0" fontId="5" fillId="0" borderId="0" xfId="24"/>
    <xf numFmtId="0" fontId="114" fillId="0" borderId="0" xfId="24" applyFont="1" applyAlignment="1">
      <alignment horizontal="right" vertical="center"/>
    </xf>
    <xf numFmtId="0" fontId="153" fillId="0" borderId="0" xfId="24" applyFont="1" applyAlignment="1">
      <alignment horizontal="left" vertical="center"/>
    </xf>
    <xf numFmtId="0" fontId="153" fillId="0" borderId="0" xfId="24" applyFont="1" applyAlignment="1">
      <alignment horizontal="right" vertical="center"/>
    </xf>
    <xf numFmtId="0" fontId="32" fillId="32" borderId="0" xfId="24" applyFont="1" applyFill="1" applyBorder="1" applyAlignment="1">
      <alignment horizontal="center" vertical="center" wrapText="1"/>
    </xf>
    <xf numFmtId="0" fontId="31" fillId="32" borderId="0" xfId="24" applyFont="1" applyFill="1" applyBorder="1" applyAlignment="1">
      <alignment horizontal="center" vertical="center" wrapText="1"/>
    </xf>
    <xf numFmtId="0" fontId="39" fillId="32" borderId="0" xfId="24" applyFont="1" applyFill="1" applyBorder="1" applyAlignment="1">
      <alignment vertical="center" wrapText="1"/>
    </xf>
    <xf numFmtId="0" fontId="40" fillId="32" borderId="0" xfId="24" applyFont="1" applyFill="1" applyBorder="1" applyAlignment="1">
      <alignment horizontal="center" vertical="center" wrapText="1"/>
    </xf>
    <xf numFmtId="0" fontId="152" fillId="32" borderId="0" xfId="24" applyFont="1" applyFill="1" applyBorder="1" applyAlignment="1">
      <alignment horizontal="center" vertical="center" wrapText="1"/>
    </xf>
    <xf numFmtId="0" fontId="152" fillId="32" borderId="0" xfId="24" applyFont="1" applyFill="1" applyBorder="1" applyAlignment="1">
      <alignment horizontal="center" vertical="top" wrapText="1"/>
    </xf>
    <xf numFmtId="0" fontId="40" fillId="3" borderId="0" xfId="24" applyFont="1" applyFill="1" applyBorder="1" applyAlignment="1">
      <alignment vertical="center"/>
    </xf>
    <xf numFmtId="10" fontId="40" fillId="3" borderId="0" xfId="30" applyNumberFormat="1" applyFont="1" applyFill="1" applyBorder="1" applyAlignment="1">
      <alignment horizontal="center" vertical="center"/>
    </xf>
    <xf numFmtId="10" fontId="40" fillId="3" borderId="0" xfId="30" quotePrefix="1" applyNumberFormat="1" applyFont="1" applyFill="1" applyBorder="1" applyAlignment="1">
      <alignment horizontal="center" vertical="center"/>
    </xf>
    <xf numFmtId="0" fontId="49" fillId="0" borderId="0" xfId="24" applyFont="1" applyBorder="1" applyAlignment="1">
      <alignment horizontal="left" vertical="center"/>
    </xf>
    <xf numFmtId="10" fontId="40" fillId="0" borderId="0" xfId="30" applyNumberFormat="1" applyFont="1" applyFill="1" applyBorder="1" applyAlignment="1">
      <alignment horizontal="center" vertical="center"/>
    </xf>
    <xf numFmtId="0" fontId="122" fillId="0" borderId="0" xfId="24" applyFont="1" applyFill="1" applyBorder="1" applyAlignment="1">
      <alignment vertical="top"/>
    </xf>
    <xf numFmtId="0" fontId="122" fillId="0" borderId="0" xfId="24" applyFont="1" applyFill="1" applyBorder="1" applyAlignment="1">
      <alignment vertical="center"/>
    </xf>
    <xf numFmtId="0" fontId="99" fillId="0" borderId="0" xfId="24" applyFont="1" applyFill="1" applyBorder="1" applyAlignment="1">
      <alignment vertical="top"/>
    </xf>
    <xf numFmtId="0" fontId="160" fillId="0" borderId="0" xfId="24" applyFont="1" applyFill="1" applyBorder="1" applyAlignment="1">
      <alignment vertical="center"/>
    </xf>
    <xf numFmtId="0" fontId="114" fillId="0" borderId="0" xfId="24" applyFont="1" applyAlignment="1">
      <alignment horizontal="left" vertical="center"/>
    </xf>
    <xf numFmtId="0" fontId="40" fillId="32" borderId="0" xfId="24" applyFont="1" applyFill="1" applyBorder="1" applyAlignment="1">
      <alignment horizontal="center" vertical="center"/>
    </xf>
    <xf numFmtId="0" fontId="157" fillId="32" borderId="0" xfId="24" applyFont="1" applyFill="1" applyBorder="1" applyAlignment="1">
      <alignment horizontal="center" vertical="center"/>
    </xf>
    <xf numFmtId="0" fontId="52" fillId="6" borderId="0" xfId="24" applyFont="1" applyFill="1" applyBorder="1" applyAlignment="1">
      <alignment vertical="center"/>
    </xf>
    <xf numFmtId="3" fontId="52" fillId="6" borderId="0" xfId="24" applyNumberFormat="1" applyFont="1" applyFill="1" applyBorder="1" applyAlignment="1">
      <alignment vertical="center"/>
    </xf>
    <xf numFmtId="10" fontId="52" fillId="6" borderId="0" xfId="24" applyNumberFormat="1" applyFont="1" applyFill="1" applyBorder="1" applyAlignment="1">
      <alignment horizontal="right" vertical="center"/>
    </xf>
    <xf numFmtId="10" fontId="52" fillId="6" borderId="0" xfId="24" applyNumberFormat="1" applyFont="1" applyFill="1" applyBorder="1" applyAlignment="1">
      <alignment vertical="center"/>
    </xf>
    <xf numFmtId="0" fontId="52" fillId="6" borderId="0" xfId="24" applyFont="1" applyFill="1" applyBorder="1" applyAlignment="1">
      <alignment vertical="center" wrapText="1"/>
    </xf>
    <xf numFmtId="0" fontId="72" fillId="42" borderId="0" xfId="24" applyFont="1" applyFill="1" applyBorder="1" applyAlignment="1">
      <alignment vertical="center"/>
    </xf>
    <xf numFmtId="3" fontId="72" fillId="42" borderId="0" xfId="24" applyNumberFormat="1" applyFont="1" applyFill="1" applyBorder="1" applyAlignment="1">
      <alignment vertical="center"/>
    </xf>
    <xf numFmtId="10" fontId="72" fillId="42" borderId="0" xfId="24" applyNumberFormat="1" applyFont="1" applyFill="1" applyBorder="1" applyAlignment="1">
      <alignment vertical="center"/>
    </xf>
    <xf numFmtId="0" fontId="33" fillId="0" borderId="0" xfId="24" applyFont="1" applyAlignment="1">
      <alignment horizontal="left" vertical="center"/>
    </xf>
    <xf numFmtId="0" fontId="32" fillId="0" borderId="0" xfId="24" applyFont="1" applyAlignment="1">
      <alignment horizontal="left" vertical="center"/>
    </xf>
    <xf numFmtId="0" fontId="40" fillId="0" borderId="0" xfId="24" applyFont="1" applyFill="1" applyAlignment="1">
      <alignment horizontal="left" vertical="center" indent="1"/>
    </xf>
    <xf numFmtId="0" fontId="40" fillId="0" borderId="0" xfId="24" applyFont="1" applyFill="1" applyAlignment="1">
      <alignment horizontal="left" vertical="center" wrapText="1"/>
    </xf>
    <xf numFmtId="168" fontId="11" fillId="0" borderId="0" xfId="24" applyNumberFormat="1" applyFont="1" applyFill="1" applyAlignment="1">
      <alignment horizontal="right" vertical="center" indent="1"/>
    </xf>
    <xf numFmtId="10" fontId="11" fillId="0" borderId="0" xfId="30" applyNumberFormat="1" applyFont="1" applyFill="1" applyAlignment="1">
      <alignment horizontal="right" vertical="center" wrapText="1" indent="1"/>
    </xf>
    <xf numFmtId="0" fontId="121" fillId="0" borderId="0" xfId="24" applyFont="1" applyFill="1" applyAlignment="1">
      <alignment horizontal="right" vertical="center"/>
    </xf>
    <xf numFmtId="0" fontId="117" fillId="0" borderId="0" xfId="24" applyFont="1" applyAlignment="1">
      <alignment horizontal="right" vertical="center"/>
    </xf>
    <xf numFmtId="0" fontId="151" fillId="0" borderId="0" xfId="24" applyFont="1" applyFill="1" applyAlignment="1">
      <alignment horizontal="right" vertical="center"/>
    </xf>
    <xf numFmtId="0" fontId="149" fillId="0" borderId="0" xfId="24" applyFont="1"/>
    <xf numFmtId="0" fontId="32" fillId="32" borderId="0" xfId="24" applyFont="1" applyFill="1" applyBorder="1"/>
    <xf numFmtId="14" fontId="39" fillId="32" borderId="0" xfId="24" applyNumberFormat="1" applyFont="1" applyFill="1" applyBorder="1" applyAlignment="1">
      <alignment horizontal="center" vertical="center"/>
    </xf>
    <xf numFmtId="14" fontId="32" fillId="32" borderId="0" xfId="24" applyNumberFormat="1" applyFont="1" applyFill="1" applyBorder="1" applyAlignment="1">
      <alignment horizontal="center" vertical="center"/>
    </xf>
    <xf numFmtId="14" fontId="153" fillId="32" borderId="0" xfId="24" applyNumberFormat="1" applyFont="1" applyFill="1" applyBorder="1" applyAlignment="1">
      <alignment horizontal="center" vertical="center"/>
    </xf>
    <xf numFmtId="0" fontId="39" fillId="32" borderId="0" xfId="24" applyFont="1" applyFill="1" applyBorder="1" applyAlignment="1">
      <alignment horizontal="center" vertical="center" wrapText="1"/>
    </xf>
    <xf numFmtId="0" fontId="52" fillId="32" borderId="0" xfId="24" applyFont="1" applyFill="1" applyBorder="1" applyAlignment="1">
      <alignment horizontal="center" vertical="center" wrapText="1"/>
    </xf>
    <xf numFmtId="0" fontId="40" fillId="3" borderId="0" xfId="24" applyFont="1" applyFill="1" applyBorder="1" applyAlignment="1">
      <alignment horizontal="center" vertical="center"/>
    </xf>
    <xf numFmtId="3" fontId="40" fillId="3" borderId="0" xfId="24" applyNumberFormat="1" applyFont="1" applyFill="1" applyBorder="1" applyAlignment="1">
      <alignment horizontal="right" vertical="center" indent="2"/>
    </xf>
    <xf numFmtId="0" fontId="39" fillId="33" borderId="0" xfId="24" applyFont="1" applyFill="1" applyBorder="1" applyAlignment="1">
      <alignment horizontal="left" vertical="center" wrapText="1" indent="2"/>
    </xf>
    <xf numFmtId="3" fontId="39" fillId="33" borderId="0" xfId="24" applyNumberFormat="1" applyFont="1" applyFill="1" applyBorder="1" applyAlignment="1">
      <alignment horizontal="right" vertical="center" indent="2"/>
    </xf>
    <xf numFmtId="0" fontId="5" fillId="0" borderId="0" xfId="24" applyFill="1"/>
    <xf numFmtId="0" fontId="146" fillId="0" borderId="0" xfId="24" applyFont="1" applyFill="1" applyAlignment="1"/>
    <xf numFmtId="0" fontId="146" fillId="0" borderId="0" xfId="24" applyFont="1" applyFill="1" applyAlignment="1">
      <alignment vertical="center"/>
    </xf>
    <xf numFmtId="0" fontId="32" fillId="0" borderId="0" xfId="24" applyFont="1" applyAlignment="1">
      <alignment horizontal="right" vertical="center"/>
    </xf>
    <xf numFmtId="0" fontId="40" fillId="41" borderId="0" xfId="24" applyFont="1" applyFill="1" applyBorder="1" applyAlignment="1">
      <alignment horizontal="center" vertical="center"/>
    </xf>
    <xf numFmtId="0" fontId="232" fillId="41" borderId="0" xfId="24" applyFont="1" applyFill="1" applyBorder="1" applyAlignment="1">
      <alignment horizontal="center" vertical="center"/>
    </xf>
    <xf numFmtId="0" fontId="52" fillId="3" borderId="0" xfId="24" applyFont="1" applyFill="1" applyBorder="1" applyAlignment="1">
      <alignment vertical="center"/>
    </xf>
    <xf numFmtId="3" fontId="52" fillId="3" borderId="0" xfId="24" applyNumberFormat="1" applyFont="1" applyFill="1" applyBorder="1" applyAlignment="1">
      <alignment horizontal="right" vertical="center" indent="2"/>
    </xf>
    <xf numFmtId="10" fontId="52" fillId="3" borderId="0" xfId="24" applyNumberFormat="1" applyFont="1" applyFill="1" applyBorder="1" applyAlignment="1">
      <alignment vertical="center"/>
    </xf>
    <xf numFmtId="3" fontId="52" fillId="3" borderId="0" xfId="24" applyNumberFormat="1" applyFont="1" applyFill="1" applyBorder="1" applyAlignment="1">
      <alignment vertical="center"/>
    </xf>
    <xf numFmtId="10" fontId="52" fillId="3" borderId="0" xfId="24" applyNumberFormat="1" applyFont="1" applyFill="1" applyBorder="1" applyAlignment="1">
      <alignment horizontal="right" vertical="center"/>
    </xf>
    <xf numFmtId="0" fontId="34" fillId="42" borderId="0" xfId="24" applyFont="1" applyFill="1" applyBorder="1" applyAlignment="1">
      <alignment vertical="center"/>
    </xf>
    <xf numFmtId="3" fontId="34" fillId="42" borderId="0" xfId="24" applyNumberFormat="1" applyFont="1" applyFill="1" applyBorder="1" applyAlignment="1">
      <alignment horizontal="right" vertical="center" indent="2"/>
    </xf>
    <xf numFmtId="10" fontId="34" fillId="42" borderId="0" xfId="24" applyNumberFormat="1" applyFont="1" applyFill="1" applyBorder="1" applyAlignment="1">
      <alignment vertical="center"/>
    </xf>
    <xf numFmtId="3" fontId="34" fillId="42" borderId="0" xfId="24" applyNumberFormat="1" applyFont="1" applyFill="1" applyBorder="1" applyAlignment="1">
      <alignment vertical="center"/>
    </xf>
    <xf numFmtId="0" fontId="50" fillId="0" borderId="0" xfId="24" applyFont="1" applyAlignment="1">
      <alignment horizontal="left" vertical="center"/>
    </xf>
    <xf numFmtId="0" fontId="117" fillId="0" borderId="0" xfId="24" applyFont="1" applyFill="1" applyAlignment="1">
      <alignment vertical="center" wrapText="1"/>
    </xf>
    <xf numFmtId="0" fontId="117" fillId="0" borderId="0" xfId="24" applyFont="1" applyFill="1" applyAlignment="1">
      <alignment horizontal="center" vertical="center"/>
    </xf>
    <xf numFmtId="0" fontId="39" fillId="0" borderId="0" xfId="24" applyFont="1" applyFill="1" applyAlignment="1">
      <alignment horizontal="center" vertical="center" wrapText="1"/>
    </xf>
    <xf numFmtId="0" fontId="14" fillId="0" borderId="0" xfId="24" applyFont="1" applyAlignment="1">
      <alignment horizontal="left" vertical="center"/>
    </xf>
    <xf numFmtId="0" fontId="206" fillId="0" borderId="0" xfId="24" applyFont="1" applyAlignment="1">
      <alignment horizontal="left" vertical="center"/>
    </xf>
    <xf numFmtId="0" fontId="117" fillId="32" borderId="0" xfId="24" applyFont="1" applyFill="1" applyAlignment="1">
      <alignment horizontal="center" vertical="center"/>
    </xf>
    <xf numFmtId="0" fontId="153" fillId="32" borderId="0" xfId="24" applyFont="1" applyFill="1" applyAlignment="1">
      <alignment horizontal="center" vertical="center"/>
    </xf>
    <xf numFmtId="0" fontId="216" fillId="32" borderId="0" xfId="24" applyFont="1" applyFill="1" applyBorder="1" applyAlignment="1">
      <alignment horizontal="center" vertical="center" wrapText="1"/>
    </xf>
    <xf numFmtId="10" fontId="52" fillId="3" borderId="0" xfId="30" applyNumberFormat="1" applyFont="1" applyFill="1" applyBorder="1" applyAlignment="1" applyProtection="1">
      <alignment horizontal="center" vertical="center"/>
    </xf>
    <xf numFmtId="0" fontId="52" fillId="3" borderId="0" xfId="24" applyFont="1" applyFill="1" applyAlignment="1">
      <alignment vertical="center"/>
    </xf>
    <xf numFmtId="0" fontId="31" fillId="32" borderId="0" xfId="0" applyFont="1" applyFill="1" applyBorder="1" applyAlignment="1">
      <alignment horizontal="center" vertical="center" wrapText="1"/>
    </xf>
    <xf numFmtId="0" fontId="42" fillId="0" borderId="0" xfId="0" applyFont="1" applyFill="1" applyAlignment="1">
      <alignment horizontal="left" vertical="center"/>
    </xf>
    <xf numFmtId="0" fontId="14" fillId="0" borderId="0" xfId="0" applyFont="1" applyFill="1" applyAlignment="1">
      <alignment horizontal="left"/>
    </xf>
    <xf numFmtId="0" fontId="92" fillId="0" borderId="0" xfId="0" applyFont="1" applyFill="1" applyBorder="1" applyAlignment="1">
      <alignment vertical="center" wrapText="1"/>
    </xf>
    <xf numFmtId="3" fontId="40" fillId="0" borderId="0" xfId="1" applyNumberFormat="1" applyFont="1" applyFill="1" applyAlignment="1">
      <alignment horizontal="right" vertical="center"/>
    </xf>
    <xf numFmtId="10" fontId="52" fillId="0" borderId="0" xfId="1" applyNumberFormat="1" applyFont="1" applyFill="1" applyAlignment="1">
      <alignment horizontal="right" vertical="center"/>
    </xf>
    <xf numFmtId="10" fontId="39" fillId="33" borderId="0" xfId="0" applyNumberFormat="1" applyFont="1" applyFill="1" applyBorder="1" applyAlignment="1">
      <alignment horizontal="right" vertical="center" indent="1"/>
    </xf>
    <xf numFmtId="0" fontId="40" fillId="0" borderId="0" xfId="24" applyFont="1" applyFill="1" applyAlignment="1">
      <alignment horizontal="left" vertical="center"/>
    </xf>
    <xf numFmtId="10" fontId="40" fillId="3" borderId="0" xfId="4"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2"/>
    </xf>
    <xf numFmtId="0" fontId="38" fillId="32" borderId="0" xfId="24" applyFont="1" applyFill="1" applyAlignment="1">
      <alignment horizontal="center" vertical="center" wrapText="1"/>
    </xf>
    <xf numFmtId="10" fontId="110" fillId="3" borderId="0" xfId="4" applyNumberFormat="1" applyFont="1" applyFill="1" applyAlignment="1">
      <alignment vertical="center"/>
    </xf>
    <xf numFmtId="0" fontId="0" fillId="0" borderId="0" xfId="0"/>
    <xf numFmtId="4" fontId="92" fillId="0" borderId="0" xfId="0" applyNumberFormat="1" applyFont="1" applyAlignment="1">
      <alignment vertical="center"/>
    </xf>
    <xf numFmtId="0" fontId="94" fillId="0" borderId="0" xfId="0" applyFont="1" applyAlignment="1">
      <alignment vertical="center"/>
    </xf>
    <xf numFmtId="0" fontId="244" fillId="0" borderId="0" xfId="0" applyFont="1" applyAlignment="1">
      <alignment vertical="center"/>
    </xf>
    <xf numFmtId="3" fontId="4" fillId="0" borderId="0" xfId="0" applyNumberFormat="1" applyFont="1" applyFill="1" applyAlignment="1">
      <alignment vertical="center"/>
    </xf>
    <xf numFmtId="0" fontId="245" fillId="0" borderId="0" xfId="0" applyFont="1" applyAlignment="1">
      <alignment vertical="center"/>
    </xf>
    <xf numFmtId="10" fontId="110" fillId="0" borderId="0" xfId="0" applyNumberFormat="1" applyFont="1" applyAlignment="1">
      <alignment vertical="center"/>
    </xf>
    <xf numFmtId="0" fontId="164" fillId="0" borderId="0" xfId="0" applyFont="1" applyAlignment="1">
      <alignment horizontal="left" vertical="center" wrapText="1"/>
    </xf>
    <xf numFmtId="0" fontId="77" fillId="0" borderId="0" xfId="0" applyFont="1" applyAlignment="1">
      <alignment horizontal="left" vertical="center" wrapText="1"/>
    </xf>
    <xf numFmtId="0" fontId="32" fillId="3" borderId="0" xfId="20" applyFont="1" applyFill="1" applyBorder="1" applyAlignment="1">
      <alignment horizontal="center" vertical="center" wrapText="1"/>
    </xf>
    <xf numFmtId="0" fontId="48" fillId="0" borderId="0" xfId="3" applyFont="1" applyAlignment="1">
      <alignment vertical="center"/>
    </xf>
    <xf numFmtId="0" fontId="198" fillId="0" borderId="0" xfId="0" applyNumberFormat="1" applyFont="1" applyFill="1" applyBorder="1" applyAlignment="1">
      <alignment vertical="center"/>
    </xf>
    <xf numFmtId="0" fontId="213" fillId="0" borderId="0" xfId="0" applyNumberFormat="1" applyFont="1" applyFill="1" applyBorder="1" applyAlignment="1">
      <alignment vertical="center"/>
    </xf>
    <xf numFmtId="14" fontId="52" fillId="3" borderId="0" xfId="30" applyNumberFormat="1" applyFont="1" applyFill="1" applyBorder="1" applyAlignment="1" applyProtection="1">
      <alignment horizontal="right" vertical="center"/>
    </xf>
    <xf numFmtId="14" fontId="40" fillId="3" borderId="0" xfId="30" applyNumberFormat="1" applyFont="1" applyFill="1" applyBorder="1" applyAlignment="1">
      <alignment horizontal="right" vertical="center"/>
    </xf>
    <xf numFmtId="0" fontId="33" fillId="0" borderId="0" xfId="0" applyFont="1" applyFill="1" applyBorder="1" applyAlignment="1">
      <alignment horizontal="center" vertical="center" wrapText="1"/>
    </xf>
    <xf numFmtId="177" fontId="128" fillId="3" borderId="0" xfId="0" applyNumberFormat="1" applyFont="1" applyFill="1" applyBorder="1" applyAlignment="1">
      <alignment horizontal="right" vertical="center" indent="1"/>
    </xf>
    <xf numFmtId="0" fontId="128" fillId="3" borderId="0" xfId="0" applyFont="1" applyFill="1" applyBorder="1" applyAlignment="1">
      <alignment horizontal="left" vertical="center" wrapText="1" indent="2"/>
    </xf>
    <xf numFmtId="0" fontId="87" fillId="3" borderId="0" xfId="0" applyFont="1" applyFill="1" applyBorder="1" applyAlignment="1">
      <alignment vertical="center" wrapText="1"/>
    </xf>
    <xf numFmtId="0" fontId="63" fillId="13" borderId="0" xfId="3" applyFont="1" applyFill="1" applyBorder="1" applyAlignment="1">
      <alignment vertical="center"/>
    </xf>
    <xf numFmtId="0" fontId="31" fillId="11" borderId="0" xfId="0" applyFont="1" applyFill="1" applyBorder="1" applyAlignment="1" applyProtection="1">
      <alignment horizontal="center" vertical="center" wrapText="1"/>
      <protection locked="0"/>
    </xf>
    <xf numFmtId="0" fontId="114" fillId="0" borderId="0" xfId="0" applyFont="1" applyFill="1" applyAlignment="1">
      <alignment horizontal="right" vertical="center"/>
    </xf>
    <xf numFmtId="0" fontId="31" fillId="0" borderId="0" xfId="0"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3" fontId="50" fillId="0" borderId="0" xfId="19" applyNumberFormat="1" applyFont="1" applyFill="1" applyBorder="1" applyAlignment="1">
      <alignment horizontal="right" vertical="center" indent="1"/>
    </xf>
    <xf numFmtId="3" fontId="31" fillId="0" borderId="0" xfId="19" applyNumberFormat="1" applyFont="1" applyFill="1" applyBorder="1" applyAlignment="1">
      <alignment horizontal="right" vertical="center" indent="1"/>
    </xf>
    <xf numFmtId="0" fontId="110" fillId="0" borderId="0" xfId="0" applyFont="1"/>
    <xf numFmtId="0" fontId="213" fillId="0" borderId="0" xfId="0" applyFont="1" applyAlignment="1">
      <alignment vertical="center"/>
    </xf>
    <xf numFmtId="0" fontId="213" fillId="0" borderId="0" xfId="0" applyFont="1" applyFill="1" applyBorder="1" applyAlignment="1">
      <alignment horizontal="left" vertical="center"/>
    </xf>
    <xf numFmtId="0" fontId="40" fillId="4" borderId="0" xfId="3" applyFont="1" applyFill="1" applyBorder="1" applyAlignment="1">
      <alignment horizontal="left" vertical="center"/>
    </xf>
    <xf numFmtId="0" fontId="39" fillId="12" borderId="0" xfId="3" applyFont="1" applyFill="1" applyBorder="1" applyAlignment="1">
      <alignment horizontal="center" vertical="center" wrapText="1"/>
    </xf>
    <xf numFmtId="0" fontId="39" fillId="12" borderId="0" xfId="3" applyFont="1" applyFill="1" applyBorder="1" applyAlignment="1">
      <alignment horizontal="center" vertical="center" wrapText="1"/>
    </xf>
    <xf numFmtId="10" fontId="110" fillId="3" borderId="0" xfId="4" applyNumberFormat="1" applyFont="1" applyFill="1" applyAlignment="1">
      <alignment horizontal="right" vertical="center"/>
    </xf>
    <xf numFmtId="0" fontId="55" fillId="3" borderId="10" xfId="0" applyFont="1" applyFill="1" applyBorder="1" applyAlignment="1">
      <alignment horizontal="center" vertical="center" wrapText="1"/>
    </xf>
    <xf numFmtId="0" fontId="177"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4" fillId="3" borderId="0" xfId="0" applyFont="1" applyFill="1" applyBorder="1" applyAlignment="1">
      <alignment horizontal="left" vertical="center" wrapText="1" indent="1"/>
    </xf>
    <xf numFmtId="0" fontId="151" fillId="3" borderId="0" xfId="0" applyFont="1" applyFill="1" applyBorder="1" applyAlignment="1">
      <alignment horizontal="left" vertical="center" wrapText="1" indent="1"/>
    </xf>
    <xf numFmtId="0" fontId="111" fillId="3" borderId="0" xfId="0" applyFont="1" applyFill="1" applyBorder="1" applyAlignment="1">
      <alignment horizontal="center" vertical="center"/>
    </xf>
    <xf numFmtId="0" fontId="248"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112" fillId="3" borderId="0" xfId="0" applyFont="1" applyFill="1" applyBorder="1" applyAlignment="1">
      <alignment horizontal="center" vertical="center" wrapText="1"/>
    </xf>
    <xf numFmtId="0" fontId="113" fillId="3" borderId="0" xfId="0" applyFont="1" applyFill="1" applyBorder="1" applyAlignment="1">
      <alignment horizontal="center" vertical="center"/>
    </xf>
    <xf numFmtId="0" fontId="111" fillId="3" borderId="0" xfId="0" applyFont="1" applyFill="1" applyBorder="1" applyAlignment="1">
      <alignment horizontal="center" vertical="center" wrapText="1"/>
    </xf>
    <xf numFmtId="0" fontId="176" fillId="3" borderId="0" xfId="0" applyFont="1" applyFill="1" applyBorder="1" applyAlignment="1">
      <alignment horizontal="center" vertical="center"/>
    </xf>
    <xf numFmtId="0" fontId="14" fillId="32" borderId="0" xfId="27" applyFont="1" applyFill="1" applyAlignment="1" applyProtection="1">
      <alignment horizontal="center" vertical="center" wrapText="1"/>
    </xf>
    <xf numFmtId="0" fontId="14" fillId="32" borderId="0" xfId="27" applyFont="1" applyFill="1" applyAlignment="1" applyProtection="1">
      <alignment horizontal="center" vertical="center"/>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10" fontId="96" fillId="35" borderId="0" xfId="0" applyNumberFormat="1" applyFont="1" applyFill="1" applyBorder="1" applyAlignment="1">
      <alignment horizontal="center" vertical="center"/>
    </xf>
    <xf numFmtId="3" fontId="96" fillId="35" borderId="0" xfId="0" applyNumberFormat="1" applyFont="1" applyFill="1" applyBorder="1" applyAlignment="1">
      <alignment horizontal="center" vertical="center"/>
    </xf>
    <xf numFmtId="0" fontId="130" fillId="32" borderId="0" xfId="0" applyFont="1" applyFill="1" applyBorder="1" applyAlignment="1">
      <alignment horizontal="center" vertical="center" wrapText="1"/>
    </xf>
    <xf numFmtId="0" fontId="88" fillId="32" borderId="0" xfId="0" applyFont="1" applyFill="1" applyBorder="1" applyAlignment="1">
      <alignment horizontal="center" vertical="center" wrapText="1"/>
    </xf>
    <xf numFmtId="0" fontId="94" fillId="32" borderId="0" xfId="0" applyFont="1" applyFill="1" applyBorder="1" applyAlignment="1">
      <alignment horizontal="center" vertical="center" wrapText="1"/>
    </xf>
    <xf numFmtId="0" fontId="136" fillId="34"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26" fillId="9" borderId="0" xfId="0" applyFont="1" applyFill="1" applyBorder="1" applyAlignment="1">
      <alignment horizontal="left" vertical="center" wrapText="1"/>
    </xf>
    <xf numFmtId="0" fontId="92" fillId="9" borderId="0" xfId="0" applyFont="1" applyFill="1" applyBorder="1" applyAlignment="1">
      <alignment horizontal="left" vertical="center" wrapText="1"/>
    </xf>
    <xf numFmtId="0" fontId="88" fillId="9" borderId="0" xfId="0" applyFont="1" applyFill="1" applyBorder="1" applyAlignment="1">
      <alignment horizontal="left" vertical="center" wrapText="1"/>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44" fillId="0" borderId="0" xfId="0" applyFont="1" applyFill="1" applyBorder="1" applyAlignment="1">
      <alignment horizontal="center" vertical="center" wrapText="1"/>
    </xf>
    <xf numFmtId="180" fontId="40" fillId="32" borderId="0" xfId="27" applyNumberFormat="1" applyFont="1" applyFill="1" applyBorder="1" applyAlignment="1" applyProtection="1">
      <alignment horizontal="center" vertical="center" wrapText="1"/>
      <protection locked="0"/>
    </xf>
    <xf numFmtId="180"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0" fillId="2" borderId="0" xfId="0" applyFont="1" applyFill="1" applyBorder="1" applyAlignment="1">
      <alignment horizontal="left" vertical="top" wrapText="1"/>
    </xf>
    <xf numFmtId="0" fontId="160" fillId="0" borderId="0" xfId="0" applyNumberFormat="1" applyFont="1" applyFill="1" applyBorder="1" applyAlignment="1">
      <alignment horizontal="left" vertical="top" wrapText="1"/>
    </xf>
    <xf numFmtId="0" fontId="92" fillId="0" borderId="0" xfId="0" applyFont="1" applyAlignment="1">
      <alignment horizontal="left" vertical="top" wrapText="1"/>
    </xf>
    <xf numFmtId="0" fontId="32" fillId="32" borderId="0" xfId="0" applyFont="1" applyFill="1" applyBorder="1" applyAlignment="1">
      <alignment horizontal="center" vertical="center" wrapText="1"/>
    </xf>
    <xf numFmtId="0" fontId="152" fillId="32" borderId="0" xfId="0" applyFont="1" applyFill="1" applyBorder="1" applyAlignment="1">
      <alignment horizontal="center" vertical="center"/>
    </xf>
    <xf numFmtId="0" fontId="152"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77" fillId="0" borderId="0" xfId="0" applyFont="1" applyFill="1" applyBorder="1" applyAlignment="1">
      <alignment horizontal="left" vertical="center" wrapText="1"/>
    </xf>
    <xf numFmtId="0" fontId="165" fillId="0" borderId="0" xfId="0" applyFont="1" applyFill="1" applyBorder="1" applyAlignment="1">
      <alignment horizontal="left" vertical="center" wrapText="1"/>
    </xf>
    <xf numFmtId="0" fontId="31" fillId="32" borderId="0" xfId="0" applyFont="1" applyFill="1" applyBorder="1" applyAlignment="1">
      <alignment horizontal="center" vertical="center" wrapText="1"/>
    </xf>
    <xf numFmtId="0" fontId="165" fillId="0" borderId="0" xfId="0" applyFont="1" applyFill="1" applyBorder="1" applyAlignment="1">
      <alignment horizontal="left" vertical="top" wrapText="1"/>
    </xf>
    <xf numFmtId="0" fontId="77" fillId="0" borderId="0" xfId="0" applyFont="1" applyFill="1" applyBorder="1" applyAlignment="1">
      <alignment horizontal="left" vertical="top" wrapText="1"/>
    </xf>
    <xf numFmtId="0" fontId="39" fillId="32" borderId="0" xfId="0" applyFont="1" applyFill="1" applyBorder="1" applyAlignment="1">
      <alignment horizontal="center" vertical="center" wrapText="1"/>
    </xf>
    <xf numFmtId="0" fontId="14" fillId="32" borderId="0" xfId="0" applyFont="1" applyFill="1" applyBorder="1" applyAlignment="1">
      <alignment horizontal="center" vertical="center" wrapText="1"/>
    </xf>
    <xf numFmtId="0" fontId="23"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52" fillId="32" borderId="0" xfId="0" applyFont="1" applyFill="1" applyAlignment="1">
      <alignment horizontal="center" vertical="center" wrapText="1"/>
    </xf>
    <xf numFmtId="0" fontId="39" fillId="32" borderId="0" xfId="0" applyFont="1" applyFill="1" applyAlignment="1">
      <alignment horizontal="center" vertical="center" wrapText="1"/>
    </xf>
    <xf numFmtId="0" fontId="14" fillId="32" borderId="0" xfId="0" applyFont="1" applyFill="1" applyAlignment="1">
      <alignment horizontal="center" vertical="center" wrapText="1"/>
    </xf>
    <xf numFmtId="14" fontId="39" fillId="32" borderId="0" xfId="0" applyNumberFormat="1" applyFont="1" applyFill="1" applyAlignment="1">
      <alignment horizontal="center" vertical="center" wrapText="1"/>
    </xf>
    <xf numFmtId="0" fontId="69" fillId="32" borderId="0" xfId="0" applyFont="1" applyFill="1" applyAlignment="1">
      <alignment horizontal="center" vertical="center"/>
    </xf>
    <xf numFmtId="14" fontId="14" fillId="32" borderId="0" xfId="0" applyNumberFormat="1" applyFont="1" applyFill="1" applyAlignment="1">
      <alignment horizontal="center" vertical="center" wrapText="1"/>
    </xf>
    <xf numFmtId="0" fontId="39" fillId="32" borderId="0" xfId="24" applyFont="1" applyFill="1" applyBorder="1" applyAlignment="1">
      <alignment horizontal="center" vertical="center" wrapText="1"/>
    </xf>
    <xf numFmtId="0" fontId="40" fillId="32" borderId="0" xfId="0" applyFont="1" applyFill="1" applyBorder="1" applyAlignment="1">
      <alignment horizontal="center" vertical="center"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70" fillId="32" borderId="0" xfId="0" applyFont="1" applyFill="1" applyAlignment="1">
      <alignment horizontal="center" vertical="center"/>
    </xf>
    <xf numFmtId="14" fontId="152"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6"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32" fillId="0" borderId="0" xfId="0" applyFont="1" applyFill="1" applyBorder="1" applyAlignment="1">
      <alignment horizontal="center" vertical="center" wrapText="1"/>
    </xf>
    <xf numFmtId="0" fontId="0" fillId="0" borderId="0" xfId="0" applyFill="1" applyAlignment="1">
      <alignment wrapText="1"/>
    </xf>
    <xf numFmtId="14" fontId="232" fillId="41" borderId="0" xfId="24" applyNumberFormat="1" applyFont="1" applyFill="1" applyBorder="1" applyAlignment="1">
      <alignment horizontal="center" vertical="center"/>
    </xf>
    <xf numFmtId="0" fontId="14" fillId="32" borderId="0" xfId="24" applyFont="1" applyFill="1" applyBorder="1" applyAlignment="1">
      <alignment horizontal="center" vertical="center" wrapText="1"/>
    </xf>
    <xf numFmtId="0" fontId="39" fillId="32" borderId="0" xfId="24" applyFont="1" applyFill="1" applyAlignment="1">
      <alignment horizontal="center" vertical="center"/>
    </xf>
    <xf numFmtId="0" fontId="31" fillId="0" borderId="0" xfId="0" applyFont="1" applyFill="1" applyAlignment="1">
      <alignment horizontal="center" vertical="center" wrapText="1"/>
    </xf>
    <xf numFmtId="0" fontId="40" fillId="41" borderId="0" xfId="24" applyFont="1" applyFill="1" applyBorder="1" applyAlignment="1">
      <alignment horizontal="center" vertical="center" wrapText="1"/>
    </xf>
    <xf numFmtId="0" fontId="23" fillId="41" borderId="0" xfId="24" applyFont="1" applyFill="1" applyBorder="1" applyAlignment="1">
      <alignment horizontal="center" vertical="center"/>
    </xf>
    <xf numFmtId="0" fontId="52"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xf>
    <xf numFmtId="14" fontId="237" fillId="41" borderId="0" xfId="24" applyNumberFormat="1" applyFont="1" applyFill="1" applyBorder="1" applyAlignment="1">
      <alignment horizontal="center" vertical="center"/>
    </xf>
    <xf numFmtId="0" fontId="237"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wrapText="1"/>
    </xf>
    <xf numFmtId="0" fontId="40" fillId="32" borderId="0" xfId="24" applyFont="1" applyFill="1" applyBorder="1" applyAlignment="1">
      <alignment horizontal="center" vertical="center" wrapText="1"/>
    </xf>
    <xf numFmtId="14" fontId="230" fillId="41" borderId="0" xfId="24" applyNumberFormat="1" applyFont="1" applyFill="1" applyBorder="1" applyAlignment="1">
      <alignment horizontal="center" vertical="center"/>
    </xf>
    <xf numFmtId="0" fontId="0" fillId="3" borderId="6" xfId="0" applyFill="1" applyBorder="1" applyAlignment="1">
      <alignment horizontal="center" vertical="center"/>
    </xf>
    <xf numFmtId="0" fontId="0" fillId="3" borderId="0" xfId="0" applyFill="1" applyAlignment="1">
      <alignment horizontal="center" vertical="center"/>
    </xf>
    <xf numFmtId="0" fontId="18" fillId="3" borderId="1"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97" fillId="3" borderId="1" xfId="24" applyFont="1" applyFill="1" applyBorder="1" applyAlignment="1">
      <alignment horizontal="center" vertical="center"/>
    </xf>
    <xf numFmtId="0" fontId="97" fillId="3" borderId="2" xfId="24" applyFont="1" applyFill="1" applyBorder="1" applyAlignment="1">
      <alignment horizontal="center" vertical="center"/>
    </xf>
    <xf numFmtId="0" fontId="97" fillId="3" borderId="3" xfId="24" applyFont="1" applyFill="1" applyBorder="1" applyAlignment="1">
      <alignment horizontal="center" vertical="center"/>
    </xf>
    <xf numFmtId="0" fontId="69" fillId="0" borderId="0" xfId="24" applyFont="1" applyAlignment="1">
      <alignment horizontal="left" vertical="center" wrapText="1"/>
    </xf>
    <xf numFmtId="0" fontId="166" fillId="0" borderId="0" xfId="24" applyFont="1" applyAlignment="1">
      <alignment horizontal="left" vertical="center" wrapText="1"/>
    </xf>
    <xf numFmtId="0" fontId="69" fillId="0" borderId="0" xfId="24" applyFont="1" applyAlignment="1">
      <alignment horizontal="right" vertical="center" wrapText="1"/>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40" fillId="7" borderId="0" xfId="0" applyFont="1" applyFill="1" applyAlignment="1">
      <alignment horizontal="center" vertical="center" wrapText="1"/>
    </xf>
    <xf numFmtId="0" fontId="14" fillId="12" borderId="0" xfId="3" applyFont="1" applyFill="1" applyBorder="1" applyAlignment="1">
      <alignment horizontal="center" vertical="center" wrapText="1"/>
    </xf>
    <xf numFmtId="0" fontId="39"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14" fillId="15" borderId="0" xfId="3" applyNumberFormat="1" applyFont="1" applyFill="1" applyBorder="1" applyAlignment="1">
      <alignment horizontal="center" vertical="center"/>
    </xf>
    <xf numFmtId="0" fontId="14" fillId="12" borderId="0" xfId="3" applyFont="1" applyFill="1" applyBorder="1" applyAlignment="1">
      <alignment horizontal="center" vertical="center"/>
    </xf>
    <xf numFmtId="0" fontId="117" fillId="16" borderId="0" xfId="3" applyFont="1" applyFill="1" applyBorder="1" applyAlignment="1">
      <alignment horizontal="center" vertical="center" wrapText="1"/>
    </xf>
    <xf numFmtId="0" fontId="117" fillId="16" borderId="7" xfId="3" applyFont="1" applyFill="1" applyBorder="1" applyAlignment="1">
      <alignment horizontal="center" vertical="center" wrapText="1"/>
    </xf>
    <xf numFmtId="0" fontId="117" fillId="16" borderId="0" xfId="28" applyFont="1" applyFill="1" applyBorder="1" applyAlignment="1">
      <alignment horizontal="center" vertical="center" wrapText="1"/>
    </xf>
    <xf numFmtId="0" fontId="114" fillId="16" borderId="0" xfId="3" applyFont="1" applyFill="1" applyAlignment="1">
      <alignment horizontal="center" vertical="center"/>
    </xf>
    <xf numFmtId="0" fontId="114" fillId="16" borderId="7" xfId="3" applyFont="1" applyFill="1" applyBorder="1" applyAlignment="1">
      <alignment horizontal="center" vertical="center" wrapText="1"/>
    </xf>
    <xf numFmtId="0" fontId="114" fillId="16" borderId="1" xfId="3" applyFont="1" applyFill="1" applyBorder="1" applyAlignment="1">
      <alignment horizontal="center" vertical="center" wrapText="1"/>
    </xf>
    <xf numFmtId="0" fontId="114" fillId="16" borderId="2" xfId="3" applyFont="1" applyFill="1" applyBorder="1" applyAlignment="1">
      <alignment horizontal="center" vertical="center" wrapText="1"/>
    </xf>
    <xf numFmtId="0" fontId="114" fillId="16" borderId="3" xfId="3" applyFont="1" applyFill="1" applyBorder="1" applyAlignment="1">
      <alignment horizontal="center" vertical="center" wrapText="1"/>
    </xf>
    <xf numFmtId="0" fontId="117" fillId="16" borderId="5" xfId="3" applyFont="1" applyFill="1" applyBorder="1" applyAlignment="1">
      <alignment horizontal="center" vertical="center" wrapText="1"/>
    </xf>
    <xf numFmtId="0" fontId="117" fillId="16" borderId="9" xfId="3" applyFont="1" applyFill="1" applyBorder="1" applyAlignment="1">
      <alignment horizontal="center" vertical="center" wrapText="1"/>
    </xf>
    <xf numFmtId="0" fontId="117" fillId="0" borderId="0" xfId="0" applyFont="1" applyAlignment="1">
      <alignment horizontal="left" vertical="top" wrapText="1"/>
    </xf>
    <xf numFmtId="0" fontId="116" fillId="37" borderId="0" xfId="0" applyFont="1" applyFill="1" applyAlignment="1">
      <alignment horizontal="center" vertical="center"/>
    </xf>
    <xf numFmtId="0" fontId="39" fillId="11" borderId="0" xfId="0" applyFont="1" applyFill="1" applyBorder="1" applyAlignment="1">
      <alignment horizontal="center"/>
    </xf>
    <xf numFmtId="0" fontId="69" fillId="0" borderId="0" xfId="0" applyFont="1" applyBorder="1" applyAlignment="1">
      <alignment horizontal="center" vertical="center"/>
    </xf>
    <xf numFmtId="0" fontId="155"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4"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64" fillId="0" borderId="0" xfId="0" applyFont="1" applyAlignment="1">
      <alignment horizontal="left" vertical="center" wrapText="1"/>
    </xf>
    <xf numFmtId="0" fontId="164" fillId="0" borderId="0" xfId="0" applyFont="1" applyAlignment="1">
      <alignment horizontal="left" vertical="top" wrapText="1"/>
    </xf>
    <xf numFmtId="0" fontId="77" fillId="0" borderId="0" xfId="0" applyFont="1" applyAlignment="1">
      <alignment horizontal="left" vertical="center" wrapText="1"/>
    </xf>
    <xf numFmtId="0" fontId="40" fillId="0"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50" fillId="0" borderId="0" xfId="0" applyFont="1" applyFill="1" applyBorder="1" applyAlignment="1">
      <alignment horizontal="left" vertical="center" wrapText="1" readingOrder="1"/>
    </xf>
    <xf numFmtId="0" fontId="40" fillId="19" borderId="0" xfId="0" applyFont="1" applyFill="1" applyBorder="1" applyAlignment="1">
      <alignment horizontal="center" vertical="center" wrapText="1"/>
    </xf>
    <xf numFmtId="0" fontId="116" fillId="19" borderId="0" xfId="0" applyFont="1" applyFill="1" applyBorder="1" applyAlignment="1">
      <alignment horizontal="center" vertical="center"/>
    </xf>
    <xf numFmtId="0" fontId="40" fillId="19" borderId="0" xfId="3" applyFont="1" applyFill="1" applyBorder="1" applyAlignment="1">
      <alignment horizontal="center" vertical="center" wrapText="1"/>
    </xf>
    <xf numFmtId="0" fontId="40" fillId="19" borderId="8"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32" fillId="10" borderId="0" xfId="28" applyFont="1" applyFill="1" applyBorder="1" applyAlignment="1">
      <alignment horizontal="center" vertical="center" wrapText="1"/>
    </xf>
    <xf numFmtId="0" fontId="32" fillId="10" borderId="0" xfId="3" applyFont="1" applyFill="1" applyBorder="1" applyAlignment="1">
      <alignment horizontal="center" vertical="center" wrapText="1"/>
    </xf>
    <xf numFmtId="0" fontId="32" fillId="10" borderId="0" xfId="0" applyFont="1" applyFill="1" applyAlignment="1">
      <alignment horizontal="center" vertical="center" wrapText="1"/>
    </xf>
    <xf numFmtId="0" fontId="32" fillId="0" borderId="0" xfId="3" applyFont="1" applyFill="1" applyBorder="1" applyAlignment="1">
      <alignment horizontal="center" vertical="center" wrapText="1"/>
    </xf>
  </cellXfs>
  <cellStyles count="37">
    <cellStyle name="Comma" xfId="1" builtinId="3"/>
    <cellStyle name="Comma 2" xfId="32" xr:uid="{00000000-0005-0000-0000-000001000000}"/>
    <cellStyle name="Comma_12 Tablica 14-Grafikon 4" xfId="11" xr:uid="{00000000-0005-0000-0000-000002000000}"/>
    <cellStyle name="Comma_16 Tablica 19" xfId="14" xr:uid="{00000000-0005-0000-0000-000003000000}"/>
    <cellStyle name="Comma_21 Tablice 22,23,23a,23b" xfId="17" xr:uid="{00000000-0005-0000-0000-000004000000}"/>
    <cellStyle name="Comma_4 Tablice 2,3" xfId="5" xr:uid="{00000000-0005-0000-0000-000005000000}"/>
    <cellStyle name="Comma_Mjesecni_zbrojni_11_09" xfId="16" xr:uid="{00000000-0005-0000-0000-000006000000}"/>
    <cellStyle name="Comma_OMF  članstvo, doprinosi, NAV" xfId="31" xr:uid="{00000000-0005-0000-0000-000007000000}"/>
    <cellStyle name="Comma_Sheet2" xfId="12" xr:uid="{00000000-0005-0000-0000-000008000000}"/>
    <cellStyle name="Hyperlink" xfId="2" builtinId="8"/>
    <cellStyle name="Normal" xfId="0" builtinId="0"/>
    <cellStyle name="Normal 2" xfId="24" xr:uid="{00000000-0005-0000-0000-00000B000000}"/>
    <cellStyle name="Normal 2 2" xfId="33" xr:uid="{00000000-0005-0000-0000-00000C000000}"/>
    <cellStyle name="Normal 2 2 2" xfId="36" xr:uid="{00000000-0005-0000-0000-00000D000000}"/>
    <cellStyle name="Normal 2 3" xfId="35" xr:uid="{00000000-0005-0000-0000-00000E000000}"/>
    <cellStyle name="Normal 3" xfId="25" xr:uid="{00000000-0005-0000-0000-00000F000000}"/>
    <cellStyle name="Normal 3 2 2" xfId="29" xr:uid="{00000000-0005-0000-0000-000010000000}"/>
    <cellStyle name="Normal 4" xfId="26" xr:uid="{00000000-0005-0000-0000-000011000000}"/>
    <cellStyle name="Normal_12 Tablica 14-Grafikon 4" xfId="10" xr:uid="{00000000-0005-0000-0000-000012000000}"/>
    <cellStyle name="Normal_4 Tablice 2,3" xfId="6" xr:uid="{00000000-0005-0000-0000-000013000000}"/>
    <cellStyle name="Normal_47 Tablica 25" xfId="19" xr:uid="{00000000-0005-0000-0000-000014000000}"/>
    <cellStyle name="Normal_48 Tablice 26,27,28" xfId="21" xr:uid="{00000000-0005-0000-0000-000015000000}"/>
    <cellStyle name="Normal_6 Tablice 6,7" xfId="7" xr:uid="{00000000-0005-0000-0000-000016000000}"/>
    <cellStyle name="Normal_7 Tablica-Grafikon 2" xfId="8" xr:uid="{00000000-0005-0000-0000-000017000000}"/>
    <cellStyle name="Normal_9 Tablica 11" xfId="9" xr:uid="{00000000-0005-0000-0000-000018000000}"/>
    <cellStyle name="Normal_agbilanca_311206" xfId="23" xr:uid="{00000000-0005-0000-0000-000019000000}"/>
    <cellStyle name="Normal_mi predložak" xfId="15" xr:uid="{00000000-0005-0000-0000-00001A000000}"/>
    <cellStyle name="Normal_novozami1" xfId="3" xr:uid="{00000000-0005-0000-0000-00001B000000}"/>
    <cellStyle name="Normal_novozami1 2 2" xfId="28" xr:uid="{00000000-0005-0000-0000-00001C000000}"/>
    <cellStyle name="Normal_OMF  članstvo, doprinosi, NAV" xfId="27" xr:uid="{00000000-0005-0000-0000-00001D000000}"/>
    <cellStyle name="Normal_Sheet1" xfId="20" xr:uid="{00000000-0005-0000-0000-00001E000000}"/>
    <cellStyle name="Normal_Sheet2" xfId="18" xr:uid="{00000000-0005-0000-0000-00001F000000}"/>
    <cellStyle name="Normal_Sheet2_13 Tablica 15" xfId="13" xr:uid="{00000000-0005-0000-0000-000020000000}"/>
    <cellStyle name="Normal_ugovori" xfId="22" xr:uid="{00000000-0005-0000-0000-000021000000}"/>
    <cellStyle name="Obično_ik" xfId="34" xr:uid="{00000000-0005-0000-0000-000022000000}"/>
    <cellStyle name="Per cent" xfId="4" builtinId="5"/>
    <cellStyle name="Percent 2" xfId="30" xr:uid="{00000000-0005-0000-0000-000024000000}"/>
  </cellStyles>
  <dxfs count="0"/>
  <tableStyles count="0" defaultTableStyle="TableStyleMedium2" defaultPivotStyle="PivotStyleMedium9"/>
  <colors>
    <mruColors>
      <color rgb="FF0000FF"/>
      <color rgb="FFF8FAF4"/>
      <color rgb="FF99CCFF"/>
      <color rgb="FF66CCFF"/>
      <color rgb="FFFFFFCC"/>
      <color rgb="FFFF9933"/>
      <color rgb="FF3399FF"/>
      <color rgb="FF33CCFF"/>
      <color rgb="FF00FFFF"/>
      <color rgb="FF99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295275</xdr:colOff>
      <xdr:row>7</xdr:row>
      <xdr:rowOff>95251</xdr:rowOff>
    </xdr:from>
    <xdr:to>
      <xdr:col>6</xdr:col>
      <xdr:colOff>255852</xdr:colOff>
      <xdr:row>15</xdr:row>
      <xdr:rowOff>19051</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476375" y="1581151"/>
          <a:ext cx="2322777" cy="1447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ZDMF%20statistika%20-%20clanstvo,%20doprinosi,%20isplate,%20NAV.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nfan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11/MI-IZRADA/ID/Statistika%20ID_EU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1%20OMF/OMF%20&#269;lanstvo,%20doprinosi,%20naknade,%20isplate,%20NAV.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2%20ODMF/O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PLATE-ISPLATE)"/>
      <sheetName val="Omjer NAV - UPLATE ZDMF-ova"/>
      <sheetName val="bruto uplate po članu"/>
      <sheetName val="NAV po članu"/>
      <sheetName val="NAV,UK.UPLATE, UK.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sheetData sheetId="6" refreshError="1"/>
      <sheetData sheetId="7"/>
      <sheetData sheetId="8"/>
      <sheetData sheetId="9" refreshError="1"/>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 val="Chart2"/>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_PODACI"/>
      <sheetName val="Tablice u MI"/>
    </sheetNames>
    <sheetDataSet>
      <sheetData sheetId="0">
        <row r="6">
          <cell r="A6">
            <v>35795</v>
          </cell>
          <cell r="B6" t="str">
            <v>1997 Q 4</v>
          </cell>
          <cell r="S6">
            <v>0</v>
          </cell>
        </row>
        <row r="7">
          <cell r="A7">
            <v>35885</v>
          </cell>
          <cell r="B7" t="str">
            <v>1998 Q 1</v>
          </cell>
          <cell r="S7">
            <v>0</v>
          </cell>
        </row>
        <row r="8">
          <cell r="A8">
            <v>35976</v>
          </cell>
          <cell r="B8" t="str">
            <v>1998 Q 2</v>
          </cell>
          <cell r="S8">
            <v>0</v>
          </cell>
        </row>
        <row r="9">
          <cell r="A9">
            <v>36068</v>
          </cell>
          <cell r="B9" t="str">
            <v>1998 Q 3</v>
          </cell>
          <cell r="S9">
            <v>0</v>
          </cell>
        </row>
        <row r="10">
          <cell r="A10">
            <v>36160</v>
          </cell>
          <cell r="B10" t="str">
            <v>1998 Q 4</v>
          </cell>
          <cell r="S10">
            <v>0</v>
          </cell>
        </row>
        <row r="11">
          <cell r="A11">
            <v>36250</v>
          </cell>
          <cell r="B11" t="str">
            <v>1999 Q 1</v>
          </cell>
          <cell r="S11">
            <v>0</v>
          </cell>
        </row>
        <row r="12">
          <cell r="A12">
            <v>36341</v>
          </cell>
          <cell r="B12" t="str">
            <v>1999 Q 2</v>
          </cell>
          <cell r="S12">
            <v>0</v>
          </cell>
        </row>
        <row r="13">
          <cell r="A13">
            <v>36433</v>
          </cell>
          <cell r="B13" t="str">
            <v>1999 Q 3</v>
          </cell>
          <cell r="S13">
            <v>0</v>
          </cell>
        </row>
        <row r="14">
          <cell r="A14">
            <v>36525</v>
          </cell>
          <cell r="B14" t="str">
            <v>1999 Q 4</v>
          </cell>
          <cell r="S14">
            <v>0</v>
          </cell>
        </row>
        <row r="15">
          <cell r="A15">
            <v>36616</v>
          </cell>
          <cell r="B15" t="str">
            <v>2000 Q 1</v>
          </cell>
          <cell r="S15">
            <v>0</v>
          </cell>
        </row>
        <row r="16">
          <cell r="A16">
            <v>36707</v>
          </cell>
          <cell r="B16" t="str">
            <v>2000 Q 2</v>
          </cell>
          <cell r="S16">
            <v>0</v>
          </cell>
        </row>
        <row r="17">
          <cell r="A17">
            <v>36799</v>
          </cell>
          <cell r="B17" t="str">
            <v>2000 Q 3</v>
          </cell>
          <cell r="S17">
            <v>0</v>
          </cell>
        </row>
        <row r="18">
          <cell r="A18">
            <v>36891</v>
          </cell>
          <cell r="B18" t="str">
            <v>2000 Q 4</v>
          </cell>
          <cell r="S18">
            <v>0</v>
          </cell>
        </row>
        <row r="19">
          <cell r="A19">
            <v>36981</v>
          </cell>
          <cell r="B19" t="str">
            <v>2001 Q 1</v>
          </cell>
          <cell r="S19">
            <v>0</v>
          </cell>
        </row>
        <row r="20">
          <cell r="A20">
            <v>37072</v>
          </cell>
          <cell r="B20" t="str">
            <v>2001 Q 2</v>
          </cell>
          <cell r="S20">
            <v>0</v>
          </cell>
        </row>
        <row r="21">
          <cell r="A21">
            <v>37164</v>
          </cell>
          <cell r="B21" t="str">
            <v>2001 Q 3</v>
          </cell>
          <cell r="S21">
            <v>0</v>
          </cell>
        </row>
        <row r="22">
          <cell r="A22">
            <v>37256</v>
          </cell>
          <cell r="B22" t="str">
            <v>2001 Q 4</v>
          </cell>
          <cell r="S22">
            <v>0</v>
          </cell>
        </row>
        <row r="23">
          <cell r="A23">
            <v>37346</v>
          </cell>
          <cell r="B23" t="str">
            <v>2002 Q 1</v>
          </cell>
          <cell r="S23">
            <v>0</v>
          </cell>
        </row>
        <row r="24">
          <cell r="A24">
            <v>37437</v>
          </cell>
          <cell r="B24" t="str">
            <v>2002 Q 2</v>
          </cell>
          <cell r="S24">
            <v>0</v>
          </cell>
        </row>
        <row r="25">
          <cell r="A25">
            <v>37529</v>
          </cell>
          <cell r="B25" t="str">
            <v>2002 Q 3</v>
          </cell>
          <cell r="S25">
            <v>0</v>
          </cell>
        </row>
        <row r="26">
          <cell r="A26">
            <v>37621</v>
          </cell>
          <cell r="B26" t="str">
            <v>2002 Q 4</v>
          </cell>
          <cell r="S26">
            <v>0</v>
          </cell>
        </row>
        <row r="27">
          <cell r="A27">
            <v>37711</v>
          </cell>
          <cell r="B27" t="str">
            <v>2003 Q 1</v>
          </cell>
          <cell r="S27">
            <v>0</v>
          </cell>
        </row>
        <row r="28">
          <cell r="A28">
            <v>37802</v>
          </cell>
          <cell r="B28" t="str">
            <v>2003 Q 2</v>
          </cell>
          <cell r="S28">
            <v>0</v>
          </cell>
        </row>
        <row r="29">
          <cell r="A29">
            <v>37894</v>
          </cell>
          <cell r="B29" t="str">
            <v>2003 Q 3</v>
          </cell>
          <cell r="S29">
            <v>0</v>
          </cell>
        </row>
        <row r="30">
          <cell r="A30">
            <v>37986</v>
          </cell>
          <cell r="B30" t="str">
            <v>2003 Q 4</v>
          </cell>
          <cell r="S30">
            <v>0</v>
          </cell>
        </row>
        <row r="31">
          <cell r="A31">
            <v>38077</v>
          </cell>
          <cell r="B31" t="str">
            <v>2004 Q 1</v>
          </cell>
          <cell r="S31">
            <v>0</v>
          </cell>
        </row>
        <row r="32">
          <cell r="A32">
            <v>38168</v>
          </cell>
          <cell r="B32" t="str">
            <v>2004 Q 2</v>
          </cell>
          <cell r="S32">
            <v>0</v>
          </cell>
        </row>
        <row r="33">
          <cell r="A33">
            <v>38260</v>
          </cell>
          <cell r="B33" t="str">
            <v>2004 Q 3</v>
          </cell>
          <cell r="S33">
            <v>0</v>
          </cell>
        </row>
        <row r="34">
          <cell r="A34">
            <v>38352</v>
          </cell>
          <cell r="B34" t="str">
            <v>2004 Q 4</v>
          </cell>
          <cell r="S34">
            <v>0</v>
          </cell>
        </row>
        <row r="35">
          <cell r="A35">
            <v>38442</v>
          </cell>
          <cell r="B35" t="str">
            <v>2005 Q 1</v>
          </cell>
          <cell r="S35">
            <v>0</v>
          </cell>
        </row>
        <row r="36">
          <cell r="A36">
            <v>38533</v>
          </cell>
          <cell r="B36" t="str">
            <v>2005 Q 2</v>
          </cell>
          <cell r="S36">
            <v>0</v>
          </cell>
        </row>
        <row r="37">
          <cell r="A37">
            <v>38625</v>
          </cell>
          <cell r="B37" t="str">
            <v>2005 Q 3</v>
          </cell>
          <cell r="S37">
            <v>0</v>
          </cell>
        </row>
        <row r="38">
          <cell r="A38">
            <v>38717</v>
          </cell>
          <cell r="B38" t="str">
            <v>2005 Q 4</v>
          </cell>
          <cell r="S38">
            <v>0</v>
          </cell>
        </row>
        <row r="39">
          <cell r="A39">
            <v>38807</v>
          </cell>
          <cell r="B39" t="str">
            <v>2006 Q 1</v>
          </cell>
          <cell r="S39">
            <v>0</v>
          </cell>
        </row>
        <row r="40">
          <cell r="A40">
            <v>38898</v>
          </cell>
          <cell r="B40" t="str">
            <v>2006 Q 2</v>
          </cell>
          <cell r="S40">
            <v>0</v>
          </cell>
        </row>
        <row r="41">
          <cell r="A41">
            <v>38990</v>
          </cell>
          <cell r="B41" t="str">
            <v>2006 Q 3</v>
          </cell>
          <cell r="S41">
            <v>0</v>
          </cell>
        </row>
        <row r="42">
          <cell r="A42">
            <v>39082</v>
          </cell>
          <cell r="B42" t="str">
            <v>2006 Q 4</v>
          </cell>
          <cell r="S42">
            <v>0</v>
          </cell>
        </row>
        <row r="43">
          <cell r="A43">
            <v>39172</v>
          </cell>
          <cell r="B43" t="str">
            <v>2007 Q 1</v>
          </cell>
          <cell r="S43">
            <v>0</v>
          </cell>
        </row>
        <row r="44">
          <cell r="A44">
            <v>39263</v>
          </cell>
          <cell r="B44" t="str">
            <v>2007 Q 2</v>
          </cell>
          <cell r="S44">
            <v>0</v>
          </cell>
        </row>
        <row r="45">
          <cell r="A45">
            <v>39355</v>
          </cell>
          <cell r="B45" t="str">
            <v>2007 Q 3</v>
          </cell>
          <cell r="S45">
            <v>0</v>
          </cell>
        </row>
        <row r="46">
          <cell r="A46">
            <v>39447</v>
          </cell>
          <cell r="B46" t="str">
            <v>2007 Q 4</v>
          </cell>
          <cell r="S46">
            <v>0</v>
          </cell>
        </row>
        <row r="47">
          <cell r="A47">
            <v>39538</v>
          </cell>
          <cell r="B47" t="str">
            <v>2008 Q 1</v>
          </cell>
          <cell r="S47">
            <v>0</v>
          </cell>
        </row>
        <row r="48">
          <cell r="A48">
            <v>39629</v>
          </cell>
          <cell r="B48" t="str">
            <v>2008 Q 2</v>
          </cell>
          <cell r="S48">
            <v>0</v>
          </cell>
        </row>
        <row r="49">
          <cell r="A49">
            <v>39721</v>
          </cell>
          <cell r="B49" t="str">
            <v>2008 Q 3</v>
          </cell>
          <cell r="S49">
            <v>0</v>
          </cell>
        </row>
        <row r="50">
          <cell r="A50">
            <v>39813</v>
          </cell>
          <cell r="B50" t="str">
            <v>2008 Q 4</v>
          </cell>
          <cell r="S50">
            <v>0</v>
          </cell>
        </row>
        <row r="51">
          <cell r="A51">
            <v>39903</v>
          </cell>
          <cell r="B51" t="str">
            <v>2009 Q 1</v>
          </cell>
          <cell r="S51">
            <v>0</v>
          </cell>
        </row>
        <row r="52">
          <cell r="A52">
            <v>39994</v>
          </cell>
          <cell r="B52" t="str">
            <v>2009 Q 2</v>
          </cell>
          <cell r="S52">
            <v>0</v>
          </cell>
        </row>
        <row r="53">
          <cell r="A53">
            <v>40086</v>
          </cell>
          <cell r="B53" t="str">
            <v>2009 Q 3</v>
          </cell>
          <cell r="S53">
            <v>0</v>
          </cell>
        </row>
        <row r="54">
          <cell r="A54">
            <v>40178</v>
          </cell>
          <cell r="B54" t="str">
            <v>2009 Q 4</v>
          </cell>
          <cell r="S54">
            <v>0</v>
          </cell>
        </row>
        <row r="55">
          <cell r="A55">
            <v>40268</v>
          </cell>
          <cell r="B55" t="str">
            <v>2010 Q 1</v>
          </cell>
          <cell r="S55">
            <v>0</v>
          </cell>
        </row>
        <row r="56">
          <cell r="A56">
            <v>40359</v>
          </cell>
          <cell r="B56" t="str">
            <v>2010 Q 2</v>
          </cell>
          <cell r="S56">
            <v>0</v>
          </cell>
        </row>
        <row r="57">
          <cell r="A57">
            <v>40451</v>
          </cell>
          <cell r="B57" t="str">
            <v>2010 Q 3</v>
          </cell>
          <cell r="S57">
            <v>0</v>
          </cell>
        </row>
        <row r="58">
          <cell r="A58">
            <v>40543</v>
          </cell>
          <cell r="B58" t="str">
            <v>2010 Q 4</v>
          </cell>
          <cell r="S58">
            <v>0</v>
          </cell>
        </row>
        <row r="59">
          <cell r="A59">
            <v>40633</v>
          </cell>
          <cell r="B59" t="str">
            <v>2011 Q 1</v>
          </cell>
          <cell r="S59">
            <v>0</v>
          </cell>
        </row>
        <row r="60">
          <cell r="A60">
            <v>40724</v>
          </cell>
          <cell r="B60" t="str">
            <v>2011 Q 2</v>
          </cell>
          <cell r="S60">
            <v>0</v>
          </cell>
        </row>
        <row r="61">
          <cell r="A61">
            <v>40816</v>
          </cell>
          <cell r="B61" t="str">
            <v>2011 Q 3</v>
          </cell>
          <cell r="S61">
            <v>0</v>
          </cell>
        </row>
        <row r="62">
          <cell r="A62">
            <v>40908</v>
          </cell>
          <cell r="B62" t="str">
            <v>2011 Q 4</v>
          </cell>
          <cell r="S62">
            <v>0</v>
          </cell>
        </row>
        <row r="63">
          <cell r="A63">
            <v>40999</v>
          </cell>
          <cell r="B63" t="str">
            <v>2012 Q 1</v>
          </cell>
          <cell r="F63">
            <v>13270972.725462871</v>
          </cell>
          <cell r="G63">
            <v>6112286.7861171942</v>
          </cell>
          <cell r="H63">
            <v>49689100.404804565</v>
          </cell>
          <cell r="I63">
            <v>13569071.338509522</v>
          </cell>
          <cell r="J63">
            <v>9116856018.581192</v>
          </cell>
          <cell r="S63">
            <v>0</v>
          </cell>
        </row>
        <row r="64">
          <cell r="A64">
            <v>41090</v>
          </cell>
          <cell r="B64" t="str">
            <v>2012 Q 2</v>
          </cell>
          <cell r="C64">
            <v>12</v>
          </cell>
          <cell r="D64">
            <v>20</v>
          </cell>
          <cell r="E64">
            <v>6</v>
          </cell>
          <cell r="F64">
            <v>12275868.338974051</v>
          </cell>
          <cell r="G64">
            <v>5444973.3067887714</v>
          </cell>
          <cell r="H64">
            <v>55806296.903576873</v>
          </cell>
          <cell r="I64">
            <v>12901148.715906829</v>
          </cell>
          <cell r="J64">
            <v>8474181884.0148649</v>
          </cell>
          <cell r="S64">
            <v>0</v>
          </cell>
        </row>
        <row r="65">
          <cell r="A65">
            <v>41182</v>
          </cell>
          <cell r="B65" t="str">
            <v>2012 Q 3</v>
          </cell>
          <cell r="C65">
            <v>10</v>
          </cell>
          <cell r="D65">
            <v>19</v>
          </cell>
          <cell r="E65">
            <v>6</v>
          </cell>
          <cell r="F65">
            <v>12225073.634614108</v>
          </cell>
          <cell r="G65">
            <v>5287658.1272811722</v>
          </cell>
          <cell r="H65">
            <v>67461242.318667457</v>
          </cell>
          <cell r="I65">
            <v>13599824.819165172</v>
          </cell>
          <cell r="J65">
            <v>8073664946.3866215</v>
          </cell>
          <cell r="S65">
            <v>0</v>
          </cell>
        </row>
        <row r="66">
          <cell r="A66">
            <v>41274</v>
          </cell>
          <cell r="B66" t="str">
            <v>2012 Q 4</v>
          </cell>
          <cell r="C66">
            <v>10</v>
          </cell>
          <cell r="D66">
            <v>19</v>
          </cell>
          <cell r="E66">
            <v>6</v>
          </cell>
          <cell r="F66">
            <v>12874662.793815115</v>
          </cell>
          <cell r="G66">
            <v>5788203.1349127339</v>
          </cell>
          <cell r="H66">
            <v>81375164.024155557</v>
          </cell>
          <cell r="I66">
            <v>15332991.865419073</v>
          </cell>
          <cell r="J66">
            <v>7831718420.5853071</v>
          </cell>
          <cell r="S66">
            <v>0</v>
          </cell>
        </row>
        <row r="67">
          <cell r="A67">
            <v>41364</v>
          </cell>
          <cell r="B67" t="str">
            <v>2013 Q 1</v>
          </cell>
          <cell r="C67">
            <v>10</v>
          </cell>
          <cell r="D67">
            <v>18</v>
          </cell>
          <cell r="E67">
            <v>6</v>
          </cell>
          <cell r="F67">
            <v>13865088.568584509</v>
          </cell>
          <cell r="G67">
            <v>6096071.7990576671</v>
          </cell>
          <cell r="H67">
            <v>99019649.10213019</v>
          </cell>
          <cell r="I67">
            <v>15643818.169752471</v>
          </cell>
          <cell r="J67">
            <v>7945740056.3567581</v>
          </cell>
          <cell r="S67">
            <v>0</v>
          </cell>
        </row>
        <row r="68">
          <cell r="A68">
            <v>41455</v>
          </cell>
          <cell r="B68" t="str">
            <v>2013 Q 2</v>
          </cell>
          <cell r="C68">
            <v>9</v>
          </cell>
          <cell r="D68">
            <v>18</v>
          </cell>
          <cell r="E68">
            <v>6</v>
          </cell>
          <cell r="F68">
            <v>12913311.504413033</v>
          </cell>
          <cell r="G68">
            <v>5547051.4353971733</v>
          </cell>
          <cell r="H68">
            <v>122296775.76481517</v>
          </cell>
          <cell r="I68">
            <v>12190719.490344414</v>
          </cell>
          <cell r="J68">
            <v>7743247019.3164768</v>
          </cell>
          <cell r="S68">
            <v>0</v>
          </cell>
        </row>
        <row r="69">
          <cell r="A69">
            <v>41547</v>
          </cell>
          <cell r="B69" t="str">
            <v>2013 Q 3</v>
          </cell>
          <cell r="C69">
            <v>9</v>
          </cell>
          <cell r="D69">
            <v>16</v>
          </cell>
          <cell r="E69">
            <v>6</v>
          </cell>
          <cell r="F69">
            <v>12479460.73395713</v>
          </cell>
          <cell r="G69">
            <v>5777857.681332536</v>
          </cell>
          <cell r="H69">
            <v>120343166.89096822</v>
          </cell>
          <cell r="I69">
            <v>22644001.854137633</v>
          </cell>
          <cell r="J69">
            <v>7669282632.750679</v>
          </cell>
          <cell r="S69">
            <v>0</v>
          </cell>
        </row>
        <row r="70">
          <cell r="A70">
            <v>41639</v>
          </cell>
          <cell r="B70" t="str">
            <v>2013 Q 4</v>
          </cell>
          <cell r="C70">
            <v>9</v>
          </cell>
          <cell r="D70">
            <v>16</v>
          </cell>
          <cell r="E70">
            <v>6</v>
          </cell>
          <cell r="F70">
            <v>12061507.071471231</v>
          </cell>
          <cell r="G70">
            <v>5579051.1646426432</v>
          </cell>
          <cell r="H70">
            <v>130412662.55225959</v>
          </cell>
          <cell r="I70">
            <v>36671246.844515234</v>
          </cell>
          <cell r="J70">
            <v>7349754255.1901255</v>
          </cell>
          <cell r="S70">
            <v>0</v>
          </cell>
        </row>
        <row r="71">
          <cell r="A71">
            <v>41729</v>
          </cell>
          <cell r="B71" t="str">
            <v>2014 Q 1</v>
          </cell>
          <cell r="C71">
            <v>9</v>
          </cell>
          <cell r="D71">
            <v>16</v>
          </cell>
          <cell r="E71">
            <v>6</v>
          </cell>
          <cell r="F71">
            <v>5664842.0359678809</v>
          </cell>
          <cell r="G71">
            <v>4814300.5879620416</v>
          </cell>
          <cell r="H71">
            <v>143701443.49459153</v>
          </cell>
          <cell r="I71">
            <v>40318694.835755527</v>
          </cell>
          <cell r="J71">
            <v>7459733489.5679874</v>
          </cell>
          <cell r="S71">
            <v>0</v>
          </cell>
        </row>
        <row r="72">
          <cell r="A72">
            <v>41820</v>
          </cell>
          <cell r="B72" t="str">
            <v>2014 Q 2</v>
          </cell>
          <cell r="C72">
            <v>8</v>
          </cell>
          <cell r="D72">
            <v>16</v>
          </cell>
          <cell r="E72">
            <v>6</v>
          </cell>
          <cell r="F72">
            <v>5613578.0211029267</v>
          </cell>
          <cell r="G72">
            <v>4420909.698055611</v>
          </cell>
          <cell r="H72">
            <v>157496221.69354305</v>
          </cell>
          <cell r="I72">
            <v>46394699.458490938</v>
          </cell>
          <cell r="J72">
            <v>8180527788.1783791</v>
          </cell>
          <cell r="S72">
            <v>0</v>
          </cell>
        </row>
        <row r="73">
          <cell r="A73">
            <v>41912</v>
          </cell>
          <cell r="B73" t="str">
            <v>2014 Q 3</v>
          </cell>
          <cell r="C73">
            <v>9</v>
          </cell>
          <cell r="D73">
            <v>16</v>
          </cell>
          <cell r="E73">
            <v>6</v>
          </cell>
          <cell r="F73">
            <v>4477891.1075718356</v>
          </cell>
          <cell r="G73">
            <v>4634214.5742915915</v>
          </cell>
          <cell r="H73">
            <v>178714887.87046254</v>
          </cell>
          <cell r="I73">
            <v>43674869.049041077</v>
          </cell>
          <cell r="J73">
            <v>8568612253.0081635</v>
          </cell>
          <cell r="S73">
            <v>0</v>
          </cell>
        </row>
        <row r="74">
          <cell r="A74">
            <v>42004</v>
          </cell>
          <cell r="B74" t="str">
            <v>2014 Q 4</v>
          </cell>
          <cell r="C74">
            <v>8</v>
          </cell>
          <cell r="D74">
            <v>15</v>
          </cell>
          <cell r="E74">
            <v>7</v>
          </cell>
          <cell r="F74">
            <v>2823486.5777423852</v>
          </cell>
          <cell r="G74">
            <v>4891007.7257946776</v>
          </cell>
          <cell r="H74">
            <v>171856032.94710994</v>
          </cell>
          <cell r="I74">
            <v>37282883.802508458</v>
          </cell>
          <cell r="J74">
            <v>8232698660.7326298</v>
          </cell>
          <cell r="S74">
            <v>0</v>
          </cell>
        </row>
        <row r="75">
          <cell r="A75">
            <v>42094</v>
          </cell>
          <cell r="B75" t="str">
            <v>2015 Q 1</v>
          </cell>
          <cell r="C75">
            <v>8</v>
          </cell>
          <cell r="D75">
            <v>15</v>
          </cell>
          <cell r="E75">
            <v>7</v>
          </cell>
          <cell r="F75">
            <v>2819681.8461742653</v>
          </cell>
          <cell r="G75">
            <v>5568436.1271484504</v>
          </cell>
          <cell r="H75">
            <v>679952232.38171077</v>
          </cell>
          <cell r="I75">
            <v>44286244.43559625</v>
          </cell>
          <cell r="J75">
            <v>8528759609.0238237</v>
          </cell>
          <cell r="S75">
            <v>0</v>
          </cell>
        </row>
        <row r="76">
          <cell r="A76">
            <v>42185</v>
          </cell>
          <cell r="B76" t="str">
            <v>2015 Q 2</v>
          </cell>
          <cell r="C76">
            <v>8</v>
          </cell>
          <cell r="D76">
            <v>15</v>
          </cell>
          <cell r="E76">
            <v>7</v>
          </cell>
          <cell r="F76">
            <v>2749561.9125356693</v>
          </cell>
          <cell r="G76">
            <v>5731688.8207578473</v>
          </cell>
          <cell r="H76">
            <v>690363983.107041</v>
          </cell>
          <cell r="I76">
            <v>53359584.955869667</v>
          </cell>
          <cell r="J76">
            <v>8509304323.6817303</v>
          </cell>
          <cell r="S76">
            <v>0</v>
          </cell>
        </row>
        <row r="77">
          <cell r="A77">
            <v>42277</v>
          </cell>
          <cell r="B77" t="str">
            <v>2015 Q 3</v>
          </cell>
          <cell r="C77">
            <v>8</v>
          </cell>
          <cell r="D77">
            <v>15</v>
          </cell>
          <cell r="E77">
            <v>7</v>
          </cell>
          <cell r="F77">
            <v>3624347.9992036629</v>
          </cell>
          <cell r="G77">
            <v>5565446.3627314344</v>
          </cell>
          <cell r="H77">
            <v>716122059.43194628</v>
          </cell>
          <cell r="I77">
            <v>53543483.310106836</v>
          </cell>
          <cell r="J77">
            <v>8108823554.7348852</v>
          </cell>
          <cell r="S77">
            <v>0</v>
          </cell>
        </row>
        <row r="78">
          <cell r="A78">
            <v>42369</v>
          </cell>
          <cell r="B78" t="str">
            <v>2015 Q 4</v>
          </cell>
          <cell r="C78">
            <v>8</v>
          </cell>
          <cell r="D78">
            <v>15</v>
          </cell>
          <cell r="E78">
            <v>7</v>
          </cell>
          <cell r="F78">
            <v>4278450.5381909879</v>
          </cell>
          <cell r="G78">
            <v>5416209.849359612</v>
          </cell>
          <cell r="H78">
            <v>690508305.40579998</v>
          </cell>
          <cell r="I78">
            <v>54729115.20472493</v>
          </cell>
          <cell r="J78">
            <v>8230745953.265645</v>
          </cell>
          <cell r="S78">
            <v>0</v>
          </cell>
        </row>
        <row r="79">
          <cell r="A79">
            <v>42460</v>
          </cell>
          <cell r="B79" t="str">
            <v>2016 Q 1</v>
          </cell>
          <cell r="C79">
            <v>8</v>
          </cell>
          <cell r="D79">
            <v>15</v>
          </cell>
          <cell r="E79">
            <v>7</v>
          </cell>
          <cell r="F79">
            <v>4118265.5929391463</v>
          </cell>
          <cell r="G79">
            <v>5343242.1607273212</v>
          </cell>
          <cell r="H79">
            <v>692613536.38197637</v>
          </cell>
          <cell r="I79">
            <v>57161218.688698649</v>
          </cell>
          <cell r="J79">
            <v>8161548882.7221451</v>
          </cell>
          <cell r="S79">
            <v>0</v>
          </cell>
        </row>
        <row r="80">
          <cell r="A80">
            <v>42551</v>
          </cell>
          <cell r="B80" t="str">
            <v>2016 Q 2</v>
          </cell>
          <cell r="C80">
            <v>8</v>
          </cell>
          <cell r="D80">
            <v>15</v>
          </cell>
          <cell r="E80">
            <v>7</v>
          </cell>
          <cell r="F80">
            <v>4364782.5031521665</v>
          </cell>
          <cell r="G80">
            <v>5206268.653527109</v>
          </cell>
          <cell r="H80">
            <v>699153681.96827924</v>
          </cell>
          <cell r="I80">
            <v>59087046.426438384</v>
          </cell>
          <cell r="J80">
            <v>8150149068.4199333</v>
          </cell>
          <cell r="S80">
            <v>0</v>
          </cell>
        </row>
        <row r="81">
          <cell r="A81">
            <v>42643</v>
          </cell>
          <cell r="B81" t="str">
            <v>2016 Q 3</v>
          </cell>
          <cell r="C81">
            <v>8</v>
          </cell>
          <cell r="D81">
            <v>14</v>
          </cell>
          <cell r="E81">
            <v>7</v>
          </cell>
          <cell r="F81">
            <v>4049642.8681398891</v>
          </cell>
          <cell r="G81">
            <v>5556434.3393722214</v>
          </cell>
          <cell r="H81">
            <v>717988003.44415689</v>
          </cell>
          <cell r="I81">
            <v>78228130.359015197</v>
          </cell>
          <cell r="J81">
            <v>8906652497.3256359</v>
          </cell>
          <cell r="S81">
            <v>0</v>
          </cell>
        </row>
        <row r="82">
          <cell r="A82">
            <v>42735</v>
          </cell>
          <cell r="B82" t="str">
            <v>2016 Q 4</v>
          </cell>
          <cell r="C82">
            <v>8</v>
          </cell>
          <cell r="D82">
            <v>14</v>
          </cell>
          <cell r="E82">
            <v>7</v>
          </cell>
          <cell r="F82">
            <v>4009505.74291592</v>
          </cell>
          <cell r="G82">
            <v>6019957.9812860833</v>
          </cell>
          <cell r="H82">
            <v>720462449.64363921</v>
          </cell>
          <cell r="I82">
            <v>85698096.699183762</v>
          </cell>
          <cell r="J82">
            <v>8767986247.0621815</v>
          </cell>
          <cell r="S82">
            <v>0</v>
          </cell>
        </row>
        <row r="83">
          <cell r="A83">
            <v>42825</v>
          </cell>
          <cell r="B83" t="str">
            <v>2017 Q 1</v>
          </cell>
          <cell r="C83">
            <v>8</v>
          </cell>
          <cell r="D83">
            <v>14</v>
          </cell>
          <cell r="E83">
            <v>7</v>
          </cell>
          <cell r="F83">
            <v>4110545.8796204124</v>
          </cell>
          <cell r="G83">
            <v>5873197.8671444682</v>
          </cell>
          <cell r="H83">
            <v>724273966.81000733</v>
          </cell>
          <cell r="I83">
            <v>98489017.32696262</v>
          </cell>
          <cell r="J83">
            <v>8905910110.5076637</v>
          </cell>
          <cell r="S83">
            <v>0</v>
          </cell>
        </row>
        <row r="84">
          <cell r="A84">
            <v>42916</v>
          </cell>
          <cell r="B84" t="str">
            <v>2017 Q 2</v>
          </cell>
          <cell r="C84">
            <v>7</v>
          </cell>
          <cell r="D84">
            <v>15</v>
          </cell>
          <cell r="E84">
            <v>9</v>
          </cell>
          <cell r="F84">
            <v>4172772.7546618883</v>
          </cell>
          <cell r="G84">
            <v>4886214.9074258404</v>
          </cell>
          <cell r="H84">
            <v>766641349.71796405</v>
          </cell>
          <cell r="I84">
            <v>96395461.198486954</v>
          </cell>
          <cell r="J84">
            <v>8096923095.4263725</v>
          </cell>
          <cell r="S84">
            <v>0</v>
          </cell>
        </row>
        <row r="85">
          <cell r="A85">
            <v>43008</v>
          </cell>
          <cell r="B85" t="str">
            <v>2017 Q 3</v>
          </cell>
          <cell r="C85">
            <v>7</v>
          </cell>
          <cell r="D85">
            <v>15</v>
          </cell>
          <cell r="E85">
            <v>9</v>
          </cell>
          <cell r="F85">
            <v>4012939.7597717168</v>
          </cell>
          <cell r="G85">
            <v>809481.05514632678</v>
          </cell>
          <cell r="H85">
            <v>792239672.86880338</v>
          </cell>
          <cell r="I85">
            <v>87387772.702899992</v>
          </cell>
          <cell r="J85">
            <v>8532910022.9398088</v>
          </cell>
          <cell r="S85">
            <v>0</v>
          </cell>
        </row>
        <row r="86">
          <cell r="A86">
            <v>43100</v>
          </cell>
          <cell r="B86" t="str">
            <v>2017 Q 4</v>
          </cell>
          <cell r="C86">
            <v>7</v>
          </cell>
          <cell r="D86">
            <v>15</v>
          </cell>
          <cell r="E86">
            <v>9</v>
          </cell>
          <cell r="F86">
            <v>3871430.2090384229</v>
          </cell>
          <cell r="G86">
            <v>793672.37507465656</v>
          </cell>
          <cell r="H86">
            <v>789849223.9524852</v>
          </cell>
          <cell r="I86">
            <v>91714846.166301683</v>
          </cell>
          <cell r="J86">
            <v>8518822724.3944521</v>
          </cell>
          <cell r="S86">
            <v>0</v>
          </cell>
        </row>
        <row r="87">
          <cell r="A87">
            <v>43190</v>
          </cell>
          <cell r="B87" t="str">
            <v>2018 Q 1</v>
          </cell>
          <cell r="C87">
            <v>7</v>
          </cell>
          <cell r="D87">
            <v>15</v>
          </cell>
          <cell r="E87">
            <v>9</v>
          </cell>
          <cell r="F87">
            <v>3878782.6942730108</v>
          </cell>
          <cell r="G87">
            <v>781788.39737208828</v>
          </cell>
          <cell r="H87">
            <v>783744661.27413881</v>
          </cell>
          <cell r="I87">
            <v>90874346.264516562</v>
          </cell>
          <cell r="J87">
            <v>8500259674.7985935</v>
          </cell>
          <cell r="S87">
            <v>0</v>
          </cell>
        </row>
        <row r="88">
          <cell r="A88">
            <v>43281</v>
          </cell>
          <cell r="B88" t="str">
            <v>2018 Q 2</v>
          </cell>
          <cell r="C88">
            <v>7</v>
          </cell>
          <cell r="D88">
            <v>14</v>
          </cell>
          <cell r="E88">
            <v>7</v>
          </cell>
          <cell r="F88">
            <v>3979165.9353639926</v>
          </cell>
          <cell r="G88">
            <v>777371.17791492457</v>
          </cell>
          <cell r="H88">
            <v>769475240.37162375</v>
          </cell>
          <cell r="I88">
            <v>97099995.318866551</v>
          </cell>
          <cell r="J88">
            <v>8621411038.5997734</v>
          </cell>
          <cell r="S88">
            <v>0</v>
          </cell>
        </row>
        <row r="89">
          <cell r="A89">
            <v>43373</v>
          </cell>
          <cell r="B89" t="str">
            <v>2018 Q 3</v>
          </cell>
          <cell r="C89">
            <v>7</v>
          </cell>
          <cell r="D89">
            <v>14</v>
          </cell>
          <cell r="E89">
            <v>7</v>
          </cell>
          <cell r="F89">
            <v>4166300.0039816843</v>
          </cell>
          <cell r="G89">
            <v>782689.21892627247</v>
          </cell>
          <cell r="H89">
            <v>787043617.65744233</v>
          </cell>
          <cell r="I89">
            <v>82703490.450593919</v>
          </cell>
          <cell r="J89">
            <v>8602010474.9260063</v>
          </cell>
          <cell r="S89">
            <v>0</v>
          </cell>
        </row>
        <row r="90">
          <cell r="A90">
            <v>43465</v>
          </cell>
          <cell r="B90" t="str">
            <v>2018 Q 4</v>
          </cell>
          <cell r="C90">
            <v>7</v>
          </cell>
          <cell r="D90">
            <v>13</v>
          </cell>
          <cell r="E90">
            <v>7</v>
          </cell>
          <cell r="F90">
            <v>3707431.1500431346</v>
          </cell>
          <cell r="G90">
            <v>771679.36293051962</v>
          </cell>
          <cell r="H90">
            <v>756753886.86840522</v>
          </cell>
          <cell r="I90">
            <v>89893819.53281571</v>
          </cell>
          <cell r="J90">
            <v>8670508821.4121704</v>
          </cell>
          <cell r="S90">
            <v>0</v>
          </cell>
        </row>
        <row r="91">
          <cell r="A91">
            <v>43555</v>
          </cell>
          <cell r="B91" t="str">
            <v>2019 Q 1</v>
          </cell>
          <cell r="C91">
            <v>7</v>
          </cell>
          <cell r="D91">
            <v>13</v>
          </cell>
          <cell r="E91">
            <v>7</v>
          </cell>
          <cell r="F91">
            <v>3461141.1626518015</v>
          </cell>
          <cell r="G91">
            <v>788636.55849757779</v>
          </cell>
          <cell r="H91">
            <v>761361290.08162439</v>
          </cell>
          <cell r="I91">
            <v>91222969.739199698</v>
          </cell>
          <cell r="J91">
            <v>8902956432.1666985</v>
          </cell>
          <cell r="S91">
            <v>0</v>
          </cell>
        </row>
        <row r="92">
          <cell r="A92">
            <v>43646</v>
          </cell>
          <cell r="B92" t="str">
            <v>2019 Q 2</v>
          </cell>
          <cell r="C92">
            <v>7</v>
          </cell>
          <cell r="D92">
            <v>13</v>
          </cell>
          <cell r="E92">
            <v>7</v>
          </cell>
          <cell r="F92">
            <v>3578539.3562943791</v>
          </cell>
          <cell r="G92">
            <v>85388703.023425564</v>
          </cell>
          <cell r="H92">
            <v>648680244.1462605</v>
          </cell>
          <cell r="I92">
            <v>117219595.31090318</v>
          </cell>
          <cell r="J92">
            <v>8455084940.8242092</v>
          </cell>
          <cell r="K92">
            <v>292660728.8088128</v>
          </cell>
          <cell r="L92">
            <v>5324184.9983409643</v>
          </cell>
          <cell r="M92">
            <v>29995214.545092575</v>
          </cell>
          <cell r="N92">
            <v>0</v>
          </cell>
          <cell r="O92">
            <v>0</v>
          </cell>
          <cell r="P92">
            <v>13682237.100006636</v>
          </cell>
          <cell r="Q92">
            <v>0</v>
          </cell>
          <cell r="R92">
            <v>3161795.474152233</v>
          </cell>
          <cell r="S92">
            <v>344824160.92640519</v>
          </cell>
        </row>
        <row r="93">
          <cell r="A93">
            <v>43738</v>
          </cell>
          <cell r="B93" t="str">
            <v>2019 Q 3</v>
          </cell>
          <cell r="C93">
            <v>8</v>
          </cell>
          <cell r="D93">
            <v>13</v>
          </cell>
          <cell r="E93">
            <v>7</v>
          </cell>
          <cell r="F93">
            <v>4689167.8319729241</v>
          </cell>
          <cell r="G93">
            <v>89496149.82679674</v>
          </cell>
          <cell r="H93">
            <v>670444145.1138097</v>
          </cell>
          <cell r="I93">
            <v>127225489.29325104</v>
          </cell>
          <cell r="J93">
            <v>8502249471.1526966</v>
          </cell>
          <cell r="K93">
            <v>321422296.51868069</v>
          </cell>
          <cell r="L93">
            <v>1370569.1976906229</v>
          </cell>
          <cell r="M93">
            <v>0</v>
          </cell>
          <cell r="N93">
            <v>0</v>
          </cell>
          <cell r="O93">
            <v>0</v>
          </cell>
          <cell r="P93">
            <v>12804142.476607604</v>
          </cell>
          <cell r="Q93">
            <v>0</v>
          </cell>
          <cell r="R93">
            <v>1989416.5505342092</v>
          </cell>
          <cell r="S93">
            <v>337586424.74351311</v>
          </cell>
        </row>
        <row r="94">
          <cell r="A94">
            <v>43830</v>
          </cell>
          <cell r="B94" t="str">
            <v>2019 Q 4</v>
          </cell>
          <cell r="C94">
            <v>8</v>
          </cell>
          <cell r="D94">
            <v>13</v>
          </cell>
          <cell r="E94">
            <v>7</v>
          </cell>
          <cell r="F94">
            <v>3785722.5084610791</v>
          </cell>
          <cell r="G94">
            <v>91495022.670382887</v>
          </cell>
          <cell r="H94">
            <v>668091341.45995092</v>
          </cell>
          <cell r="I94">
            <v>126409298.49359611</v>
          </cell>
          <cell r="J94">
            <v>9540092662.3186665</v>
          </cell>
          <cell r="K94">
            <v>272506577.1942398</v>
          </cell>
          <cell r="L94">
            <v>2809493.0293981046</v>
          </cell>
          <cell r="M94">
            <v>0</v>
          </cell>
          <cell r="N94">
            <v>0</v>
          </cell>
          <cell r="O94">
            <v>0</v>
          </cell>
          <cell r="P94">
            <v>5810596.1882009422</v>
          </cell>
          <cell r="Q94">
            <v>0</v>
          </cell>
          <cell r="R94">
            <v>4623145.2969672829</v>
          </cell>
          <cell r="S94">
            <v>285749811.7088061</v>
          </cell>
        </row>
        <row r="95">
          <cell r="A95">
            <v>43921</v>
          </cell>
          <cell r="B95" t="str">
            <v>2020 Q 1</v>
          </cell>
          <cell r="C95">
            <v>8</v>
          </cell>
          <cell r="D95">
            <v>13</v>
          </cell>
          <cell r="E95">
            <v>7</v>
          </cell>
          <cell r="F95">
            <v>3066703.7228747755</v>
          </cell>
          <cell r="G95">
            <v>59228123.380449928</v>
          </cell>
          <cell r="H95">
            <v>632094710.63242424</v>
          </cell>
          <cell r="I95">
            <v>140060092.90994757</v>
          </cell>
          <cell r="J95">
            <v>8544643428.0655651</v>
          </cell>
          <cell r="K95">
            <v>431126948.98632413</v>
          </cell>
          <cell r="L95">
            <v>2094256.9174052358</v>
          </cell>
          <cell r="M95">
            <v>0</v>
          </cell>
          <cell r="N95">
            <v>0</v>
          </cell>
          <cell r="O95">
            <v>0</v>
          </cell>
          <cell r="P95">
            <v>7967658.4686973253</v>
          </cell>
          <cell r="Q95">
            <v>0</v>
          </cell>
          <cell r="R95">
            <v>1150663.1322582783</v>
          </cell>
          <cell r="S95">
            <v>442339527.50468498</v>
          </cell>
        </row>
        <row r="96">
          <cell r="A96">
            <v>44012</v>
          </cell>
          <cell r="B96" t="str">
            <v>2020 Q 2</v>
          </cell>
          <cell r="C96">
            <v>7</v>
          </cell>
          <cell r="D96">
            <v>13</v>
          </cell>
          <cell r="E96">
            <v>7</v>
          </cell>
          <cell r="F96">
            <v>3329452.4493994294</v>
          </cell>
          <cell r="G96">
            <v>61899540.740593262</v>
          </cell>
          <cell r="H96">
            <v>632711153.42623925</v>
          </cell>
          <cell r="I96">
            <v>206538142.1992169</v>
          </cell>
          <cell r="J96">
            <v>9839683849.2998867</v>
          </cell>
          <cell r="K96">
            <v>141430842.20288807</v>
          </cell>
          <cell r="L96">
            <v>313434.3022629238</v>
          </cell>
          <cell r="M96">
            <v>0</v>
          </cell>
          <cell r="N96">
            <v>0</v>
          </cell>
          <cell r="O96">
            <v>0</v>
          </cell>
          <cell r="P96">
            <v>9846369.419470435</v>
          </cell>
          <cell r="Q96">
            <v>0</v>
          </cell>
          <cell r="R96">
            <v>2222291.8739585904</v>
          </cell>
          <cell r="S96">
            <v>153812937.79858002</v>
          </cell>
        </row>
        <row r="97">
          <cell r="A97">
            <v>44104</v>
          </cell>
          <cell r="B97" t="str">
            <v>2020 Q 3</v>
          </cell>
          <cell r="C97">
            <v>7</v>
          </cell>
          <cell r="D97">
            <v>13</v>
          </cell>
          <cell r="E97">
            <v>7</v>
          </cell>
          <cell r="F97">
            <v>3313699.9907094031</v>
          </cell>
          <cell r="G97">
            <v>63249289.176454969</v>
          </cell>
          <cell r="H97">
            <v>635561547.54396439</v>
          </cell>
          <cell r="I97">
            <v>209243208.05627444</v>
          </cell>
          <cell r="J97">
            <v>9871450189.0583324</v>
          </cell>
          <cell r="K97">
            <v>162721518.76283303</v>
          </cell>
          <cell r="L97">
            <v>103846.7632888712</v>
          </cell>
          <cell r="M97">
            <v>0</v>
          </cell>
          <cell r="N97">
            <v>0</v>
          </cell>
          <cell r="O97">
            <v>0</v>
          </cell>
          <cell r="P97">
            <v>242931.70389541439</v>
          </cell>
          <cell r="Q97">
            <v>0</v>
          </cell>
          <cell r="R97">
            <v>881307.39133320062</v>
          </cell>
          <cell r="S97">
            <v>163949604.62135053</v>
          </cell>
        </row>
        <row r="98">
          <cell r="A98">
            <v>44196</v>
          </cell>
          <cell r="B98" t="str">
            <v>2020 Q 4</v>
          </cell>
          <cell r="C98">
            <v>7</v>
          </cell>
          <cell r="D98">
            <v>13</v>
          </cell>
          <cell r="E98">
            <v>7</v>
          </cell>
          <cell r="F98">
            <v>3492169.1658371487</v>
          </cell>
          <cell r="G98">
            <v>65752353.601433396</v>
          </cell>
          <cell r="H98">
            <v>643508298.28787565</v>
          </cell>
          <cell r="I98">
            <v>241897587.37806091</v>
          </cell>
          <cell r="J98">
            <v>9011961295</v>
          </cell>
          <cell r="K98">
            <v>161647259.6269151</v>
          </cell>
          <cell r="L98">
            <v>4856015.2026013667</v>
          </cell>
          <cell r="M98">
            <v>6411361.8143207915</v>
          </cell>
          <cell r="N98">
            <v>0</v>
          </cell>
          <cell r="O98">
            <v>0</v>
          </cell>
          <cell r="P98">
            <v>14878258.499701373</v>
          </cell>
          <cell r="Q98">
            <v>0</v>
          </cell>
          <cell r="R98">
            <v>856920.35967881081</v>
          </cell>
          <cell r="S98">
            <v>188649815.50321746</v>
          </cell>
        </row>
        <row r="99">
          <cell r="A99">
            <v>44286</v>
          </cell>
          <cell r="B99" t="str">
            <v>2021 Q 1</v>
          </cell>
          <cell r="C99">
            <v>7</v>
          </cell>
          <cell r="D99">
            <v>13</v>
          </cell>
          <cell r="E99">
            <v>6</v>
          </cell>
          <cell r="F99">
            <v>2706159.4903444154</v>
          </cell>
          <cell r="G99">
            <v>67279850.009954199</v>
          </cell>
          <cell r="H99">
            <v>644131894.41502428</v>
          </cell>
          <cell r="I99">
            <v>376733627.55723667</v>
          </cell>
          <cell r="J99">
            <v>9801309772.331274</v>
          </cell>
          <cell r="K99">
            <v>229623758.40926385</v>
          </cell>
          <cell r="L99">
            <v>3050008.8011554843</v>
          </cell>
          <cell r="M99">
            <v>13062331.678279912</v>
          </cell>
          <cell r="N99">
            <v>0</v>
          </cell>
          <cell r="O99">
            <v>0</v>
          </cell>
          <cell r="P99">
            <v>5722567.7543750489</v>
          </cell>
          <cell r="Q99">
            <v>0</v>
          </cell>
          <cell r="R99">
            <v>5681485.9937620275</v>
          </cell>
          <cell r="S99">
            <v>257140152.63683629</v>
          </cell>
        </row>
        <row r="100">
          <cell r="A100">
            <v>44377</v>
          </cell>
          <cell r="B100" t="str">
            <v>2021 Q 2</v>
          </cell>
          <cell r="C100">
            <v>7</v>
          </cell>
          <cell r="D100">
            <v>13</v>
          </cell>
          <cell r="E100">
            <v>6</v>
          </cell>
          <cell r="F100">
            <v>3960436.956666003</v>
          </cell>
          <cell r="G100">
            <v>65663601.305992424</v>
          </cell>
          <cell r="H100">
            <v>623857737</v>
          </cell>
          <cell r="I100">
            <v>388066264.09848028</v>
          </cell>
          <cell r="J100">
            <v>11109678135.506004</v>
          </cell>
          <cell r="K100">
            <v>235320295.33279106</v>
          </cell>
          <cell r="L100">
            <v>7006355.3737182291</v>
          </cell>
          <cell r="M100">
            <v>0</v>
          </cell>
          <cell r="N100">
            <v>0</v>
          </cell>
          <cell r="O100">
            <v>0</v>
          </cell>
          <cell r="P100">
            <v>16240128.718318934</v>
          </cell>
          <cell r="Q100">
            <v>0</v>
          </cell>
          <cell r="R100">
            <v>3199980.3145530559</v>
          </cell>
          <cell r="S100">
            <v>261766759.73938128</v>
          </cell>
        </row>
        <row r="101">
          <cell r="A101">
            <v>44469</v>
          </cell>
          <cell r="B101" t="str">
            <v>2021 Q 3</v>
          </cell>
          <cell r="C101">
            <v>7</v>
          </cell>
          <cell r="D101">
            <v>13</v>
          </cell>
          <cell r="E101">
            <v>6</v>
          </cell>
          <cell r="F101">
            <v>4000581.7307054214</v>
          </cell>
          <cell r="G101">
            <v>68543719.106775492</v>
          </cell>
          <cell r="H101">
            <v>646288216.64742184</v>
          </cell>
          <cell r="I101">
            <v>442620905.20538855</v>
          </cell>
          <cell r="J101">
            <v>10944975711.955669</v>
          </cell>
          <cell r="K101">
            <v>256391169.86185077</v>
          </cell>
          <cell r="L101">
            <v>3691898.7907890375</v>
          </cell>
          <cell r="M101">
            <v>0</v>
          </cell>
          <cell r="N101">
            <v>0</v>
          </cell>
          <cell r="O101">
            <v>0</v>
          </cell>
          <cell r="P101">
            <v>5402938.6772844912</v>
          </cell>
          <cell r="Q101">
            <v>0</v>
          </cell>
          <cell r="R101">
            <v>284870.38954144268</v>
          </cell>
          <cell r="S101">
            <v>265770877.71946573</v>
          </cell>
        </row>
        <row r="102">
          <cell r="A102">
            <v>44561</v>
          </cell>
          <cell r="B102" t="str">
            <v>2021 Q 4</v>
          </cell>
          <cell r="C102">
            <v>6</v>
          </cell>
          <cell r="D102">
            <v>13</v>
          </cell>
          <cell r="E102">
            <v>6</v>
          </cell>
          <cell r="F102">
            <v>4387805.8889110088</v>
          </cell>
          <cell r="G102">
            <v>66403194.984405071</v>
          </cell>
          <cell r="H102">
            <v>633065761.44933295</v>
          </cell>
          <cell r="I102">
            <v>581119452.9696728</v>
          </cell>
          <cell r="J102">
            <v>10943368654.43095</v>
          </cell>
          <cell r="K102">
            <v>232220164.178114</v>
          </cell>
          <cell r="L102">
            <v>5508367.1112880744</v>
          </cell>
          <cell r="M102">
            <v>0</v>
          </cell>
          <cell r="N102">
            <v>0</v>
          </cell>
          <cell r="O102">
            <v>0</v>
          </cell>
          <cell r="P102">
            <v>25228932.775897536</v>
          </cell>
          <cell r="Q102">
            <v>0</v>
          </cell>
          <cell r="R102">
            <v>3902455.5046784789</v>
          </cell>
          <cell r="S102">
            <v>266859919.56997809</v>
          </cell>
        </row>
        <row r="103">
          <cell r="A103">
            <v>44651</v>
          </cell>
          <cell r="B103" t="str">
            <v>2022 Q 1</v>
          </cell>
          <cell r="C103">
            <v>6</v>
          </cell>
          <cell r="D103">
            <v>13</v>
          </cell>
          <cell r="E103">
            <v>6</v>
          </cell>
          <cell r="F103">
            <v>4408457.3707611645</v>
          </cell>
          <cell r="G103">
            <v>60338443.762691617</v>
          </cell>
          <cell r="H103">
            <v>602210908.87915587</v>
          </cell>
          <cell r="I103">
            <v>602349878.31972933</v>
          </cell>
          <cell r="J103">
            <v>10927899032.193243</v>
          </cell>
          <cell r="K103">
            <v>250811442.98564461</v>
          </cell>
          <cell r="L103">
            <v>8520307.3952886723</v>
          </cell>
          <cell r="M103">
            <v>0</v>
          </cell>
          <cell r="N103">
            <v>0</v>
          </cell>
          <cell r="O103">
            <v>0</v>
          </cell>
          <cell r="P103">
            <v>19573234.120445944</v>
          </cell>
          <cell r="Q103">
            <v>0</v>
          </cell>
          <cell r="R103">
            <v>8085611.7486230005</v>
          </cell>
          <cell r="S103">
            <v>286990596.25000226</v>
          </cell>
        </row>
        <row r="104">
          <cell r="A104">
            <v>44742</v>
          </cell>
          <cell r="B104" t="str">
            <v>2022 Q 2</v>
          </cell>
          <cell r="C104">
            <v>5</v>
          </cell>
          <cell r="D104">
            <v>12</v>
          </cell>
          <cell r="E104">
            <v>6</v>
          </cell>
          <cell r="F104">
            <v>4117766.5405799984</v>
          </cell>
          <cell r="G104">
            <v>55102178.512177311</v>
          </cell>
          <cell r="H104">
            <v>558811708.93888116</v>
          </cell>
          <cell r="I104">
            <v>659002849.42597377</v>
          </cell>
          <cell r="J104">
            <v>10459325564.80191</v>
          </cell>
          <cell r="K104">
            <v>143497241.62187272</v>
          </cell>
          <cell r="L104">
            <v>1445306.1251576082</v>
          </cell>
          <cell r="M104">
            <v>181830247.5280377</v>
          </cell>
          <cell r="N104">
            <v>0</v>
          </cell>
          <cell r="O104">
            <v>0</v>
          </cell>
          <cell r="P104">
            <v>25294880.094233193</v>
          </cell>
          <cell r="Q104">
            <v>0</v>
          </cell>
          <cell r="R104">
            <v>8127766.6733028069</v>
          </cell>
          <cell r="S104">
            <v>360195442.04260409</v>
          </cell>
        </row>
        <row r="105">
          <cell r="A105">
            <v>44834</v>
          </cell>
          <cell r="B105" t="str">
            <v>2022 Q 3</v>
          </cell>
          <cell r="C105">
            <v>5</v>
          </cell>
          <cell r="D105">
            <v>12</v>
          </cell>
          <cell r="E105">
            <v>6</v>
          </cell>
          <cell r="F105">
            <v>4085669.1220386219</v>
          </cell>
          <cell r="G105">
            <v>51583037.228747755</v>
          </cell>
          <cell r="H105">
            <v>552721271.08633614</v>
          </cell>
          <cell r="I105">
            <v>575836870.92706883</v>
          </cell>
          <cell r="J105">
            <v>9797711106.6427765</v>
          </cell>
          <cell r="K105">
            <v>173256581.45862365</v>
          </cell>
          <cell r="L105">
            <v>1979222.9079567322</v>
          </cell>
          <cell r="M105">
            <v>0</v>
          </cell>
          <cell r="N105">
            <v>0</v>
          </cell>
          <cell r="O105">
            <v>0</v>
          </cell>
          <cell r="P105">
            <v>8319975.4462804431</v>
          </cell>
          <cell r="Q105">
            <v>0</v>
          </cell>
          <cell r="R105">
            <v>3787286.216736346</v>
          </cell>
          <cell r="S105">
            <v>187343066.02959716</v>
          </cell>
        </row>
        <row r="106">
          <cell r="A106">
            <v>44926</v>
          </cell>
          <cell r="B106" t="str">
            <v>2022 Q 4</v>
          </cell>
          <cell r="C106">
            <v>5</v>
          </cell>
          <cell r="D106">
            <v>12</v>
          </cell>
          <cell r="E106">
            <v>6</v>
          </cell>
          <cell r="F106">
            <v>3958593.9345676554</v>
          </cell>
          <cell r="G106">
            <v>50289952.219788969</v>
          </cell>
          <cell r="H106">
            <v>577498269.5600239</v>
          </cell>
          <cell r="I106">
            <v>659669627.4470768</v>
          </cell>
          <cell r="J106">
            <v>10772312419.669519</v>
          </cell>
          <cell r="K106">
            <v>148711049.57196894</v>
          </cell>
          <cell r="L106">
            <v>26924559.161191851</v>
          </cell>
          <cell r="M106">
            <v>0</v>
          </cell>
          <cell r="N106">
            <v>0</v>
          </cell>
          <cell r="O106">
            <v>0</v>
          </cell>
          <cell r="P106">
            <v>18415374.875572365</v>
          </cell>
          <cell r="Q106">
            <v>0</v>
          </cell>
          <cell r="R106">
            <v>2139229.1459287279</v>
          </cell>
          <cell r="S106">
            <v>196190212.75466189</v>
          </cell>
        </row>
        <row r="107">
          <cell r="A107">
            <v>45016</v>
          </cell>
          <cell r="B107" t="str">
            <v>2023 Q 1</v>
          </cell>
          <cell r="C107">
            <v>5</v>
          </cell>
          <cell r="D107">
            <v>12</v>
          </cell>
          <cell r="E107">
            <v>6</v>
          </cell>
          <cell r="F107">
            <v>4622276</v>
          </cell>
          <cell r="G107">
            <v>50920135</v>
          </cell>
          <cell r="H107">
            <v>591068571</v>
          </cell>
          <cell r="I107">
            <v>748991921</v>
          </cell>
          <cell r="J107">
            <v>12434586514</v>
          </cell>
          <cell r="K107">
            <v>248972818</v>
          </cell>
          <cell r="L107">
            <v>33219541</v>
          </cell>
          <cell r="M107">
            <v>0</v>
          </cell>
          <cell r="N107">
            <v>0</v>
          </cell>
          <cell r="O107">
            <v>0</v>
          </cell>
          <cell r="P107">
            <v>9737234</v>
          </cell>
          <cell r="Q107">
            <v>0</v>
          </cell>
          <cell r="R107">
            <v>12861896</v>
          </cell>
          <cell r="S107">
            <v>304791489</v>
          </cell>
        </row>
        <row r="108">
          <cell r="A108">
            <v>45107</v>
          </cell>
          <cell r="B108" t="str">
            <v>2023 Q 2</v>
          </cell>
          <cell r="C108">
            <v>5</v>
          </cell>
          <cell r="D108">
            <v>12</v>
          </cell>
          <cell r="E108">
            <v>6</v>
          </cell>
          <cell r="F108">
            <v>4990328.72</v>
          </cell>
          <cell r="G108">
            <v>48373007.909999996</v>
          </cell>
          <cell r="H108">
            <v>596464408.23999989</v>
          </cell>
          <cell r="I108">
            <v>843540092.06000006</v>
          </cell>
          <cell r="J108">
            <v>12545109063.289999</v>
          </cell>
          <cell r="K108">
            <v>192578298.73612595</v>
          </cell>
          <cell r="L108">
            <v>19248480.18</v>
          </cell>
          <cell r="M108">
            <v>0</v>
          </cell>
          <cell r="N108">
            <v>0</v>
          </cell>
          <cell r="O108">
            <v>0</v>
          </cell>
          <cell r="P108">
            <v>20068584.364</v>
          </cell>
          <cell r="Q108">
            <v>13157</v>
          </cell>
          <cell r="R108">
            <v>8798086.5</v>
          </cell>
          <cell r="S108">
            <v>240706606.78012595</v>
          </cell>
        </row>
        <row r="109">
          <cell r="A109">
            <v>45199</v>
          </cell>
          <cell r="B109" t="str">
            <v>2023 Q 3</v>
          </cell>
          <cell r="C109">
            <v>5</v>
          </cell>
          <cell r="D109">
            <v>11</v>
          </cell>
          <cell r="E109">
            <v>6</v>
          </cell>
          <cell r="F109">
            <v>5150111.82</v>
          </cell>
          <cell r="G109">
            <v>47781620.990000002</v>
          </cell>
          <cell r="H109">
            <v>619227317.36000001</v>
          </cell>
          <cell r="I109">
            <v>1399133793.3699999</v>
          </cell>
          <cell r="J109">
            <v>14837057660.85</v>
          </cell>
          <cell r="K109">
            <v>155571450.64124143</v>
          </cell>
          <cell r="L109">
            <v>17924453.780000001</v>
          </cell>
          <cell r="M109">
            <v>0</v>
          </cell>
          <cell r="N109">
            <v>0</v>
          </cell>
          <cell r="O109">
            <v>0</v>
          </cell>
          <cell r="P109">
            <v>2362062.5</v>
          </cell>
          <cell r="Q109">
            <v>0</v>
          </cell>
          <cell r="R109">
            <v>3884281.2800000003</v>
          </cell>
          <cell r="S109">
            <v>179742248.20124143</v>
          </cell>
        </row>
        <row r="110">
          <cell r="A110">
            <v>45291</v>
          </cell>
          <cell r="B110" t="str">
            <v>2023 Q 4</v>
          </cell>
          <cell r="S110">
            <v>0</v>
          </cell>
        </row>
        <row r="111">
          <cell r="A111">
            <v>45382</v>
          </cell>
          <cell r="B111" t="str">
            <v>2024 Q 1</v>
          </cell>
          <cell r="S111">
            <v>0</v>
          </cell>
        </row>
        <row r="112">
          <cell r="A112">
            <v>45473</v>
          </cell>
          <cell r="B112" t="str">
            <v>2024 Q 2</v>
          </cell>
          <cell r="S112">
            <v>0</v>
          </cell>
        </row>
        <row r="113">
          <cell r="A113">
            <v>45565</v>
          </cell>
          <cell r="B113" t="str">
            <v>2024 Q 3</v>
          </cell>
          <cell r="S113">
            <v>0</v>
          </cell>
        </row>
        <row r="114">
          <cell r="A114">
            <v>45657</v>
          </cell>
          <cell r="B114" t="str">
            <v>2024 Q 4</v>
          </cell>
          <cell r="S114">
            <v>0</v>
          </cell>
        </row>
        <row r="115">
          <cell r="A115">
            <v>45747</v>
          </cell>
          <cell r="B115" t="str">
            <v>2025 Q 1</v>
          </cell>
          <cell r="S115">
            <v>0</v>
          </cell>
        </row>
        <row r="116">
          <cell r="A116">
            <v>45838</v>
          </cell>
          <cell r="B116" t="str">
            <v>2025 Q 2</v>
          </cell>
          <cell r="S116">
            <v>0</v>
          </cell>
        </row>
        <row r="117">
          <cell r="A117">
            <v>45930</v>
          </cell>
          <cell r="B117" t="str">
            <v>2025 Q 3</v>
          </cell>
          <cell r="S117">
            <v>0</v>
          </cell>
        </row>
        <row r="118">
          <cell r="A118">
            <v>46022</v>
          </cell>
          <cell r="B118" t="str">
            <v>2025 Q 4</v>
          </cell>
          <cell r="S118">
            <v>0</v>
          </cell>
        </row>
        <row r="119">
          <cell r="A119">
            <v>46112</v>
          </cell>
          <cell r="B119" t="str">
            <v>2026 Q 1</v>
          </cell>
          <cell r="S119">
            <v>0</v>
          </cell>
        </row>
        <row r="120">
          <cell r="A120">
            <v>46203</v>
          </cell>
          <cell r="B120" t="str">
            <v>2026 Q 2</v>
          </cell>
          <cell r="S120">
            <v>0</v>
          </cell>
        </row>
        <row r="121">
          <cell r="A121">
            <v>46295</v>
          </cell>
          <cell r="B121" t="str">
            <v>2026 Q 3</v>
          </cell>
          <cell r="S121">
            <v>0</v>
          </cell>
        </row>
        <row r="122">
          <cell r="A122">
            <v>46387</v>
          </cell>
          <cell r="B122" t="str">
            <v>2026 Q 4</v>
          </cell>
          <cell r="S122">
            <v>0</v>
          </cell>
        </row>
        <row r="123">
          <cell r="A123">
            <v>46477</v>
          </cell>
          <cell r="B123" t="str">
            <v>2027 Q 1</v>
          </cell>
          <cell r="S123">
            <v>0</v>
          </cell>
        </row>
        <row r="124">
          <cell r="A124">
            <v>46568</v>
          </cell>
          <cell r="B124" t="str">
            <v>2027 Q 2</v>
          </cell>
          <cell r="S124">
            <v>0</v>
          </cell>
        </row>
        <row r="125">
          <cell r="A125">
            <v>46660</v>
          </cell>
          <cell r="B125" t="str">
            <v>2027 Q 3</v>
          </cell>
          <cell r="S125">
            <v>0</v>
          </cell>
        </row>
        <row r="126">
          <cell r="A126">
            <v>46752</v>
          </cell>
          <cell r="B126" t="str">
            <v>2027 Q 4</v>
          </cell>
          <cell r="S126">
            <v>0</v>
          </cell>
        </row>
        <row r="127">
          <cell r="A127">
            <v>46843</v>
          </cell>
          <cell r="B127" t="str">
            <v>2028 Q 1</v>
          </cell>
          <cell r="S127">
            <v>0</v>
          </cell>
        </row>
        <row r="128">
          <cell r="A128">
            <v>46934</v>
          </cell>
          <cell r="B128" t="str">
            <v>2028 Q 2</v>
          </cell>
          <cell r="S128">
            <v>0</v>
          </cell>
        </row>
        <row r="129">
          <cell r="A129">
            <v>47026</v>
          </cell>
          <cell r="B129" t="str">
            <v>2028 Q 3</v>
          </cell>
          <cell r="S129">
            <v>0</v>
          </cell>
        </row>
        <row r="130">
          <cell r="A130">
            <v>47118</v>
          </cell>
          <cell r="B130" t="str">
            <v>2028 Q 4</v>
          </cell>
          <cell r="S130">
            <v>0</v>
          </cell>
        </row>
        <row r="131">
          <cell r="A131">
            <v>47208</v>
          </cell>
          <cell r="B131" t="str">
            <v>2029 Q 1</v>
          </cell>
          <cell r="S131">
            <v>0</v>
          </cell>
        </row>
        <row r="132">
          <cell r="A132">
            <v>47299</v>
          </cell>
          <cell r="B132" t="str">
            <v>2029 Q 2</v>
          </cell>
          <cell r="S132">
            <v>0</v>
          </cell>
        </row>
        <row r="133">
          <cell r="A133">
            <v>47391</v>
          </cell>
          <cell r="B133" t="str">
            <v>2029 Q 3</v>
          </cell>
          <cell r="S133">
            <v>0</v>
          </cell>
        </row>
        <row r="134">
          <cell r="A134">
            <v>47483</v>
          </cell>
          <cell r="B134" t="str">
            <v>2029 Q 4</v>
          </cell>
          <cell r="S134">
            <v>0</v>
          </cell>
        </row>
        <row r="135">
          <cell r="A135">
            <v>47573</v>
          </cell>
          <cell r="B135" t="str">
            <v>2030 Q 1</v>
          </cell>
          <cell r="S135">
            <v>0</v>
          </cell>
        </row>
        <row r="136">
          <cell r="A136">
            <v>47664</v>
          </cell>
          <cell r="B136" t="str">
            <v>2030 Q 2</v>
          </cell>
          <cell r="S136">
            <v>0</v>
          </cell>
        </row>
        <row r="137">
          <cell r="A137">
            <v>47756</v>
          </cell>
          <cell r="B137" t="str">
            <v>2030 Q 3</v>
          </cell>
          <cell r="S137">
            <v>0</v>
          </cell>
        </row>
        <row r="138">
          <cell r="A138">
            <v>47848</v>
          </cell>
          <cell r="B138" t="str">
            <v>2030 Q 4</v>
          </cell>
          <cell r="S138">
            <v>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CC"/>
  </sheetPr>
  <dimension ref="A1:I40"/>
  <sheetViews>
    <sheetView showGridLines="0" tabSelected="1" zoomScaleNormal="100" workbookViewId="0"/>
  </sheetViews>
  <sheetFormatPr defaultColWidth="8.85546875" defaultRowHeight="15"/>
  <cols>
    <col min="1" max="16384" width="8.85546875" style="197"/>
  </cols>
  <sheetData>
    <row r="1" spans="1:9" ht="21" customHeight="1">
      <c r="A1" s="647"/>
      <c r="B1" s="648"/>
      <c r="C1" s="648"/>
      <c r="D1" s="648"/>
      <c r="E1" s="648"/>
      <c r="F1" s="648"/>
      <c r="G1" s="648"/>
      <c r="H1" s="648"/>
      <c r="I1" s="648"/>
    </row>
    <row r="2" spans="1:9" ht="18">
      <c r="A2" s="1111" t="s">
        <v>1527</v>
      </c>
      <c r="B2" s="1111"/>
      <c r="C2" s="1111"/>
      <c r="D2" s="1111"/>
      <c r="E2" s="1111"/>
      <c r="F2" s="1111"/>
      <c r="G2" s="1111"/>
      <c r="H2" s="1111"/>
      <c r="I2" s="1111"/>
    </row>
    <row r="3" spans="1:9" ht="16.5">
      <c r="A3" s="1112" t="s">
        <v>1528</v>
      </c>
      <c r="B3" s="1112"/>
      <c r="C3" s="1112"/>
      <c r="D3" s="1112"/>
      <c r="E3" s="1112"/>
      <c r="F3" s="1112"/>
      <c r="G3" s="1112"/>
      <c r="H3" s="1112"/>
      <c r="I3" s="1112"/>
    </row>
    <row r="4" spans="1:9" ht="16.5">
      <c r="A4" s="1112"/>
      <c r="B4" s="1112"/>
      <c r="C4" s="1112"/>
      <c r="D4" s="1112"/>
      <c r="E4" s="1112"/>
      <c r="F4" s="1112"/>
      <c r="G4" s="1112"/>
      <c r="H4" s="1112"/>
      <c r="I4" s="1112"/>
    </row>
    <row r="5" spans="1:9" ht="15" customHeight="1">
      <c r="A5" s="649"/>
      <c r="B5" s="649"/>
      <c r="C5" s="649"/>
      <c r="D5" s="649"/>
      <c r="E5" s="649"/>
      <c r="F5" s="649"/>
      <c r="G5" s="649"/>
      <c r="H5" s="649"/>
      <c r="I5" s="649"/>
    </row>
    <row r="6" spans="1:9" ht="15" customHeight="1">
      <c r="A6" s="1113" t="s">
        <v>1716</v>
      </c>
      <c r="B6" s="1114"/>
      <c r="C6" s="1114"/>
      <c r="D6" s="1114"/>
      <c r="E6" s="1114"/>
      <c r="F6" s="1114"/>
      <c r="G6" s="1114"/>
      <c r="H6" s="1114"/>
      <c r="I6" s="1114"/>
    </row>
    <row r="7" spans="1:9">
      <c r="A7" s="656"/>
      <c r="B7" s="656"/>
      <c r="C7" s="656"/>
      <c r="D7" s="656"/>
      <c r="E7" s="656"/>
      <c r="F7" s="656"/>
      <c r="G7" s="656"/>
      <c r="H7" s="656"/>
      <c r="I7" s="656"/>
    </row>
    <row r="8" spans="1:9">
      <c r="A8" s="650"/>
      <c r="B8" s="650"/>
      <c r="C8" s="650"/>
      <c r="D8" s="650"/>
      <c r="E8" s="650"/>
      <c r="F8" s="650"/>
      <c r="G8" s="650"/>
      <c r="H8" s="650"/>
      <c r="I8" s="650"/>
    </row>
    <row r="9" spans="1:9">
      <c r="A9" s="1113"/>
      <c r="B9" s="1114"/>
      <c r="C9" s="1114"/>
      <c r="D9" s="1114"/>
      <c r="E9" s="1114"/>
      <c r="F9" s="1114"/>
      <c r="G9" s="1114"/>
      <c r="H9" s="1114"/>
      <c r="I9" s="1114"/>
    </row>
    <row r="10" spans="1:9">
      <c r="A10" s="651"/>
      <c r="B10" s="651"/>
      <c r="C10" s="651"/>
      <c r="D10" s="651"/>
      <c r="E10" s="651"/>
      <c r="F10" s="651"/>
      <c r="G10" s="651"/>
      <c r="H10" s="651"/>
      <c r="I10" s="651"/>
    </row>
    <row r="11" spans="1:9">
      <c r="A11" s="651"/>
      <c r="B11" s="651"/>
      <c r="C11" s="651"/>
      <c r="D11" s="651"/>
      <c r="E11" s="651"/>
      <c r="F11" s="651"/>
      <c r="G11" s="651"/>
      <c r="H11" s="651"/>
      <c r="I11" s="651"/>
    </row>
    <row r="12" spans="1:9">
      <c r="A12" s="651"/>
      <c r="B12" s="651"/>
      <c r="C12" s="651"/>
      <c r="D12" s="651"/>
      <c r="E12" s="651"/>
      <c r="F12" s="651"/>
      <c r="G12" s="651"/>
      <c r="H12" s="651"/>
      <c r="I12" s="651"/>
    </row>
    <row r="13" spans="1:9">
      <c r="A13" s="651"/>
      <c r="B13" s="651"/>
      <c r="C13" s="651"/>
      <c r="D13" s="651"/>
      <c r="E13" s="651"/>
      <c r="F13" s="651"/>
      <c r="G13" s="651"/>
      <c r="H13" s="651"/>
      <c r="I13" s="651"/>
    </row>
    <row r="14" spans="1:9">
      <c r="A14" s="651"/>
      <c r="B14" s="651"/>
      <c r="C14" s="651"/>
      <c r="D14" s="651"/>
      <c r="E14" s="651"/>
      <c r="F14" s="651"/>
      <c r="G14" s="651"/>
      <c r="H14" s="651"/>
      <c r="I14" s="651"/>
    </row>
    <row r="15" spans="1:9">
      <c r="A15" s="651"/>
      <c r="B15" s="651"/>
      <c r="C15" s="651"/>
      <c r="D15" s="651"/>
      <c r="E15" s="651"/>
      <c r="F15" s="651"/>
      <c r="G15" s="651"/>
      <c r="H15" s="651"/>
      <c r="I15" s="651"/>
    </row>
    <row r="16" spans="1:9">
      <c r="A16" s="651"/>
      <c r="B16" s="651"/>
      <c r="C16" s="651"/>
      <c r="D16" s="651"/>
      <c r="E16" s="651"/>
      <c r="F16" s="651"/>
      <c r="G16" s="651"/>
      <c r="H16" s="651"/>
      <c r="I16" s="651"/>
    </row>
    <row r="17" spans="1:9">
      <c r="A17" s="651"/>
      <c r="B17" s="651"/>
      <c r="C17" s="651"/>
      <c r="D17" s="651"/>
      <c r="E17" s="651"/>
      <c r="F17" s="651"/>
      <c r="G17" s="651"/>
      <c r="H17" s="651"/>
      <c r="I17" s="651"/>
    </row>
    <row r="18" spans="1:9" ht="30">
      <c r="A18" s="1115" t="s">
        <v>0</v>
      </c>
      <c r="B18" s="1115"/>
      <c r="C18" s="1115"/>
      <c r="D18" s="1115"/>
      <c r="E18" s="1115"/>
      <c r="F18" s="1115"/>
      <c r="G18" s="1115"/>
      <c r="H18" s="1115"/>
      <c r="I18" s="1115"/>
    </row>
    <row r="19" spans="1:9" ht="18.75" customHeight="1">
      <c r="A19" s="652"/>
      <c r="B19" s="652"/>
      <c r="C19" s="652"/>
      <c r="D19" s="652"/>
      <c r="E19" s="652"/>
      <c r="F19" s="652"/>
      <c r="G19" s="652"/>
      <c r="H19" s="652"/>
      <c r="I19" s="652"/>
    </row>
    <row r="20" spans="1:9" ht="18.75" customHeight="1">
      <c r="A20" s="1116" t="s">
        <v>1652</v>
      </c>
      <c r="B20" s="1116"/>
      <c r="C20" s="1116"/>
      <c r="D20" s="1116"/>
      <c r="E20" s="1116"/>
      <c r="F20" s="1116"/>
      <c r="G20" s="1116"/>
      <c r="H20" s="1116"/>
      <c r="I20" s="1116"/>
    </row>
    <row r="21" spans="1:9" ht="18.75" customHeight="1">
      <c r="A21" s="653"/>
      <c r="B21" s="653"/>
      <c r="C21" s="653"/>
      <c r="D21" s="653"/>
      <c r="E21" s="653"/>
      <c r="F21" s="653"/>
      <c r="G21" s="653"/>
      <c r="H21" s="653"/>
      <c r="I21" s="653"/>
    </row>
    <row r="22" spans="1:9" ht="26.25" customHeight="1">
      <c r="A22" s="1117" t="s">
        <v>1</v>
      </c>
      <c r="B22" s="1117"/>
      <c r="C22" s="1117"/>
      <c r="D22" s="1117"/>
      <c r="E22" s="1117"/>
      <c r="F22" s="1117"/>
      <c r="G22" s="1117"/>
      <c r="H22" s="1117"/>
      <c r="I22" s="1117"/>
    </row>
    <row r="23" spans="1:9" ht="18.75">
      <c r="A23" s="654"/>
      <c r="B23" s="654"/>
      <c r="C23" s="654"/>
      <c r="D23" s="654"/>
      <c r="E23" s="654"/>
      <c r="F23" s="654"/>
      <c r="G23" s="654"/>
      <c r="H23" s="654"/>
      <c r="I23" s="654"/>
    </row>
    <row r="24" spans="1:9" ht="18.75" customHeight="1">
      <c r="A24" s="1107" t="s">
        <v>1653</v>
      </c>
      <c r="B24" s="1107"/>
      <c r="C24" s="1107"/>
      <c r="D24" s="1107"/>
      <c r="E24" s="1107"/>
      <c r="F24" s="1107"/>
      <c r="G24" s="1107"/>
      <c r="H24" s="1107"/>
      <c r="I24" s="1107"/>
    </row>
    <row r="25" spans="1:9">
      <c r="A25" s="651"/>
      <c r="B25" s="651"/>
      <c r="C25" s="651"/>
      <c r="D25" s="651"/>
      <c r="E25" s="651"/>
      <c r="F25" s="651"/>
      <c r="G25" s="651"/>
      <c r="H25" s="651"/>
      <c r="I25" s="651"/>
    </row>
    <row r="26" spans="1:9">
      <c r="A26" s="651"/>
      <c r="B26" s="651"/>
      <c r="C26" s="651"/>
      <c r="D26" s="651"/>
      <c r="E26" s="651"/>
      <c r="F26" s="651"/>
      <c r="G26" s="651"/>
      <c r="H26" s="651"/>
      <c r="I26" s="651"/>
    </row>
    <row r="27" spans="1:9">
      <c r="A27" s="651"/>
      <c r="B27" s="651"/>
      <c r="C27" s="651"/>
      <c r="D27" s="651"/>
      <c r="E27" s="651"/>
      <c r="F27" s="651"/>
      <c r="G27" s="651"/>
      <c r="H27" s="651"/>
      <c r="I27" s="651"/>
    </row>
    <row r="28" spans="1:9">
      <c r="A28" s="651"/>
      <c r="B28" s="651"/>
      <c r="C28" s="651"/>
      <c r="D28" s="651"/>
      <c r="E28" s="651"/>
      <c r="F28" s="651"/>
      <c r="G28" s="651"/>
      <c r="H28" s="651"/>
      <c r="I28" s="651"/>
    </row>
    <row r="29" spans="1:9">
      <c r="A29" s="651"/>
      <c r="B29" s="651"/>
      <c r="C29" s="651"/>
      <c r="D29" s="651"/>
      <c r="E29" s="651"/>
      <c r="F29" s="651"/>
      <c r="G29" s="651"/>
      <c r="H29" s="651"/>
      <c r="I29" s="651"/>
    </row>
    <row r="30" spans="1:9">
      <c r="A30" s="651"/>
      <c r="B30" s="651"/>
      <c r="C30" s="651"/>
      <c r="D30" s="651"/>
      <c r="E30" s="651"/>
      <c r="F30" s="651"/>
      <c r="G30" s="651"/>
      <c r="H30" s="651"/>
      <c r="I30" s="651"/>
    </row>
    <row r="31" spans="1:9">
      <c r="A31" s="651"/>
      <c r="B31" s="651"/>
      <c r="C31" s="651"/>
      <c r="D31" s="651"/>
      <c r="E31" s="651"/>
      <c r="F31" s="651"/>
      <c r="G31" s="651"/>
      <c r="H31" s="651"/>
      <c r="I31" s="651"/>
    </row>
    <row r="32" spans="1:9">
      <c r="A32" s="651"/>
      <c r="B32" s="651"/>
      <c r="C32" s="651"/>
      <c r="D32" s="651"/>
      <c r="E32" s="651"/>
      <c r="F32" s="651"/>
      <c r="G32" s="651"/>
      <c r="H32" s="651"/>
      <c r="I32" s="651"/>
    </row>
    <row r="33" spans="1:9">
      <c r="A33" s="651"/>
      <c r="B33" s="651"/>
      <c r="C33" s="651"/>
      <c r="D33" s="651"/>
      <c r="E33" s="651"/>
      <c r="F33" s="651"/>
      <c r="G33" s="651"/>
      <c r="H33" s="651"/>
      <c r="I33" s="651"/>
    </row>
    <row r="34" spans="1:9">
      <c r="A34" s="651"/>
      <c r="B34" s="651"/>
      <c r="C34" s="651"/>
      <c r="D34" s="651"/>
      <c r="E34" s="651"/>
      <c r="F34" s="651"/>
      <c r="G34" s="651"/>
      <c r="H34" s="651"/>
      <c r="I34" s="651"/>
    </row>
    <row r="35" spans="1:9">
      <c r="A35" s="651"/>
      <c r="B35" s="651"/>
      <c r="C35" s="651"/>
      <c r="D35" s="651"/>
      <c r="E35" s="651"/>
      <c r="F35" s="651"/>
      <c r="G35" s="651"/>
      <c r="H35" s="651"/>
      <c r="I35" s="651"/>
    </row>
    <row r="36" spans="1:9">
      <c r="A36" s="1108"/>
      <c r="B36" s="1108"/>
      <c r="C36" s="1108"/>
      <c r="D36" s="1108"/>
      <c r="E36" s="1108"/>
      <c r="F36" s="1108"/>
      <c r="G36" s="1108"/>
      <c r="H36" s="1108"/>
      <c r="I36" s="1108"/>
    </row>
    <row r="37" spans="1:9" ht="50.25" customHeight="1">
      <c r="A37" s="1109" t="s">
        <v>2</v>
      </c>
      <c r="B37" s="1109"/>
      <c r="C37" s="1109"/>
      <c r="D37" s="1109"/>
      <c r="E37" s="1109"/>
      <c r="F37" s="1109"/>
      <c r="G37" s="1109"/>
      <c r="H37" s="1109"/>
      <c r="I37" s="1109"/>
    </row>
    <row r="38" spans="1:9">
      <c r="A38" s="655"/>
      <c r="B38" s="655"/>
      <c r="C38" s="655"/>
      <c r="D38" s="655"/>
      <c r="E38" s="655"/>
      <c r="F38" s="655"/>
      <c r="G38" s="655"/>
      <c r="H38" s="655"/>
      <c r="I38" s="655"/>
    </row>
    <row r="39" spans="1:9" ht="65.25" customHeight="1">
      <c r="A39" s="1110" t="s">
        <v>3</v>
      </c>
      <c r="B39" s="1110"/>
      <c r="C39" s="1110"/>
      <c r="D39" s="1110"/>
      <c r="E39" s="1110"/>
      <c r="F39" s="1110"/>
      <c r="G39" s="1110"/>
      <c r="H39" s="1110"/>
      <c r="I39" s="1110"/>
    </row>
    <row r="40" spans="1:9">
      <c r="A40" s="656"/>
      <c r="B40" s="656"/>
      <c r="C40" s="656"/>
      <c r="D40" s="656"/>
      <c r="E40" s="656"/>
      <c r="F40" s="656"/>
      <c r="G40" s="656"/>
      <c r="H40" s="656"/>
      <c r="I40" s="656"/>
    </row>
  </sheetData>
  <mergeCells count="12">
    <mergeCell ref="A24:I24"/>
    <mergeCell ref="A36:I36"/>
    <mergeCell ref="A37:I37"/>
    <mergeCell ref="A39:I39"/>
    <mergeCell ref="A2:I2"/>
    <mergeCell ref="A4:I4"/>
    <mergeCell ref="A9:I9"/>
    <mergeCell ref="A18:I18"/>
    <mergeCell ref="A20:I20"/>
    <mergeCell ref="A22:I22"/>
    <mergeCell ref="A3:I3"/>
    <mergeCell ref="A6:I6"/>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tint="0.39997558519241921"/>
  </sheetPr>
  <dimension ref="A1:J69"/>
  <sheetViews>
    <sheetView showGridLines="0" zoomScaleNormal="100" workbookViewId="0"/>
  </sheetViews>
  <sheetFormatPr defaultRowHeight="15"/>
  <cols>
    <col min="1" max="1" width="35.140625" customWidth="1"/>
    <col min="2" max="2" width="16" customWidth="1"/>
    <col min="3" max="3" width="9.5703125" bestFit="1" customWidth="1"/>
    <col min="4" max="4" width="11.140625" bestFit="1" customWidth="1"/>
    <col min="5" max="5" width="10.28515625" bestFit="1" customWidth="1"/>
    <col min="6" max="6" width="10" customWidth="1"/>
    <col min="7" max="7" width="11" customWidth="1"/>
    <col min="10" max="10" width="9.85546875" bestFit="1" customWidth="1"/>
  </cols>
  <sheetData>
    <row r="1" spans="1:8" ht="12.75" customHeight="1">
      <c r="A1" s="151" t="s">
        <v>648</v>
      </c>
      <c r="G1" s="137" t="str">
        <f>Naslovnica!A20</f>
        <v>Ožujak 2024.</v>
      </c>
    </row>
    <row r="2" spans="1:8" ht="12.75" customHeight="1">
      <c r="A2" s="525" t="s">
        <v>914</v>
      </c>
      <c r="G2" s="527" t="str">
        <f>Naslovnica!A24</f>
        <v>March 2024</v>
      </c>
    </row>
    <row r="3" spans="1:8" ht="12.75" customHeight="1"/>
    <row r="4" spans="1:8" ht="12.75" customHeight="1">
      <c r="F4" s="72"/>
      <c r="G4" s="13" t="s">
        <v>1403</v>
      </c>
    </row>
    <row r="5" spans="1:8" ht="19.5" customHeight="1">
      <c r="A5" s="1170" t="s">
        <v>1080</v>
      </c>
      <c r="B5" s="1171" t="s">
        <v>540</v>
      </c>
      <c r="C5" s="1171"/>
      <c r="D5" s="1171"/>
      <c r="E5" s="1171"/>
      <c r="F5" s="1171"/>
      <c r="G5" s="1171"/>
    </row>
    <row r="6" spans="1:8" ht="26.25" customHeight="1">
      <c r="A6" s="1170"/>
      <c r="B6" s="1146" t="str">
        <f>Naslovnica!A20</f>
        <v>Ožujak 2024.</v>
      </c>
      <c r="C6" s="1172"/>
      <c r="D6" s="1173" t="s">
        <v>17</v>
      </c>
      <c r="E6" s="1173"/>
      <c r="F6" s="1174" t="s">
        <v>226</v>
      </c>
      <c r="G6" s="1174"/>
    </row>
    <row r="7" spans="1:8">
      <c r="A7" s="1170"/>
      <c r="B7" s="1144" t="str">
        <f>Naslovnica!A24</f>
        <v>March 2024</v>
      </c>
      <c r="C7" s="1175"/>
      <c r="D7" s="1176" t="s">
        <v>45</v>
      </c>
      <c r="E7" s="1176"/>
      <c r="F7" s="1176" t="s">
        <v>51</v>
      </c>
      <c r="G7" s="1176"/>
    </row>
    <row r="8" spans="1:8">
      <c r="A8" s="1170"/>
      <c r="B8" s="681" t="s">
        <v>27</v>
      </c>
      <c r="C8" s="681" t="s">
        <v>28</v>
      </c>
      <c r="D8" s="670" t="s">
        <v>1077</v>
      </c>
      <c r="E8" s="670" t="s">
        <v>143</v>
      </c>
      <c r="F8" s="670" t="s">
        <v>1077</v>
      </c>
      <c r="G8" s="670" t="s">
        <v>143</v>
      </c>
    </row>
    <row r="9" spans="1:8">
      <c r="A9" s="1170"/>
      <c r="B9" s="682" t="s">
        <v>29</v>
      </c>
      <c r="C9" s="682" t="s">
        <v>30</v>
      </c>
      <c r="D9" s="697" t="s">
        <v>1078</v>
      </c>
      <c r="E9" s="697" t="s">
        <v>144</v>
      </c>
      <c r="F9" s="697" t="s">
        <v>1078</v>
      </c>
      <c r="G9" s="697" t="s">
        <v>144</v>
      </c>
    </row>
    <row r="10" spans="1:8">
      <c r="A10" s="372" t="s">
        <v>33</v>
      </c>
      <c r="B10" s="373">
        <v>145971.86013999998</v>
      </c>
      <c r="C10" s="374">
        <v>0.13469570843853879</v>
      </c>
      <c r="D10" s="802">
        <v>933.45885839997209</v>
      </c>
      <c r="E10" s="375">
        <v>6.4359428272213748E-3</v>
      </c>
      <c r="F10" s="376">
        <v>2715.8511599999911</v>
      </c>
      <c r="G10" s="375">
        <v>1.8958026119373139E-2</v>
      </c>
      <c r="H10" s="52"/>
    </row>
    <row r="11" spans="1:8">
      <c r="A11" s="372" t="s">
        <v>34</v>
      </c>
      <c r="B11" s="373">
        <v>367188.10008</v>
      </c>
      <c r="C11" s="374">
        <v>0.33882325828444892</v>
      </c>
      <c r="D11" s="803">
        <v>6435.7347061000182</v>
      </c>
      <c r="E11" s="375">
        <v>1.7839757473051554E-2</v>
      </c>
      <c r="F11" s="376">
        <v>12960.922480000008</v>
      </c>
      <c r="G11" s="375">
        <v>3.6589294383944093E-2</v>
      </c>
      <c r="H11" s="52"/>
    </row>
    <row r="12" spans="1:8">
      <c r="A12" s="372" t="s">
        <v>216</v>
      </c>
      <c r="B12" s="373">
        <v>10972.196970000001</v>
      </c>
      <c r="C12" s="374">
        <v>1.0124607870201105E-2</v>
      </c>
      <c r="D12" s="803">
        <v>449.06353000000126</v>
      </c>
      <c r="E12" s="375">
        <v>4.2673936671091095E-2</v>
      </c>
      <c r="F12" s="376">
        <v>1211.9033400000008</v>
      </c>
      <c r="G12" s="375">
        <v>0.12416668862041202</v>
      </c>
    </row>
    <row r="13" spans="1:8">
      <c r="A13" s="372" t="s">
        <v>217</v>
      </c>
      <c r="B13" s="373">
        <v>5316.4674699999996</v>
      </c>
      <c r="C13" s="374">
        <v>4.9057767132328596E-3</v>
      </c>
      <c r="D13" s="803">
        <v>78.136819999998806</v>
      </c>
      <c r="E13" s="375">
        <v>1.49163588976573E-2</v>
      </c>
      <c r="F13" s="376">
        <v>286.56080999999904</v>
      </c>
      <c r="G13" s="375">
        <v>5.69713971590875E-2</v>
      </c>
    </row>
    <row r="14" spans="1:8">
      <c r="A14" s="372" t="s">
        <v>46</v>
      </c>
      <c r="B14" s="373">
        <v>75126.454290000009</v>
      </c>
      <c r="C14" s="374">
        <v>6.9323025502051078E-2</v>
      </c>
      <c r="D14" s="803">
        <v>1774.5930100000114</v>
      </c>
      <c r="E14" s="375">
        <v>2.4192883166604284E-2</v>
      </c>
      <c r="F14" s="376">
        <v>3976.0697700000164</v>
      </c>
      <c r="G14" s="375">
        <v>5.5882618159039721E-2</v>
      </c>
    </row>
    <row r="15" spans="1:8">
      <c r="A15" s="372" t="s">
        <v>36</v>
      </c>
      <c r="B15" s="373">
        <v>78732.884950000007</v>
      </c>
      <c r="C15" s="374">
        <v>7.2650863704683211E-2</v>
      </c>
      <c r="D15" s="803">
        <v>1771.9101700000028</v>
      </c>
      <c r="E15" s="375">
        <v>2.3023489178316314E-2</v>
      </c>
      <c r="F15" s="376">
        <v>5469.1381500000134</v>
      </c>
      <c r="G15" s="375">
        <v>7.4649992511712782E-2</v>
      </c>
    </row>
    <row r="16" spans="1:8">
      <c r="A16" s="372" t="s">
        <v>37</v>
      </c>
      <c r="B16" s="373">
        <v>68608.09302</v>
      </c>
      <c r="C16" s="374">
        <v>6.3308199848127716E-2</v>
      </c>
      <c r="D16" s="803">
        <v>794.89290999999503</v>
      </c>
      <c r="E16" s="375">
        <v>1.1721802078512589E-2</v>
      </c>
      <c r="F16" s="376">
        <v>2244.9918199999956</v>
      </c>
      <c r="G16" s="375">
        <v>3.3828916663104946E-2</v>
      </c>
    </row>
    <row r="17" spans="1:10">
      <c r="A17" s="372" t="s">
        <v>38</v>
      </c>
      <c r="B17" s="373">
        <v>331799.68898000004</v>
      </c>
      <c r="C17" s="374">
        <v>0.30616855963871625</v>
      </c>
      <c r="D17" s="803">
        <v>6317.9075636000489</v>
      </c>
      <c r="E17" s="375">
        <v>1.9410940717192737E-2</v>
      </c>
      <c r="F17" s="376">
        <v>9727.0921500000404</v>
      </c>
      <c r="G17" s="375">
        <v>3.0201551593457276E-2</v>
      </c>
    </row>
    <row r="18" spans="1:10" ht="18.75" customHeight="1">
      <c r="A18" s="902" t="s">
        <v>340</v>
      </c>
      <c r="B18" s="903">
        <v>1083715.7459</v>
      </c>
      <c r="C18" s="904">
        <v>1</v>
      </c>
      <c r="D18" s="905">
        <v>18555.697568099946</v>
      </c>
      <c r="E18" s="904">
        <v>1.7420572239035037E-2</v>
      </c>
      <c r="F18" s="906">
        <v>38592.52967999992</v>
      </c>
      <c r="G18" s="904">
        <v>3.6926296422331362E-2</v>
      </c>
    </row>
    <row r="19" spans="1:10" ht="12.75" customHeight="1">
      <c r="A19" s="22" t="s">
        <v>538</v>
      </c>
    </row>
    <row r="20" spans="1:10" ht="12.75" customHeight="1"/>
    <row r="22" spans="1:10">
      <c r="A22" s="733" t="s">
        <v>996</v>
      </c>
      <c r="B22" s="985"/>
      <c r="C22" s="985"/>
      <c r="D22" s="985"/>
      <c r="E22" s="985"/>
      <c r="F22" s="985"/>
      <c r="G22" s="985"/>
      <c r="H22" s="985"/>
      <c r="I22" s="985"/>
      <c r="J22" s="986" t="str">
        <f>Naslovnica!A20</f>
        <v>Ožujak 2024.</v>
      </c>
    </row>
    <row r="23" spans="1:10">
      <c r="A23" s="987" t="s">
        <v>997</v>
      </c>
      <c r="B23" s="985"/>
      <c r="C23" s="985"/>
      <c r="D23" s="985"/>
      <c r="E23" s="985"/>
      <c r="F23" s="985"/>
      <c r="G23" s="985"/>
      <c r="H23" s="985"/>
      <c r="I23" s="985"/>
      <c r="J23" s="988" t="str">
        <f>Naslovnica!A24</f>
        <v>March 2024</v>
      </c>
    </row>
    <row r="24" spans="1:10">
      <c r="A24" s="985"/>
      <c r="B24" s="985"/>
      <c r="C24" s="985"/>
      <c r="D24" s="985"/>
      <c r="E24" s="985"/>
      <c r="F24" s="985"/>
      <c r="G24" s="985"/>
      <c r="H24" s="985"/>
      <c r="I24" s="985"/>
      <c r="J24" s="985"/>
    </row>
    <row r="25" spans="1:10" ht="21.75" customHeight="1">
      <c r="A25" s="989"/>
      <c r="B25" s="990" t="s">
        <v>1428</v>
      </c>
      <c r="C25" s="1169" t="s">
        <v>1343</v>
      </c>
      <c r="D25" s="1169"/>
      <c r="E25" s="1169"/>
      <c r="F25" s="1169"/>
      <c r="G25" s="1169"/>
      <c r="H25" s="1169"/>
      <c r="I25" s="1169"/>
      <c r="J25" s="991"/>
    </row>
    <row r="26" spans="1:10" ht="45">
      <c r="A26" s="992" t="s">
        <v>1080</v>
      </c>
      <c r="B26" s="989" t="str">
        <f>J22</f>
        <v>Ožujak 2024.</v>
      </c>
      <c r="C26" s="989" t="s">
        <v>236</v>
      </c>
      <c r="D26" s="989" t="s">
        <v>59</v>
      </c>
      <c r="E26" s="989" t="s">
        <v>50</v>
      </c>
      <c r="F26" s="989" t="s">
        <v>1334</v>
      </c>
      <c r="G26" s="989" t="s">
        <v>1335</v>
      </c>
      <c r="H26" s="989" t="s">
        <v>1336</v>
      </c>
      <c r="I26" s="989" t="s">
        <v>1340</v>
      </c>
      <c r="J26" s="989" t="s">
        <v>998</v>
      </c>
    </row>
    <row r="27" spans="1:10" ht="56.25">
      <c r="A27" s="989"/>
      <c r="B27" s="993" t="str">
        <f>J23</f>
        <v>March 2024</v>
      </c>
      <c r="C27" s="993" t="s">
        <v>237</v>
      </c>
      <c r="D27" s="993" t="s">
        <v>51</v>
      </c>
      <c r="E27" s="993" t="s">
        <v>52</v>
      </c>
      <c r="F27" s="993" t="s">
        <v>1337</v>
      </c>
      <c r="G27" s="993" t="s">
        <v>1338</v>
      </c>
      <c r="H27" s="993" t="s">
        <v>1339</v>
      </c>
      <c r="I27" s="994" t="s">
        <v>1341</v>
      </c>
      <c r="J27" s="989" t="s">
        <v>999</v>
      </c>
    </row>
    <row r="28" spans="1:10">
      <c r="A28" s="995" t="s">
        <v>33</v>
      </c>
      <c r="B28" s="699">
        <v>35.887099999999997</v>
      </c>
      <c r="C28" s="996">
        <v>3.9051681935797777E-3</v>
      </c>
      <c r="D28" s="996">
        <v>6.4503282656187544E-3</v>
      </c>
      <c r="E28" s="996">
        <v>5.1605813749047602E-2</v>
      </c>
      <c r="F28" s="996">
        <v>-3.6506979346284663E-3</v>
      </c>
      <c r="G28" s="996">
        <v>5.9716677387799955E-3</v>
      </c>
      <c r="H28" s="996">
        <v>2.8613490837633426E-2</v>
      </c>
      <c r="I28" s="996">
        <v>5.0119855799978241E-2</v>
      </c>
      <c r="J28" s="1087">
        <v>37958</v>
      </c>
    </row>
    <row r="29" spans="1:10">
      <c r="A29" s="995" t="s">
        <v>34</v>
      </c>
      <c r="B29" s="698">
        <v>41.882800000000003</v>
      </c>
      <c r="C29" s="996">
        <v>1.4054907353827861E-2</v>
      </c>
      <c r="D29" s="996">
        <v>2.7942558836450804E-2</v>
      </c>
      <c r="E29" s="996">
        <v>0.12877344379552991</v>
      </c>
      <c r="F29" s="996">
        <v>4.2500638182855655E-2</v>
      </c>
      <c r="G29" s="996">
        <v>4.1670078506830022E-2</v>
      </c>
      <c r="H29" s="996">
        <v>3.6162792286713596E-2</v>
      </c>
      <c r="I29" s="996">
        <v>5.7608006675517798E-2</v>
      </c>
      <c r="J29" s="1087">
        <v>37893</v>
      </c>
    </row>
    <row r="30" spans="1:10">
      <c r="A30" s="995" t="s">
        <v>216</v>
      </c>
      <c r="B30" s="698">
        <v>193.68940000000001</v>
      </c>
      <c r="C30" s="996">
        <v>2.6444175233201639E-2</v>
      </c>
      <c r="D30" s="996">
        <v>6.2835275112160804E-2</v>
      </c>
      <c r="E30" s="996">
        <v>0.15624141875064179</v>
      </c>
      <c r="F30" s="996">
        <v>3.9622933964362561E-2</v>
      </c>
      <c r="G30" s="996">
        <v>4.9887537496238643E-2</v>
      </c>
      <c r="H30" s="996" t="s">
        <v>139</v>
      </c>
      <c r="I30" s="996">
        <v>6.1272577046602494E-2</v>
      </c>
      <c r="J30" s="1087">
        <v>43062</v>
      </c>
    </row>
    <row r="31" spans="1:10">
      <c r="A31" s="995" t="s">
        <v>217</v>
      </c>
      <c r="B31" s="698">
        <v>150.59909999999999</v>
      </c>
      <c r="C31" s="996">
        <v>3.6594468510495748E-3</v>
      </c>
      <c r="D31" s="996">
        <v>8.1867124749457343E-3</v>
      </c>
      <c r="E31" s="996">
        <v>3.7424663988818274E-2</v>
      </c>
      <c r="F31" s="996">
        <v>1.2147483591422592E-3</v>
      </c>
      <c r="G31" s="996">
        <v>1.3173224662513361E-2</v>
      </c>
      <c r="H31" s="996" t="s">
        <v>139</v>
      </c>
      <c r="I31" s="996">
        <v>2.0078599863017521E-2</v>
      </c>
      <c r="J31" s="1087">
        <v>43062</v>
      </c>
    </row>
    <row r="32" spans="1:10">
      <c r="A32" s="995" t="s">
        <v>46</v>
      </c>
      <c r="B32" s="698">
        <v>26.629100000000001</v>
      </c>
      <c r="C32" s="996">
        <v>1.8364061203339332E-2</v>
      </c>
      <c r="D32" s="996">
        <v>3.783975493214653E-2</v>
      </c>
      <c r="E32" s="996">
        <v>0.11272172659465562</v>
      </c>
      <c r="F32" s="996">
        <v>3.1349418011513253E-2</v>
      </c>
      <c r="G32" s="996">
        <v>3.9224220561783429E-2</v>
      </c>
      <c r="H32" s="996">
        <v>3.7891020161348044E-2</v>
      </c>
      <c r="I32" s="996">
        <v>3.466135590841013E-2</v>
      </c>
      <c r="J32" s="1087">
        <v>37923</v>
      </c>
    </row>
    <row r="33" spans="1:10">
      <c r="A33" s="995" t="s">
        <v>36</v>
      </c>
      <c r="B33" s="698">
        <v>38.776299999999999</v>
      </c>
      <c r="C33" s="996">
        <v>1.5041215443291733E-2</v>
      </c>
      <c r="D33" s="997">
        <v>5.1255635652841081E-2</v>
      </c>
      <c r="E33" s="996">
        <v>0.15133241289211541</v>
      </c>
      <c r="F33" s="996">
        <v>6.8258113431578282E-2</v>
      </c>
      <c r="G33" s="996">
        <v>5.8344189088671117E-2</v>
      </c>
      <c r="H33" s="996">
        <v>6.1251426572870526E-2</v>
      </c>
      <c r="I33" s="996">
        <v>5.7861622873312424E-2</v>
      </c>
      <c r="J33" s="1087">
        <v>38425</v>
      </c>
    </row>
    <row r="34" spans="1:10">
      <c r="A34" s="995" t="s">
        <v>37</v>
      </c>
      <c r="B34" s="698">
        <v>29.638100000000001</v>
      </c>
      <c r="C34" s="996">
        <v>3.4330172294130268E-3</v>
      </c>
      <c r="D34" s="997">
        <v>4.8687043347066528E-3</v>
      </c>
      <c r="E34" s="996">
        <v>4.6192131876665821E-2</v>
      </c>
      <c r="F34" s="996">
        <v>-6.4778098813089713E-3</v>
      </c>
      <c r="G34" s="996">
        <v>3.9993666443380871E-3</v>
      </c>
      <c r="H34" s="996">
        <v>2.9815971778655248E-2</v>
      </c>
      <c r="I34" s="996">
        <v>4.3050510656563068E-2</v>
      </c>
      <c r="J34" s="1087">
        <v>38425</v>
      </c>
    </row>
    <row r="35" spans="1:10">
      <c r="A35" s="995" t="s">
        <v>38</v>
      </c>
      <c r="B35" s="698">
        <v>38.677300000000002</v>
      </c>
      <c r="C35" s="996">
        <v>1.6098989872453284E-2</v>
      </c>
      <c r="D35" s="996">
        <v>2.0431154344390468E-2</v>
      </c>
      <c r="E35" s="996">
        <v>7.8392447380087438E-2</v>
      </c>
      <c r="F35" s="996">
        <v>2.9610536907184404E-2</v>
      </c>
      <c r="G35" s="996">
        <v>3.544555060098209E-2</v>
      </c>
      <c r="H35" s="996">
        <v>4.7753056238884595E-2</v>
      </c>
      <c r="I35" s="996">
        <v>5.060594458485923E-2</v>
      </c>
      <c r="J35" s="1087">
        <v>37474</v>
      </c>
    </row>
    <row r="36" spans="1:10">
      <c r="A36" s="998" t="s">
        <v>538</v>
      </c>
      <c r="B36" s="730"/>
      <c r="C36" s="999"/>
      <c r="D36" s="999"/>
      <c r="E36" s="999"/>
      <c r="F36" s="999"/>
      <c r="G36" s="1000"/>
      <c r="H36" s="1000"/>
      <c r="I36" s="985"/>
      <c r="J36" s="985"/>
    </row>
    <row r="37" spans="1:10">
      <c r="A37" s="1001" t="s">
        <v>113</v>
      </c>
      <c r="B37" s="985"/>
      <c r="C37" s="985"/>
      <c r="D37" s="985"/>
      <c r="E37" s="985"/>
      <c r="F37" s="985"/>
      <c r="G37" s="1002"/>
      <c r="H37" s="1002"/>
      <c r="I37" s="985"/>
      <c r="J37" s="985"/>
    </row>
    <row r="38" spans="1:10">
      <c r="A38" s="1003" t="s">
        <v>218</v>
      </c>
      <c r="B38" s="1000"/>
      <c r="C38" s="1000"/>
      <c r="D38" s="1000"/>
      <c r="E38" s="1000"/>
      <c r="F38" s="1000"/>
      <c r="G38" s="1000"/>
      <c r="H38" s="1000"/>
      <c r="I38" s="1000"/>
      <c r="J38" s="985"/>
    </row>
    <row r="39" spans="1:10">
      <c r="A39" s="1001" t="s">
        <v>219</v>
      </c>
      <c r="B39" s="1002"/>
      <c r="C39" s="1002"/>
      <c r="D39" s="1002"/>
      <c r="E39" s="1002"/>
      <c r="F39" s="1002"/>
      <c r="G39" s="1002"/>
      <c r="H39" s="1002"/>
      <c r="I39" s="1002"/>
      <c r="J39" s="985"/>
    </row>
    <row r="40" spans="1:10">
      <c r="A40" s="1003" t="s">
        <v>923</v>
      </c>
      <c r="B40" s="1000"/>
      <c r="C40" s="1000"/>
      <c r="D40" s="1000"/>
      <c r="E40" s="1000"/>
      <c r="F40" s="1000"/>
      <c r="G40" s="985"/>
      <c r="H40" s="985"/>
      <c r="I40" s="1000"/>
      <c r="J40" s="985"/>
    </row>
    <row r="41" spans="1:10">
      <c r="B41" s="262"/>
      <c r="C41" s="262"/>
      <c r="D41" s="262"/>
      <c r="E41" s="262"/>
      <c r="F41" s="262"/>
      <c r="G41" s="280"/>
      <c r="H41" s="280"/>
      <c r="I41" s="262"/>
    </row>
    <row r="42" spans="1:10">
      <c r="A42" s="261"/>
      <c r="B42" s="261"/>
      <c r="C42" s="261"/>
      <c r="D42" s="261"/>
      <c r="E42" s="261"/>
      <c r="F42" s="261"/>
      <c r="I42" s="261"/>
    </row>
    <row r="43" spans="1:10">
      <c r="A43" s="610" t="s">
        <v>81</v>
      </c>
      <c r="B43" s="280"/>
      <c r="C43" s="280"/>
      <c r="D43" s="280"/>
      <c r="E43" s="280"/>
      <c r="F43" s="280"/>
      <c r="I43" s="7"/>
    </row>
    <row r="69" spans="10:10">
      <c r="J69" s="26" t="s">
        <v>799</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xr:uid="{00000000-0004-0000-0900-000000000000}"/>
  </hyperlinks>
  <pageMargins left="0.7" right="0.7" top="0.75" bottom="0.75" header="0.3" footer="0.3"/>
  <pageSetup paperSize="9"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T53"/>
  <sheetViews>
    <sheetView showGridLines="0" zoomScaleNormal="100" workbookViewId="0"/>
  </sheetViews>
  <sheetFormatPr defaultRowHeight="15"/>
  <cols>
    <col min="1" max="1" width="25.140625" customWidth="1"/>
    <col min="2" max="19" width="8.5703125" customWidth="1"/>
    <col min="24" max="24" width="9.42578125" bestFit="1" customWidth="1"/>
    <col min="25" max="25" width="10" bestFit="1" customWidth="1"/>
    <col min="31" max="31" width="9.5703125" bestFit="1" customWidth="1"/>
    <col min="32" max="32" width="10" bestFit="1" customWidth="1"/>
  </cols>
  <sheetData>
    <row r="1" spans="1:20" ht="12.75" customHeight="1">
      <c r="A1" s="141" t="s">
        <v>649</v>
      </c>
      <c r="S1" s="137" t="str">
        <f>Naslovnica!A20</f>
        <v>Ožujak 2024.</v>
      </c>
    </row>
    <row r="2" spans="1:20" ht="12.75" customHeight="1">
      <c r="A2" s="550" t="s">
        <v>915</v>
      </c>
      <c r="S2" s="527" t="str">
        <f>Naslovnica!A24</f>
        <v>March 2024</v>
      </c>
    </row>
    <row r="3" spans="1:20" ht="12.75" customHeight="1"/>
    <row r="4" spans="1:20" ht="12.75" customHeight="1">
      <c r="P4" s="69"/>
      <c r="Q4" s="69"/>
      <c r="R4" s="69"/>
      <c r="S4" s="13" t="s">
        <v>1403</v>
      </c>
    </row>
    <row r="5" spans="1:20" ht="33" customHeight="1">
      <c r="A5" s="1177" t="s">
        <v>537</v>
      </c>
      <c r="B5" s="1151" t="s">
        <v>53</v>
      </c>
      <c r="C5" s="1151"/>
      <c r="D5" s="1151" t="s">
        <v>54</v>
      </c>
      <c r="E5" s="1178"/>
      <c r="F5" s="1179" t="s">
        <v>216</v>
      </c>
      <c r="G5" s="1180"/>
      <c r="H5" s="1179" t="s">
        <v>217</v>
      </c>
      <c r="I5" s="1180"/>
      <c r="J5" s="1151" t="s">
        <v>55</v>
      </c>
      <c r="K5" s="1151"/>
      <c r="L5" s="1151" t="s">
        <v>56</v>
      </c>
      <c r="M5" s="1151"/>
      <c r="N5" s="1151" t="s">
        <v>57</v>
      </c>
      <c r="O5" s="1151"/>
      <c r="P5" s="1151" t="s">
        <v>58</v>
      </c>
      <c r="Q5" s="1151"/>
      <c r="R5" s="1151" t="s">
        <v>419</v>
      </c>
      <c r="S5" s="1151"/>
    </row>
    <row r="6" spans="1:20">
      <c r="A6" s="1177"/>
      <c r="B6" s="700" t="s">
        <v>31</v>
      </c>
      <c r="C6" s="700" t="s">
        <v>32</v>
      </c>
      <c r="D6" s="700" t="s">
        <v>31</v>
      </c>
      <c r="E6" s="700" t="s">
        <v>32</v>
      </c>
      <c r="F6" s="700" t="s">
        <v>31</v>
      </c>
      <c r="G6" s="700" t="s">
        <v>32</v>
      </c>
      <c r="H6" s="700" t="s">
        <v>31</v>
      </c>
      <c r="I6" s="700" t="s">
        <v>32</v>
      </c>
      <c r="J6" s="700" t="s">
        <v>31</v>
      </c>
      <c r="K6" s="700" t="s">
        <v>32</v>
      </c>
      <c r="L6" s="700" t="s">
        <v>32</v>
      </c>
      <c r="M6" s="700" t="s">
        <v>32</v>
      </c>
      <c r="N6" s="700" t="s">
        <v>31</v>
      </c>
      <c r="O6" s="700" t="s">
        <v>32</v>
      </c>
      <c r="P6" s="700" t="s">
        <v>31</v>
      </c>
      <c r="Q6" s="700" t="s">
        <v>32</v>
      </c>
      <c r="R6" s="700" t="s">
        <v>31</v>
      </c>
      <c r="S6" s="700" t="s">
        <v>32</v>
      </c>
    </row>
    <row r="7" spans="1:20">
      <c r="A7" s="1177"/>
      <c r="B7" s="701" t="s">
        <v>29</v>
      </c>
      <c r="C7" s="701" t="s">
        <v>30</v>
      </c>
      <c r="D7" s="701" t="s">
        <v>29</v>
      </c>
      <c r="E7" s="701" t="s">
        <v>30</v>
      </c>
      <c r="F7" s="701" t="s">
        <v>29</v>
      </c>
      <c r="G7" s="701" t="s">
        <v>30</v>
      </c>
      <c r="H7" s="701" t="s">
        <v>29</v>
      </c>
      <c r="I7" s="701" t="s">
        <v>30</v>
      </c>
      <c r="J7" s="701" t="s">
        <v>29</v>
      </c>
      <c r="K7" s="701" t="s">
        <v>30</v>
      </c>
      <c r="L7" s="701" t="s">
        <v>30</v>
      </c>
      <c r="M7" s="701" t="s">
        <v>30</v>
      </c>
      <c r="N7" s="701" t="s">
        <v>29</v>
      </c>
      <c r="O7" s="701" t="s">
        <v>30</v>
      </c>
      <c r="P7" s="701" t="s">
        <v>29</v>
      </c>
      <c r="Q7" s="701" t="s">
        <v>30</v>
      </c>
      <c r="R7" s="701" t="s">
        <v>29</v>
      </c>
      <c r="S7" s="701" t="s">
        <v>30</v>
      </c>
    </row>
    <row r="8" spans="1:20" ht="18">
      <c r="A8" s="359" t="s">
        <v>420</v>
      </c>
      <c r="B8" s="377">
        <v>1907.7917600000001</v>
      </c>
      <c r="C8" s="378">
        <v>1.3069585894728076E-2</v>
      </c>
      <c r="D8" s="377">
        <v>4364.9558999999999</v>
      </c>
      <c r="E8" s="378">
        <v>1.1887520059281627E-2</v>
      </c>
      <c r="F8" s="377">
        <v>156.13592999999997</v>
      </c>
      <c r="G8" s="378">
        <v>1.4230142826172762E-2</v>
      </c>
      <c r="H8" s="377">
        <v>28.33717</v>
      </c>
      <c r="I8" s="378">
        <v>5.3300749341366697E-3</v>
      </c>
      <c r="J8" s="377">
        <v>564.02134999999998</v>
      </c>
      <c r="K8" s="378">
        <v>7.5076263791551837E-3</v>
      </c>
      <c r="L8" s="377">
        <v>3122.0197300000004</v>
      </c>
      <c r="M8" s="378">
        <v>3.9653313021177E-2</v>
      </c>
      <c r="N8" s="377">
        <v>4528.1962300000005</v>
      </c>
      <c r="O8" s="378">
        <v>6.6000905005186225E-2</v>
      </c>
      <c r="P8" s="377">
        <v>7794.4268000000002</v>
      </c>
      <c r="Q8" s="378">
        <v>2.3491362616485757E-2</v>
      </c>
      <c r="R8" s="377">
        <v>22465.884869999998</v>
      </c>
      <c r="S8" s="378">
        <v>2.0730422143168493E-2</v>
      </c>
      <c r="T8" s="52"/>
    </row>
    <row r="9" spans="1:20" ht="18">
      <c r="A9" s="359" t="s">
        <v>421</v>
      </c>
      <c r="B9" s="377">
        <v>686.2680600000001</v>
      </c>
      <c r="C9" s="378">
        <v>4.7013723117130994E-3</v>
      </c>
      <c r="D9" s="377">
        <v>2834.2475700000005</v>
      </c>
      <c r="E9" s="378">
        <v>7.7187892875035038E-3</v>
      </c>
      <c r="F9" s="377">
        <v>3.0665200000000001</v>
      </c>
      <c r="G9" s="378">
        <v>2.7948094701402365E-4</v>
      </c>
      <c r="H9" s="377">
        <v>0</v>
      </c>
      <c r="I9" s="378">
        <v>0</v>
      </c>
      <c r="J9" s="377">
        <v>30.756620000000002</v>
      </c>
      <c r="K9" s="378">
        <v>4.0939799822409549E-4</v>
      </c>
      <c r="L9" s="377">
        <v>349.24738000001491</v>
      </c>
      <c r="M9" s="378">
        <v>4.4358514290896373E-3</v>
      </c>
      <c r="N9" s="377">
        <v>0</v>
      </c>
      <c r="O9" s="378">
        <v>0</v>
      </c>
      <c r="P9" s="377">
        <v>101.89542999999999</v>
      </c>
      <c r="Q9" s="378">
        <v>3.0709923340260776E-4</v>
      </c>
      <c r="R9" s="377">
        <v>4005.4815799999997</v>
      </c>
      <c r="S9" s="378">
        <v>3.6960629203155672E-3</v>
      </c>
      <c r="T9" s="52"/>
    </row>
    <row r="10" spans="1:20" ht="18">
      <c r="A10" s="359" t="s">
        <v>422</v>
      </c>
      <c r="B10" s="377">
        <v>143744.20715999999</v>
      </c>
      <c r="C10" s="378">
        <v>0.98473916374772807</v>
      </c>
      <c r="D10" s="377">
        <v>360750.81299000001</v>
      </c>
      <c r="E10" s="378">
        <v>0.98246869477439169</v>
      </c>
      <c r="F10" s="377">
        <v>10835.283910000002</v>
      </c>
      <c r="G10" s="378">
        <v>0.98752181897806424</v>
      </c>
      <c r="H10" s="377">
        <v>5292.6699200000003</v>
      </c>
      <c r="I10" s="378">
        <v>0.99552380407962882</v>
      </c>
      <c r="J10" s="377">
        <v>74664.742270000002</v>
      </c>
      <c r="K10" s="378">
        <v>0.99385420190046914</v>
      </c>
      <c r="L10" s="377">
        <v>75538.413409999994</v>
      </c>
      <c r="M10" s="378">
        <v>0.95942646463345826</v>
      </c>
      <c r="N10" s="377">
        <v>64176.567760000005</v>
      </c>
      <c r="O10" s="378">
        <v>0.93540812657905892</v>
      </c>
      <c r="P10" s="377">
        <v>324950.79520000005</v>
      </c>
      <c r="Q10" s="378">
        <v>0.97935834903967545</v>
      </c>
      <c r="R10" s="377">
        <v>1059953.4926199999</v>
      </c>
      <c r="S10" s="378">
        <v>0.97807335349967139</v>
      </c>
      <c r="T10" s="52"/>
    </row>
    <row r="11" spans="1:20" ht="18.75">
      <c r="A11" s="359" t="s">
        <v>423</v>
      </c>
      <c r="B11" s="379">
        <v>134448.06031999999</v>
      </c>
      <c r="C11" s="380">
        <v>0.9210546504990782</v>
      </c>
      <c r="D11" s="379">
        <v>289677.92920999997</v>
      </c>
      <c r="E11" s="380">
        <v>0.78890881674544255</v>
      </c>
      <c r="F11" s="379">
        <v>2233.4062200000003</v>
      </c>
      <c r="G11" s="380">
        <v>0.20355141510005181</v>
      </c>
      <c r="H11" s="379">
        <v>2392.6046200000001</v>
      </c>
      <c r="I11" s="380">
        <v>0.45003653901789037</v>
      </c>
      <c r="J11" s="379">
        <v>25367.359509999995</v>
      </c>
      <c r="K11" s="380">
        <v>0.33766214244689335</v>
      </c>
      <c r="L11" s="379">
        <v>41053.925940000001</v>
      </c>
      <c r="M11" s="380">
        <v>0.52143301991465574</v>
      </c>
      <c r="N11" s="379">
        <v>51522.058239999998</v>
      </c>
      <c r="O11" s="380">
        <v>0.75096181765292269</v>
      </c>
      <c r="P11" s="379">
        <v>185235.01039000004</v>
      </c>
      <c r="Q11" s="380">
        <v>0.55827361138858822</v>
      </c>
      <c r="R11" s="379">
        <v>731930.3544500001</v>
      </c>
      <c r="S11" s="380">
        <v>0.675389610289027</v>
      </c>
    </row>
    <row r="12" spans="1:20" ht="19.5">
      <c r="A12" s="366" t="s">
        <v>424</v>
      </c>
      <c r="B12" s="379">
        <v>9492.0864099999999</v>
      </c>
      <c r="C12" s="380">
        <v>6.5026823816282789E-2</v>
      </c>
      <c r="D12" s="379">
        <v>87753.368620000008</v>
      </c>
      <c r="E12" s="380">
        <v>0.23898750723685089</v>
      </c>
      <c r="F12" s="379">
        <v>1600.09456</v>
      </c>
      <c r="G12" s="380">
        <v>0.14583173856384027</v>
      </c>
      <c r="H12" s="379">
        <v>13.612129999999999</v>
      </c>
      <c r="I12" s="380">
        <v>2.5603711631475472E-3</v>
      </c>
      <c r="J12" s="379">
        <v>9020.8685799999985</v>
      </c>
      <c r="K12" s="380">
        <v>0.1200757930778687</v>
      </c>
      <c r="L12" s="379">
        <v>17734.344989999998</v>
      </c>
      <c r="M12" s="380">
        <v>0.22524698558327561</v>
      </c>
      <c r="N12" s="379">
        <v>0</v>
      </c>
      <c r="O12" s="380">
        <v>0</v>
      </c>
      <c r="P12" s="379">
        <v>62615.8923</v>
      </c>
      <c r="Q12" s="380">
        <v>0.18871594657532972</v>
      </c>
      <c r="R12" s="379">
        <v>188230.26759</v>
      </c>
      <c r="S12" s="380">
        <v>0.17368970462734626</v>
      </c>
    </row>
    <row r="13" spans="1:20" ht="19.5">
      <c r="A13" s="366" t="s">
        <v>425</v>
      </c>
      <c r="B13" s="379">
        <v>116773.41933</v>
      </c>
      <c r="C13" s="984">
        <v>0.79997212806629103</v>
      </c>
      <c r="D13" s="379">
        <v>195362.43304</v>
      </c>
      <c r="E13" s="380">
        <v>0.5320500125999128</v>
      </c>
      <c r="F13" s="379">
        <v>168.67068</v>
      </c>
      <c r="G13" s="380">
        <v>1.5372553050330452E-2</v>
      </c>
      <c r="H13" s="379">
        <v>1802.3181500000001</v>
      </c>
      <c r="I13" s="380">
        <v>0.33900671078497163</v>
      </c>
      <c r="J13" s="379">
        <v>12330.608159999998</v>
      </c>
      <c r="K13" s="380">
        <v>0.16413137391526431</v>
      </c>
      <c r="L13" s="379">
        <v>15571.08095</v>
      </c>
      <c r="M13" s="380">
        <v>0.19777099454411073</v>
      </c>
      <c r="N13" s="379">
        <v>39913.675139999999</v>
      </c>
      <c r="O13" s="380">
        <v>0.58176336614347712</v>
      </c>
      <c r="P13" s="379">
        <v>96076.474480000019</v>
      </c>
      <c r="Q13" s="380">
        <v>0.28956167770068997</v>
      </c>
      <c r="R13" s="379">
        <v>477998.67993000004</v>
      </c>
      <c r="S13" s="380">
        <v>0.44107385380837583</v>
      </c>
    </row>
    <row r="14" spans="1:20" ht="19.5">
      <c r="A14" s="366" t="s">
        <v>426</v>
      </c>
      <c r="B14" s="379">
        <v>0</v>
      </c>
      <c r="C14" s="380">
        <v>0</v>
      </c>
      <c r="D14" s="379">
        <v>0</v>
      </c>
      <c r="E14" s="380">
        <v>0</v>
      </c>
      <c r="F14" s="379">
        <v>53.861559999999997</v>
      </c>
      <c r="G14" s="380">
        <v>4.9089129685939287E-3</v>
      </c>
      <c r="H14" s="379">
        <v>73.504130000000004</v>
      </c>
      <c r="I14" s="380">
        <v>1.3825746214901602E-2</v>
      </c>
      <c r="J14" s="379">
        <v>0</v>
      </c>
      <c r="K14" s="380">
        <v>0</v>
      </c>
      <c r="L14" s="379">
        <v>0</v>
      </c>
      <c r="M14" s="380">
        <v>0</v>
      </c>
      <c r="N14" s="379">
        <v>0</v>
      </c>
      <c r="O14" s="380">
        <v>0</v>
      </c>
      <c r="P14" s="379">
        <v>0</v>
      </c>
      <c r="Q14" s="380">
        <v>0</v>
      </c>
      <c r="R14" s="379">
        <v>127.36569</v>
      </c>
      <c r="S14" s="380">
        <v>1.1752684283456555E-4</v>
      </c>
    </row>
    <row r="15" spans="1:20" ht="19.5">
      <c r="A15" s="366" t="s">
        <v>427</v>
      </c>
      <c r="B15" s="379">
        <v>1912.4107099999999</v>
      </c>
      <c r="C15" s="380">
        <v>1.3101228637418427E-2</v>
      </c>
      <c r="D15" s="379">
        <v>1682.40392</v>
      </c>
      <c r="E15" s="380">
        <v>4.581858512434007E-3</v>
      </c>
      <c r="F15" s="379">
        <v>255.79328999999998</v>
      </c>
      <c r="G15" s="380">
        <v>2.3312859831024348E-2</v>
      </c>
      <c r="H15" s="379">
        <v>476.03180999999995</v>
      </c>
      <c r="I15" s="380">
        <v>8.9539118349951999E-2</v>
      </c>
      <c r="J15" s="379">
        <v>2855.5713799999999</v>
      </c>
      <c r="K15" s="380">
        <v>3.8010197699162578E-2</v>
      </c>
      <c r="L15" s="379">
        <v>1731.66778</v>
      </c>
      <c r="M15" s="380">
        <v>2.1994212230371353E-2</v>
      </c>
      <c r="N15" s="379">
        <v>4651.6167899999991</v>
      </c>
      <c r="O15" s="380">
        <v>6.7799826306846958E-2</v>
      </c>
      <c r="P15" s="379">
        <v>2322.4686200000001</v>
      </c>
      <c r="Q15" s="380">
        <v>6.9996106086760946E-3</v>
      </c>
      <c r="R15" s="379">
        <v>15887.964300000001</v>
      </c>
      <c r="S15" s="380">
        <v>1.4660638067028008E-2</v>
      </c>
    </row>
    <row r="16" spans="1:20" ht="19.5" customHeight="1">
      <c r="A16" s="367" t="s">
        <v>428</v>
      </c>
      <c r="B16" s="379">
        <v>0</v>
      </c>
      <c r="C16" s="380">
        <v>0</v>
      </c>
      <c r="D16" s="379">
        <v>0</v>
      </c>
      <c r="E16" s="380">
        <v>0</v>
      </c>
      <c r="F16" s="379">
        <v>0</v>
      </c>
      <c r="G16" s="380">
        <v>0</v>
      </c>
      <c r="H16" s="379">
        <v>0</v>
      </c>
      <c r="I16" s="380">
        <v>0</v>
      </c>
      <c r="J16" s="379">
        <v>0</v>
      </c>
      <c r="K16" s="380">
        <v>0</v>
      </c>
      <c r="L16" s="379">
        <v>567.42253000000005</v>
      </c>
      <c r="M16" s="380">
        <v>7.2069317759750982E-3</v>
      </c>
      <c r="N16" s="379">
        <v>0</v>
      </c>
      <c r="O16" s="380">
        <v>0</v>
      </c>
      <c r="P16" s="379">
        <v>0</v>
      </c>
      <c r="Q16" s="380">
        <v>0</v>
      </c>
      <c r="R16" s="379">
        <v>567.42253000000005</v>
      </c>
      <c r="S16" s="380">
        <v>5.2358981845190464E-4</v>
      </c>
    </row>
    <row r="17" spans="1:19" ht="18.75" customHeight="1">
      <c r="A17" s="367" t="s">
        <v>429</v>
      </c>
      <c r="B17" s="379">
        <v>713.21268000000009</v>
      </c>
      <c r="C17" s="380">
        <v>4.8859600811302431E-3</v>
      </c>
      <c r="D17" s="379">
        <v>1368.8826999999999</v>
      </c>
      <c r="E17" s="380">
        <v>3.7280148821328511E-3</v>
      </c>
      <c r="F17" s="379">
        <v>154.98613</v>
      </c>
      <c r="G17" s="380">
        <v>1.4125350686262793E-2</v>
      </c>
      <c r="H17" s="379">
        <v>27.138400000000001</v>
      </c>
      <c r="I17" s="380">
        <v>5.1045925049175555E-3</v>
      </c>
      <c r="J17" s="379">
        <v>1160.3113899999998</v>
      </c>
      <c r="K17" s="380">
        <v>1.5444777754597796E-2</v>
      </c>
      <c r="L17" s="379">
        <v>386.95082000000002</v>
      </c>
      <c r="M17" s="380">
        <v>4.9147293471015693E-3</v>
      </c>
      <c r="N17" s="379">
        <v>0</v>
      </c>
      <c r="O17" s="380">
        <v>0</v>
      </c>
      <c r="P17" s="379">
        <v>0</v>
      </c>
      <c r="Q17" s="380">
        <v>0</v>
      </c>
      <c r="R17" s="379">
        <v>3811.4821200000006</v>
      </c>
      <c r="S17" s="380">
        <v>3.5170496864893267E-3</v>
      </c>
    </row>
    <row r="18" spans="1:19" ht="19.5">
      <c r="A18" s="368" t="s">
        <v>430</v>
      </c>
      <c r="B18" s="379">
        <v>0</v>
      </c>
      <c r="C18" s="380">
        <v>0</v>
      </c>
      <c r="D18" s="379">
        <v>0</v>
      </c>
      <c r="E18" s="380">
        <v>0</v>
      </c>
      <c r="F18" s="379">
        <v>0</v>
      </c>
      <c r="G18" s="380">
        <v>0</v>
      </c>
      <c r="H18" s="379">
        <v>0</v>
      </c>
      <c r="I18" s="380">
        <v>0</v>
      </c>
      <c r="J18" s="379">
        <v>0</v>
      </c>
      <c r="K18" s="380">
        <v>0</v>
      </c>
      <c r="L18" s="379">
        <v>0</v>
      </c>
      <c r="M18" s="380">
        <v>0</v>
      </c>
      <c r="N18" s="379">
        <v>0</v>
      </c>
      <c r="O18" s="380">
        <v>0</v>
      </c>
      <c r="P18" s="379">
        <v>0</v>
      </c>
      <c r="Q18" s="380">
        <v>0</v>
      </c>
      <c r="R18" s="379">
        <v>0</v>
      </c>
      <c r="S18" s="380">
        <v>0</v>
      </c>
    </row>
    <row r="19" spans="1:19" ht="18.75">
      <c r="A19" s="359" t="s">
        <v>431</v>
      </c>
      <c r="B19" s="379">
        <v>5556.9311899999993</v>
      </c>
      <c r="C19" s="380">
        <v>3.8068509897955786E-2</v>
      </c>
      <c r="D19" s="379">
        <v>3510.8409300000003</v>
      </c>
      <c r="E19" s="380">
        <v>9.5614235141120146E-3</v>
      </c>
      <c r="F19" s="379">
        <v>0</v>
      </c>
      <c r="G19" s="380">
        <v>0</v>
      </c>
      <c r="H19" s="379">
        <v>0</v>
      </c>
      <c r="I19" s="380">
        <v>0</v>
      </c>
      <c r="J19" s="379">
        <v>0</v>
      </c>
      <c r="K19" s="380">
        <v>0</v>
      </c>
      <c r="L19" s="379">
        <v>5062.4588700000004</v>
      </c>
      <c r="M19" s="380">
        <v>6.4299166433821359E-2</v>
      </c>
      <c r="N19" s="379">
        <v>6956.7663100000009</v>
      </c>
      <c r="O19" s="380">
        <v>0.1013986252025986</v>
      </c>
      <c r="P19" s="379">
        <v>24220.174990000003</v>
      </c>
      <c r="Q19" s="380">
        <v>7.2996376503892416E-2</v>
      </c>
      <c r="R19" s="379">
        <v>45307.172290000002</v>
      </c>
      <c r="S19" s="380">
        <v>4.1807247438501012E-2</v>
      </c>
    </row>
    <row r="20" spans="1:19" ht="19.5">
      <c r="A20" s="366" t="s">
        <v>432</v>
      </c>
      <c r="B20" s="379">
        <v>9296.1468399999994</v>
      </c>
      <c r="C20" s="380">
        <v>6.3684513248649821E-2</v>
      </c>
      <c r="D20" s="379">
        <v>71072.883780000004</v>
      </c>
      <c r="E20" s="380">
        <v>0.19355987802894914</v>
      </c>
      <c r="F20" s="379">
        <v>8601.8776900000012</v>
      </c>
      <c r="G20" s="380">
        <v>0.78397040387801231</v>
      </c>
      <c r="H20" s="379">
        <v>2900.0652999999998</v>
      </c>
      <c r="I20" s="380">
        <v>0.54548726506173839</v>
      </c>
      <c r="J20" s="379">
        <v>49297.382760000008</v>
      </c>
      <c r="K20" s="380">
        <v>0.65619205945357573</v>
      </c>
      <c r="L20" s="379">
        <v>34484.48747</v>
      </c>
      <c r="M20" s="380">
        <v>0.43799344471880258</v>
      </c>
      <c r="N20" s="379">
        <v>12654.50952</v>
      </c>
      <c r="O20" s="380">
        <v>0.18444630892613606</v>
      </c>
      <c r="P20" s="379">
        <v>139715.78481000001</v>
      </c>
      <c r="Q20" s="380">
        <v>0.42108473765108717</v>
      </c>
      <c r="R20" s="379">
        <v>328023.13816999993</v>
      </c>
      <c r="S20" s="380">
        <v>0.30268374321064456</v>
      </c>
    </row>
    <row r="21" spans="1:19" ht="19.5">
      <c r="A21" s="366" t="s">
        <v>433</v>
      </c>
      <c r="B21" s="379">
        <v>532.12940000000003</v>
      </c>
      <c r="C21" s="380">
        <v>3.6454245406794894E-3</v>
      </c>
      <c r="D21" s="379">
        <v>30723.194259999997</v>
      </c>
      <c r="E21" s="380">
        <v>8.3671541343855529E-2</v>
      </c>
      <c r="F21" s="379">
        <v>2138.9379800000002</v>
      </c>
      <c r="G21" s="380">
        <v>0.194941631639338</v>
      </c>
      <c r="H21" s="379">
        <v>0</v>
      </c>
      <c r="I21" s="380">
        <v>0</v>
      </c>
      <c r="J21" s="379">
        <v>8079.5406599999978</v>
      </c>
      <c r="K21" s="380">
        <v>0.10754588029419963</v>
      </c>
      <c r="L21" s="379">
        <v>12189.473309999999</v>
      </c>
      <c r="M21" s="380">
        <v>0.15482061054262217</v>
      </c>
      <c r="N21" s="379">
        <v>0</v>
      </c>
      <c r="O21" s="380">
        <v>0</v>
      </c>
      <c r="P21" s="379">
        <v>40589.504639999999</v>
      </c>
      <c r="Q21" s="380">
        <v>0.12233135243784329</v>
      </c>
      <c r="R21" s="379">
        <v>94252.780249999982</v>
      </c>
      <c r="S21" s="380">
        <v>8.6971865744711871E-2</v>
      </c>
    </row>
    <row r="22" spans="1:19" ht="19.5">
      <c r="A22" s="366" t="s">
        <v>434</v>
      </c>
      <c r="B22" s="379">
        <v>6572.3843699999989</v>
      </c>
      <c r="C22" s="380">
        <v>4.5025009467953285E-2</v>
      </c>
      <c r="D22" s="379">
        <v>9677.5653799999982</v>
      </c>
      <c r="E22" s="380">
        <v>2.6355879696232303E-2</v>
      </c>
      <c r="F22" s="379">
        <v>1797.7422300000001</v>
      </c>
      <c r="G22" s="380">
        <v>0.16384523855298602</v>
      </c>
      <c r="H22" s="379">
        <v>611.93259000000012</v>
      </c>
      <c r="I22" s="380">
        <v>0.11510135131138122</v>
      </c>
      <c r="J22" s="379">
        <v>15116.04602</v>
      </c>
      <c r="K22" s="380">
        <v>0.20120803201558901</v>
      </c>
      <c r="L22" s="379">
        <v>5397.8244199999999</v>
      </c>
      <c r="M22" s="380">
        <v>6.8558702337096752E-2</v>
      </c>
      <c r="N22" s="379">
        <v>4294.11265</v>
      </c>
      <c r="O22" s="380">
        <v>6.2589010435667114E-2</v>
      </c>
      <c r="P22" s="379">
        <v>40608.100249999996</v>
      </c>
      <c r="Q22" s="380">
        <v>0.12238739712577143</v>
      </c>
      <c r="R22" s="379">
        <v>84075.707909999997</v>
      </c>
      <c r="S22" s="380">
        <v>7.7580960066587865E-2</v>
      </c>
    </row>
    <row r="23" spans="1:19" ht="19.5">
      <c r="A23" s="366" t="s">
        <v>426</v>
      </c>
      <c r="B23" s="379">
        <v>0</v>
      </c>
      <c r="C23" s="380">
        <v>0</v>
      </c>
      <c r="D23" s="379">
        <v>0</v>
      </c>
      <c r="E23" s="380">
        <v>0</v>
      </c>
      <c r="F23" s="379">
        <v>0</v>
      </c>
      <c r="G23" s="380">
        <v>0</v>
      </c>
      <c r="H23" s="379">
        <v>0</v>
      </c>
      <c r="I23" s="380">
        <v>0</v>
      </c>
      <c r="J23" s="379">
        <v>0</v>
      </c>
      <c r="K23" s="380">
        <v>0</v>
      </c>
      <c r="L23" s="379">
        <v>0</v>
      </c>
      <c r="M23" s="380">
        <v>0</v>
      </c>
      <c r="N23" s="379">
        <v>0</v>
      </c>
      <c r="O23" s="380">
        <v>0</v>
      </c>
      <c r="P23" s="379">
        <v>0</v>
      </c>
      <c r="Q23" s="380">
        <v>0</v>
      </c>
      <c r="R23" s="379">
        <v>0</v>
      </c>
      <c r="S23" s="380">
        <v>0</v>
      </c>
    </row>
    <row r="24" spans="1:19" ht="19.5">
      <c r="A24" s="366" t="s">
        <v>435</v>
      </c>
      <c r="B24" s="379">
        <v>0</v>
      </c>
      <c r="C24" s="380">
        <v>0</v>
      </c>
      <c r="D24" s="379">
        <v>0</v>
      </c>
      <c r="E24" s="380">
        <v>0</v>
      </c>
      <c r="F24" s="379">
        <v>0</v>
      </c>
      <c r="G24" s="380">
        <v>0</v>
      </c>
      <c r="H24" s="379">
        <v>0</v>
      </c>
      <c r="I24" s="380">
        <v>0</v>
      </c>
      <c r="J24" s="379">
        <v>0</v>
      </c>
      <c r="K24" s="380">
        <v>0</v>
      </c>
      <c r="L24" s="379">
        <v>4637.8384100000003</v>
      </c>
      <c r="M24" s="380">
        <v>5.8905988468358539E-2</v>
      </c>
      <c r="N24" s="379">
        <v>6936.0832199999986</v>
      </c>
      <c r="O24" s="380">
        <v>0.10109715799822705</v>
      </c>
      <c r="P24" s="379">
        <v>0</v>
      </c>
      <c r="Q24" s="380">
        <v>0</v>
      </c>
      <c r="R24" s="379">
        <v>11573.921630000001</v>
      </c>
      <c r="S24" s="380">
        <v>1.0679850031736089E-2</v>
      </c>
    </row>
    <row r="25" spans="1:19" ht="19.5">
      <c r="A25" s="367" t="s">
        <v>428</v>
      </c>
      <c r="B25" s="379">
        <v>0</v>
      </c>
      <c r="C25" s="380">
        <v>0</v>
      </c>
      <c r="D25" s="379">
        <v>5031.0990600000005</v>
      </c>
      <c r="E25" s="380">
        <v>1.370169421321827E-2</v>
      </c>
      <c r="F25" s="379">
        <v>289.63085999999998</v>
      </c>
      <c r="G25" s="380">
        <v>2.639679735898872E-2</v>
      </c>
      <c r="H25" s="379">
        <v>0</v>
      </c>
      <c r="I25" s="380">
        <v>0</v>
      </c>
      <c r="J25" s="379">
        <v>1408.67894</v>
      </c>
      <c r="K25" s="380">
        <v>1.8750770994226305E-2</v>
      </c>
      <c r="L25" s="379">
        <v>857.56787999999983</v>
      </c>
      <c r="M25" s="380">
        <v>1.0892118091305959E-2</v>
      </c>
      <c r="N25" s="379">
        <v>0</v>
      </c>
      <c r="O25" s="380">
        <v>0</v>
      </c>
      <c r="P25" s="379">
        <v>0</v>
      </c>
      <c r="Q25" s="380">
        <v>0</v>
      </c>
      <c r="R25" s="379">
        <v>7586.9767399999992</v>
      </c>
      <c r="S25" s="380">
        <v>7.0008918642962981E-3</v>
      </c>
    </row>
    <row r="26" spans="1:19" ht="19.5">
      <c r="A26" s="367" t="s">
        <v>436</v>
      </c>
      <c r="B26" s="379">
        <v>2191.6330699999999</v>
      </c>
      <c r="C26" s="380">
        <v>1.5014079240017049E-2</v>
      </c>
      <c r="D26" s="379">
        <v>25641.025079999992</v>
      </c>
      <c r="E26" s="380">
        <v>6.9830762775642985E-2</v>
      </c>
      <c r="F26" s="379">
        <v>1517.10457</v>
      </c>
      <c r="G26" s="380">
        <v>0.13826807649808354</v>
      </c>
      <c r="H26" s="379">
        <v>142.07230999999999</v>
      </c>
      <c r="I26" s="380">
        <v>2.6723065795416213E-2</v>
      </c>
      <c r="J26" s="379">
        <v>6370.754640000001</v>
      </c>
      <c r="K26" s="380">
        <v>8.4800416846612797E-2</v>
      </c>
      <c r="L26" s="379">
        <v>11401.783450000001</v>
      </c>
      <c r="M26" s="380">
        <v>0.14481602527941917</v>
      </c>
      <c r="N26" s="379">
        <v>1424.3136499999998</v>
      </c>
      <c r="O26" s="380">
        <v>2.0760140492241886E-2</v>
      </c>
      <c r="P26" s="379">
        <v>50599.219920000003</v>
      </c>
      <c r="Q26" s="380">
        <v>0.15249929901863077</v>
      </c>
      <c r="R26" s="379">
        <v>99287.906689999989</v>
      </c>
      <c r="S26" s="380">
        <v>9.1618034691514166E-2</v>
      </c>
    </row>
    <row r="27" spans="1:19" ht="19.5">
      <c r="A27" s="368" t="s">
        <v>430</v>
      </c>
      <c r="B27" s="379">
        <v>0</v>
      </c>
      <c r="C27" s="380">
        <v>0</v>
      </c>
      <c r="D27" s="379">
        <v>0</v>
      </c>
      <c r="E27" s="380">
        <v>0</v>
      </c>
      <c r="F27" s="379">
        <v>2858.4620499999996</v>
      </c>
      <c r="G27" s="380">
        <v>0.26051865982861594</v>
      </c>
      <c r="H27" s="379">
        <v>2146.0603999999998</v>
      </c>
      <c r="I27" s="380">
        <v>0.40366284795494095</v>
      </c>
      <c r="J27" s="379">
        <v>18322.362499999999</v>
      </c>
      <c r="K27" s="380">
        <v>0.24388695930294788</v>
      </c>
      <c r="L27" s="379">
        <v>0</v>
      </c>
      <c r="M27" s="380">
        <v>0</v>
      </c>
      <c r="N27" s="379">
        <v>0</v>
      </c>
      <c r="O27" s="380">
        <v>0</v>
      </c>
      <c r="P27" s="379">
        <v>7918.96</v>
      </c>
      <c r="Q27" s="380">
        <v>2.3866689068841603E-2</v>
      </c>
      <c r="R27" s="379">
        <v>31245.844949999999</v>
      </c>
      <c r="S27" s="380">
        <v>2.8832140811798322E-2</v>
      </c>
    </row>
    <row r="28" spans="1:19" ht="19.5" customHeight="1">
      <c r="A28" s="366" t="s">
        <v>431</v>
      </c>
      <c r="B28" s="379">
        <v>0</v>
      </c>
      <c r="C28" s="380">
        <v>0</v>
      </c>
      <c r="D28" s="379">
        <v>0</v>
      </c>
      <c r="E28" s="380">
        <v>0</v>
      </c>
      <c r="F28" s="379">
        <v>0</v>
      </c>
      <c r="G28" s="380">
        <v>0</v>
      </c>
      <c r="H28" s="379">
        <v>0</v>
      </c>
      <c r="I28" s="380">
        <v>0</v>
      </c>
      <c r="J28" s="379">
        <v>0</v>
      </c>
      <c r="K28" s="380">
        <v>0</v>
      </c>
      <c r="L28" s="379">
        <v>0</v>
      </c>
      <c r="M28" s="380">
        <v>0</v>
      </c>
      <c r="N28" s="379">
        <v>0</v>
      </c>
      <c r="O28" s="380">
        <v>0</v>
      </c>
      <c r="P28" s="379">
        <v>0</v>
      </c>
      <c r="Q28" s="380">
        <v>0</v>
      </c>
      <c r="R28" s="379">
        <v>0</v>
      </c>
      <c r="S28" s="380">
        <v>0</v>
      </c>
    </row>
    <row r="29" spans="1:19" ht="19.5">
      <c r="A29" s="366" t="s">
        <v>437</v>
      </c>
      <c r="B29" s="379">
        <v>0</v>
      </c>
      <c r="C29" s="380">
        <v>0</v>
      </c>
      <c r="D29" s="379">
        <v>0</v>
      </c>
      <c r="E29" s="380">
        <v>0</v>
      </c>
      <c r="F29" s="379">
        <v>0</v>
      </c>
      <c r="G29" s="380">
        <v>0</v>
      </c>
      <c r="H29" s="379">
        <v>0</v>
      </c>
      <c r="I29" s="380">
        <v>0</v>
      </c>
      <c r="J29" s="379">
        <v>0</v>
      </c>
      <c r="K29" s="380">
        <v>0</v>
      </c>
      <c r="L29" s="379">
        <v>0</v>
      </c>
      <c r="M29" s="380">
        <v>0</v>
      </c>
      <c r="N29" s="379">
        <v>0</v>
      </c>
      <c r="O29" s="380">
        <v>0</v>
      </c>
      <c r="P29" s="379">
        <v>0</v>
      </c>
      <c r="Q29" s="380">
        <v>0</v>
      </c>
      <c r="R29" s="379">
        <v>0</v>
      </c>
      <c r="S29" s="380">
        <v>0</v>
      </c>
    </row>
    <row r="30" spans="1:19" ht="18">
      <c r="A30" s="359" t="s">
        <v>438</v>
      </c>
      <c r="B30" s="377">
        <v>146338.26697999999</v>
      </c>
      <c r="C30" s="378">
        <v>1.0025101219541692</v>
      </c>
      <c r="D30" s="377">
        <v>367950.0164599999</v>
      </c>
      <c r="E30" s="378">
        <v>1.0020750041211766</v>
      </c>
      <c r="F30" s="377">
        <v>10994.486359999997</v>
      </c>
      <c r="G30" s="378">
        <v>1.0020314427512507</v>
      </c>
      <c r="H30" s="377">
        <v>5321.0070900000001</v>
      </c>
      <c r="I30" s="378">
        <v>1.0008538790137653</v>
      </c>
      <c r="J30" s="377">
        <v>75259.520239999969</v>
      </c>
      <c r="K30" s="378">
        <v>1.001771226277848</v>
      </c>
      <c r="L30" s="377">
        <v>79009.680520000009</v>
      </c>
      <c r="M30" s="378">
        <v>1.0035156290837248</v>
      </c>
      <c r="N30" s="377">
        <v>68704.763989999992</v>
      </c>
      <c r="O30" s="378">
        <v>1.001409031584245</v>
      </c>
      <c r="P30" s="377">
        <v>332847.11742999998</v>
      </c>
      <c r="Q30" s="378">
        <v>1.0031568108895637</v>
      </c>
      <c r="R30" s="377">
        <v>1086424.85907</v>
      </c>
      <c r="S30" s="378">
        <v>1.0024998385631556</v>
      </c>
    </row>
    <row r="31" spans="1:19" ht="19.5">
      <c r="A31" s="366" t="s">
        <v>439</v>
      </c>
      <c r="B31" s="379">
        <v>366.40717000000006</v>
      </c>
      <c r="C31" s="380">
        <v>2.5101219541692711E-3</v>
      </c>
      <c r="D31" s="379">
        <v>761.91682000000014</v>
      </c>
      <c r="E31" s="380">
        <v>2.0750041211765897E-3</v>
      </c>
      <c r="F31" s="379">
        <v>22.289390000000008</v>
      </c>
      <c r="G31" s="380">
        <v>2.031442751250574E-3</v>
      </c>
      <c r="H31" s="379">
        <v>4.5396200000000002</v>
      </c>
      <c r="I31" s="380">
        <v>8.5387901376550695E-4</v>
      </c>
      <c r="J31" s="379">
        <v>133.06594999999999</v>
      </c>
      <c r="K31" s="380">
        <v>1.7712262778480721E-3</v>
      </c>
      <c r="L31" s="379">
        <v>276.79562000000004</v>
      </c>
      <c r="M31" s="380">
        <v>3.5156290837248367E-3</v>
      </c>
      <c r="N31" s="379">
        <v>96.670969999999997</v>
      </c>
      <c r="O31" s="380">
        <v>1.4090315842450157E-3</v>
      </c>
      <c r="P31" s="379">
        <v>1047.4288700000002</v>
      </c>
      <c r="Q31" s="380">
        <v>3.1568108895635434E-3</v>
      </c>
      <c r="R31" s="379">
        <v>2709.1144099999997</v>
      </c>
      <c r="S31" s="380">
        <v>2.4998385631556405E-3</v>
      </c>
    </row>
    <row r="32" spans="1:19" ht="22.5" customHeight="1">
      <c r="A32" s="907" t="s">
        <v>440</v>
      </c>
      <c r="B32" s="908">
        <v>145971.85980999999</v>
      </c>
      <c r="C32" s="909">
        <v>1</v>
      </c>
      <c r="D32" s="908">
        <v>367188.09963999991</v>
      </c>
      <c r="E32" s="909">
        <v>1</v>
      </c>
      <c r="F32" s="908">
        <v>10972.196969999997</v>
      </c>
      <c r="G32" s="909">
        <v>1</v>
      </c>
      <c r="H32" s="908">
        <v>5316.4674700000005</v>
      </c>
      <c r="I32" s="909">
        <v>1</v>
      </c>
      <c r="J32" s="908">
        <v>75126.45428999998</v>
      </c>
      <c r="K32" s="909">
        <v>1</v>
      </c>
      <c r="L32" s="908">
        <v>78732.884900000005</v>
      </c>
      <c r="M32" s="909">
        <v>1</v>
      </c>
      <c r="N32" s="908">
        <v>68608.09302</v>
      </c>
      <c r="O32" s="909">
        <v>1</v>
      </c>
      <c r="P32" s="908">
        <v>331799.68855999998</v>
      </c>
      <c r="Q32" s="909">
        <v>1</v>
      </c>
      <c r="R32" s="908">
        <v>1083715.7446600001</v>
      </c>
      <c r="S32" s="909">
        <v>1</v>
      </c>
    </row>
    <row r="33" spans="1:19" ht="19.5">
      <c r="A33" s="368" t="s">
        <v>441</v>
      </c>
      <c r="B33" s="379">
        <v>-9.2204999999999995</v>
      </c>
      <c r="C33" s="380">
        <v>-6.3166284323578487E-5</v>
      </c>
      <c r="D33" s="379">
        <v>-51.861760000000004</v>
      </c>
      <c r="E33" s="380">
        <v>-1.4124030721814385E-4</v>
      </c>
      <c r="F33" s="379">
        <v>0</v>
      </c>
      <c r="G33" s="380">
        <v>0</v>
      </c>
      <c r="H33" s="379">
        <v>0</v>
      </c>
      <c r="I33" s="380">
        <v>0</v>
      </c>
      <c r="J33" s="379">
        <v>0</v>
      </c>
      <c r="K33" s="380">
        <v>0</v>
      </c>
      <c r="L33" s="379">
        <v>206.99373</v>
      </c>
      <c r="M33" s="380">
        <v>2.6290631959302179E-3</v>
      </c>
      <c r="N33" s="379">
        <v>0</v>
      </c>
      <c r="O33" s="380">
        <v>0</v>
      </c>
      <c r="P33" s="379">
        <v>-273.25684000000001</v>
      </c>
      <c r="Q33" s="380">
        <v>-8.2355966392230794E-4</v>
      </c>
      <c r="R33" s="379">
        <v>-127.34537000000003</v>
      </c>
      <c r="S33" s="380">
        <v>-1.1750809253025366E-4</v>
      </c>
    </row>
    <row r="34" spans="1:19" ht="19.5">
      <c r="A34" s="368" t="s">
        <v>442</v>
      </c>
      <c r="B34" s="379">
        <v>0</v>
      </c>
      <c r="C34" s="380">
        <v>0</v>
      </c>
      <c r="D34" s="379">
        <v>0</v>
      </c>
      <c r="E34" s="380">
        <v>0</v>
      </c>
      <c r="F34" s="379">
        <v>0</v>
      </c>
      <c r="G34" s="380">
        <v>0</v>
      </c>
      <c r="H34" s="379">
        <v>0</v>
      </c>
      <c r="I34" s="380">
        <v>0</v>
      </c>
      <c r="J34" s="379">
        <v>0</v>
      </c>
      <c r="K34" s="380">
        <v>0</v>
      </c>
      <c r="L34" s="379">
        <v>0</v>
      </c>
      <c r="M34" s="380">
        <v>0</v>
      </c>
      <c r="N34" s="379">
        <v>0</v>
      </c>
      <c r="O34" s="380">
        <v>0</v>
      </c>
      <c r="P34" s="379">
        <v>0</v>
      </c>
      <c r="Q34" s="380">
        <v>0</v>
      </c>
      <c r="R34" s="379">
        <v>0</v>
      </c>
      <c r="S34" s="380">
        <v>0</v>
      </c>
    </row>
    <row r="35" spans="1:19" ht="12.75" customHeight="1">
      <c r="A35" s="22" t="s">
        <v>538</v>
      </c>
    </row>
    <row r="36" spans="1:19" ht="12.75" customHeight="1"/>
    <row r="37" spans="1:19" ht="12.75" customHeight="1">
      <c r="A37" s="610" t="s">
        <v>81</v>
      </c>
    </row>
    <row r="38" spans="1:19" ht="12.75" customHeight="1">
      <c r="S38" s="24" t="s">
        <v>800</v>
      </c>
    </row>
    <row r="39" spans="1:19" ht="12.75" customHeight="1"/>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J5:K5"/>
    <mergeCell ref="L5:M5"/>
    <mergeCell ref="N5:O5"/>
    <mergeCell ref="F5:G5"/>
    <mergeCell ref="H5:I5"/>
  </mergeCells>
  <hyperlinks>
    <hyperlink ref="A37" location="'2 Sadržaj'!A1" display="Sadržaj / Contents" xr:uid="{00000000-0004-0000-0A00-000000000000}"/>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pageSetUpPr fitToPage="1"/>
  </sheetPr>
  <dimension ref="A1:L102"/>
  <sheetViews>
    <sheetView showGridLines="0" zoomScaleNormal="100" workbookViewId="0"/>
  </sheetViews>
  <sheetFormatPr defaultColWidth="8.85546875" defaultRowHeight="15"/>
  <cols>
    <col min="1" max="1" width="31.7109375" style="261" customWidth="1"/>
    <col min="2" max="2" width="15.140625" style="261" bestFit="1" customWidth="1"/>
    <col min="3" max="3" width="11.85546875" style="261" customWidth="1"/>
    <col min="4" max="4" width="12.5703125" style="261" bestFit="1" customWidth="1"/>
    <col min="5" max="5" width="12.5703125" style="261" customWidth="1"/>
    <col min="6" max="6" width="8.5703125" style="261" customWidth="1"/>
    <col min="7" max="7" width="12.140625" style="261" customWidth="1"/>
    <col min="8" max="8" width="6" style="261" customWidth="1"/>
    <col min="9" max="9" width="8" style="261" customWidth="1"/>
    <col min="10" max="10" width="8.140625" style="261" bestFit="1" customWidth="1"/>
    <col min="11" max="11" width="9" style="261" customWidth="1"/>
    <col min="12" max="12" width="8.85546875" style="261" customWidth="1"/>
    <col min="13" max="16384" width="8.85546875" style="261"/>
  </cols>
  <sheetData>
    <row r="1" spans="1:12" ht="12.75" customHeight="1">
      <c r="A1" s="1004" t="s">
        <v>1025</v>
      </c>
      <c r="B1" s="985"/>
      <c r="C1" s="985"/>
      <c r="D1" s="985"/>
      <c r="E1" s="985"/>
      <c r="F1" s="985"/>
      <c r="G1" s="986" t="str">
        <f>Naslovnica!A20</f>
        <v>Ožujak 2024.</v>
      </c>
      <c r="L1" s="137"/>
    </row>
    <row r="2" spans="1:12" ht="12.75" customHeight="1">
      <c r="A2" s="987" t="s">
        <v>1026</v>
      </c>
      <c r="B2" s="985"/>
      <c r="C2" s="985"/>
      <c r="D2" s="985"/>
      <c r="E2" s="985"/>
      <c r="F2" s="985"/>
      <c r="G2" s="988" t="str">
        <f>Naslovnica!A24</f>
        <v>March 2024</v>
      </c>
      <c r="L2" s="527"/>
    </row>
    <row r="3" spans="1:12" ht="12.75" customHeight="1">
      <c r="A3" s="985"/>
      <c r="B3" s="985"/>
      <c r="C3" s="985"/>
      <c r="D3" s="985"/>
      <c r="E3" s="985"/>
      <c r="F3" s="985"/>
      <c r="G3" s="985"/>
    </row>
    <row r="4" spans="1:12" s="63" customFormat="1" ht="14.45" customHeight="1">
      <c r="A4" s="1187" t="s">
        <v>1079</v>
      </c>
      <c r="B4" s="1188" t="s">
        <v>1081</v>
      </c>
      <c r="C4" s="1188"/>
      <c r="D4" s="1188"/>
      <c r="E4" s="1188"/>
      <c r="F4" s="1188"/>
      <c r="G4" s="1188"/>
      <c r="H4" s="890"/>
    </row>
    <row r="5" spans="1:12" s="63" customFormat="1" ht="22.15" customHeight="1">
      <c r="A5" s="1187"/>
      <c r="B5" s="1189" t="str">
        <f>G1</f>
        <v>Ožujak 2024.</v>
      </c>
      <c r="C5" s="1189"/>
      <c r="D5" s="1190" t="s">
        <v>17</v>
      </c>
      <c r="E5" s="1190"/>
      <c r="F5" s="1187" t="s">
        <v>226</v>
      </c>
      <c r="G5" s="1187"/>
    </row>
    <row r="6" spans="1:12" s="63" customFormat="1">
      <c r="A6" s="1187"/>
      <c r="B6" s="1191" t="str">
        <f>G2</f>
        <v>March 2024</v>
      </c>
      <c r="C6" s="1192"/>
      <c r="D6" s="1183" t="s">
        <v>45</v>
      </c>
      <c r="E6" s="1183"/>
      <c r="F6" s="1183" t="s">
        <v>51</v>
      </c>
      <c r="G6" s="1183"/>
    </row>
    <row r="7" spans="1:12" s="63" customFormat="1">
      <c r="A7" s="1187"/>
      <c r="B7" s="1005" t="s">
        <v>27</v>
      </c>
      <c r="C7" s="1005" t="s">
        <v>28</v>
      </c>
      <c r="D7" s="1005" t="s">
        <v>1077</v>
      </c>
      <c r="E7" s="1005" t="s">
        <v>143</v>
      </c>
      <c r="F7" s="1005" t="s">
        <v>1077</v>
      </c>
      <c r="G7" s="1005" t="s">
        <v>143</v>
      </c>
    </row>
    <row r="8" spans="1:12" s="63" customFormat="1">
      <c r="A8" s="1187"/>
      <c r="B8" s="1005" t="s">
        <v>29</v>
      </c>
      <c r="C8" s="1005" t="s">
        <v>30</v>
      </c>
      <c r="D8" s="1006" t="s">
        <v>1078</v>
      </c>
      <c r="E8" s="1006" t="s">
        <v>144</v>
      </c>
      <c r="F8" s="1006" t="s">
        <v>1078</v>
      </c>
      <c r="G8" s="1006" t="s">
        <v>144</v>
      </c>
    </row>
    <row r="9" spans="1:12" s="63" customFormat="1">
      <c r="A9" s="1007" t="s">
        <v>1379</v>
      </c>
      <c r="B9" s="1008">
        <v>518</v>
      </c>
      <c r="C9" s="1009">
        <v>1.0591097752969802E-2</v>
      </c>
      <c r="D9" s="1008">
        <v>7</v>
      </c>
      <c r="E9" s="1009">
        <v>1.3698630136986356E-2</v>
      </c>
      <c r="F9" s="1008">
        <v>10</v>
      </c>
      <c r="G9" s="1009">
        <v>1.9685039370078705E-2</v>
      </c>
    </row>
    <row r="10" spans="1:12" s="63" customFormat="1">
      <c r="A10" s="1007" t="s">
        <v>850</v>
      </c>
      <c r="B10" s="1008">
        <v>607</v>
      </c>
      <c r="C10" s="1010">
        <v>1.2410803737553416E-2</v>
      </c>
      <c r="D10" s="1008">
        <v>9</v>
      </c>
      <c r="E10" s="1010">
        <v>1.5050167224080369E-2</v>
      </c>
      <c r="F10" s="1008">
        <v>15</v>
      </c>
      <c r="G10" s="1010">
        <v>2.533783783783794E-2</v>
      </c>
    </row>
    <row r="11" spans="1:12" s="63" customFormat="1">
      <c r="A11" s="1007" t="s">
        <v>837</v>
      </c>
      <c r="B11" s="1008">
        <v>1621</v>
      </c>
      <c r="C11" s="1010">
        <v>3.3143184281011671E-2</v>
      </c>
      <c r="D11" s="1008">
        <v>0</v>
      </c>
      <c r="E11" s="1010">
        <v>0</v>
      </c>
      <c r="F11" s="1008">
        <v>3</v>
      </c>
      <c r="G11" s="1010">
        <v>1.8541409147094789E-3</v>
      </c>
    </row>
    <row r="12" spans="1:12" s="63" customFormat="1">
      <c r="A12" s="1007" t="s">
        <v>181</v>
      </c>
      <c r="B12" s="1008">
        <v>310</v>
      </c>
      <c r="C12" s="1010">
        <v>6.3383017440552863E-3</v>
      </c>
      <c r="D12" s="1008">
        <v>0</v>
      </c>
      <c r="E12" s="1010">
        <v>0</v>
      </c>
      <c r="F12" s="1008">
        <v>3</v>
      </c>
      <c r="G12" s="1010">
        <v>9.7719869706840434E-3</v>
      </c>
    </row>
    <row r="13" spans="1:12" s="63" customFormat="1">
      <c r="A13" s="1007" t="s">
        <v>852</v>
      </c>
      <c r="B13" s="1008">
        <v>914</v>
      </c>
      <c r="C13" s="1010">
        <v>1.8687767077633973E-2</v>
      </c>
      <c r="D13" s="1008">
        <v>5</v>
      </c>
      <c r="E13" s="1010">
        <v>5.5005500550056041E-3</v>
      </c>
      <c r="F13" s="1008">
        <v>10</v>
      </c>
      <c r="G13" s="1010">
        <v>1.106194690265494E-2</v>
      </c>
    </row>
    <row r="14" spans="1:12" s="63" customFormat="1">
      <c r="A14" s="1007" t="s">
        <v>182</v>
      </c>
      <c r="B14" s="1008">
        <v>361</v>
      </c>
      <c r="C14" s="1010">
        <v>7.3810546116256726E-3</v>
      </c>
      <c r="D14" s="1008">
        <v>6</v>
      </c>
      <c r="E14" s="1010">
        <v>1.6901408450704203E-2</v>
      </c>
      <c r="F14" s="1008">
        <v>3</v>
      </c>
      <c r="G14" s="1010">
        <v>8.379888268156499E-3</v>
      </c>
    </row>
    <row r="15" spans="1:12" s="63" customFormat="1">
      <c r="A15" s="1007" t="s">
        <v>183</v>
      </c>
      <c r="B15" s="1008">
        <v>3691</v>
      </c>
      <c r="C15" s="1010">
        <v>7.5466683023574399E-2</v>
      </c>
      <c r="D15" s="1008">
        <v>9</v>
      </c>
      <c r="E15" s="1010">
        <v>2.444323737099463E-3</v>
      </c>
      <c r="F15" s="1008">
        <v>14</v>
      </c>
      <c r="G15" s="1010">
        <v>3.8074517269512942E-3</v>
      </c>
    </row>
    <row r="16" spans="1:12" s="63" customFormat="1">
      <c r="A16" s="1007" t="s">
        <v>184</v>
      </c>
      <c r="B16" s="1008">
        <v>1944</v>
      </c>
      <c r="C16" s="1010">
        <v>3.9747285775624121E-2</v>
      </c>
      <c r="D16" s="1008">
        <v>10</v>
      </c>
      <c r="E16" s="1010">
        <v>5.170630816959676E-3</v>
      </c>
      <c r="F16" s="1008">
        <v>37</v>
      </c>
      <c r="G16" s="1010">
        <v>1.9402202412165614E-2</v>
      </c>
    </row>
    <row r="17" spans="1:12" s="63" customFormat="1">
      <c r="A17" s="1011" t="s">
        <v>185</v>
      </c>
      <c r="B17" s="1008">
        <v>4405</v>
      </c>
      <c r="C17" s="1010">
        <v>9.0065223169559797E-2</v>
      </c>
      <c r="D17" s="1008">
        <v>-2</v>
      </c>
      <c r="E17" s="1010">
        <v>-4.5382346267297535E-4</v>
      </c>
      <c r="F17" s="1008">
        <v>-11</v>
      </c>
      <c r="G17" s="1010">
        <v>-2.4909420289854767E-3</v>
      </c>
    </row>
    <row r="18" spans="1:12" s="63" customFormat="1">
      <c r="A18" s="1007" t="s">
        <v>186</v>
      </c>
      <c r="B18" s="1008">
        <v>4016</v>
      </c>
      <c r="C18" s="1010">
        <v>8.2111676787503321E-2</v>
      </c>
      <c r="D18" s="1008">
        <v>28</v>
      </c>
      <c r="E18" s="1010">
        <v>7.0210631895686326E-3</v>
      </c>
      <c r="F18" s="1008">
        <v>51</v>
      </c>
      <c r="G18" s="1010">
        <v>1.2862547288776893E-2</v>
      </c>
    </row>
    <row r="19" spans="1:12" s="63" customFormat="1">
      <c r="A19" s="1007" t="s">
        <v>187</v>
      </c>
      <c r="B19" s="1008">
        <v>4705</v>
      </c>
      <c r="C19" s="1010">
        <v>9.6199063567032658E-2</v>
      </c>
      <c r="D19" s="1008">
        <v>26</v>
      </c>
      <c r="E19" s="1010">
        <v>5.5567428937808305E-3</v>
      </c>
      <c r="F19" s="1008">
        <v>88</v>
      </c>
      <c r="G19" s="1010">
        <v>1.9059995668182728E-2</v>
      </c>
    </row>
    <row r="20" spans="1:12" s="63" customFormat="1">
      <c r="A20" s="1007" t="s">
        <v>625</v>
      </c>
      <c r="B20" s="1008">
        <v>3272</v>
      </c>
      <c r="C20" s="1010">
        <v>6.689975260177064E-2</v>
      </c>
      <c r="D20" s="1008">
        <v>12</v>
      </c>
      <c r="E20" s="1010">
        <v>3.6809815950920033E-3</v>
      </c>
      <c r="F20" s="1008">
        <v>44</v>
      </c>
      <c r="G20" s="1010">
        <v>1.3630731102850069E-2</v>
      </c>
    </row>
    <row r="21" spans="1:12" s="63" customFormat="1">
      <c r="A21" s="1007" t="s">
        <v>188</v>
      </c>
      <c r="B21" s="1008">
        <v>1013</v>
      </c>
      <c r="C21" s="1010">
        <v>2.0711934408800016E-2</v>
      </c>
      <c r="D21" s="1008">
        <v>-1</v>
      </c>
      <c r="E21" s="1010">
        <v>-9.8619329388560661E-4</v>
      </c>
      <c r="F21" s="1008">
        <v>0</v>
      </c>
      <c r="G21" s="1010">
        <v>0</v>
      </c>
    </row>
    <row r="22" spans="1:12" s="63" customFormat="1">
      <c r="A22" s="1007" t="s">
        <v>189</v>
      </c>
      <c r="B22" s="1008">
        <v>4257</v>
      </c>
      <c r="C22" s="1010">
        <v>8.7039195240139852E-2</v>
      </c>
      <c r="D22" s="1008">
        <v>-3</v>
      </c>
      <c r="E22" s="1010">
        <v>-7.0422535211267512E-4</v>
      </c>
      <c r="F22" s="1008">
        <v>-14</v>
      </c>
      <c r="G22" s="1010">
        <v>-3.2779208616249278E-3</v>
      </c>
    </row>
    <row r="23" spans="1:12" s="63" customFormat="1">
      <c r="A23" s="1007" t="s">
        <v>193</v>
      </c>
      <c r="B23" s="1008">
        <v>99</v>
      </c>
      <c r="C23" s="1010">
        <v>2.0241673311660433E-3</v>
      </c>
      <c r="D23" s="1008">
        <v>0</v>
      </c>
      <c r="E23" s="1010">
        <v>0</v>
      </c>
      <c r="F23" s="1008">
        <v>0</v>
      </c>
      <c r="G23" s="1010">
        <v>0</v>
      </c>
    </row>
    <row r="24" spans="1:12" s="63" customFormat="1">
      <c r="A24" s="1007" t="s">
        <v>225</v>
      </c>
      <c r="B24" s="1008">
        <v>246</v>
      </c>
      <c r="C24" s="1010">
        <v>5.0297491259277431E-3</v>
      </c>
      <c r="D24" s="1008">
        <v>0</v>
      </c>
      <c r="E24" s="1010">
        <v>0</v>
      </c>
      <c r="F24" s="1008">
        <v>-1</v>
      </c>
      <c r="G24" s="1010">
        <v>-4.0485829959514552E-3</v>
      </c>
    </row>
    <row r="25" spans="1:12" s="63" customFormat="1">
      <c r="A25" s="1007" t="s">
        <v>224</v>
      </c>
      <c r="B25" s="1008">
        <v>9950</v>
      </c>
      <c r="C25" s="1010">
        <v>0.20343903984951645</v>
      </c>
      <c r="D25" s="1008">
        <v>-37</v>
      </c>
      <c r="E25" s="1010">
        <v>-3.7048162611394986E-3</v>
      </c>
      <c r="F25" s="1008">
        <v>-125</v>
      </c>
      <c r="G25" s="1010">
        <v>-1.2406947890818865E-2</v>
      </c>
    </row>
    <row r="26" spans="1:12" s="63" customFormat="1">
      <c r="A26" s="1011" t="s">
        <v>190</v>
      </c>
      <c r="B26" s="1008">
        <v>2311</v>
      </c>
      <c r="C26" s="1010">
        <v>4.7251017195199245E-2</v>
      </c>
      <c r="D26" s="1008">
        <v>3</v>
      </c>
      <c r="E26" s="1010">
        <v>1.2998266897747968E-3</v>
      </c>
      <c r="F26" s="1008">
        <v>7</v>
      </c>
      <c r="G26" s="1010">
        <v>3.0381944444444198E-3</v>
      </c>
    </row>
    <row r="27" spans="1:12" s="63" customFormat="1">
      <c r="A27" s="1011" t="s">
        <v>856</v>
      </c>
      <c r="B27" s="1008">
        <v>724</v>
      </c>
      <c r="C27" s="1010">
        <v>1.480300149256783E-2</v>
      </c>
      <c r="D27" s="1008">
        <v>-3</v>
      </c>
      <c r="E27" s="1010">
        <v>-4.126547455295726E-3</v>
      </c>
      <c r="F27" s="1008">
        <v>-4</v>
      </c>
      <c r="G27" s="1010">
        <v>-5.494505494505475E-3</v>
      </c>
    </row>
    <row r="28" spans="1:12" s="63" customFormat="1">
      <c r="A28" s="1007" t="s">
        <v>192</v>
      </c>
      <c r="B28" s="1008">
        <v>2903</v>
      </c>
      <c r="C28" s="1010">
        <v>5.9355128912879022E-2</v>
      </c>
      <c r="D28" s="1008">
        <v>88</v>
      </c>
      <c r="E28" s="1010">
        <v>3.1261101243339251E-2</v>
      </c>
      <c r="F28" s="1008">
        <v>101</v>
      </c>
      <c r="G28" s="1010">
        <v>3.6045681655960005E-2</v>
      </c>
    </row>
    <row r="29" spans="1:12" s="63" customFormat="1">
      <c r="A29" s="1007" t="s">
        <v>1417</v>
      </c>
      <c r="B29" s="1008">
        <v>1042</v>
      </c>
      <c r="C29" s="1010">
        <v>2.130487231388906E-2</v>
      </c>
      <c r="D29" s="1008">
        <v>0</v>
      </c>
      <c r="E29" s="1010">
        <v>0</v>
      </c>
      <c r="F29" s="1008">
        <v>-5</v>
      </c>
      <c r="G29" s="1010">
        <v>-4.7755491881565915E-3</v>
      </c>
    </row>
    <row r="30" spans="1:12" s="63" customFormat="1" ht="18" customHeight="1">
      <c r="A30" s="1012" t="s">
        <v>1024</v>
      </c>
      <c r="B30" s="1013">
        <v>48909</v>
      </c>
      <c r="C30" s="1014">
        <v>0.98940890224703004</v>
      </c>
      <c r="D30" s="1013">
        <v>157</v>
      </c>
      <c r="E30" s="1014">
        <v>3.2203807023301056E-3</v>
      </c>
      <c r="F30" s="1013">
        <v>226</v>
      </c>
      <c r="G30" s="1014">
        <v>4.6422775917671633E-3</v>
      </c>
    </row>
    <row r="31" spans="1:12">
      <c r="A31" s="1015" t="s">
        <v>535</v>
      </c>
      <c r="B31" s="985"/>
      <c r="C31" s="985"/>
      <c r="D31" s="985"/>
      <c r="E31" s="985"/>
      <c r="F31" s="985"/>
      <c r="G31" s="985"/>
      <c r="I31" s="898"/>
      <c r="J31" s="898"/>
      <c r="K31" s="898"/>
      <c r="L31" s="899"/>
    </row>
    <row r="32" spans="1:12">
      <c r="A32" s="1068" t="s">
        <v>1425</v>
      </c>
      <c r="B32" s="1017"/>
      <c r="C32" s="1018"/>
      <c r="D32" s="1019"/>
      <c r="E32" s="1020"/>
      <c r="F32" s="1020"/>
      <c r="G32" s="1020"/>
      <c r="I32" s="898"/>
      <c r="J32" s="898"/>
      <c r="K32" s="898"/>
      <c r="L32" s="899"/>
    </row>
    <row r="33" spans="1:8" ht="12.75" customHeight="1"/>
    <row r="34" spans="1:8">
      <c r="A34" s="1004" t="s">
        <v>1053</v>
      </c>
      <c r="B34" s="985"/>
      <c r="C34" s="985"/>
      <c r="D34" s="985"/>
      <c r="E34" s="985"/>
      <c r="F34" s="985"/>
      <c r="G34" s="985"/>
      <c r="H34" s="886"/>
    </row>
    <row r="35" spans="1:8">
      <c r="A35" s="987" t="s">
        <v>1054</v>
      </c>
      <c r="B35" s="985"/>
      <c r="C35" s="985"/>
      <c r="D35" s="985"/>
      <c r="E35" s="985"/>
      <c r="F35" s="985"/>
      <c r="G35" s="985"/>
      <c r="H35" s="887"/>
    </row>
    <row r="36" spans="1:8">
      <c r="A36" s="985"/>
      <c r="B36" s="985"/>
      <c r="C36" s="985"/>
      <c r="D36" s="1021"/>
      <c r="E36" s="1021" t="s">
        <v>43</v>
      </c>
      <c r="F36" s="985"/>
      <c r="G36" s="1022" t="s">
        <v>1620</v>
      </c>
      <c r="H36" s="309"/>
    </row>
    <row r="37" spans="1:8" ht="12.75" customHeight="1">
      <c r="A37" s="985"/>
      <c r="B37" s="985"/>
      <c r="C37" s="985"/>
      <c r="D37" s="1023"/>
      <c r="E37" s="1023" t="s">
        <v>44</v>
      </c>
      <c r="F37" s="1024"/>
      <c r="G37" s="988" t="s">
        <v>1621</v>
      </c>
      <c r="H37" s="310"/>
    </row>
    <row r="38" spans="1:8" ht="12.75" customHeight="1">
      <c r="A38" s="985"/>
      <c r="B38" s="985"/>
      <c r="C38" s="985"/>
      <c r="D38" s="1023"/>
      <c r="E38" s="1023"/>
      <c r="F38" s="1024"/>
      <c r="G38" s="988"/>
      <c r="H38" s="310"/>
    </row>
    <row r="39" spans="1:8" ht="23.45" customHeight="1">
      <c r="A39" s="1025"/>
      <c r="B39" s="1026"/>
      <c r="C39" s="1026" t="s">
        <v>1583</v>
      </c>
      <c r="D39" s="1026"/>
      <c r="E39" s="1184" t="s">
        <v>527</v>
      </c>
      <c r="F39" s="1184"/>
      <c r="G39" s="1184"/>
      <c r="H39" s="310"/>
    </row>
    <row r="40" spans="1:8" ht="24">
      <c r="A40" s="1025"/>
      <c r="B40" s="1027"/>
      <c r="C40" s="1028" t="s">
        <v>1584</v>
      </c>
      <c r="D40" s="1027"/>
      <c r="E40" s="1185" t="s">
        <v>528</v>
      </c>
      <c r="F40" s="1185"/>
      <c r="G40" s="1071" t="s">
        <v>529</v>
      </c>
      <c r="H40" s="310"/>
    </row>
    <row r="41" spans="1:8" ht="24">
      <c r="A41" s="1029" t="s">
        <v>1082</v>
      </c>
      <c r="B41" s="1030" t="s">
        <v>1083</v>
      </c>
      <c r="C41" s="1030" t="s">
        <v>1084</v>
      </c>
      <c r="D41" s="1030" t="s">
        <v>1085</v>
      </c>
      <c r="E41" s="1030" t="s">
        <v>1083</v>
      </c>
      <c r="F41" s="1030" t="s">
        <v>1084</v>
      </c>
      <c r="G41" s="1030" t="s">
        <v>1085</v>
      </c>
      <c r="H41" s="310"/>
    </row>
    <row r="42" spans="1:8" ht="15" customHeight="1">
      <c r="A42" s="1031" t="s">
        <v>6</v>
      </c>
      <c r="B42" s="1032">
        <v>9</v>
      </c>
      <c r="C42" s="1032">
        <v>8</v>
      </c>
      <c r="D42" s="1032">
        <v>17</v>
      </c>
      <c r="E42" s="1032">
        <v>2</v>
      </c>
      <c r="F42" s="1032">
        <v>0</v>
      </c>
      <c r="G42" s="1069">
        <v>0.1333333333333333</v>
      </c>
      <c r="H42" s="310"/>
    </row>
    <row r="43" spans="1:8" ht="15" customHeight="1">
      <c r="A43" s="1031" t="s">
        <v>7</v>
      </c>
      <c r="B43" s="1032">
        <v>356</v>
      </c>
      <c r="C43" s="1032">
        <v>168</v>
      </c>
      <c r="D43" s="1032">
        <v>524</v>
      </c>
      <c r="E43" s="1032">
        <v>20</v>
      </c>
      <c r="F43" s="1032">
        <v>27</v>
      </c>
      <c r="G43" s="1069">
        <v>9.8532494758909905E-2</v>
      </c>
      <c r="H43" s="310"/>
    </row>
    <row r="44" spans="1:8" ht="15" customHeight="1">
      <c r="A44" s="1031" t="s">
        <v>8</v>
      </c>
      <c r="B44" s="1032">
        <v>1289</v>
      </c>
      <c r="C44" s="1032">
        <v>915</v>
      </c>
      <c r="D44" s="1032">
        <v>2204</v>
      </c>
      <c r="E44" s="1032">
        <v>56</v>
      </c>
      <c r="F44" s="1032">
        <v>80</v>
      </c>
      <c r="G44" s="1069">
        <v>6.5764023210831635E-2</v>
      </c>
      <c r="H44" s="310"/>
    </row>
    <row r="45" spans="1:8" ht="15" customHeight="1">
      <c r="A45" s="1031" t="s">
        <v>9</v>
      </c>
      <c r="B45" s="1032">
        <v>2073</v>
      </c>
      <c r="C45" s="1032">
        <v>1794</v>
      </c>
      <c r="D45" s="1032">
        <v>3867</v>
      </c>
      <c r="E45" s="1032">
        <v>43</v>
      </c>
      <c r="F45" s="1032">
        <v>45</v>
      </c>
      <c r="G45" s="1069">
        <v>2.3286583752315515E-2</v>
      </c>
      <c r="H45" s="310"/>
    </row>
    <row r="46" spans="1:8" ht="15" customHeight="1">
      <c r="A46" s="1031" t="s">
        <v>10</v>
      </c>
      <c r="B46" s="1032">
        <v>3133</v>
      </c>
      <c r="C46" s="1032">
        <v>2983</v>
      </c>
      <c r="D46" s="1032">
        <v>6116</v>
      </c>
      <c r="E46" s="1032">
        <v>10</v>
      </c>
      <c r="F46" s="1032">
        <v>1</v>
      </c>
      <c r="G46" s="1069">
        <v>1.8018018018017834E-3</v>
      </c>
      <c r="H46" s="310"/>
    </row>
    <row r="47" spans="1:8" ht="15" customHeight="1">
      <c r="A47" s="1031" t="s">
        <v>11</v>
      </c>
      <c r="B47" s="1032">
        <v>3983</v>
      </c>
      <c r="C47" s="1032">
        <v>3892</v>
      </c>
      <c r="D47" s="1032">
        <v>7875</v>
      </c>
      <c r="E47" s="1032">
        <v>66</v>
      </c>
      <c r="F47" s="1032">
        <v>75</v>
      </c>
      <c r="G47" s="1069">
        <v>1.8231186966640722E-2</v>
      </c>
      <c r="H47" s="310"/>
    </row>
    <row r="48" spans="1:8" ht="15" customHeight="1">
      <c r="A48" s="1031" t="s">
        <v>12</v>
      </c>
      <c r="B48" s="1032">
        <v>4411</v>
      </c>
      <c r="C48" s="1032">
        <v>4472</v>
      </c>
      <c r="D48" s="1032">
        <v>8883</v>
      </c>
      <c r="E48" s="1032">
        <v>23</v>
      </c>
      <c r="F48" s="1032">
        <v>-12</v>
      </c>
      <c r="G48" s="1069">
        <v>1.2398557258792575E-3</v>
      </c>
      <c r="H48" s="310"/>
    </row>
    <row r="49" spans="1:8" ht="15" customHeight="1">
      <c r="A49" s="1031" t="s">
        <v>39</v>
      </c>
      <c r="B49" s="1032">
        <v>7027</v>
      </c>
      <c r="C49" s="1032">
        <v>6644</v>
      </c>
      <c r="D49" s="1032">
        <v>13671</v>
      </c>
      <c r="E49" s="1032">
        <v>129</v>
      </c>
      <c r="F49" s="1032">
        <v>91</v>
      </c>
      <c r="G49" s="1069">
        <v>1.635566128912358E-2</v>
      </c>
      <c r="H49" s="312"/>
    </row>
    <row r="50" spans="1:8" ht="15" customHeight="1">
      <c r="A50" s="1031" t="s">
        <v>40</v>
      </c>
      <c r="B50" s="1032">
        <v>2957</v>
      </c>
      <c r="C50" s="1032">
        <v>2173</v>
      </c>
      <c r="D50" s="1032">
        <v>5130</v>
      </c>
      <c r="E50" s="1032">
        <v>28</v>
      </c>
      <c r="F50" s="1032">
        <v>39</v>
      </c>
      <c r="G50" s="1069">
        <v>1.3233260912502542E-2</v>
      </c>
    </row>
    <row r="51" spans="1:8" ht="15" customHeight="1">
      <c r="A51" s="1031" t="s">
        <v>41</v>
      </c>
      <c r="B51" s="1032">
        <v>272</v>
      </c>
      <c r="C51" s="1032">
        <v>123</v>
      </c>
      <c r="D51" s="1032">
        <v>395</v>
      </c>
      <c r="E51" s="1032">
        <v>6</v>
      </c>
      <c r="F51" s="1032">
        <v>6</v>
      </c>
      <c r="G51" s="1069">
        <v>3.1331592689294974E-2</v>
      </c>
    </row>
    <row r="52" spans="1:8" ht="15" customHeight="1">
      <c r="A52" s="1031" t="s">
        <v>42</v>
      </c>
      <c r="B52" s="1032">
        <v>1</v>
      </c>
      <c r="C52" s="1032">
        <v>0</v>
      </c>
      <c r="D52" s="1032">
        <v>1</v>
      </c>
      <c r="E52" s="1032">
        <v>0</v>
      </c>
      <c r="F52" s="1032">
        <v>0</v>
      </c>
      <c r="G52" s="1069">
        <v>0</v>
      </c>
    </row>
    <row r="53" spans="1:8" ht="24">
      <c r="A53" s="1033" t="s">
        <v>534</v>
      </c>
      <c r="B53" s="1034">
        <v>25511</v>
      </c>
      <c r="C53" s="1034">
        <v>23172</v>
      </c>
      <c r="D53" s="1034">
        <v>48683</v>
      </c>
      <c r="E53" s="1034">
        <v>383</v>
      </c>
      <c r="F53" s="1034">
        <v>352</v>
      </c>
      <c r="G53" s="1070">
        <v>1.532910653207642E-2</v>
      </c>
      <c r="H53" s="180"/>
    </row>
    <row r="54" spans="1:8" ht="12.75" customHeight="1">
      <c r="A54" s="1016" t="s">
        <v>920</v>
      </c>
      <c r="B54" s="985"/>
      <c r="C54" s="985"/>
      <c r="D54" s="985"/>
      <c r="E54" s="985"/>
      <c r="F54" s="985"/>
      <c r="G54" s="985"/>
      <c r="H54" s="180"/>
    </row>
    <row r="55" spans="1:8" ht="12.75" customHeight="1">
      <c r="B55" s="180"/>
      <c r="C55" s="180"/>
      <c r="D55" s="180"/>
      <c r="E55" s="180"/>
      <c r="F55" s="180"/>
      <c r="G55" s="180"/>
      <c r="H55" s="180"/>
    </row>
    <row r="56" spans="1:8">
      <c r="A56" s="611" t="s">
        <v>81</v>
      </c>
    </row>
    <row r="57" spans="1:8">
      <c r="G57" s="785" t="s">
        <v>801</v>
      </c>
    </row>
    <row r="59" spans="1:8" ht="12.75" customHeight="1"/>
    <row r="60" spans="1:8" ht="12.75" customHeight="1"/>
    <row r="61" spans="1:8" ht="12.75" customHeight="1"/>
    <row r="62" spans="1:8" ht="12.75" customHeight="1"/>
    <row r="63" spans="1:8" ht="12.75" customHeight="1"/>
    <row r="64" spans="1:8" ht="12.75" customHeight="1"/>
    <row r="65" spans="9:12" ht="12.75" customHeight="1"/>
    <row r="66" spans="9:12" ht="12.75" customHeight="1">
      <c r="I66" s="197"/>
      <c r="J66" s="197"/>
      <c r="K66" s="197"/>
      <c r="L66" s="197"/>
    </row>
    <row r="67" spans="9:12" ht="12.75" customHeight="1">
      <c r="I67" s="197"/>
      <c r="J67" s="197"/>
      <c r="K67" s="197"/>
      <c r="L67" s="197"/>
    </row>
    <row r="68" spans="9:12" ht="12.75" customHeight="1">
      <c r="I68" s="197"/>
      <c r="J68" s="197"/>
      <c r="K68" s="197"/>
      <c r="L68" s="197"/>
    </row>
    <row r="69" spans="9:12" ht="12.75" customHeight="1">
      <c r="I69" s="1186"/>
      <c r="J69" s="1186"/>
      <c r="K69" s="197"/>
      <c r="L69" s="197"/>
    </row>
    <row r="70" spans="9:12" ht="12.75" customHeight="1">
      <c r="I70" s="326"/>
      <c r="J70" s="1181"/>
      <c r="K70" s="197"/>
      <c r="L70" s="197"/>
    </row>
    <row r="71" spans="9:12" ht="12.75" customHeight="1">
      <c r="I71" s="327"/>
      <c r="J71" s="1182"/>
      <c r="K71" s="197"/>
      <c r="L71" s="197"/>
    </row>
    <row r="72" spans="9:12" ht="12.75" customHeight="1">
      <c r="I72" s="329"/>
      <c r="J72" s="330"/>
      <c r="K72" s="197"/>
      <c r="L72" s="197"/>
    </row>
    <row r="73" spans="9:12" ht="12.75" customHeight="1">
      <c r="I73" s="329"/>
      <c r="J73" s="330"/>
      <c r="K73" s="197"/>
      <c r="L73" s="197"/>
    </row>
    <row r="74" spans="9:12" ht="12.75" customHeight="1">
      <c r="I74" s="329"/>
      <c r="J74" s="330"/>
      <c r="K74" s="197"/>
      <c r="L74" s="197"/>
    </row>
    <row r="75" spans="9:12" ht="12.75" customHeight="1">
      <c r="I75" s="329"/>
      <c r="J75" s="330"/>
      <c r="K75" s="197"/>
      <c r="L75" s="197"/>
    </row>
    <row r="76" spans="9:12" ht="12.75" customHeight="1">
      <c r="I76" s="329"/>
      <c r="J76" s="330"/>
      <c r="K76" s="197"/>
      <c r="L76" s="197"/>
    </row>
    <row r="77" spans="9:12" ht="12.75" customHeight="1">
      <c r="I77" s="197"/>
      <c r="J77" s="197"/>
      <c r="K77" s="197"/>
      <c r="L77" s="197"/>
    </row>
    <row r="78" spans="9:12" ht="12.75" customHeight="1">
      <c r="I78" s="197"/>
      <c r="J78" s="197"/>
      <c r="K78" s="197"/>
      <c r="L78" s="197"/>
    </row>
    <row r="79" spans="9:12" ht="12.75" customHeight="1">
      <c r="I79" s="197"/>
      <c r="J79" s="197"/>
      <c r="K79" s="197"/>
      <c r="L79" s="197"/>
    </row>
    <row r="80" spans="9:12" ht="12.75" customHeight="1"/>
    <row r="81" spans="1:4" ht="12.75" customHeight="1"/>
    <row r="82" spans="1:4" ht="12.75" customHeight="1"/>
    <row r="83" spans="1:4" ht="12.75" customHeight="1">
      <c r="A83" s="47"/>
    </row>
    <row r="84" spans="1:4" ht="12.75" customHeight="1">
      <c r="A84" s="50"/>
    </row>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row r="95" spans="1:4" ht="12.75" customHeight="1">
      <c r="D95" s="13" t="s">
        <v>536</v>
      </c>
    </row>
    <row r="96" spans="1:4" ht="12.75" customHeight="1"/>
    <row r="97" ht="12.75" customHeight="1"/>
    <row r="98" ht="12.75" customHeight="1"/>
    <row r="99" ht="12.75" customHeight="1"/>
    <row r="100" ht="12.75" customHeight="1"/>
    <row r="101" ht="12.75" customHeight="1"/>
    <row r="102" ht="12.75" customHeight="1"/>
  </sheetData>
  <mergeCells count="12">
    <mergeCell ref="A4:A8"/>
    <mergeCell ref="B4:G4"/>
    <mergeCell ref="B5:C5"/>
    <mergeCell ref="D5:E5"/>
    <mergeCell ref="F5:G5"/>
    <mergeCell ref="B6:C6"/>
    <mergeCell ref="J70:J71"/>
    <mergeCell ref="D6:E6"/>
    <mergeCell ref="F6:G6"/>
    <mergeCell ref="E39:G39"/>
    <mergeCell ref="E40:F40"/>
    <mergeCell ref="I69:J69"/>
  </mergeCells>
  <hyperlinks>
    <hyperlink ref="A56" location="'2 Sadržaj'!A1" display="Sadržaj / Contents" xr:uid="{00000000-0004-0000-0B00-000000000000}"/>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pageSetUpPr fitToPage="1"/>
  </sheetPr>
  <dimension ref="A1:M110"/>
  <sheetViews>
    <sheetView showGridLines="0" zoomScaleNormal="100" workbookViewId="0"/>
  </sheetViews>
  <sheetFormatPr defaultColWidth="8.85546875" defaultRowHeight="15"/>
  <cols>
    <col min="1" max="1" width="31.140625" style="261" customWidth="1"/>
    <col min="2" max="2" width="11.7109375" style="261" customWidth="1"/>
    <col min="3" max="3" width="10.85546875" style="261" customWidth="1"/>
    <col min="4" max="4" width="11.28515625" style="261" customWidth="1"/>
    <col min="5" max="5" width="11.140625" style="261" customWidth="1"/>
    <col min="6" max="6" width="11.28515625" style="261" customWidth="1"/>
    <col min="7" max="8" width="11.140625" style="261" customWidth="1"/>
    <col min="9" max="9" width="11.28515625" style="261" customWidth="1"/>
    <col min="10" max="10" width="11" style="261" bestFit="1" customWidth="1"/>
    <col min="11" max="11" width="10.140625" style="261" customWidth="1"/>
    <col min="12" max="12" width="11" style="261" customWidth="1"/>
    <col min="13" max="16384" width="8.85546875" style="261"/>
  </cols>
  <sheetData>
    <row r="1" spans="1:12">
      <c r="A1" s="150" t="s">
        <v>1027</v>
      </c>
      <c r="I1" s="137" t="str">
        <f>Naslovnica!A20</f>
        <v>Ožujak 2024.</v>
      </c>
      <c r="L1" s="137"/>
    </row>
    <row r="2" spans="1:12">
      <c r="A2" s="551" t="s">
        <v>1028</v>
      </c>
      <c r="I2" s="527" t="str">
        <f>Naslovnica!A24</f>
        <v>March 2024</v>
      </c>
      <c r="L2" s="527"/>
    </row>
    <row r="3" spans="1:12" ht="10.15" customHeight="1">
      <c r="A3" s="551"/>
      <c r="I3" s="527"/>
      <c r="L3" s="527"/>
    </row>
    <row r="4" spans="1:12" ht="12.75" customHeight="1">
      <c r="I4" s="13" t="s">
        <v>1403</v>
      </c>
    </row>
    <row r="5" spans="1:12" ht="19.899999999999999" customHeight="1">
      <c r="A5" s="1164" t="s">
        <v>1086</v>
      </c>
      <c r="B5" s="1168" t="s">
        <v>1065</v>
      </c>
      <c r="C5" s="1168"/>
      <c r="D5" s="1168"/>
      <c r="E5" s="1168"/>
      <c r="F5" s="1166" t="s">
        <v>1067</v>
      </c>
      <c r="G5" s="1163" t="s">
        <v>1064</v>
      </c>
      <c r="H5" s="1164" t="s">
        <v>1066</v>
      </c>
      <c r="I5" s="1164" t="s">
        <v>1088</v>
      </c>
    </row>
    <row r="6" spans="1:12" s="63" customFormat="1" ht="69" customHeight="1">
      <c r="A6" s="1164"/>
      <c r="B6" s="914" t="s">
        <v>1060</v>
      </c>
      <c r="C6" s="914" t="s">
        <v>1061</v>
      </c>
      <c r="D6" s="914" t="s">
        <v>1062</v>
      </c>
      <c r="E6" s="914" t="s">
        <v>1063</v>
      </c>
      <c r="F6" s="1166"/>
      <c r="G6" s="1163"/>
      <c r="H6" s="1164"/>
      <c r="I6" s="1164"/>
      <c r="J6" s="890"/>
    </row>
    <row r="7" spans="1:12" s="63" customFormat="1">
      <c r="A7" s="910" t="s">
        <v>1379</v>
      </c>
      <c r="B7" s="922">
        <v>357.66985</v>
      </c>
      <c r="C7" s="922">
        <v>1.09243</v>
      </c>
      <c r="D7" s="922">
        <v>0</v>
      </c>
      <c r="E7" s="922">
        <v>0</v>
      </c>
      <c r="F7" s="923">
        <v>358.76227999999998</v>
      </c>
      <c r="G7" s="926">
        <v>30.967754439021867</v>
      </c>
      <c r="H7" s="923">
        <v>382.00113999999996</v>
      </c>
      <c r="I7" s="923">
        <v>621.67842434202669</v>
      </c>
    </row>
    <row r="8" spans="1:12" s="63" customFormat="1">
      <c r="A8" s="910" t="s">
        <v>850</v>
      </c>
      <c r="B8" s="922">
        <v>21.878879999999999</v>
      </c>
      <c r="C8" s="922">
        <v>1.631</v>
      </c>
      <c r="D8" s="922">
        <v>0</v>
      </c>
      <c r="E8" s="922">
        <v>0</v>
      </c>
      <c r="F8" s="923">
        <v>23.509879999999999</v>
      </c>
      <c r="G8" s="924">
        <v>1.5122870124792964E-3</v>
      </c>
      <c r="H8" s="923">
        <v>70.621519999999691</v>
      </c>
      <c r="I8" s="923">
        <v>3851.5556557170339</v>
      </c>
    </row>
    <row r="9" spans="1:12" s="63" customFormat="1">
      <c r="A9" s="910" t="s">
        <v>837</v>
      </c>
      <c r="B9" s="922">
        <v>1.45404</v>
      </c>
      <c r="C9" s="922">
        <v>6.2244400000000004</v>
      </c>
      <c r="D9" s="922">
        <v>0</v>
      </c>
      <c r="E9" s="922">
        <v>0</v>
      </c>
      <c r="F9" s="923">
        <v>7.6784800000000004</v>
      </c>
      <c r="G9" s="924">
        <v>-0.89356872607594484</v>
      </c>
      <c r="H9" s="923">
        <v>90.88065000000006</v>
      </c>
      <c r="I9" s="923">
        <v>3192.1876368989288</v>
      </c>
    </row>
    <row r="10" spans="1:12" s="63" customFormat="1">
      <c r="A10" s="910" t="s">
        <v>181</v>
      </c>
      <c r="B10" s="922">
        <v>1.9686999999999999</v>
      </c>
      <c r="C10" s="922">
        <v>8.4685199999999998</v>
      </c>
      <c r="D10" s="922">
        <v>0</v>
      </c>
      <c r="E10" s="922">
        <v>0</v>
      </c>
      <c r="F10" s="923">
        <v>10.43722</v>
      </c>
      <c r="G10" s="924">
        <v>3.7406270624438243E-2</v>
      </c>
      <c r="H10" s="923">
        <v>30.138499999999112</v>
      </c>
      <c r="I10" s="923">
        <v>5426.5710454568998</v>
      </c>
    </row>
    <row r="11" spans="1:12" s="63" customFormat="1">
      <c r="A11" s="910" t="s">
        <v>852</v>
      </c>
      <c r="B11" s="922">
        <v>91.050899999999999</v>
      </c>
      <c r="C11" s="922">
        <v>3.1805300000000001</v>
      </c>
      <c r="D11" s="922">
        <v>0</v>
      </c>
      <c r="E11" s="922">
        <v>0</v>
      </c>
      <c r="F11" s="923">
        <v>94.231430000000003</v>
      </c>
      <c r="G11" s="924">
        <v>-8.8146441672013909E-2</v>
      </c>
      <c r="H11" s="923">
        <v>295.1644899999992</v>
      </c>
      <c r="I11" s="923">
        <v>15600.421316917509</v>
      </c>
    </row>
    <row r="12" spans="1:12" s="63" customFormat="1">
      <c r="A12" s="910" t="s">
        <v>182</v>
      </c>
      <c r="B12" s="922">
        <v>1.1913199999999999</v>
      </c>
      <c r="C12" s="922">
        <v>7.8308400000000002</v>
      </c>
      <c r="D12" s="922">
        <v>0</v>
      </c>
      <c r="E12" s="922">
        <v>0</v>
      </c>
      <c r="F12" s="923">
        <v>9.0221599999999995</v>
      </c>
      <c r="G12" s="924">
        <v>-0.14664053603114502</v>
      </c>
      <c r="H12" s="923">
        <v>32.659569999999803</v>
      </c>
      <c r="I12" s="923">
        <v>1328.0537047348855</v>
      </c>
    </row>
    <row r="13" spans="1:12" s="63" customFormat="1">
      <c r="A13" s="910" t="s">
        <v>183</v>
      </c>
      <c r="B13" s="922">
        <v>118.16287</v>
      </c>
      <c r="C13" s="922">
        <v>15.381080000000001</v>
      </c>
      <c r="D13" s="922">
        <v>0</v>
      </c>
      <c r="E13" s="922">
        <v>0</v>
      </c>
      <c r="F13" s="923">
        <v>133.54395</v>
      </c>
      <c r="G13" s="924">
        <v>1.0948412496842197E-2</v>
      </c>
      <c r="H13" s="923">
        <v>406.64858000000459</v>
      </c>
      <c r="I13" s="923">
        <v>26358.317017619614</v>
      </c>
    </row>
    <row r="14" spans="1:12" s="63" customFormat="1">
      <c r="A14" s="911" t="s">
        <v>184</v>
      </c>
      <c r="B14" s="922">
        <v>34.296349999999997</v>
      </c>
      <c r="C14" s="922">
        <v>63.385120000000001</v>
      </c>
      <c r="D14" s="922">
        <v>0</v>
      </c>
      <c r="E14" s="922">
        <v>15.867940000000001</v>
      </c>
      <c r="F14" s="923">
        <v>113.54940999999999</v>
      </c>
      <c r="G14" s="924">
        <v>0.15061758744587084</v>
      </c>
      <c r="H14" s="923">
        <v>325.29383000000234</v>
      </c>
      <c r="I14" s="923">
        <v>18793.806899847365</v>
      </c>
    </row>
    <row r="15" spans="1:12" s="63" customFormat="1">
      <c r="A15" s="912" t="s">
        <v>185</v>
      </c>
      <c r="B15" s="922">
        <v>11.82357</v>
      </c>
      <c r="C15" s="922">
        <v>35.419170000000001</v>
      </c>
      <c r="D15" s="922">
        <v>0</v>
      </c>
      <c r="E15" s="922">
        <v>8.4750000000000006E-2</v>
      </c>
      <c r="F15" s="923">
        <v>47.327489999999997</v>
      </c>
      <c r="G15" s="924">
        <v>4.7693514870865705E-3</v>
      </c>
      <c r="H15" s="923">
        <v>134.37308999999914</v>
      </c>
      <c r="I15" s="923">
        <v>14587.265143200613</v>
      </c>
    </row>
    <row r="16" spans="1:12" s="63" customFormat="1">
      <c r="A16" s="912" t="s">
        <v>186</v>
      </c>
      <c r="B16" s="922">
        <v>181.23500000000001</v>
      </c>
      <c r="C16" s="922">
        <v>20.176439999999999</v>
      </c>
      <c r="D16" s="922">
        <v>0</v>
      </c>
      <c r="E16" s="922">
        <v>0</v>
      </c>
      <c r="F16" s="923">
        <v>201.41144000000003</v>
      </c>
      <c r="G16" s="924">
        <v>1.0580944165162531E-2</v>
      </c>
      <c r="H16" s="923">
        <v>603.16628000000128</v>
      </c>
      <c r="I16" s="923">
        <v>29154.306418403346</v>
      </c>
    </row>
    <row r="17" spans="1:12" s="63" customFormat="1">
      <c r="A17" s="912" t="s">
        <v>187</v>
      </c>
      <c r="B17" s="922">
        <v>1.98</v>
      </c>
      <c r="C17" s="922">
        <v>169.64713</v>
      </c>
      <c r="D17" s="922">
        <v>0</v>
      </c>
      <c r="E17" s="922">
        <v>8.0649999999999999E-2</v>
      </c>
      <c r="F17" s="923">
        <v>171.70777999999999</v>
      </c>
      <c r="G17" s="924">
        <v>-1.0182552228662822E-2</v>
      </c>
      <c r="H17" s="923">
        <v>524.64566999999806</v>
      </c>
      <c r="I17" s="923">
        <v>43575.721903856254</v>
      </c>
    </row>
    <row r="18" spans="1:12" s="63" customFormat="1">
      <c r="A18" s="912" t="s">
        <v>625</v>
      </c>
      <c r="B18" s="922">
        <v>35.445</v>
      </c>
      <c r="C18" s="922">
        <v>4.3885500000000004</v>
      </c>
      <c r="D18" s="922">
        <v>0</v>
      </c>
      <c r="E18" s="922">
        <v>0</v>
      </c>
      <c r="F18" s="923">
        <v>39.833550000000002</v>
      </c>
      <c r="G18" s="924">
        <v>0.16899015647166049</v>
      </c>
      <c r="H18" s="923">
        <v>109.18292999999903</v>
      </c>
      <c r="I18" s="923">
        <v>8716.9098455411768</v>
      </c>
    </row>
    <row r="19" spans="1:12" s="63" customFormat="1">
      <c r="A19" s="911" t="s">
        <v>188</v>
      </c>
      <c r="B19" s="922">
        <v>35.467759999999991</v>
      </c>
      <c r="C19" s="922">
        <v>3.06385</v>
      </c>
      <c r="D19" s="922">
        <v>0</v>
      </c>
      <c r="E19" s="922">
        <v>0</v>
      </c>
      <c r="F19" s="923">
        <v>38.531609999999993</v>
      </c>
      <c r="G19" s="924">
        <v>-3.7674721672842693E-2</v>
      </c>
      <c r="H19" s="923">
        <v>118.37208000000101</v>
      </c>
      <c r="I19" s="923">
        <v>4871.6660092268885</v>
      </c>
    </row>
    <row r="20" spans="1:12" s="63" customFormat="1">
      <c r="A20" s="911" t="s">
        <v>189</v>
      </c>
      <c r="B20" s="922">
        <v>0</v>
      </c>
      <c r="C20" s="922">
        <v>17.219159999999999</v>
      </c>
      <c r="D20" s="922">
        <v>0</v>
      </c>
      <c r="E20" s="922">
        <v>2.9929600000000001</v>
      </c>
      <c r="F20" s="923">
        <v>20.212119999999999</v>
      </c>
      <c r="G20" s="924">
        <v>0.23096318094783341</v>
      </c>
      <c r="H20" s="923">
        <v>73.692589999998745</v>
      </c>
      <c r="I20" s="923">
        <v>8800.1335568219492</v>
      </c>
    </row>
    <row r="21" spans="1:12" s="63" customFormat="1">
      <c r="A21" s="911" t="s">
        <v>193</v>
      </c>
      <c r="B21" s="922">
        <v>6.5609500000000001</v>
      </c>
      <c r="C21" s="922">
        <v>0.86980999999999997</v>
      </c>
      <c r="D21" s="922">
        <v>0</v>
      </c>
      <c r="E21" s="922">
        <v>0</v>
      </c>
      <c r="F21" s="923">
        <v>7.4307600000000003</v>
      </c>
      <c r="G21" s="924">
        <v>0.89101440128667475</v>
      </c>
      <c r="H21" s="923">
        <v>15.456119999999999</v>
      </c>
      <c r="I21" s="923">
        <v>473.65574825204044</v>
      </c>
    </row>
    <row r="22" spans="1:12" s="63" customFormat="1">
      <c r="A22" s="911" t="s">
        <v>225</v>
      </c>
      <c r="B22" s="922">
        <v>0</v>
      </c>
      <c r="C22" s="922">
        <v>5.1722000000000001</v>
      </c>
      <c r="D22" s="922">
        <v>0</v>
      </c>
      <c r="E22" s="922">
        <v>0</v>
      </c>
      <c r="F22" s="923">
        <v>5.1722000000000001</v>
      </c>
      <c r="G22" s="924">
        <v>-1.8829698034320663E-2</v>
      </c>
      <c r="H22" s="923">
        <v>17.808970000000045</v>
      </c>
      <c r="I22" s="923">
        <v>418.90680271285419</v>
      </c>
    </row>
    <row r="23" spans="1:12" s="63" customFormat="1">
      <c r="A23" s="911" t="s">
        <v>224</v>
      </c>
      <c r="B23" s="922">
        <v>0</v>
      </c>
      <c r="C23" s="922">
        <v>3.2427299999999999</v>
      </c>
      <c r="D23" s="922">
        <v>0</v>
      </c>
      <c r="E23" s="922">
        <v>0</v>
      </c>
      <c r="F23" s="923">
        <v>3.2427299999999999</v>
      </c>
      <c r="G23" s="924">
        <v>1.2085379392073663</v>
      </c>
      <c r="H23" s="923">
        <v>7.1803299999992305</v>
      </c>
      <c r="I23" s="923">
        <v>10467.294916421795</v>
      </c>
    </row>
    <row r="24" spans="1:12" s="63" customFormat="1">
      <c r="A24" s="911" t="s">
        <v>190</v>
      </c>
      <c r="B24" s="922">
        <v>0</v>
      </c>
      <c r="C24" s="922">
        <v>85.921899999999994</v>
      </c>
      <c r="D24" s="922">
        <v>0</v>
      </c>
      <c r="E24" s="922">
        <v>0</v>
      </c>
      <c r="F24" s="923">
        <v>85.921899999999994</v>
      </c>
      <c r="G24" s="924">
        <v>5.0405256506820262E-2</v>
      </c>
      <c r="H24" s="923">
        <v>256.75271999999768</v>
      </c>
      <c r="I24" s="923">
        <v>8186.2620067774869</v>
      </c>
    </row>
    <row r="25" spans="1:12" s="63" customFormat="1">
      <c r="A25" s="910" t="s">
        <v>191</v>
      </c>
      <c r="B25" s="922">
        <v>0</v>
      </c>
      <c r="C25" s="922">
        <v>33.434719999999999</v>
      </c>
      <c r="D25" s="922">
        <v>0</v>
      </c>
      <c r="E25" s="922">
        <v>0</v>
      </c>
      <c r="F25" s="923">
        <v>33.434719999999999</v>
      </c>
      <c r="G25" s="924">
        <v>0.10343826122943645</v>
      </c>
      <c r="H25" s="923">
        <v>104.68260000000009</v>
      </c>
      <c r="I25" s="923">
        <v>6072.0366031860058</v>
      </c>
    </row>
    <row r="26" spans="1:12" s="63" customFormat="1">
      <c r="A26" s="911" t="s">
        <v>192</v>
      </c>
      <c r="B26" s="922">
        <v>117.34896000000001</v>
      </c>
      <c r="C26" s="922">
        <v>37.180239999999998</v>
      </c>
      <c r="D26" s="922">
        <v>0</v>
      </c>
      <c r="E26" s="922">
        <v>0</v>
      </c>
      <c r="F26" s="923">
        <v>154.5292</v>
      </c>
      <c r="G26" s="924">
        <v>2.9060727827999364</v>
      </c>
      <c r="H26" s="923">
        <v>239.61595000000125</v>
      </c>
      <c r="I26" s="923">
        <v>6533.7506286767539</v>
      </c>
    </row>
    <row r="27" spans="1:12" s="63" customFormat="1">
      <c r="A27" s="911" t="s">
        <v>1417</v>
      </c>
      <c r="B27" s="922">
        <v>0</v>
      </c>
      <c r="C27" s="922">
        <v>25.582660000000001</v>
      </c>
      <c r="D27" s="922">
        <v>0</v>
      </c>
      <c r="E27" s="922">
        <v>0</v>
      </c>
      <c r="F27" s="923">
        <v>25.582660000000001</v>
      </c>
      <c r="G27" s="924">
        <v>-1.1137271030382423E-2</v>
      </c>
      <c r="H27" s="923">
        <v>87.707430000000386</v>
      </c>
      <c r="I27" s="923">
        <v>7038.8266156062118</v>
      </c>
    </row>
    <row r="28" spans="1:12" s="63" customFormat="1" ht="18.75" customHeight="1">
      <c r="A28" s="892" t="s">
        <v>1022</v>
      </c>
      <c r="B28" s="925">
        <v>1017.5341500000002</v>
      </c>
      <c r="C28" s="925">
        <v>548.51251999999999</v>
      </c>
      <c r="D28" s="925">
        <v>0</v>
      </c>
      <c r="E28" s="925">
        <v>19.026299999999999</v>
      </c>
      <c r="F28" s="925">
        <v>1585.0729699999997</v>
      </c>
      <c r="G28" s="941">
        <v>0.36618956466774999</v>
      </c>
      <c r="H28" s="925">
        <v>3926.0450400000004</v>
      </c>
      <c r="I28" s="925">
        <v>230928.03251233519</v>
      </c>
    </row>
    <row r="29" spans="1:12">
      <c r="A29" s="28" t="s">
        <v>535</v>
      </c>
      <c r="I29" s="898"/>
      <c r="J29" s="898"/>
      <c r="K29" s="898"/>
      <c r="L29" s="899"/>
    </row>
    <row r="30" spans="1:12">
      <c r="A30" s="32" t="s">
        <v>920</v>
      </c>
      <c r="B30" s="795"/>
      <c r="C30" s="889"/>
      <c r="D30" s="728"/>
      <c r="E30" s="794"/>
      <c r="F30" s="794"/>
      <c r="G30" s="794"/>
      <c r="I30" s="898"/>
      <c r="J30" s="898"/>
      <c r="K30" s="898"/>
      <c r="L30" s="899"/>
    </row>
    <row r="31" spans="1:12" ht="12.75" customHeight="1">
      <c r="A31" s="261" t="s">
        <v>1124</v>
      </c>
    </row>
    <row r="32" spans="1:12" ht="12.75" customHeight="1">
      <c r="A32" s="921" t="s">
        <v>1092</v>
      </c>
    </row>
    <row r="33" spans="1:13" ht="12.75" customHeight="1"/>
    <row r="34" spans="1:13">
      <c r="A34" s="150" t="s">
        <v>1029</v>
      </c>
      <c r="H34" s="886"/>
      <c r="L34" s="137" t="str">
        <f>I1</f>
        <v>Ožujak 2024.</v>
      </c>
    </row>
    <row r="35" spans="1:13">
      <c r="A35" s="551" t="s">
        <v>1030</v>
      </c>
      <c r="H35" s="887"/>
      <c r="L35" s="527" t="str">
        <f>I2</f>
        <v>March 2024</v>
      </c>
    </row>
    <row r="36" spans="1:13" ht="10.15" customHeight="1">
      <c r="A36" s="551"/>
      <c r="H36" s="887"/>
    </row>
    <row r="37" spans="1:13" ht="10.15" customHeight="1">
      <c r="A37" s="551"/>
      <c r="H37" s="887"/>
      <c r="L37" s="13" t="s">
        <v>1403</v>
      </c>
    </row>
    <row r="38" spans="1:13" s="63" customFormat="1" ht="14.45" customHeight="1">
      <c r="A38" s="1164" t="s">
        <v>1086</v>
      </c>
      <c r="B38" s="1167" t="s">
        <v>1123</v>
      </c>
      <c r="C38" s="1167"/>
      <c r="D38" s="1167"/>
      <c r="E38" s="1167"/>
      <c r="F38" s="1165" t="s">
        <v>1070</v>
      </c>
      <c r="G38" s="1165"/>
      <c r="H38" s="1165"/>
      <c r="I38" s="1166" t="s">
        <v>1069</v>
      </c>
      <c r="J38" s="1166" t="s">
        <v>1064</v>
      </c>
      <c r="K38" s="1164" t="s">
        <v>1066</v>
      </c>
      <c r="L38" s="1164" t="s">
        <v>1089</v>
      </c>
      <c r="M38" s="890"/>
    </row>
    <row r="39" spans="1:13" s="63" customFormat="1" ht="94.9" customHeight="1">
      <c r="A39" s="1164"/>
      <c r="B39" s="914" t="s">
        <v>1072</v>
      </c>
      <c r="C39" s="914" t="s">
        <v>1073</v>
      </c>
      <c r="D39" s="914" t="s">
        <v>1074</v>
      </c>
      <c r="E39" s="914" t="s">
        <v>1075</v>
      </c>
      <c r="F39" s="914" t="s">
        <v>1071</v>
      </c>
      <c r="G39" s="914" t="s">
        <v>1076</v>
      </c>
      <c r="H39" s="914" t="s">
        <v>1023</v>
      </c>
      <c r="I39" s="1166"/>
      <c r="J39" s="1166"/>
      <c r="K39" s="1164"/>
      <c r="L39" s="1164"/>
    </row>
    <row r="40" spans="1:13" s="63" customFormat="1">
      <c r="A40" s="910" t="s">
        <v>1379</v>
      </c>
      <c r="B40" s="922">
        <v>0</v>
      </c>
      <c r="C40" s="922">
        <v>0</v>
      </c>
      <c r="D40" s="922">
        <v>0</v>
      </c>
      <c r="E40" s="922">
        <v>0</v>
      </c>
      <c r="F40" s="922">
        <v>0</v>
      </c>
      <c r="G40" s="922">
        <v>0</v>
      </c>
      <c r="H40" s="922">
        <v>0</v>
      </c>
      <c r="I40" s="923">
        <v>0</v>
      </c>
      <c r="J40" s="1072">
        <v>-1</v>
      </c>
      <c r="K40" s="923">
        <v>0.72938999999999998</v>
      </c>
      <c r="L40" s="923">
        <v>0.72938999999999998</v>
      </c>
    </row>
    <row r="41" spans="1:13" s="63" customFormat="1">
      <c r="A41" s="910" t="s">
        <v>850</v>
      </c>
      <c r="B41" s="922">
        <v>0</v>
      </c>
      <c r="C41" s="922">
        <v>0</v>
      </c>
      <c r="D41" s="922">
        <v>0</v>
      </c>
      <c r="E41" s="922">
        <v>0</v>
      </c>
      <c r="F41" s="922">
        <v>0</v>
      </c>
      <c r="G41" s="922">
        <v>11.637370000000001</v>
      </c>
      <c r="H41" s="922">
        <v>0</v>
      </c>
      <c r="I41" s="923">
        <v>11.637370000000001</v>
      </c>
      <c r="J41" s="1072">
        <v>1</v>
      </c>
      <c r="K41" s="923">
        <v>14.248679999999979</v>
      </c>
      <c r="L41" s="923">
        <v>516.74574305594251</v>
      </c>
    </row>
    <row r="42" spans="1:13" s="63" customFormat="1">
      <c r="A42" s="910" t="s">
        <v>837</v>
      </c>
      <c r="B42" s="922">
        <v>0</v>
      </c>
      <c r="C42" s="922">
        <v>0</v>
      </c>
      <c r="D42" s="922">
        <v>0</v>
      </c>
      <c r="E42" s="922">
        <v>0</v>
      </c>
      <c r="F42" s="922">
        <v>0</v>
      </c>
      <c r="G42" s="922">
        <v>0</v>
      </c>
      <c r="H42" s="922">
        <v>0</v>
      </c>
      <c r="I42" s="923">
        <v>0</v>
      </c>
      <c r="J42" s="1105" t="s">
        <v>139</v>
      </c>
      <c r="K42" s="923">
        <v>0.78294999999991433</v>
      </c>
      <c r="L42" s="923">
        <v>766.10337779281986</v>
      </c>
    </row>
    <row r="43" spans="1:13" s="63" customFormat="1">
      <c r="A43" s="910" t="s">
        <v>181</v>
      </c>
      <c r="B43" s="922">
        <v>0</v>
      </c>
      <c r="C43" s="922">
        <v>0</v>
      </c>
      <c r="D43" s="922">
        <v>0</v>
      </c>
      <c r="E43" s="922">
        <v>0</v>
      </c>
      <c r="F43" s="922">
        <v>0</v>
      </c>
      <c r="G43" s="922">
        <v>0</v>
      </c>
      <c r="H43" s="922">
        <v>0</v>
      </c>
      <c r="I43" s="923">
        <v>0</v>
      </c>
      <c r="J43" s="1072">
        <v>-1</v>
      </c>
      <c r="K43" s="923">
        <v>78.643630000000485</v>
      </c>
      <c r="L43" s="923">
        <v>4241.1756075817912</v>
      </c>
    </row>
    <row r="44" spans="1:13" s="63" customFormat="1">
      <c r="A44" s="910" t="s">
        <v>852</v>
      </c>
      <c r="B44" s="922">
        <v>31.27028</v>
      </c>
      <c r="C44" s="922">
        <v>0</v>
      </c>
      <c r="D44" s="922">
        <v>0</v>
      </c>
      <c r="E44" s="922">
        <v>0</v>
      </c>
      <c r="F44" s="922">
        <v>0</v>
      </c>
      <c r="G44" s="922">
        <v>36.069020000000002</v>
      </c>
      <c r="H44" s="922">
        <v>0</v>
      </c>
      <c r="I44" s="923">
        <v>67.339300000000009</v>
      </c>
      <c r="J44" s="1072">
        <v>-0.57367065405451401</v>
      </c>
      <c r="K44" s="923">
        <v>269.84460000000036</v>
      </c>
      <c r="L44" s="923">
        <v>6083.7499616066116</v>
      </c>
      <c r="M44" s="938"/>
    </row>
    <row r="45" spans="1:13" s="63" customFormat="1">
      <c r="A45" s="910" t="s">
        <v>182</v>
      </c>
      <c r="B45" s="922">
        <v>0</v>
      </c>
      <c r="C45" s="922">
        <v>0</v>
      </c>
      <c r="D45" s="922">
        <v>0</v>
      </c>
      <c r="E45" s="922">
        <v>0</v>
      </c>
      <c r="F45" s="922">
        <v>0</v>
      </c>
      <c r="G45" s="922">
        <v>0</v>
      </c>
      <c r="H45" s="922">
        <v>0</v>
      </c>
      <c r="I45" s="923">
        <v>0</v>
      </c>
      <c r="J45" s="1072">
        <v>-1</v>
      </c>
      <c r="K45" s="923">
        <v>16.591700000000003</v>
      </c>
      <c r="L45" s="923">
        <v>208.55764201207779</v>
      </c>
    </row>
    <row r="46" spans="1:13" s="63" customFormat="1">
      <c r="A46" s="910" t="s">
        <v>183</v>
      </c>
      <c r="B46" s="922">
        <v>0</v>
      </c>
      <c r="C46" s="922">
        <v>0</v>
      </c>
      <c r="D46" s="922">
        <v>0</v>
      </c>
      <c r="E46" s="922">
        <v>0</v>
      </c>
      <c r="F46" s="922">
        <v>0</v>
      </c>
      <c r="G46" s="922">
        <v>129.79407</v>
      </c>
      <c r="H46" s="922">
        <v>0</v>
      </c>
      <c r="I46" s="923">
        <v>129.79407</v>
      </c>
      <c r="J46" s="1072">
        <v>1.5094775775281293</v>
      </c>
      <c r="K46" s="923">
        <v>274.49027000000024</v>
      </c>
      <c r="L46" s="923">
        <v>6060.1446366952023</v>
      </c>
    </row>
    <row r="47" spans="1:13" s="63" customFormat="1">
      <c r="A47" s="911" t="s">
        <v>184</v>
      </c>
      <c r="B47" s="922">
        <v>17.580770000000001</v>
      </c>
      <c r="C47" s="922">
        <v>0</v>
      </c>
      <c r="D47" s="922">
        <v>0</v>
      </c>
      <c r="E47" s="922">
        <v>0</v>
      </c>
      <c r="F47" s="922">
        <v>0</v>
      </c>
      <c r="G47" s="922">
        <v>71.822199999999995</v>
      </c>
      <c r="H47" s="922">
        <v>0</v>
      </c>
      <c r="I47" s="923">
        <v>89.402969999999996</v>
      </c>
      <c r="J47" s="1072">
        <v>-0.36779435019267492</v>
      </c>
      <c r="K47" s="923">
        <v>335.59433000000172</v>
      </c>
      <c r="L47" s="923">
        <v>9209.2825215847097</v>
      </c>
    </row>
    <row r="48" spans="1:13" s="63" customFormat="1">
      <c r="A48" s="912" t="s">
        <v>185</v>
      </c>
      <c r="B48" s="922">
        <v>0</v>
      </c>
      <c r="C48" s="922">
        <v>0</v>
      </c>
      <c r="D48" s="922">
        <v>22.328470000000003</v>
      </c>
      <c r="E48" s="922">
        <v>11.765969999999999</v>
      </c>
      <c r="F48" s="922">
        <v>0</v>
      </c>
      <c r="G48" s="922">
        <v>8.0649999999999999E-2</v>
      </c>
      <c r="H48" s="922">
        <v>0</v>
      </c>
      <c r="I48" s="923">
        <v>34.175090000000004</v>
      </c>
      <c r="J48" s="1072">
        <v>-0.38617771037973891</v>
      </c>
      <c r="K48" s="923">
        <v>129.13834000000043</v>
      </c>
      <c r="L48" s="923">
        <v>6398.0676020366309</v>
      </c>
    </row>
    <row r="49" spans="1:12" s="63" customFormat="1">
      <c r="A49" s="912" t="s">
        <v>186</v>
      </c>
      <c r="B49" s="922">
        <v>0</v>
      </c>
      <c r="C49" s="922">
        <v>0</v>
      </c>
      <c r="D49" s="922">
        <v>64.973230000000001</v>
      </c>
      <c r="E49" s="922">
        <v>22.37078</v>
      </c>
      <c r="F49" s="922">
        <v>12.448460000000001</v>
      </c>
      <c r="G49" s="922">
        <v>0</v>
      </c>
      <c r="H49" s="922">
        <v>0</v>
      </c>
      <c r="I49" s="923">
        <v>99.792469999999994</v>
      </c>
      <c r="J49" s="1072">
        <v>-2.9004878694292469E-2</v>
      </c>
      <c r="K49" s="923">
        <v>289.87685000000056</v>
      </c>
      <c r="L49" s="923">
        <v>5822.2814006058807</v>
      </c>
    </row>
    <row r="50" spans="1:12" s="63" customFormat="1">
      <c r="A50" s="912" t="s">
        <v>187</v>
      </c>
      <c r="B50" s="922">
        <v>32.218719999999998</v>
      </c>
      <c r="C50" s="922">
        <v>0</v>
      </c>
      <c r="D50" s="922">
        <v>82.441180000000003</v>
      </c>
      <c r="E50" s="922">
        <v>48.840620000000001</v>
      </c>
      <c r="F50" s="922">
        <v>4.7862400000000003</v>
      </c>
      <c r="G50" s="922">
        <v>0</v>
      </c>
      <c r="H50" s="922">
        <v>0</v>
      </c>
      <c r="I50" s="923">
        <v>168.28675999999999</v>
      </c>
      <c r="J50" s="1072">
        <v>-0.37682402092110434</v>
      </c>
      <c r="K50" s="923">
        <v>613.90709000000061</v>
      </c>
      <c r="L50" s="923">
        <v>20715.738194697715</v>
      </c>
    </row>
    <row r="51" spans="1:12" s="63" customFormat="1">
      <c r="A51" s="912" t="s">
        <v>625</v>
      </c>
      <c r="B51" s="922">
        <v>0</v>
      </c>
      <c r="C51" s="922">
        <v>0</v>
      </c>
      <c r="D51" s="922">
        <v>14.66535</v>
      </c>
      <c r="E51" s="922">
        <v>5.2145099999999989</v>
      </c>
      <c r="F51" s="922">
        <v>0</v>
      </c>
      <c r="G51" s="922">
        <v>0</v>
      </c>
      <c r="H51" s="922">
        <v>0</v>
      </c>
      <c r="I51" s="923">
        <v>19.879860000000001</v>
      </c>
      <c r="J51" s="1072">
        <v>-0.50645167537002722</v>
      </c>
      <c r="K51" s="923">
        <v>92.669080000000008</v>
      </c>
      <c r="L51" s="923">
        <v>550.9273538390072</v>
      </c>
    </row>
    <row r="52" spans="1:12" s="63" customFormat="1">
      <c r="A52" s="911" t="s">
        <v>188</v>
      </c>
      <c r="B52" s="922">
        <v>0</v>
      </c>
      <c r="C52" s="922">
        <v>0</v>
      </c>
      <c r="D52" s="922">
        <v>0</v>
      </c>
      <c r="E52" s="922">
        <v>1.4788600000000001</v>
      </c>
      <c r="F52" s="922">
        <v>0</v>
      </c>
      <c r="G52" s="922">
        <v>3.4506800000000002</v>
      </c>
      <c r="H52" s="922">
        <v>0</v>
      </c>
      <c r="I52" s="923">
        <v>4.9295400000000003</v>
      </c>
      <c r="J52" s="1072">
        <v>-0.90590633160595846</v>
      </c>
      <c r="K52" s="923">
        <v>77.641939999999977</v>
      </c>
      <c r="L52" s="923">
        <v>1315.8105815959916</v>
      </c>
    </row>
    <row r="53" spans="1:12" s="63" customFormat="1">
      <c r="A53" s="911" t="s">
        <v>189</v>
      </c>
      <c r="B53" s="922">
        <v>0</v>
      </c>
      <c r="C53" s="922">
        <v>0</v>
      </c>
      <c r="D53" s="922">
        <v>0</v>
      </c>
      <c r="E53" s="922">
        <v>2.6544599999999998</v>
      </c>
      <c r="F53" s="922">
        <v>0</v>
      </c>
      <c r="G53" s="922">
        <v>6.3162600000000007</v>
      </c>
      <c r="H53" s="922">
        <v>0</v>
      </c>
      <c r="I53" s="923">
        <v>8.97072</v>
      </c>
      <c r="J53" s="1072">
        <v>7.5222368583493404E-2</v>
      </c>
      <c r="K53" s="923">
        <v>57.046890000000019</v>
      </c>
      <c r="L53" s="923">
        <v>388.30754069082218</v>
      </c>
    </row>
    <row r="54" spans="1:12" s="63" customFormat="1">
      <c r="A54" s="911" t="s">
        <v>193</v>
      </c>
      <c r="B54" s="922">
        <v>0</v>
      </c>
      <c r="C54" s="922">
        <v>0</v>
      </c>
      <c r="D54" s="922">
        <v>0</v>
      </c>
      <c r="E54" s="922">
        <v>0</v>
      </c>
      <c r="F54" s="922">
        <v>0</v>
      </c>
      <c r="G54" s="922">
        <v>0</v>
      </c>
      <c r="H54" s="922">
        <v>0</v>
      </c>
      <c r="I54" s="923">
        <v>0</v>
      </c>
      <c r="J54" s="1105" t="s">
        <v>139</v>
      </c>
      <c r="K54" s="923">
        <v>0</v>
      </c>
      <c r="L54" s="923">
        <v>10.680394772712191</v>
      </c>
    </row>
    <row r="55" spans="1:12" s="63" customFormat="1">
      <c r="A55" s="911" t="s">
        <v>225</v>
      </c>
      <c r="B55" s="922">
        <v>0</v>
      </c>
      <c r="C55" s="922">
        <v>0</v>
      </c>
      <c r="D55" s="922">
        <v>0</v>
      </c>
      <c r="E55" s="922">
        <v>0</v>
      </c>
      <c r="F55" s="922">
        <v>0</v>
      </c>
      <c r="G55" s="922">
        <v>0</v>
      </c>
      <c r="H55" s="922">
        <v>0</v>
      </c>
      <c r="I55" s="923">
        <v>0</v>
      </c>
      <c r="J55" s="1072">
        <v>-1</v>
      </c>
      <c r="K55" s="923">
        <v>1.0489800000000002</v>
      </c>
      <c r="L55" s="923">
        <v>19.734781949034442</v>
      </c>
    </row>
    <row r="56" spans="1:12" s="63" customFormat="1">
      <c r="A56" s="911" t="s">
        <v>224</v>
      </c>
      <c r="B56" s="922">
        <v>0</v>
      </c>
      <c r="C56" s="922">
        <v>0</v>
      </c>
      <c r="D56" s="922">
        <v>0</v>
      </c>
      <c r="E56" s="922">
        <v>30.401409999999998</v>
      </c>
      <c r="F56" s="922">
        <v>3.3075600000000001</v>
      </c>
      <c r="G56" s="922">
        <v>16.12856</v>
      </c>
      <c r="H56" s="922">
        <v>0</v>
      </c>
      <c r="I56" s="923">
        <v>49.837530000000001</v>
      </c>
      <c r="J56" s="1072">
        <v>0.15654136151436449</v>
      </c>
      <c r="K56" s="923">
        <v>185.56640000000016</v>
      </c>
      <c r="L56" s="923">
        <v>2592.2478221023298</v>
      </c>
    </row>
    <row r="57" spans="1:12" s="63" customFormat="1">
      <c r="A57" s="911" t="s">
        <v>190</v>
      </c>
      <c r="B57" s="922">
        <v>0</v>
      </c>
      <c r="C57" s="922">
        <v>0</v>
      </c>
      <c r="D57" s="922">
        <v>3.0588899999999999</v>
      </c>
      <c r="E57" s="922">
        <v>0</v>
      </c>
      <c r="F57" s="922">
        <v>0</v>
      </c>
      <c r="G57" s="922">
        <v>0</v>
      </c>
      <c r="H57" s="922">
        <v>0</v>
      </c>
      <c r="I57" s="923">
        <v>3.0588899999999999</v>
      </c>
      <c r="J57" s="1072">
        <v>-0.88615834421610373</v>
      </c>
      <c r="K57" s="923">
        <v>40.323660000000018</v>
      </c>
      <c r="L57" s="923">
        <v>2076.331528480323</v>
      </c>
    </row>
    <row r="58" spans="1:12" s="63" customFormat="1">
      <c r="A58" s="910" t="s">
        <v>191</v>
      </c>
      <c r="B58" s="922">
        <v>45.273719999999997</v>
      </c>
      <c r="C58" s="922">
        <v>0</v>
      </c>
      <c r="D58" s="922">
        <v>5.2153400000000003</v>
      </c>
      <c r="E58" s="922">
        <v>17.507300000000001</v>
      </c>
      <c r="F58" s="922">
        <v>0</v>
      </c>
      <c r="G58" s="922">
        <v>0</v>
      </c>
      <c r="H58" s="922">
        <v>0</v>
      </c>
      <c r="I58" s="923">
        <v>67.996359999999996</v>
      </c>
      <c r="J58" s="1072">
        <v>0.84333023022800502</v>
      </c>
      <c r="K58" s="923">
        <v>123.25841999999966</v>
      </c>
      <c r="L58" s="923">
        <v>2180.3392712694945</v>
      </c>
    </row>
    <row r="59" spans="1:12" s="63" customFormat="1">
      <c r="A59" s="911" t="s">
        <v>192</v>
      </c>
      <c r="B59" s="922">
        <v>0</v>
      </c>
      <c r="C59" s="922">
        <v>0</v>
      </c>
      <c r="D59" s="922">
        <v>2.20187</v>
      </c>
      <c r="E59" s="922">
        <v>7.2272800000000004</v>
      </c>
      <c r="F59" s="922">
        <v>0</v>
      </c>
      <c r="G59" s="922">
        <v>0</v>
      </c>
      <c r="H59" s="922">
        <v>0</v>
      </c>
      <c r="I59" s="923">
        <v>9.4291499999999999</v>
      </c>
      <c r="J59" s="1072">
        <v>-0.27006194582024412</v>
      </c>
      <c r="K59" s="923">
        <v>44.040000000000077</v>
      </c>
      <c r="L59" s="923">
        <v>701.17843911672924</v>
      </c>
    </row>
    <row r="60" spans="1:12" s="63" customFormat="1">
      <c r="A60" s="911" t="s">
        <v>1417</v>
      </c>
      <c r="B60" s="922">
        <v>0</v>
      </c>
      <c r="C60" s="922">
        <v>0</v>
      </c>
      <c r="D60" s="922">
        <v>17.577580000000001</v>
      </c>
      <c r="E60" s="922">
        <v>11.738110000000001</v>
      </c>
      <c r="F60" s="922">
        <v>0.26529999999999998</v>
      </c>
      <c r="G60" s="922">
        <v>0</v>
      </c>
      <c r="H60" s="922">
        <v>0</v>
      </c>
      <c r="I60" s="923">
        <v>29.580990000000003</v>
      </c>
      <c r="J60" s="1072">
        <v>-0.5469351371593415</v>
      </c>
      <c r="K60" s="923">
        <v>129.44159000000036</v>
      </c>
      <c r="L60" s="923">
        <v>3251.2224664675832</v>
      </c>
    </row>
    <row r="61" spans="1:12" s="63" customFormat="1" ht="18.75" customHeight="1">
      <c r="A61" s="892" t="s">
        <v>1022</v>
      </c>
      <c r="B61" s="925">
        <v>126.34349</v>
      </c>
      <c r="C61" s="925">
        <v>0</v>
      </c>
      <c r="D61" s="925">
        <v>212.46191000000002</v>
      </c>
      <c r="E61" s="925">
        <v>159.19930000000002</v>
      </c>
      <c r="F61" s="925">
        <v>20.807559999999999</v>
      </c>
      <c r="G61" s="925">
        <v>275.29881</v>
      </c>
      <c r="H61" s="925">
        <v>0</v>
      </c>
      <c r="I61" s="925">
        <v>794.11107000000015</v>
      </c>
      <c r="J61" s="941">
        <v>-0.26564310956089554</v>
      </c>
      <c r="K61" s="925">
        <v>2774.8847900000046</v>
      </c>
      <c r="L61" s="925">
        <v>76079.048532158704</v>
      </c>
    </row>
    <row r="62" spans="1:12" ht="12.75" customHeight="1">
      <c r="A62" s="32" t="s">
        <v>920</v>
      </c>
      <c r="H62" s="180"/>
    </row>
    <row r="63" spans="1:12" ht="12.75" customHeight="1">
      <c r="A63" s="261" t="s">
        <v>1125</v>
      </c>
      <c r="B63" s="180"/>
      <c r="C63" s="180"/>
      <c r="D63" s="180"/>
      <c r="E63" s="180"/>
      <c r="F63" s="180"/>
      <c r="G63" s="180"/>
      <c r="H63" s="180"/>
      <c r="J63" s="76"/>
    </row>
    <row r="64" spans="1:12">
      <c r="A64" s="921" t="s">
        <v>1093</v>
      </c>
    </row>
    <row r="65" spans="1:12">
      <c r="A65" s="611" t="s">
        <v>81</v>
      </c>
      <c r="J65" s="1073"/>
    </row>
    <row r="66" spans="1:12">
      <c r="L66" s="785" t="s">
        <v>1036</v>
      </c>
    </row>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c r="I74" s="197"/>
      <c r="J74" s="197"/>
      <c r="K74" s="197"/>
      <c r="L74" s="197"/>
    </row>
    <row r="75" spans="1:12" ht="12.75" customHeight="1">
      <c r="I75" s="197"/>
      <c r="J75" s="197"/>
      <c r="K75" s="197"/>
      <c r="L75" s="197"/>
    </row>
    <row r="76" spans="1:12" ht="12.75" customHeight="1">
      <c r="I76" s="197"/>
      <c r="J76" s="197"/>
      <c r="K76" s="197"/>
      <c r="L76" s="197"/>
    </row>
    <row r="77" spans="1:12" ht="12.75" customHeight="1">
      <c r="I77" s="1186"/>
      <c r="J77" s="1186"/>
      <c r="K77" s="197"/>
      <c r="L77" s="197"/>
    </row>
    <row r="78" spans="1:12" ht="12.75" customHeight="1">
      <c r="I78" s="326"/>
      <c r="J78" s="1181"/>
      <c r="K78" s="197"/>
      <c r="L78" s="197"/>
    </row>
    <row r="79" spans="1:12" ht="12.75" customHeight="1">
      <c r="I79" s="327"/>
      <c r="J79" s="1182"/>
      <c r="K79" s="197"/>
      <c r="L79" s="197"/>
    </row>
    <row r="80" spans="1:12" ht="12.75" customHeight="1">
      <c r="I80" s="329"/>
      <c r="J80" s="330"/>
      <c r="K80" s="197"/>
      <c r="L80" s="197"/>
    </row>
    <row r="81" spans="1:12" ht="12.75" customHeight="1">
      <c r="I81" s="329"/>
      <c r="J81" s="330"/>
      <c r="K81" s="197"/>
      <c r="L81" s="197"/>
    </row>
    <row r="82" spans="1:12" ht="12.75" customHeight="1">
      <c r="I82" s="329"/>
      <c r="J82" s="330"/>
      <c r="K82" s="197"/>
      <c r="L82" s="197"/>
    </row>
    <row r="83" spans="1:12" ht="12.75" customHeight="1">
      <c r="I83" s="329"/>
      <c r="J83" s="330"/>
      <c r="K83" s="197"/>
      <c r="L83" s="197"/>
    </row>
    <row r="84" spans="1:12" ht="12.75" customHeight="1">
      <c r="I84" s="329"/>
      <c r="J84" s="330"/>
      <c r="K84" s="197"/>
      <c r="L84" s="197"/>
    </row>
    <row r="85" spans="1:12" ht="12.75" customHeight="1">
      <c r="I85" s="197"/>
      <c r="J85" s="197"/>
      <c r="K85" s="197"/>
      <c r="L85" s="197"/>
    </row>
    <row r="86" spans="1:12" ht="12.75" customHeight="1">
      <c r="I86" s="197"/>
      <c r="J86" s="197"/>
      <c r="K86" s="197"/>
      <c r="L86" s="197"/>
    </row>
    <row r="87" spans="1:12" ht="12.75" customHeight="1">
      <c r="I87" s="197"/>
      <c r="J87" s="197"/>
      <c r="K87" s="197"/>
      <c r="L87" s="197"/>
    </row>
    <row r="88" spans="1:12" ht="12.75" customHeight="1"/>
    <row r="89" spans="1:12" ht="12.75" customHeight="1"/>
    <row r="90" spans="1:12" ht="12.75" customHeight="1"/>
    <row r="91" spans="1:12" ht="12.75" customHeight="1">
      <c r="A91" s="47"/>
    </row>
    <row r="92" spans="1:12" ht="12.75" customHeight="1">
      <c r="A92" s="50"/>
    </row>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row r="102" spans="4:4" ht="12.75" customHeight="1"/>
    <row r="103" spans="4:4" ht="12.75" customHeight="1">
      <c r="D103" s="13"/>
    </row>
    <row r="104" spans="4:4" ht="12.75" customHeight="1"/>
    <row r="105" spans="4:4" ht="12.75" customHeight="1"/>
    <row r="106" spans="4:4" ht="12.75" customHeight="1"/>
    <row r="107" spans="4:4" ht="12.75" customHeight="1"/>
    <row r="108" spans="4:4" ht="12.75" customHeight="1"/>
    <row r="109" spans="4:4" ht="12.75" customHeight="1"/>
    <row r="110" spans="4:4" ht="12.75" customHeight="1"/>
  </sheetData>
  <mergeCells count="15">
    <mergeCell ref="A5:A6"/>
    <mergeCell ref="I38:I39"/>
    <mergeCell ref="J38:J39"/>
    <mergeCell ref="K38:K39"/>
    <mergeCell ref="L38:L39"/>
    <mergeCell ref="A38:A39"/>
    <mergeCell ref="I77:J77"/>
    <mergeCell ref="J78:J79"/>
    <mergeCell ref="B38:E38"/>
    <mergeCell ref="F38:H38"/>
    <mergeCell ref="B5:E5"/>
    <mergeCell ref="F5:F6"/>
    <mergeCell ref="G5:G6"/>
    <mergeCell ref="H5:H6"/>
    <mergeCell ref="I5:I6"/>
  </mergeCells>
  <hyperlinks>
    <hyperlink ref="A65" location="'2 Sadržaj'!A1" display="Sadržaj / Contents" xr:uid="{00000000-0004-0000-0C00-000000000000}"/>
  </hyperlinks>
  <pageMargins left="0.70866141732283472" right="0.70866141732283472" top="0.74803149606299213" bottom="0.74803149606299213" header="0.31496062992125984" footer="0.31496062992125984"/>
  <pageSetup paperSize="9" scale="5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pageSetUpPr fitToPage="1"/>
  </sheetPr>
  <dimension ref="A1:O103"/>
  <sheetViews>
    <sheetView showGridLines="0" zoomScaleNormal="100" workbookViewId="0"/>
  </sheetViews>
  <sheetFormatPr defaultColWidth="8.85546875" defaultRowHeight="15"/>
  <cols>
    <col min="1" max="1" width="30.7109375" style="261" customWidth="1"/>
    <col min="2" max="2" width="17" style="261" customWidth="1"/>
    <col min="3" max="3" width="8.28515625" style="261" bestFit="1" customWidth="1"/>
    <col min="4" max="4" width="9.140625" style="261" customWidth="1"/>
    <col min="5" max="5" width="9.28515625" style="261" bestFit="1" customWidth="1"/>
    <col min="6" max="6" width="9.85546875" style="261" customWidth="1"/>
    <col min="7" max="7" width="9.28515625" style="261" customWidth="1"/>
    <col min="8" max="8" width="10.7109375" style="261" customWidth="1"/>
    <col min="9" max="9" width="11.140625" style="261" customWidth="1"/>
    <col min="10" max="10" width="12.7109375" style="261" bestFit="1" customWidth="1"/>
    <col min="11" max="11" width="8.140625" style="261" bestFit="1" customWidth="1"/>
    <col min="12" max="12" width="9" style="261" customWidth="1"/>
    <col min="13" max="13" width="8.85546875" style="261" customWidth="1"/>
    <col min="14" max="16384" width="8.85546875" style="261"/>
  </cols>
  <sheetData>
    <row r="1" spans="1:8">
      <c r="A1" s="733" t="s">
        <v>1031</v>
      </c>
      <c r="B1" s="985"/>
      <c r="C1" s="985"/>
      <c r="D1" s="985"/>
      <c r="E1" s="985"/>
      <c r="F1" s="985"/>
      <c r="G1" s="986" t="str">
        <f>Naslovnica!A20</f>
        <v>Ožujak 2024.</v>
      </c>
    </row>
    <row r="2" spans="1:8">
      <c r="A2" s="987" t="s">
        <v>1032</v>
      </c>
      <c r="B2" s="985"/>
      <c r="C2" s="985"/>
      <c r="D2" s="985"/>
      <c r="E2" s="985"/>
      <c r="F2" s="985"/>
      <c r="G2" s="988" t="str">
        <f>Naslovnica!A24</f>
        <v>March 2024</v>
      </c>
    </row>
    <row r="3" spans="1:8">
      <c r="A3" s="985"/>
      <c r="B3" s="985"/>
      <c r="C3" s="985"/>
      <c r="D3" s="985"/>
      <c r="E3" s="985"/>
      <c r="F3" s="985"/>
      <c r="G3" s="985"/>
    </row>
    <row r="4" spans="1:8">
      <c r="A4" s="1035"/>
      <c r="B4" s="1035"/>
      <c r="C4" s="1036"/>
      <c r="D4" s="1036"/>
      <c r="E4" s="1037"/>
      <c r="F4" s="1037"/>
      <c r="G4" s="1038" t="s">
        <v>1403</v>
      </c>
    </row>
    <row r="5" spans="1:8" s="63" customFormat="1" ht="14.45" customHeight="1">
      <c r="A5" s="1187" t="s">
        <v>1091</v>
      </c>
      <c r="B5" s="1188" t="s">
        <v>1033</v>
      </c>
      <c r="C5" s="1188"/>
      <c r="D5" s="1188"/>
      <c r="E5" s="1188"/>
      <c r="F5" s="1188"/>
      <c r="G5" s="1188"/>
      <c r="H5" s="890"/>
    </row>
    <row r="6" spans="1:8" s="63" customFormat="1" ht="22.9" customHeight="1">
      <c r="A6" s="1187"/>
      <c r="B6" s="1189" t="str">
        <f>G1</f>
        <v>Ožujak 2024.</v>
      </c>
      <c r="C6" s="1189"/>
      <c r="D6" s="1190" t="s">
        <v>17</v>
      </c>
      <c r="E6" s="1190"/>
      <c r="F6" s="1193" t="s">
        <v>226</v>
      </c>
      <c r="G6" s="1193"/>
    </row>
    <row r="7" spans="1:8" s="63" customFormat="1">
      <c r="A7" s="1187"/>
      <c r="B7" s="1191" t="str">
        <f>G2</f>
        <v>March 2024</v>
      </c>
      <c r="C7" s="1192"/>
      <c r="D7" s="1195" t="s">
        <v>45</v>
      </c>
      <c r="E7" s="1195"/>
      <c r="F7" s="1195" t="s">
        <v>51</v>
      </c>
      <c r="G7" s="1195"/>
    </row>
    <row r="8" spans="1:8" s="63" customFormat="1">
      <c r="A8" s="1187"/>
      <c r="B8" s="1039" t="s">
        <v>27</v>
      </c>
      <c r="C8" s="1039" t="s">
        <v>28</v>
      </c>
      <c r="D8" s="1005" t="s">
        <v>1077</v>
      </c>
      <c r="E8" s="1005" t="s">
        <v>143</v>
      </c>
      <c r="F8" s="1005" t="s">
        <v>1077</v>
      </c>
      <c r="G8" s="1005" t="s">
        <v>143</v>
      </c>
    </row>
    <row r="9" spans="1:8" s="63" customFormat="1">
      <c r="A9" s="1187"/>
      <c r="B9" s="1040" t="s">
        <v>29</v>
      </c>
      <c r="C9" s="1040" t="s">
        <v>30</v>
      </c>
      <c r="D9" s="1006" t="s">
        <v>1078</v>
      </c>
      <c r="E9" s="1006" t="s">
        <v>144</v>
      </c>
      <c r="F9" s="1006" t="s">
        <v>1078</v>
      </c>
      <c r="G9" s="1006" t="s">
        <v>144</v>
      </c>
    </row>
    <row r="10" spans="1:8" s="63" customFormat="1" ht="15" customHeight="1">
      <c r="A10" s="1041" t="s">
        <v>1379</v>
      </c>
      <c r="B10" s="1042">
        <v>650.81110999999999</v>
      </c>
      <c r="C10" s="1043">
        <v>2.9031262993334311E-3</v>
      </c>
      <c r="D10" s="1044">
        <v>363.02214999999995</v>
      </c>
      <c r="E10" s="1045">
        <v>1.2614179154057887</v>
      </c>
      <c r="F10" s="1044">
        <v>393.61559</v>
      </c>
      <c r="G10" s="1045">
        <v>1.5304138656847521</v>
      </c>
    </row>
    <row r="11" spans="1:8" s="63" customFormat="1" ht="15" customHeight="1">
      <c r="A11" s="1041" t="s">
        <v>850</v>
      </c>
      <c r="B11" s="1042">
        <v>4366.4873499999994</v>
      </c>
      <c r="C11" s="1043">
        <v>1.9477946929166188E-2</v>
      </c>
      <c r="D11" s="1044">
        <v>70.525037899999916</v>
      </c>
      <c r="E11" s="1043">
        <v>1.6416586733398297E-2</v>
      </c>
      <c r="F11" s="1044">
        <v>190.84301999999934</v>
      </c>
      <c r="G11" s="1043">
        <v>4.5703849494288518E-2</v>
      </c>
    </row>
    <row r="12" spans="1:8" s="63" customFormat="1" ht="15" customHeight="1">
      <c r="A12" s="1041" t="s">
        <v>837</v>
      </c>
      <c r="B12" s="1042">
        <v>4248.9044100000001</v>
      </c>
      <c r="C12" s="1043">
        <v>1.8953435100431515E-2</v>
      </c>
      <c r="D12" s="1044">
        <v>64.545648700000129</v>
      </c>
      <c r="E12" s="1043">
        <v>1.5425457610605875E-2</v>
      </c>
      <c r="F12" s="1044">
        <v>211.77611999999999</v>
      </c>
      <c r="G12" s="1043">
        <v>5.2457119216293258E-2</v>
      </c>
    </row>
    <row r="13" spans="1:8" s="63" customFormat="1" ht="15" customHeight="1">
      <c r="A13" s="1041" t="s">
        <v>181</v>
      </c>
      <c r="B13" s="1042">
        <v>3965.1827499999999</v>
      </c>
      <c r="C13" s="1043">
        <v>1.7687814707386076E-2</v>
      </c>
      <c r="D13" s="1044">
        <v>63.334287399999539</v>
      </c>
      <c r="E13" s="1043">
        <v>1.6231867538442746E-2</v>
      </c>
      <c r="F13" s="1044">
        <v>64.783060000000205</v>
      </c>
      <c r="G13" s="1043">
        <v>1.660933882393989E-2</v>
      </c>
    </row>
    <row r="14" spans="1:8" s="63" customFormat="1" ht="15" customHeight="1">
      <c r="A14" s="1041" t="s">
        <v>852</v>
      </c>
      <c r="B14" s="1042">
        <v>15524.215410000001</v>
      </c>
      <c r="C14" s="1043">
        <v>6.9250136238897836E-2</v>
      </c>
      <c r="D14" s="1044">
        <v>238.74104220000117</v>
      </c>
      <c r="E14" s="1043">
        <v>1.5618818000370904E-2</v>
      </c>
      <c r="F14" s="1044">
        <v>482.43780000000152</v>
      </c>
      <c r="G14" s="1043">
        <v>3.2073190583489897E-2</v>
      </c>
    </row>
    <row r="15" spans="1:8" s="63" customFormat="1" ht="15" customHeight="1">
      <c r="A15" s="1041" t="s">
        <v>182</v>
      </c>
      <c r="B15" s="1042">
        <v>1170.86466</v>
      </c>
      <c r="C15" s="1043">
        <v>5.2229716659355982E-3</v>
      </c>
      <c r="D15" s="1044">
        <v>14.187796200000093</v>
      </c>
      <c r="E15" s="1043">
        <v>1.2265998088168972E-2</v>
      </c>
      <c r="F15" s="1044">
        <v>24.224579999999833</v>
      </c>
      <c r="G15" s="1043">
        <v>2.1126577051100215E-2</v>
      </c>
    </row>
    <row r="16" spans="1:8" s="63" customFormat="1" ht="15" customHeight="1">
      <c r="A16" s="1041" t="s">
        <v>183</v>
      </c>
      <c r="B16" s="1042">
        <v>28346.595600000001</v>
      </c>
      <c r="C16" s="1043">
        <v>0.12644797533178148</v>
      </c>
      <c r="D16" s="1044">
        <v>394.45698769999944</v>
      </c>
      <c r="E16" s="1043">
        <v>1.4111871480432026E-2</v>
      </c>
      <c r="F16" s="1044">
        <v>1015.0988800000014</v>
      </c>
      <c r="G16" s="1043">
        <v>3.7140259474234938E-2</v>
      </c>
    </row>
    <row r="17" spans="1:7" s="63" customFormat="1" ht="15" customHeight="1">
      <c r="A17" s="1041" t="s">
        <v>184</v>
      </c>
      <c r="B17" s="1042">
        <v>15437.226720000001</v>
      </c>
      <c r="C17" s="1043">
        <v>6.8862098681143846E-2</v>
      </c>
      <c r="D17" s="1044">
        <v>228.35781430000134</v>
      </c>
      <c r="E17" s="1043">
        <v>1.5014779581301818E-2</v>
      </c>
      <c r="F17" s="1044">
        <v>443.83727000000181</v>
      </c>
      <c r="G17" s="1043">
        <v>2.9602197120278451E-2</v>
      </c>
    </row>
    <row r="18" spans="1:7" s="63" customFormat="1" ht="15" customHeight="1">
      <c r="A18" s="1041" t="s">
        <v>185</v>
      </c>
      <c r="B18" s="1042">
        <v>12873.399810000001</v>
      </c>
      <c r="C18" s="1043">
        <v>5.7425426480880143E-2</v>
      </c>
      <c r="D18" s="1044">
        <v>268.09772000000157</v>
      </c>
      <c r="E18" s="1043">
        <v>2.126864696187547E-2</v>
      </c>
      <c r="F18" s="1044">
        <v>544.67898000000059</v>
      </c>
      <c r="G18" s="1043">
        <v>4.4179683156958971E-2</v>
      </c>
    </row>
    <row r="19" spans="1:7" s="63" customFormat="1" ht="15" customHeight="1">
      <c r="A19" s="1041" t="s">
        <v>186</v>
      </c>
      <c r="B19" s="1042">
        <v>31463.829670000003</v>
      </c>
      <c r="C19" s="1043">
        <v>0.14035327607226084</v>
      </c>
      <c r="D19" s="1044">
        <v>707.50778000000355</v>
      </c>
      <c r="E19" s="1043">
        <v>2.300365377012259E-2</v>
      </c>
      <c r="F19" s="1044">
        <v>1560.6717800000006</v>
      </c>
      <c r="G19" s="1043">
        <v>5.2190868460815887E-2</v>
      </c>
    </row>
    <row r="20" spans="1:7" s="63" customFormat="1" ht="15" customHeight="1">
      <c r="A20" s="1041" t="s">
        <v>187</v>
      </c>
      <c r="B20" s="1042">
        <v>39939.929750000003</v>
      </c>
      <c r="C20" s="1043">
        <v>0.17816330832267863</v>
      </c>
      <c r="D20" s="1044">
        <v>804.06599000000278</v>
      </c>
      <c r="E20" s="1043">
        <v>2.054550258379173E-2</v>
      </c>
      <c r="F20" s="1044">
        <v>1600.9735500000024</v>
      </c>
      <c r="G20" s="1043">
        <v>4.1758402123634353E-2</v>
      </c>
    </row>
    <row r="21" spans="1:7" s="63" customFormat="1" ht="15" customHeight="1">
      <c r="A21" s="1041" t="s">
        <v>625</v>
      </c>
      <c r="B21" s="1042">
        <v>9716.4808000000012</v>
      </c>
      <c r="C21" s="1043">
        <v>4.334309988569239E-2</v>
      </c>
      <c r="D21" s="1044">
        <v>181.20762000000104</v>
      </c>
      <c r="E21" s="1043">
        <v>1.9003925380982167E-2</v>
      </c>
      <c r="F21" s="1044">
        <v>406.18958000000021</v>
      </c>
      <c r="G21" s="1043">
        <v>4.3628020907384713E-2</v>
      </c>
    </row>
    <row r="22" spans="1:7" s="63" customFormat="1" ht="15" customHeight="1">
      <c r="A22" s="1041" t="s">
        <v>188</v>
      </c>
      <c r="B22" s="1042">
        <v>4984.1118899999992</v>
      </c>
      <c r="C22" s="1043">
        <v>2.2233035183863794E-2</v>
      </c>
      <c r="D22" s="1044">
        <v>89.27809999999954</v>
      </c>
      <c r="E22" s="1043">
        <v>1.8239250571161714E-2</v>
      </c>
      <c r="F22" s="1044">
        <v>260.55498999999872</v>
      </c>
      <c r="G22" s="1043">
        <v>5.516076031602335E-2</v>
      </c>
    </row>
    <row r="23" spans="1:7" s="63" customFormat="1" ht="15" customHeight="1">
      <c r="A23" s="1041" t="s">
        <v>189</v>
      </c>
      <c r="B23" s="1042">
        <v>10905.71024</v>
      </c>
      <c r="C23" s="1043">
        <v>4.8647992826449916E-2</v>
      </c>
      <c r="D23" s="1044">
        <v>172.5975899999994</v>
      </c>
      <c r="E23" s="1043">
        <v>1.6080851438748267E-2</v>
      </c>
      <c r="F23" s="1044">
        <v>560.89321999999993</v>
      </c>
      <c r="G23" s="1043">
        <v>5.4219733313368934E-2</v>
      </c>
    </row>
    <row r="24" spans="1:7" s="63" customFormat="1" ht="15" customHeight="1">
      <c r="A24" s="1041" t="s">
        <v>193</v>
      </c>
      <c r="B24" s="1042">
        <v>601.00243999999998</v>
      </c>
      <c r="C24" s="1043">
        <v>2.6809406949545814E-3</v>
      </c>
      <c r="D24" s="1044">
        <v>17.64474000000007</v>
      </c>
      <c r="E24" s="1043">
        <v>3.0246862259639462E-2</v>
      </c>
      <c r="F24" s="1044">
        <v>50.845269999999914</v>
      </c>
      <c r="G24" s="1043">
        <v>9.2419535312063372E-2</v>
      </c>
    </row>
    <row r="25" spans="1:7" s="63" customFormat="1" ht="15" customHeight="1">
      <c r="A25" s="1041" t="s">
        <v>225</v>
      </c>
      <c r="B25" s="1042">
        <v>431.56673000000001</v>
      </c>
      <c r="C25" s="1043">
        <v>1.9251249779376539E-3</v>
      </c>
      <c r="D25" s="1044">
        <v>8.9718200000000365</v>
      </c>
      <c r="E25" s="1043">
        <v>2.1230307766839873E-2</v>
      </c>
      <c r="F25" s="1044">
        <v>29.890039999999999</v>
      </c>
      <c r="G25" s="1043">
        <v>7.4413180411340374E-2</v>
      </c>
    </row>
    <row r="26" spans="1:7" s="63" customFormat="1" ht="15" customHeight="1">
      <c r="A26" s="1041" t="s">
        <v>224</v>
      </c>
      <c r="B26" s="1042">
        <v>8927.245359999999</v>
      </c>
      <c r="C26" s="1043">
        <v>3.9822492866199447E-2</v>
      </c>
      <c r="D26" s="1044">
        <v>18.856359999999768</v>
      </c>
      <c r="E26" s="1043">
        <v>2.1166969695642912E-3</v>
      </c>
      <c r="F26" s="1044">
        <v>64.504899999998088</v>
      </c>
      <c r="G26" s="1043">
        <v>7.278211552185887E-3</v>
      </c>
    </row>
    <row r="27" spans="1:7" s="63" customFormat="1" ht="15" customHeight="1">
      <c r="A27" s="1041" t="s">
        <v>190</v>
      </c>
      <c r="B27" s="1042">
        <v>8885.677810000001</v>
      </c>
      <c r="C27" s="1043">
        <v>3.963706909922679E-2</v>
      </c>
      <c r="D27" s="1044">
        <v>233.42692370000077</v>
      </c>
      <c r="E27" s="1043">
        <v>2.6978751167469062E-2</v>
      </c>
      <c r="F27" s="1044">
        <v>442.38234999999986</v>
      </c>
      <c r="G27" s="1043">
        <v>5.2394512556830586E-2</v>
      </c>
    </row>
    <row r="28" spans="1:7" s="63" customFormat="1" ht="15" customHeight="1">
      <c r="A28" s="1041" t="s">
        <v>856</v>
      </c>
      <c r="B28" s="1042">
        <v>5957.2047899999998</v>
      </c>
      <c r="C28" s="1043">
        <v>2.657379019907034E-2</v>
      </c>
      <c r="D28" s="1044">
        <v>77.553796000000148</v>
      </c>
      <c r="E28" s="1043">
        <v>1.31902039898526E-2</v>
      </c>
      <c r="F28" s="1044">
        <v>140.53987999999936</v>
      </c>
      <c r="G28" s="1043">
        <v>2.4161591251093739E-2</v>
      </c>
    </row>
    <row r="29" spans="1:7" s="63" customFormat="1" ht="15" customHeight="1">
      <c r="A29" s="1041" t="s">
        <v>192</v>
      </c>
      <c r="B29" s="1042">
        <v>7336.80476</v>
      </c>
      <c r="C29" s="1043">
        <v>3.2727884519105251E-2</v>
      </c>
      <c r="D29" s="1044">
        <v>274.46433139999954</v>
      </c>
      <c r="E29" s="1043">
        <v>3.8863084295471806E-2</v>
      </c>
      <c r="F29" s="1044">
        <v>380.20985999999994</v>
      </c>
      <c r="G29" s="1043">
        <v>5.4654592579481687E-2</v>
      </c>
    </row>
    <row r="30" spans="1:7" s="63" customFormat="1" ht="15" customHeight="1">
      <c r="A30" s="1041" t="s">
        <v>1417</v>
      </c>
      <c r="B30" s="1042">
        <v>8442.7027200000011</v>
      </c>
      <c r="C30" s="1043">
        <v>3.7661053917604291E-2</v>
      </c>
      <c r="D30" s="1044">
        <v>160.71280990000196</v>
      </c>
      <c r="E30" s="1043">
        <v>1.9405096075281403E-2</v>
      </c>
      <c r="F30" s="1044">
        <v>205.41681000000062</v>
      </c>
      <c r="G30" s="1043">
        <v>2.493743840439322E-2</v>
      </c>
    </row>
    <row r="31" spans="1:7" s="63" customFormat="1" ht="18.75" customHeight="1">
      <c r="A31" s="1046" t="s">
        <v>1024</v>
      </c>
      <c r="B31" s="1047">
        <v>224175.95478</v>
      </c>
      <c r="C31" s="1048">
        <v>1</v>
      </c>
      <c r="D31" s="1049">
        <v>4451.556345399993</v>
      </c>
      <c r="E31" s="1048">
        <v>2.0259727081355372E-2</v>
      </c>
      <c r="F31" s="1049">
        <v>9074.3675300000177</v>
      </c>
      <c r="G31" s="1048">
        <v>4.2186427566679896E-2</v>
      </c>
    </row>
    <row r="32" spans="1:7">
      <c r="A32" s="1050" t="s">
        <v>526</v>
      </c>
      <c r="B32" s="1051"/>
      <c r="C32" s="1051"/>
      <c r="D32" s="1052"/>
      <c r="E32" s="1053"/>
      <c r="F32" s="1053"/>
      <c r="G32" s="1053"/>
    </row>
    <row r="34" spans="1:13">
      <c r="A34" s="525"/>
      <c r="H34" s="887"/>
    </row>
    <row r="35" spans="1:13" ht="12.75" customHeight="1">
      <c r="A35" s="1054" t="s">
        <v>1034</v>
      </c>
      <c r="B35" s="985"/>
      <c r="C35" s="985"/>
      <c r="D35" s="985"/>
      <c r="E35" s="985"/>
      <c r="F35" s="985"/>
      <c r="G35" s="985"/>
      <c r="H35" s="985"/>
      <c r="I35" s="985"/>
      <c r="J35" s="986" t="str">
        <f>G1</f>
        <v>Ožujak 2024.</v>
      </c>
    </row>
    <row r="36" spans="1:13">
      <c r="A36" s="1055" t="s">
        <v>1035</v>
      </c>
      <c r="B36" s="985"/>
      <c r="C36" s="985"/>
      <c r="D36" s="985"/>
      <c r="E36" s="985"/>
      <c r="F36" s="985"/>
      <c r="G36" s="985"/>
      <c r="H36" s="985"/>
      <c r="I36" s="985"/>
      <c r="J36" s="988" t="str">
        <f>G2</f>
        <v>March 2024</v>
      </c>
      <c r="M36" s="785"/>
    </row>
    <row r="37" spans="1:13">
      <c r="A37" s="985"/>
      <c r="B37" s="985"/>
      <c r="C37" s="985"/>
      <c r="D37" s="985"/>
      <c r="E37" s="985"/>
      <c r="F37" s="985"/>
      <c r="G37" s="985"/>
      <c r="H37" s="985"/>
      <c r="I37" s="985"/>
      <c r="J37" s="985"/>
    </row>
    <row r="38" spans="1:13" ht="30" customHeight="1">
      <c r="A38" s="1194" t="s">
        <v>1090</v>
      </c>
      <c r="B38" s="990" t="s">
        <v>1429</v>
      </c>
      <c r="C38" s="1184" t="s">
        <v>1344</v>
      </c>
      <c r="D38" s="1184"/>
      <c r="E38" s="1184"/>
      <c r="F38" s="1184"/>
      <c r="G38" s="1184"/>
      <c r="H38" s="1184"/>
      <c r="I38" s="1184"/>
      <c r="J38" s="990"/>
    </row>
    <row r="39" spans="1:13" ht="42.75" customHeight="1">
      <c r="A39" s="1194"/>
      <c r="B39" s="1056" t="str">
        <f>J35</f>
        <v>Ožujak 2024.</v>
      </c>
      <c r="C39" s="1030" t="s">
        <v>626</v>
      </c>
      <c r="D39" s="1030" t="s">
        <v>59</v>
      </c>
      <c r="E39" s="1030" t="s">
        <v>60</v>
      </c>
      <c r="F39" s="989" t="s">
        <v>1334</v>
      </c>
      <c r="G39" s="989" t="s">
        <v>1335</v>
      </c>
      <c r="H39" s="989" t="s">
        <v>1336</v>
      </c>
      <c r="I39" s="989" t="s">
        <v>1340</v>
      </c>
      <c r="J39" s="989" t="s">
        <v>61</v>
      </c>
    </row>
    <row r="40" spans="1:13" ht="48" customHeight="1">
      <c r="A40" s="1194"/>
      <c r="B40" s="1057" t="str">
        <f>J36</f>
        <v>March 2024</v>
      </c>
      <c r="C40" s="1058" t="s">
        <v>237</v>
      </c>
      <c r="D40" s="1058" t="s">
        <v>1281</v>
      </c>
      <c r="E40" s="1058" t="s">
        <v>814</v>
      </c>
      <c r="F40" s="993" t="s">
        <v>1337</v>
      </c>
      <c r="G40" s="993" t="s">
        <v>1338</v>
      </c>
      <c r="H40" s="993" t="s">
        <v>1339</v>
      </c>
      <c r="I40" s="993" t="s">
        <v>1341</v>
      </c>
      <c r="J40" s="993" t="s">
        <v>813</v>
      </c>
    </row>
    <row r="41" spans="1:13" ht="15" customHeight="1">
      <c r="A41" s="1041" t="s">
        <v>1379</v>
      </c>
      <c r="B41" s="913">
        <v>15.407500000000001</v>
      </c>
      <c r="C41" s="1059">
        <v>1.0380872439210043E-2</v>
      </c>
      <c r="D41" s="1059">
        <v>4.0435689830977672E-2</v>
      </c>
      <c r="E41" s="1059">
        <v>0.13529186377234481</v>
      </c>
      <c r="F41" s="1059" t="s">
        <v>139</v>
      </c>
      <c r="G41" s="1059" t="s">
        <v>139</v>
      </c>
      <c r="H41" s="1059" t="s">
        <v>139</v>
      </c>
      <c r="I41" s="1059">
        <v>0.1236633563044931</v>
      </c>
      <c r="J41" s="1086">
        <v>44915</v>
      </c>
    </row>
    <row r="42" spans="1:13" ht="15" customHeight="1">
      <c r="A42" s="1041" t="s">
        <v>850</v>
      </c>
      <c r="B42" s="913">
        <v>25.377800000000001</v>
      </c>
      <c r="C42" s="1059">
        <v>1.3709026707037442E-2</v>
      </c>
      <c r="D42" s="1059">
        <v>3.2129755407153127E-2</v>
      </c>
      <c r="E42" s="1059">
        <v>0.13888614638962427</v>
      </c>
      <c r="F42" s="1059">
        <v>4.5793726913923694E-2</v>
      </c>
      <c r="G42" s="1059">
        <v>4.4632772282835242E-2</v>
      </c>
      <c r="H42" s="1059">
        <v>4.0926355939702619E-2</v>
      </c>
      <c r="I42" s="1059">
        <v>5.4279813678462352E-2</v>
      </c>
      <c r="J42" s="1086">
        <v>40906</v>
      </c>
    </row>
    <row r="43" spans="1:13" ht="15" customHeight="1">
      <c r="A43" s="1041" t="s">
        <v>837</v>
      </c>
      <c r="B43" s="913">
        <v>44.644799999999996</v>
      </c>
      <c r="C43" s="1059">
        <v>1.3592576868326489E-2</v>
      </c>
      <c r="D43" s="1059">
        <v>3.0039591350812689E-2</v>
      </c>
      <c r="E43" s="1059">
        <v>0.13767032003730661</v>
      </c>
      <c r="F43" s="1059">
        <v>4.8349462761255291E-2</v>
      </c>
      <c r="G43" s="1059">
        <v>4.7137503365712874E-2</v>
      </c>
      <c r="H43" s="1059">
        <v>4.0442865923871141E-2</v>
      </c>
      <c r="I43" s="1059">
        <v>6.2283943186959068E-2</v>
      </c>
      <c r="J43" s="1086">
        <v>38054</v>
      </c>
    </row>
    <row r="44" spans="1:13" ht="15" customHeight="1">
      <c r="A44" s="1041" t="s">
        <v>181</v>
      </c>
      <c r="B44" s="913">
        <v>42.841000000000001</v>
      </c>
      <c r="C44" s="1059">
        <v>1.3549160955136585E-2</v>
      </c>
      <c r="D44" s="1059">
        <v>2.9532275467953006E-2</v>
      </c>
      <c r="E44" s="1059">
        <v>0.14415052011697616</v>
      </c>
      <c r="F44" s="1059">
        <v>5.325694586424401E-2</v>
      </c>
      <c r="G44" s="1059">
        <v>5.1023194486515155E-2</v>
      </c>
      <c r="H44" s="1059">
        <v>4.1353696007871976E-2</v>
      </c>
      <c r="I44" s="1059">
        <v>6.257415510424913E-2</v>
      </c>
      <c r="J44" s="1086">
        <v>38335</v>
      </c>
    </row>
    <row r="45" spans="1:13" ht="15" customHeight="1">
      <c r="A45" s="1041" t="s">
        <v>852</v>
      </c>
      <c r="B45" s="913">
        <v>41.421599999999998</v>
      </c>
      <c r="C45" s="1059">
        <v>1.3816448059211117E-2</v>
      </c>
      <c r="D45" s="1059">
        <v>3.0318859181099667E-2</v>
      </c>
      <c r="E45" s="1059">
        <v>0.13957461559412665</v>
      </c>
      <c r="F45" s="1059">
        <v>4.9889945616488074E-2</v>
      </c>
      <c r="G45" s="1059">
        <v>4.796066516148545E-2</v>
      </c>
      <c r="H45" s="1059">
        <v>4.0716298266772144E-2</v>
      </c>
      <c r="I45" s="1059">
        <v>6.1530653075127395E-2</v>
      </c>
      <c r="J45" s="1086">
        <v>38425</v>
      </c>
    </row>
    <row r="46" spans="1:13" ht="15" customHeight="1">
      <c r="A46" s="1060" t="s">
        <v>182</v>
      </c>
      <c r="B46" s="913">
        <v>14.874599999999999</v>
      </c>
      <c r="C46" s="1059">
        <v>4.450086773315709E-3</v>
      </c>
      <c r="D46" s="1059">
        <v>7.0614679458100849E-3</v>
      </c>
      <c r="E46" s="1059">
        <v>5.66748124573766E-2</v>
      </c>
      <c r="F46" s="1059">
        <v>7.665668618448418E-4</v>
      </c>
      <c r="G46" s="1059">
        <v>8.8042899971967348E-3</v>
      </c>
      <c r="H46" s="1059" t="s">
        <v>139</v>
      </c>
      <c r="I46" s="1059">
        <v>1.5834684452926018E-2</v>
      </c>
      <c r="J46" s="1086">
        <v>42734</v>
      </c>
    </row>
    <row r="47" spans="1:13" ht="15" customHeight="1">
      <c r="A47" s="1060" t="s">
        <v>183</v>
      </c>
      <c r="B47" s="913">
        <v>22.331199999999999</v>
      </c>
      <c r="C47" s="1059">
        <v>1.3966835576381786E-2</v>
      </c>
      <c r="D47" s="1059">
        <v>3.2160255876942268E-2</v>
      </c>
      <c r="E47" s="1059">
        <v>0.141303458990923</v>
      </c>
      <c r="F47" s="1059">
        <v>4.9065110625197805E-2</v>
      </c>
      <c r="G47" s="1059">
        <v>4.8047849760705308E-2</v>
      </c>
      <c r="H47" s="1059">
        <v>4.4616390847366461E-2</v>
      </c>
      <c r="I47" s="1059">
        <v>4.6277582914552307E-2</v>
      </c>
      <c r="J47" s="1086">
        <v>41184</v>
      </c>
      <c r="K47" s="197"/>
      <c r="L47" s="197"/>
      <c r="M47" s="197"/>
    </row>
    <row r="48" spans="1:13" ht="15" customHeight="1">
      <c r="A48" s="1060" t="s">
        <v>184</v>
      </c>
      <c r="B48" s="913">
        <v>33.000399999999999</v>
      </c>
      <c r="C48" s="1059">
        <v>1.3416862438005772E-2</v>
      </c>
      <c r="D48" s="1059">
        <v>3.0373802595261568E-2</v>
      </c>
      <c r="E48" s="1059">
        <v>0.13995350427822828</v>
      </c>
      <c r="F48" s="1059">
        <v>4.9182389873841936E-2</v>
      </c>
      <c r="G48" s="1059">
        <v>4.8597150579267945E-2</v>
      </c>
      <c r="H48" s="1059">
        <v>4.1464853046317085E-2</v>
      </c>
      <c r="I48" s="1059">
        <v>6.0585571654178327E-2</v>
      </c>
      <c r="J48" s="1086">
        <v>39730</v>
      </c>
      <c r="K48" s="197"/>
      <c r="L48" s="197"/>
      <c r="M48" s="197"/>
    </row>
    <row r="49" spans="1:15" ht="15" customHeight="1">
      <c r="A49" s="1060" t="s">
        <v>185</v>
      </c>
      <c r="B49" s="913">
        <v>24.281700000000001</v>
      </c>
      <c r="C49" s="1059">
        <v>2.0200916772054933E-2</v>
      </c>
      <c r="D49" s="1059">
        <v>4.3736728535690217E-2</v>
      </c>
      <c r="E49" s="1059">
        <v>0.1293341208972647</v>
      </c>
      <c r="F49" s="1059">
        <v>3.9263989772793328E-2</v>
      </c>
      <c r="G49" s="1059">
        <v>4.4757067444815224E-2</v>
      </c>
      <c r="H49" s="1059">
        <v>4.2076581481407693E-2</v>
      </c>
      <c r="I49" s="1059">
        <v>3.3117708993081418E-2</v>
      </c>
      <c r="J49" s="1086">
        <v>38615</v>
      </c>
      <c r="K49" s="197"/>
      <c r="L49" s="197"/>
      <c r="M49" s="197"/>
    </row>
    <row r="50" spans="1:15" ht="15" customHeight="1">
      <c r="A50" s="1060" t="s">
        <v>186</v>
      </c>
      <c r="B50" s="913">
        <v>28.887799999999999</v>
      </c>
      <c r="C50" s="1059">
        <v>1.9739768290702564E-2</v>
      </c>
      <c r="D50" s="1059">
        <v>4.161738829434336E-2</v>
      </c>
      <c r="E50" s="1059">
        <v>0.12604124844567965</v>
      </c>
      <c r="F50" s="1059">
        <v>4.0132374567283469E-2</v>
      </c>
      <c r="G50" s="1059">
        <v>4.6491631875346773E-2</v>
      </c>
      <c r="H50" s="1059">
        <v>4.5451335159981676E-2</v>
      </c>
      <c r="I50" s="1059">
        <v>5.0339497793526977E-2</v>
      </c>
      <c r="J50" s="1086">
        <v>39602</v>
      </c>
      <c r="K50" s="952"/>
      <c r="L50" s="197"/>
      <c r="M50" s="197"/>
    </row>
    <row r="51" spans="1:15" ht="15" customHeight="1">
      <c r="A51" s="1060" t="s">
        <v>187</v>
      </c>
      <c r="B51" s="913">
        <v>27.450099999999999</v>
      </c>
      <c r="C51" s="1059">
        <v>2.0461194734513688E-2</v>
      </c>
      <c r="D51" s="1059">
        <v>4.4142931044975908E-2</v>
      </c>
      <c r="E51" s="1059">
        <v>0.13545587663492631</v>
      </c>
      <c r="F51" s="1059">
        <v>4.4994514215606962E-2</v>
      </c>
      <c r="G51" s="1059">
        <v>5.1245819172360152E-2</v>
      </c>
      <c r="H51" s="1059">
        <v>4.8862973085962658E-2</v>
      </c>
      <c r="I51" s="1059">
        <v>4.14164894519089E-2</v>
      </c>
      <c r="J51" s="1086">
        <v>38846</v>
      </c>
      <c r="K51" s="1181"/>
      <c r="L51" s="197"/>
      <c r="M51" s="197"/>
    </row>
    <row r="52" spans="1:15" ht="15" customHeight="1">
      <c r="A52" s="1060" t="s">
        <v>625</v>
      </c>
      <c r="B52" s="913">
        <v>17.127099999999999</v>
      </c>
      <c r="C52" s="1059">
        <v>1.6915842348386834E-2</v>
      </c>
      <c r="D52" s="1059">
        <v>4.1870452831106686E-2</v>
      </c>
      <c r="E52" s="1059">
        <v>0.1299870026192691</v>
      </c>
      <c r="F52" s="1059">
        <v>4.7746996502601835E-2</v>
      </c>
      <c r="G52" s="1059">
        <v>4.9485743293073758E-2</v>
      </c>
      <c r="H52" s="1059" t="s">
        <v>139</v>
      </c>
      <c r="I52" s="1059">
        <v>5.0530381883224118E-2</v>
      </c>
      <c r="J52" s="1086">
        <v>43494</v>
      </c>
      <c r="K52" s="1182"/>
      <c r="L52" s="197"/>
      <c r="M52" s="197"/>
    </row>
    <row r="53" spans="1:15" ht="15" customHeight="1">
      <c r="A53" s="1041" t="s">
        <v>188</v>
      </c>
      <c r="B53" s="913">
        <v>35.860599999999998</v>
      </c>
      <c r="C53" s="1059">
        <v>1.1371392149452486E-2</v>
      </c>
      <c r="D53" s="1059">
        <v>4.6554250059827051E-2</v>
      </c>
      <c r="E53" s="1059">
        <v>0.14501101567738428</v>
      </c>
      <c r="F53" s="1059">
        <v>5.5492947101673629E-2</v>
      </c>
      <c r="G53" s="1059">
        <v>5.5818273582181055E-2</v>
      </c>
      <c r="H53" s="1059">
        <v>6.2851882663231606E-2</v>
      </c>
      <c r="I53" s="1059">
        <v>6.7301949467822197E-2</v>
      </c>
      <c r="J53" s="1086">
        <v>39812</v>
      </c>
      <c r="K53" s="330"/>
      <c r="L53" s="197"/>
      <c r="M53" s="197"/>
    </row>
    <row r="54" spans="1:15" ht="15" customHeight="1">
      <c r="A54" s="1041" t="s">
        <v>189</v>
      </c>
      <c r="B54" s="913">
        <v>23.075199999999999</v>
      </c>
      <c r="C54" s="1059">
        <v>1.5021751848577125E-2</v>
      </c>
      <c r="D54" s="1059">
        <v>5.2566278030178548E-2</v>
      </c>
      <c r="E54" s="1059">
        <v>0.17023100134391567</v>
      </c>
      <c r="F54" s="1059">
        <v>6.16787451028733E-2</v>
      </c>
      <c r="G54" s="1059">
        <v>6.5757509651098278E-2</v>
      </c>
      <c r="H54" s="1059" t="s">
        <v>139</v>
      </c>
      <c r="I54" s="1059">
        <v>6.9249184938452224E-2</v>
      </c>
      <c r="J54" s="1086">
        <v>42367</v>
      </c>
      <c r="K54" s="330"/>
      <c r="L54" s="197"/>
      <c r="M54" s="197"/>
    </row>
    <row r="55" spans="1:15" ht="15" customHeight="1">
      <c r="A55" s="1041" t="s">
        <v>193</v>
      </c>
      <c r="B55" s="913">
        <v>19.640699999999999</v>
      </c>
      <c r="C55" s="1059">
        <v>1.7489418798016798E-2</v>
      </c>
      <c r="D55" s="1059">
        <v>6.3844653883652791E-2</v>
      </c>
      <c r="E55" s="1059">
        <v>0.18265461574127051</v>
      </c>
      <c r="F55" s="1059">
        <v>7.1324480263737389E-2</v>
      </c>
      <c r="G55" s="1059">
        <v>6.8872473574010717E-2</v>
      </c>
      <c r="H55" s="1059" t="s">
        <v>139</v>
      </c>
      <c r="I55" s="1059">
        <v>6.0406523090847264E-2</v>
      </c>
      <c r="J55" s="1086">
        <v>42943</v>
      </c>
      <c r="K55" s="330"/>
      <c r="L55" s="197"/>
      <c r="M55" s="197"/>
    </row>
    <row r="56" spans="1:15" ht="15" customHeight="1">
      <c r="A56" s="1041" t="s">
        <v>225</v>
      </c>
      <c r="B56" s="913">
        <v>15.513500000000001</v>
      </c>
      <c r="C56" s="1059">
        <v>8.8900161281932899E-3</v>
      </c>
      <c r="D56" s="1059">
        <v>3.1839465772740549E-2</v>
      </c>
      <c r="E56" s="1059">
        <v>0.10677111201478229</v>
      </c>
      <c r="F56" s="1059">
        <v>1.4918525037696861E-2</v>
      </c>
      <c r="G56" s="1059">
        <v>2.7948403190588778E-2</v>
      </c>
      <c r="H56" s="1059" t="s">
        <v>139</v>
      </c>
      <c r="I56" s="1059">
        <v>2.8826843103025412E-2</v>
      </c>
      <c r="J56" s="1086">
        <v>43378</v>
      </c>
      <c r="K56" s="330"/>
      <c r="L56" s="197"/>
      <c r="M56" s="197"/>
    </row>
    <row r="57" spans="1:15" ht="15" customHeight="1">
      <c r="A57" s="1041" t="s">
        <v>224</v>
      </c>
      <c r="B57" s="913">
        <v>15.9162</v>
      </c>
      <c r="C57" s="1059">
        <v>7.3671818630616226E-3</v>
      </c>
      <c r="D57" s="1059">
        <v>2.7720202235437696E-2</v>
      </c>
      <c r="E57" s="1059">
        <v>9.9359704925506165E-2</v>
      </c>
      <c r="F57" s="1059">
        <v>2.2302981023850421E-2</v>
      </c>
      <c r="G57" s="1059">
        <v>3.2546349016958631E-2</v>
      </c>
      <c r="H57" s="1059" t="s">
        <v>139</v>
      </c>
      <c r="I57" s="1059">
        <v>3.3036833775828445E-2</v>
      </c>
      <c r="J57" s="1086">
        <v>43342</v>
      </c>
      <c r="K57" s="330"/>
      <c r="L57" s="197"/>
      <c r="M57" s="197"/>
    </row>
    <row r="58" spans="1:15" ht="15" customHeight="1">
      <c r="A58" s="1041" t="s">
        <v>190</v>
      </c>
      <c r="B58" s="913">
        <v>42.583599999999997</v>
      </c>
      <c r="C58" s="1059">
        <v>1.7298343267358574E-2</v>
      </c>
      <c r="D58" s="1059">
        <v>2.6298792067944721E-2</v>
      </c>
      <c r="E58" s="1059">
        <v>8.0826719392067314E-2</v>
      </c>
      <c r="F58" s="1059">
        <v>3.2953595894976484E-2</v>
      </c>
      <c r="G58" s="1059">
        <v>3.8050809378482597E-2</v>
      </c>
      <c r="H58" s="1059">
        <v>5.2279848080815983E-2</v>
      </c>
      <c r="I58" s="1059">
        <v>6.2876963932547492E-2</v>
      </c>
      <c r="J58" s="1086">
        <v>38404</v>
      </c>
      <c r="K58" s="197"/>
      <c r="L58" s="197"/>
      <c r="M58" s="197"/>
    </row>
    <row r="59" spans="1:15" ht="15" customHeight="1">
      <c r="A59" s="1041" t="s">
        <v>191</v>
      </c>
      <c r="B59" s="913">
        <v>44.131900000000002</v>
      </c>
      <c r="C59" s="1059">
        <v>1.9139507333193251E-2</v>
      </c>
      <c r="D59" s="1059">
        <v>2.7341040193307853E-2</v>
      </c>
      <c r="E59" s="1059">
        <v>8.7549779197224176E-2</v>
      </c>
      <c r="F59" s="1059">
        <v>3.2103138313924529E-2</v>
      </c>
      <c r="G59" s="1059">
        <v>3.6682788633512375E-2</v>
      </c>
      <c r="H59" s="1059">
        <v>4.9123836610931892E-2</v>
      </c>
      <c r="I59" s="1059">
        <v>6.2686206093196084E-2</v>
      </c>
      <c r="J59" s="1086">
        <v>38169</v>
      </c>
      <c r="K59" s="197"/>
      <c r="L59" s="197"/>
      <c r="M59" s="197"/>
    </row>
    <row r="60" spans="1:15" ht="15" customHeight="1">
      <c r="A60" s="1060" t="s">
        <v>192</v>
      </c>
      <c r="B60" s="913">
        <v>20.317699999999999</v>
      </c>
      <c r="C60" s="1059">
        <v>1.8247333814449318E-2</v>
      </c>
      <c r="D60" s="1059">
        <v>2.6317517566058823E-2</v>
      </c>
      <c r="E60" s="1059">
        <v>8.2923371300347881E-2</v>
      </c>
      <c r="F60" s="1059">
        <v>3.2696967519323827E-2</v>
      </c>
      <c r="G60" s="1059">
        <v>3.9974589174974096E-2</v>
      </c>
      <c r="H60" s="1059" t="s">
        <v>139</v>
      </c>
      <c r="I60" s="1059">
        <v>5.1964303916913979E-2</v>
      </c>
      <c r="J60" s="1086">
        <v>42314</v>
      </c>
      <c r="K60" s="197"/>
      <c r="L60" s="197"/>
      <c r="M60" s="197"/>
    </row>
    <row r="61" spans="1:15" ht="15" customHeight="1">
      <c r="A61" s="1041" t="s">
        <v>1417</v>
      </c>
      <c r="B61" s="913">
        <v>37.142200000000003</v>
      </c>
      <c r="C61" s="1059">
        <v>1.9902574044275534E-2</v>
      </c>
      <c r="D61" s="1059">
        <v>3.0093934343028206E-2</v>
      </c>
      <c r="E61" s="1059">
        <v>7.7175612146944461E-2</v>
      </c>
      <c r="F61" s="1059">
        <v>2.3049981550093745E-2</v>
      </c>
      <c r="G61" s="1059">
        <v>3.398537873837193E-2</v>
      </c>
      <c r="H61" s="1059">
        <v>5.4149163985592663E-2</v>
      </c>
      <c r="I61" s="1059">
        <v>6.1323968285917463E-2</v>
      </c>
      <c r="J61" s="1086">
        <v>39071</v>
      </c>
    </row>
    <row r="62" spans="1:15" ht="12.75" customHeight="1">
      <c r="A62" s="33" t="s">
        <v>526</v>
      </c>
      <c r="O62" s="261" t="str">
        <f>IF(A62=H62,"ok","")</f>
        <v/>
      </c>
    </row>
    <row r="63" spans="1:15" ht="12.75" customHeight="1">
      <c r="C63" s="76"/>
      <c r="D63" s="76"/>
      <c r="E63" s="76"/>
      <c r="F63" s="76"/>
    </row>
    <row r="64" spans="1:15" ht="12.75" customHeight="1">
      <c r="A64" s="47"/>
      <c r="C64" s="76"/>
      <c r="D64" s="76"/>
      <c r="E64" s="76"/>
      <c r="F64" s="76"/>
    </row>
    <row r="65" spans="1:10" ht="12.75" customHeight="1">
      <c r="A65" s="50"/>
    </row>
    <row r="66" spans="1:10" ht="12.75" customHeight="1">
      <c r="J66" s="13" t="s">
        <v>1037</v>
      </c>
    </row>
    <row r="67" spans="1:10" ht="12.75" customHeight="1"/>
    <row r="68" spans="1:10" ht="12.75" customHeight="1">
      <c r="B68" s="927"/>
      <c r="C68" s="76"/>
      <c r="D68" s="76"/>
      <c r="E68" s="76"/>
      <c r="F68" s="76"/>
      <c r="G68" s="928"/>
    </row>
    <row r="69" spans="1:10" ht="12.75" customHeight="1">
      <c r="B69" s="927"/>
      <c r="C69" s="76"/>
      <c r="D69" s="76"/>
      <c r="E69" s="76"/>
      <c r="F69" s="76"/>
      <c r="G69" s="928"/>
    </row>
    <row r="70" spans="1:10" ht="12.75" customHeight="1">
      <c r="B70" s="927"/>
      <c r="C70" s="76"/>
      <c r="D70" s="76"/>
      <c r="E70" s="76"/>
      <c r="F70" s="76"/>
      <c r="G70" s="928"/>
    </row>
    <row r="71" spans="1:10" ht="12.75" customHeight="1">
      <c r="B71" s="927"/>
      <c r="C71" s="76"/>
      <c r="D71" s="76"/>
      <c r="E71" s="76"/>
      <c r="F71" s="76"/>
      <c r="G71" s="928"/>
    </row>
    <row r="72" spans="1:10" ht="12.75" customHeight="1">
      <c r="B72" s="927"/>
      <c r="C72" s="76"/>
      <c r="D72" s="76"/>
      <c r="E72" s="76"/>
      <c r="F72" s="76"/>
      <c r="G72" s="928"/>
    </row>
    <row r="73" spans="1:10" ht="12.75" customHeight="1">
      <c r="B73" s="927"/>
      <c r="C73" s="76"/>
      <c r="D73" s="76"/>
      <c r="E73" s="76"/>
      <c r="F73" s="76"/>
      <c r="G73" s="928"/>
    </row>
    <row r="74" spans="1:10" ht="12.75" customHeight="1">
      <c r="B74" s="927"/>
      <c r="C74" s="76"/>
      <c r="D74" s="76"/>
      <c r="E74" s="76"/>
      <c r="F74" s="76"/>
      <c r="G74" s="928"/>
    </row>
    <row r="75" spans="1:10" ht="12.75" customHeight="1">
      <c r="B75" s="927"/>
      <c r="C75" s="76"/>
      <c r="D75" s="76"/>
      <c r="E75" s="76"/>
      <c r="F75" s="76"/>
      <c r="G75" s="928"/>
    </row>
    <row r="76" spans="1:10" ht="12.75" customHeight="1">
      <c r="B76" s="927"/>
      <c r="C76" s="76"/>
      <c r="D76" s="76"/>
      <c r="E76" s="76"/>
      <c r="F76" s="76"/>
      <c r="G76" s="928"/>
    </row>
    <row r="77" spans="1:10" ht="12.75" customHeight="1">
      <c r="B77" s="927"/>
      <c r="C77" s="76"/>
      <c r="D77" s="76"/>
      <c r="E77" s="76"/>
      <c r="F77" s="76"/>
      <c r="G77" s="928"/>
    </row>
    <row r="78" spans="1:10" ht="12.75" customHeight="1">
      <c r="B78" s="927"/>
      <c r="C78" s="76"/>
      <c r="D78" s="76"/>
      <c r="E78" s="76"/>
      <c r="F78" s="76"/>
      <c r="G78" s="928"/>
    </row>
    <row r="79" spans="1:10" ht="12.75" customHeight="1">
      <c r="B79" s="927"/>
      <c r="C79" s="76"/>
      <c r="D79" s="76"/>
      <c r="E79" s="76"/>
      <c r="F79" s="76"/>
      <c r="G79" s="928"/>
    </row>
    <row r="80" spans="1:10" ht="12.75" customHeight="1">
      <c r="A80" s="328"/>
      <c r="B80" s="927"/>
      <c r="C80" s="76"/>
      <c r="D80" s="76"/>
      <c r="E80" s="76"/>
      <c r="F80" s="76"/>
      <c r="G80" s="928"/>
    </row>
    <row r="81" spans="1:7" ht="12.75" customHeight="1">
      <c r="A81" s="328"/>
      <c r="B81" s="927"/>
      <c r="C81" s="76"/>
      <c r="D81" s="76"/>
      <c r="E81" s="76"/>
      <c r="F81" s="76"/>
      <c r="G81" s="928"/>
    </row>
    <row r="82" spans="1:7" ht="12.75" customHeight="1">
      <c r="A82" s="328"/>
      <c r="B82" s="927"/>
      <c r="C82" s="76"/>
      <c r="D82" s="76"/>
      <c r="E82" s="76"/>
      <c r="F82" s="76"/>
      <c r="G82" s="928"/>
    </row>
    <row r="83" spans="1:7" ht="12.75" customHeight="1">
      <c r="A83" s="897"/>
      <c r="B83" s="927"/>
      <c r="C83" s="76"/>
      <c r="D83" s="76"/>
      <c r="E83" s="76"/>
      <c r="F83" s="76"/>
      <c r="G83" s="928"/>
    </row>
    <row r="84" spans="1:7">
      <c r="A84" s="897"/>
      <c r="B84" s="927"/>
      <c r="C84" s="76"/>
      <c r="D84" s="76"/>
      <c r="E84" s="76"/>
      <c r="F84" s="76"/>
      <c r="G84" s="928"/>
    </row>
    <row r="85" spans="1:7">
      <c r="A85" s="897"/>
      <c r="B85" s="927"/>
      <c r="C85" s="76"/>
      <c r="D85" s="76"/>
      <c r="E85" s="76"/>
      <c r="F85" s="76"/>
      <c r="G85" s="928"/>
    </row>
    <row r="86" spans="1:7">
      <c r="A86" s="897"/>
      <c r="B86" s="927"/>
      <c r="C86" s="76"/>
      <c r="D86" s="76"/>
      <c r="E86" s="76"/>
      <c r="F86" s="76"/>
      <c r="G86" s="928"/>
    </row>
    <row r="87" spans="1:7">
      <c r="A87" s="897"/>
      <c r="B87" s="927"/>
      <c r="C87" s="76"/>
      <c r="D87" s="76"/>
      <c r="E87" s="76"/>
      <c r="F87" s="76"/>
      <c r="G87" s="928"/>
    </row>
    <row r="88" spans="1:7">
      <c r="A88" s="897"/>
    </row>
    <row r="89" spans="1:7">
      <c r="A89" s="897"/>
    </row>
    <row r="90" spans="1:7">
      <c r="A90" s="900"/>
    </row>
    <row r="91" spans="1:7">
      <c r="A91" s="900"/>
    </row>
    <row r="92" spans="1:7">
      <c r="A92" s="900"/>
    </row>
    <row r="93" spans="1:7">
      <c r="A93" s="900"/>
    </row>
    <row r="94" spans="1:7">
      <c r="A94" s="897"/>
    </row>
    <row r="95" spans="1:7">
      <c r="A95" s="897"/>
    </row>
    <row r="96" spans="1:7">
      <c r="A96" s="897"/>
    </row>
    <row r="97" spans="1:1">
      <c r="A97" s="897"/>
    </row>
    <row r="98" spans="1:1">
      <c r="A98" s="897"/>
    </row>
    <row r="99" spans="1:1">
      <c r="A99" s="900"/>
    </row>
    <row r="100" spans="1:1">
      <c r="A100" s="900"/>
    </row>
    <row r="101" spans="1:1">
      <c r="A101" s="900"/>
    </row>
    <row r="102" spans="1:1">
      <c r="A102" s="900"/>
    </row>
    <row r="103" spans="1:1">
      <c r="A103" s="197"/>
    </row>
  </sheetData>
  <mergeCells count="11">
    <mergeCell ref="K51:K52"/>
    <mergeCell ref="A5:A9"/>
    <mergeCell ref="B5:G5"/>
    <mergeCell ref="B6:C6"/>
    <mergeCell ref="D6:E6"/>
    <mergeCell ref="F6:G6"/>
    <mergeCell ref="B7:C7"/>
    <mergeCell ref="A38:A40"/>
    <mergeCell ref="D7:E7"/>
    <mergeCell ref="F7:G7"/>
    <mergeCell ref="C38:I3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AS52"/>
  <sheetViews>
    <sheetView showGridLines="0" zoomScaleNormal="100" workbookViewId="0"/>
  </sheetViews>
  <sheetFormatPr defaultRowHeight="15"/>
  <cols>
    <col min="1" max="1" width="20" customWidth="1"/>
    <col min="2" max="2" width="5.5703125" style="261" bestFit="1" customWidth="1"/>
    <col min="3" max="3" width="7" style="261" bestFit="1" customWidth="1"/>
    <col min="4" max="4" width="5.5703125" bestFit="1" customWidth="1"/>
    <col min="5" max="5" width="7" bestFit="1" customWidth="1"/>
    <col min="6" max="6" width="5.5703125" bestFit="1" customWidth="1"/>
    <col min="7" max="7" width="7" bestFit="1" customWidth="1"/>
    <col min="8" max="8" width="5.7109375" bestFit="1" customWidth="1"/>
    <col min="9" max="9" width="7" bestFit="1" customWidth="1"/>
    <col min="10" max="10" width="5.5703125" bestFit="1" customWidth="1"/>
    <col min="11" max="11" width="7" bestFit="1" customWidth="1"/>
    <col min="12" max="12" width="5.7109375" bestFit="1" customWidth="1"/>
    <col min="13" max="13" width="7" bestFit="1" customWidth="1"/>
    <col min="14" max="14" width="5.7109375" bestFit="1" customWidth="1"/>
    <col min="15" max="15" width="7" bestFit="1" customWidth="1"/>
    <col min="16" max="16" width="5.7109375" bestFit="1" customWidth="1"/>
    <col min="17" max="17" width="7" bestFit="1" customWidth="1"/>
    <col min="18" max="18" width="5.7109375" bestFit="1" customWidth="1"/>
    <col min="19" max="19" width="7" bestFit="1" customWidth="1"/>
    <col min="20" max="20" width="5.7109375" bestFit="1" customWidth="1"/>
    <col min="21" max="21" width="7" bestFit="1" customWidth="1"/>
    <col min="22" max="22" width="5.5703125" bestFit="1" customWidth="1"/>
    <col min="23" max="23" width="7" bestFit="1" customWidth="1"/>
    <col min="24" max="24" width="5.5703125" bestFit="1" customWidth="1"/>
    <col min="25" max="25" width="7" bestFit="1" customWidth="1"/>
    <col min="26" max="26" width="5.5703125" bestFit="1" customWidth="1"/>
    <col min="27" max="27" width="7" bestFit="1" customWidth="1"/>
    <col min="28" max="28" width="5.7109375" bestFit="1" customWidth="1"/>
    <col min="29" max="29" width="7" bestFit="1" customWidth="1"/>
    <col min="30" max="30" width="5.570312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5703125" bestFit="1" customWidth="1"/>
    <col min="37" max="37" width="7" bestFit="1" customWidth="1"/>
    <col min="38" max="38" width="5.85546875" bestFit="1" customWidth="1"/>
    <col min="39" max="39" width="7" bestFit="1" customWidth="1"/>
    <col min="40" max="40" width="5.5703125" bestFit="1" customWidth="1"/>
    <col min="41" max="41" width="7" bestFit="1" customWidth="1"/>
    <col min="42" max="42" width="5.5703125" bestFit="1" customWidth="1"/>
    <col min="43" max="43" width="7" bestFit="1" customWidth="1"/>
    <col min="44" max="44" width="6.5703125" bestFit="1" customWidth="1"/>
    <col min="45" max="45" width="7" customWidth="1"/>
  </cols>
  <sheetData>
    <row r="1" spans="1:45" ht="12.75" customHeight="1">
      <c r="A1" s="141" t="s">
        <v>1058</v>
      </c>
      <c r="B1" s="141"/>
      <c r="C1" s="141"/>
      <c r="AS1" s="137" t="str">
        <f>Naslovnica!A20</f>
        <v>Ožujak 2024.</v>
      </c>
    </row>
    <row r="2" spans="1:45" ht="12.75" customHeight="1">
      <c r="A2" s="550" t="s">
        <v>1059</v>
      </c>
      <c r="B2" s="550"/>
      <c r="C2" s="550"/>
      <c r="I2" s="516"/>
      <c r="AS2" s="527" t="str">
        <f>Naslovnica!A24</f>
        <v>March 2024</v>
      </c>
    </row>
    <row r="3" spans="1:45" ht="12.75" customHeight="1">
      <c r="B3" s="980"/>
      <c r="AS3" s="24"/>
    </row>
    <row r="4" spans="1:45" ht="12.75" customHeight="1">
      <c r="A4" s="328"/>
      <c r="B4" s="328"/>
      <c r="C4" s="328"/>
      <c r="D4" s="818"/>
      <c r="E4" s="818"/>
      <c r="F4" s="818"/>
      <c r="G4" s="818"/>
      <c r="H4" s="818"/>
      <c r="I4" s="818"/>
      <c r="J4" s="818"/>
      <c r="K4" s="818"/>
      <c r="L4" s="818"/>
      <c r="M4" s="818"/>
      <c r="N4" s="818"/>
      <c r="O4" s="818"/>
      <c r="P4" s="818"/>
      <c r="Q4" s="818"/>
      <c r="R4" s="818"/>
      <c r="S4" s="818"/>
      <c r="T4" s="818"/>
      <c r="U4" s="818"/>
      <c r="V4" s="818"/>
      <c r="W4" s="818"/>
      <c r="X4" s="818"/>
      <c r="Y4" s="818"/>
      <c r="Z4" s="818"/>
      <c r="AA4" s="818"/>
      <c r="AB4" s="818"/>
      <c r="AC4" s="818"/>
      <c r="AD4" s="818"/>
      <c r="AE4" s="818"/>
      <c r="AF4" s="818"/>
      <c r="AG4" s="818"/>
      <c r="AH4" s="818"/>
      <c r="AI4" s="818"/>
      <c r="AJ4" s="818"/>
      <c r="AK4" s="818"/>
      <c r="AL4" s="818"/>
      <c r="AM4" s="818"/>
      <c r="AN4" s="818"/>
      <c r="AO4" s="818"/>
      <c r="AP4" s="818"/>
      <c r="AQ4" s="818"/>
      <c r="AR4" s="261"/>
      <c r="AS4" s="13" t="s">
        <v>1403</v>
      </c>
    </row>
    <row r="5" spans="1:45" s="1073" customFormat="1" ht="28.5" customHeight="1">
      <c r="A5" s="1106" t="s">
        <v>1715</v>
      </c>
      <c r="B5" s="1198" t="s">
        <v>1711</v>
      </c>
      <c r="C5" s="1199"/>
      <c r="D5" s="1199"/>
      <c r="E5" s="1199"/>
      <c r="F5" s="1199"/>
      <c r="G5" s="1199"/>
      <c r="H5" s="1199"/>
      <c r="I5" s="1199"/>
      <c r="J5" s="1199"/>
      <c r="K5" s="1199"/>
      <c r="L5" s="1199"/>
      <c r="M5" s="1199"/>
      <c r="N5" s="1199"/>
      <c r="O5" s="1200"/>
      <c r="P5" s="1198" t="s">
        <v>1712</v>
      </c>
      <c r="Q5" s="1199"/>
      <c r="R5" s="1199"/>
      <c r="S5" s="1199"/>
      <c r="T5" s="1199"/>
      <c r="U5" s="1199"/>
      <c r="V5" s="1199"/>
      <c r="W5" s="1200"/>
      <c r="X5" s="1201" t="s">
        <v>1713</v>
      </c>
      <c r="Y5" s="1202"/>
      <c r="Z5" s="1202"/>
      <c r="AA5" s="1202"/>
      <c r="AB5" s="1202"/>
      <c r="AC5" s="1202"/>
      <c r="AD5" s="1202"/>
      <c r="AE5" s="1202"/>
      <c r="AF5" s="1202"/>
      <c r="AG5" s="1202"/>
      <c r="AH5" s="1202"/>
      <c r="AI5" s="1203"/>
      <c r="AJ5" s="1201" t="s">
        <v>1714</v>
      </c>
      <c r="AK5" s="1202"/>
      <c r="AL5" s="1202"/>
      <c r="AM5" s="1202"/>
      <c r="AN5" s="1202"/>
      <c r="AO5" s="1202"/>
      <c r="AP5" s="1202"/>
      <c r="AQ5" s="1203"/>
      <c r="AR5" s="1196"/>
      <c r="AS5" s="1197"/>
    </row>
    <row r="6" spans="1:45" ht="56.25" customHeight="1">
      <c r="A6" s="1177" t="s">
        <v>537</v>
      </c>
      <c r="B6" s="1151" t="s">
        <v>850</v>
      </c>
      <c r="C6" s="1151"/>
      <c r="D6" s="1151" t="s">
        <v>837</v>
      </c>
      <c r="E6" s="1151"/>
      <c r="F6" s="1151" t="s">
        <v>851</v>
      </c>
      <c r="G6" s="1151"/>
      <c r="H6" s="1179" t="s">
        <v>852</v>
      </c>
      <c r="I6" s="1179"/>
      <c r="J6" s="1151" t="s">
        <v>182</v>
      </c>
      <c r="K6" s="1151"/>
      <c r="L6" s="1151" t="s">
        <v>183</v>
      </c>
      <c r="M6" s="1151"/>
      <c r="N6" s="1151" t="s">
        <v>184</v>
      </c>
      <c r="O6" s="1151"/>
      <c r="P6" s="1151" t="s">
        <v>185</v>
      </c>
      <c r="Q6" s="1151"/>
      <c r="R6" s="1151" t="s">
        <v>187</v>
      </c>
      <c r="S6" s="1151"/>
      <c r="T6" s="1151" t="s">
        <v>855</v>
      </c>
      <c r="U6" s="1151"/>
      <c r="V6" s="1151" t="s">
        <v>625</v>
      </c>
      <c r="W6" s="1151"/>
      <c r="X6" s="1151" t="s">
        <v>1379</v>
      </c>
      <c r="Y6" s="1151"/>
      <c r="Z6" s="1151" t="s">
        <v>188</v>
      </c>
      <c r="AA6" s="1151"/>
      <c r="AB6" s="1151" t="s">
        <v>854</v>
      </c>
      <c r="AC6" s="1151"/>
      <c r="AD6" s="1151" t="s">
        <v>857</v>
      </c>
      <c r="AE6" s="1151"/>
      <c r="AF6" s="1151" t="s">
        <v>225</v>
      </c>
      <c r="AG6" s="1151"/>
      <c r="AH6" s="1151" t="s">
        <v>224</v>
      </c>
      <c r="AI6" s="1151"/>
      <c r="AJ6" s="1151" t="s">
        <v>853</v>
      </c>
      <c r="AK6" s="1151"/>
      <c r="AL6" s="1151" t="s">
        <v>856</v>
      </c>
      <c r="AM6" s="1151"/>
      <c r="AN6" s="1151" t="s">
        <v>1717</v>
      </c>
      <c r="AO6" s="1151"/>
      <c r="AP6" s="1151" t="s">
        <v>1417</v>
      </c>
      <c r="AQ6" s="1151"/>
      <c r="AR6" s="1151" t="s">
        <v>419</v>
      </c>
      <c r="AS6" s="1151"/>
    </row>
    <row r="7" spans="1:45">
      <c r="A7" s="1177"/>
      <c r="B7" s="700" t="s">
        <v>31</v>
      </c>
      <c r="C7" s="700" t="s">
        <v>32</v>
      </c>
      <c r="D7" s="700" t="s">
        <v>31</v>
      </c>
      <c r="E7" s="700" t="s">
        <v>32</v>
      </c>
      <c r="F7" s="700" t="s">
        <v>31</v>
      </c>
      <c r="G7" s="700" t="s">
        <v>32</v>
      </c>
      <c r="H7" s="700" t="s">
        <v>31</v>
      </c>
      <c r="I7" s="700" t="s">
        <v>32</v>
      </c>
      <c r="J7" s="700" t="s">
        <v>31</v>
      </c>
      <c r="K7" s="700" t="s">
        <v>32</v>
      </c>
      <c r="L7" s="700" t="s">
        <v>32</v>
      </c>
      <c r="M7" s="700" t="s">
        <v>32</v>
      </c>
      <c r="N7" s="700" t="s">
        <v>31</v>
      </c>
      <c r="O7" s="700" t="s">
        <v>32</v>
      </c>
      <c r="P7" s="700" t="s">
        <v>31</v>
      </c>
      <c r="Q7" s="700" t="s">
        <v>32</v>
      </c>
      <c r="R7" s="700" t="s">
        <v>31</v>
      </c>
      <c r="S7" s="700" t="s">
        <v>32</v>
      </c>
      <c r="T7" s="700" t="s">
        <v>31</v>
      </c>
      <c r="U7" s="700" t="s">
        <v>32</v>
      </c>
      <c r="V7" s="700" t="s">
        <v>31</v>
      </c>
      <c r="W7" s="700" t="s">
        <v>32</v>
      </c>
      <c r="X7" s="700" t="s">
        <v>31</v>
      </c>
      <c r="Y7" s="700" t="s">
        <v>32</v>
      </c>
      <c r="Z7" s="700" t="s">
        <v>31</v>
      </c>
      <c r="AA7" s="700" t="s">
        <v>32</v>
      </c>
      <c r="AB7" s="700" t="s">
        <v>31</v>
      </c>
      <c r="AC7" s="700" t="s">
        <v>32</v>
      </c>
      <c r="AD7" s="700" t="s">
        <v>31</v>
      </c>
      <c r="AE7" s="700" t="s">
        <v>32</v>
      </c>
      <c r="AF7" s="700" t="s">
        <v>31</v>
      </c>
      <c r="AG7" s="700" t="s">
        <v>32</v>
      </c>
      <c r="AH7" s="700" t="s">
        <v>31</v>
      </c>
      <c r="AI7" s="700" t="s">
        <v>32</v>
      </c>
      <c r="AJ7" s="700" t="s">
        <v>31</v>
      </c>
      <c r="AK7" s="700" t="s">
        <v>32</v>
      </c>
      <c r="AL7" s="700" t="s">
        <v>31</v>
      </c>
      <c r="AM7" s="700" t="s">
        <v>32</v>
      </c>
      <c r="AN7" s="700" t="s">
        <v>31</v>
      </c>
      <c r="AO7" s="700" t="s">
        <v>32</v>
      </c>
      <c r="AP7" s="700" t="s">
        <v>31</v>
      </c>
      <c r="AQ7" s="700" t="s">
        <v>32</v>
      </c>
      <c r="AR7" s="700" t="s">
        <v>31</v>
      </c>
      <c r="AS7" s="700" t="s">
        <v>32</v>
      </c>
    </row>
    <row r="8" spans="1:45">
      <c r="A8" s="1177"/>
      <c r="B8" s="701" t="s">
        <v>29</v>
      </c>
      <c r="C8" s="701" t="s">
        <v>30</v>
      </c>
      <c r="D8" s="701" t="s">
        <v>29</v>
      </c>
      <c r="E8" s="701" t="s">
        <v>30</v>
      </c>
      <c r="F8" s="701" t="s">
        <v>29</v>
      </c>
      <c r="G8" s="701" t="s">
        <v>30</v>
      </c>
      <c r="H8" s="701" t="s">
        <v>29</v>
      </c>
      <c r="I8" s="701" t="s">
        <v>30</v>
      </c>
      <c r="J8" s="701" t="s">
        <v>29</v>
      </c>
      <c r="K8" s="701" t="s">
        <v>30</v>
      </c>
      <c r="L8" s="701" t="s">
        <v>30</v>
      </c>
      <c r="M8" s="701" t="s">
        <v>30</v>
      </c>
      <c r="N8" s="701" t="s">
        <v>29</v>
      </c>
      <c r="O8" s="701" t="s">
        <v>30</v>
      </c>
      <c r="P8" s="701" t="s">
        <v>29</v>
      </c>
      <c r="Q8" s="701" t="s">
        <v>30</v>
      </c>
      <c r="R8" s="701" t="s">
        <v>29</v>
      </c>
      <c r="S8" s="701" t="s">
        <v>30</v>
      </c>
      <c r="T8" s="701" t="s">
        <v>29</v>
      </c>
      <c r="U8" s="701" t="s">
        <v>30</v>
      </c>
      <c r="V8" s="701" t="s">
        <v>29</v>
      </c>
      <c r="W8" s="701" t="s">
        <v>30</v>
      </c>
      <c r="X8" s="701" t="s">
        <v>29</v>
      </c>
      <c r="Y8" s="701" t="s">
        <v>30</v>
      </c>
      <c r="Z8" s="701" t="s">
        <v>29</v>
      </c>
      <c r="AA8" s="701" t="s">
        <v>30</v>
      </c>
      <c r="AB8" s="701" t="s">
        <v>29</v>
      </c>
      <c r="AC8" s="701" t="s">
        <v>30</v>
      </c>
      <c r="AD8" s="701" t="s">
        <v>29</v>
      </c>
      <c r="AE8" s="701" t="s">
        <v>30</v>
      </c>
      <c r="AF8" s="701" t="s">
        <v>29</v>
      </c>
      <c r="AG8" s="701" t="s">
        <v>30</v>
      </c>
      <c r="AH8" s="701" t="s">
        <v>29</v>
      </c>
      <c r="AI8" s="701" t="s">
        <v>30</v>
      </c>
      <c r="AJ8" s="701" t="s">
        <v>29</v>
      </c>
      <c r="AK8" s="701" t="s">
        <v>30</v>
      </c>
      <c r="AL8" s="701" t="s">
        <v>29</v>
      </c>
      <c r="AM8" s="701" t="s">
        <v>30</v>
      </c>
      <c r="AN8" s="701" t="s">
        <v>29</v>
      </c>
      <c r="AO8" s="701" t="s">
        <v>30</v>
      </c>
      <c r="AP8" s="701" t="s">
        <v>29</v>
      </c>
      <c r="AQ8" s="701" t="s">
        <v>30</v>
      </c>
      <c r="AR8" s="701" t="s">
        <v>29</v>
      </c>
      <c r="AS8" s="701" t="s">
        <v>30</v>
      </c>
    </row>
    <row r="9" spans="1:45" ht="18">
      <c r="A9" s="359" t="s">
        <v>420</v>
      </c>
      <c r="B9" s="377">
        <v>44.627069999999996</v>
      </c>
      <c r="C9" s="378">
        <v>1.0220360328799331E-2</v>
      </c>
      <c r="D9" s="377">
        <v>44.219730000000006</v>
      </c>
      <c r="E9" s="378">
        <v>1.040732609624357E-2</v>
      </c>
      <c r="F9" s="377">
        <v>34.448089999999993</v>
      </c>
      <c r="G9" s="378">
        <v>8.6876432435684242E-3</v>
      </c>
      <c r="H9" s="377">
        <v>161.84250000000003</v>
      </c>
      <c r="I9" s="378">
        <v>1.0425164828527777E-2</v>
      </c>
      <c r="J9" s="377">
        <v>13.17512</v>
      </c>
      <c r="K9" s="378">
        <v>1.125247238267015E-2</v>
      </c>
      <c r="L9" s="377">
        <v>238.82506000000004</v>
      </c>
      <c r="M9" s="378">
        <v>8.4251762123001353E-3</v>
      </c>
      <c r="N9" s="377">
        <v>143.44475999999997</v>
      </c>
      <c r="O9" s="378">
        <v>9.2921329804120708E-3</v>
      </c>
      <c r="P9" s="377">
        <v>52.369310000000006</v>
      </c>
      <c r="Q9" s="378">
        <v>4.0680248242829968E-3</v>
      </c>
      <c r="R9" s="377">
        <v>142.89594999999997</v>
      </c>
      <c r="S9" s="378">
        <v>3.5777716909980292E-3</v>
      </c>
      <c r="T9" s="377">
        <v>274.59634999999997</v>
      </c>
      <c r="U9" s="378">
        <v>8.7273657682497858E-3</v>
      </c>
      <c r="V9" s="377">
        <v>69.75372999999999</v>
      </c>
      <c r="W9" s="378">
        <v>7.1789088493850557E-3</v>
      </c>
      <c r="X9" s="377">
        <v>218.08668</v>
      </c>
      <c r="Y9" s="378">
        <v>0.33509981106499542</v>
      </c>
      <c r="Z9" s="377">
        <v>391.56723999999997</v>
      </c>
      <c r="AA9" s="378">
        <v>7.8563091966547108E-2</v>
      </c>
      <c r="AB9" s="377">
        <v>613.16730000000007</v>
      </c>
      <c r="AC9" s="378">
        <v>5.6224426149800243E-2</v>
      </c>
      <c r="AD9" s="377">
        <v>62.087679999999999</v>
      </c>
      <c r="AE9" s="378">
        <v>0.10330686843800498</v>
      </c>
      <c r="AF9" s="377">
        <v>33.067140000000002</v>
      </c>
      <c r="AG9" s="378">
        <v>7.6621153734931197E-2</v>
      </c>
      <c r="AH9" s="377">
        <v>199.95582999999999</v>
      </c>
      <c r="AI9" s="378">
        <v>2.2398379585254705E-2</v>
      </c>
      <c r="AJ9" s="377">
        <v>406.12401</v>
      </c>
      <c r="AK9" s="378">
        <v>4.5705464012100655E-2</v>
      </c>
      <c r="AL9" s="377">
        <v>212.20558</v>
      </c>
      <c r="AM9" s="378">
        <v>3.5621671264804942E-2</v>
      </c>
      <c r="AN9" s="377">
        <v>477.92084999999997</v>
      </c>
      <c r="AO9" s="378">
        <v>6.5140191926472829E-2</v>
      </c>
      <c r="AP9" s="377">
        <v>148.74141</v>
      </c>
      <c r="AQ9" s="378">
        <v>1.7617748603148992E-2</v>
      </c>
      <c r="AR9" s="377">
        <v>3983.1213900000002</v>
      </c>
      <c r="AS9" s="378">
        <v>1.7767835360321994E-2</v>
      </c>
    </row>
    <row r="10" spans="1:45" ht="18">
      <c r="A10" s="359" t="s">
        <v>421</v>
      </c>
      <c r="B10" s="377">
        <v>35.243120000000005</v>
      </c>
      <c r="C10" s="378">
        <v>8.0712756968161787E-3</v>
      </c>
      <c r="D10" s="377">
        <v>33.817689999999999</v>
      </c>
      <c r="E10" s="378">
        <v>7.9591559616414478E-3</v>
      </c>
      <c r="F10" s="377">
        <v>20.12773</v>
      </c>
      <c r="G10" s="378">
        <v>5.0761170660802817E-3</v>
      </c>
      <c r="H10" s="377">
        <v>111.42236999999999</v>
      </c>
      <c r="I10" s="378">
        <v>7.1773271720049318E-3</v>
      </c>
      <c r="J10" s="377">
        <v>6.7989600000000001</v>
      </c>
      <c r="K10" s="378">
        <v>5.8067865515364601E-3</v>
      </c>
      <c r="L10" s="377">
        <v>228.99777999999998</v>
      </c>
      <c r="M10" s="378">
        <v>8.0784933068813597E-3</v>
      </c>
      <c r="N10" s="377">
        <v>44.255729999999993</v>
      </c>
      <c r="O10" s="378">
        <v>2.8668187552142849E-3</v>
      </c>
      <c r="P10" s="377">
        <v>1.9680899999999999</v>
      </c>
      <c r="Q10" s="378">
        <v>1.5288036020377432E-4</v>
      </c>
      <c r="R10" s="377">
        <v>6.0427299999999997</v>
      </c>
      <c r="S10" s="378">
        <v>1.512954589010012E-4</v>
      </c>
      <c r="T10" s="377">
        <v>4.7735500000000002</v>
      </c>
      <c r="U10" s="378">
        <v>1.5171547933185846E-4</v>
      </c>
      <c r="V10" s="377">
        <v>3.7878400000000001</v>
      </c>
      <c r="W10" s="378">
        <v>3.8983661656594843E-4</v>
      </c>
      <c r="X10" s="377">
        <v>0</v>
      </c>
      <c r="Y10" s="378">
        <v>0</v>
      </c>
      <c r="Z10" s="377">
        <v>0.43416000000000005</v>
      </c>
      <c r="AA10" s="378">
        <v>8.7108799010346473E-5</v>
      </c>
      <c r="AB10" s="377">
        <v>6.7153299999999998</v>
      </c>
      <c r="AC10" s="378">
        <v>6.1576273825518415E-4</v>
      </c>
      <c r="AD10" s="377">
        <v>7.5600000000000001E-2</v>
      </c>
      <c r="AE10" s="378">
        <v>1.2578983872345008E-4</v>
      </c>
      <c r="AF10" s="377">
        <v>1.2960000000000001E-2</v>
      </c>
      <c r="AG10" s="378">
        <v>3.0030119097227894E-5</v>
      </c>
      <c r="AH10" s="377">
        <v>0.46655999999999997</v>
      </c>
      <c r="AI10" s="378">
        <v>5.2262482065646375E-5</v>
      </c>
      <c r="AJ10" s="377">
        <v>2.6003400000000001</v>
      </c>
      <c r="AK10" s="378">
        <v>2.9264397908714093E-4</v>
      </c>
      <c r="AL10" s="377">
        <v>1.8139499999999997</v>
      </c>
      <c r="AM10" s="378">
        <v>3.0449684966244952E-4</v>
      </c>
      <c r="AN10" s="377">
        <v>2.2233700000000001</v>
      </c>
      <c r="AO10" s="378">
        <v>3.0304337742026092E-4</v>
      </c>
      <c r="AP10" s="377">
        <v>2.7518999999999996</v>
      </c>
      <c r="AQ10" s="378">
        <v>3.2595013305982307E-4</v>
      </c>
      <c r="AR10" s="377">
        <v>514.32975999999996</v>
      </c>
      <c r="AS10" s="378">
        <v>2.2943128270047335E-3</v>
      </c>
    </row>
    <row r="11" spans="1:45" ht="18">
      <c r="A11" s="359" t="s">
        <v>422</v>
      </c>
      <c r="B11" s="377">
        <v>4294.0897999999997</v>
      </c>
      <c r="C11" s="378">
        <v>0.98341981761791353</v>
      </c>
      <c r="D11" s="377">
        <v>4177.1687300000003</v>
      </c>
      <c r="E11" s="378">
        <v>0.98311674748221234</v>
      </c>
      <c r="F11" s="377">
        <v>3916.3196899999998</v>
      </c>
      <c r="G11" s="378">
        <v>0.98767706118053245</v>
      </c>
      <c r="H11" s="377">
        <v>15274.437719999996</v>
      </c>
      <c r="I11" s="378">
        <v>0.98391047403544762</v>
      </c>
      <c r="J11" s="377">
        <v>1152.0237500000001</v>
      </c>
      <c r="K11" s="378">
        <v>0.98390871817904535</v>
      </c>
      <c r="L11" s="377">
        <v>27921.741439999998</v>
      </c>
      <c r="M11" s="378">
        <v>0.98501217496305826</v>
      </c>
      <c r="N11" s="377">
        <v>15273.358959999998</v>
      </c>
      <c r="O11" s="378">
        <v>0.98938492081473173</v>
      </c>
      <c r="P11" s="377">
        <v>12840.298929999999</v>
      </c>
      <c r="Q11" s="378">
        <v>0.99742873829069711</v>
      </c>
      <c r="R11" s="377">
        <v>39826.419780000004</v>
      </c>
      <c r="S11" s="378">
        <v>0.99715798273280654</v>
      </c>
      <c r="T11" s="377">
        <v>31218.336520000001</v>
      </c>
      <c r="U11" s="378">
        <v>0.99219760745672769</v>
      </c>
      <c r="V11" s="377">
        <v>9653.3136099999992</v>
      </c>
      <c r="W11" s="378">
        <v>0.99349896415171202</v>
      </c>
      <c r="X11" s="377">
        <v>433.19261</v>
      </c>
      <c r="Y11" s="378">
        <v>0.66561956817239942</v>
      </c>
      <c r="Z11" s="377">
        <v>4599.7909200000004</v>
      </c>
      <c r="AA11" s="378">
        <v>0.92289078390431334</v>
      </c>
      <c r="AB11" s="377">
        <v>10302.47731</v>
      </c>
      <c r="AC11" s="378">
        <v>0.94468650672677357</v>
      </c>
      <c r="AD11" s="377">
        <v>539.36087999999995</v>
      </c>
      <c r="AE11" s="378">
        <v>0.89743542472140336</v>
      </c>
      <c r="AF11" s="377">
        <v>398.85568000000006</v>
      </c>
      <c r="AG11" s="378">
        <v>0.92420397939859711</v>
      </c>
      <c r="AH11" s="377">
        <v>8747.7937600000005</v>
      </c>
      <c r="AI11" s="378">
        <v>0.97989843641969598</v>
      </c>
      <c r="AJ11" s="377">
        <v>8489.6597000000002</v>
      </c>
      <c r="AK11" s="378">
        <v>0.95543190340637885</v>
      </c>
      <c r="AL11" s="377">
        <v>5758.3234299999995</v>
      </c>
      <c r="AM11" s="378">
        <v>0.9666150355701485</v>
      </c>
      <c r="AN11" s="377">
        <v>6867.2908200000002</v>
      </c>
      <c r="AO11" s="378">
        <v>0.93600570477246381</v>
      </c>
      <c r="AP11" s="377">
        <v>8302.0212200000005</v>
      </c>
      <c r="AQ11" s="378">
        <v>0.98333693859677873</v>
      </c>
      <c r="AR11" s="377">
        <v>219986.27525999994</v>
      </c>
      <c r="AS11" s="378">
        <v>0.98131077053369797</v>
      </c>
    </row>
    <row r="12" spans="1:45" ht="18.75">
      <c r="A12" s="359" t="s">
        <v>423</v>
      </c>
      <c r="B12" s="379">
        <v>3419.8960699999998</v>
      </c>
      <c r="C12" s="380">
        <v>0.78321454046713668</v>
      </c>
      <c r="D12" s="379">
        <v>3361.2163600000003</v>
      </c>
      <c r="E12" s="380">
        <v>0.79107843350804774</v>
      </c>
      <c r="F12" s="379">
        <v>3175.7388700000001</v>
      </c>
      <c r="G12" s="380">
        <v>0.80090612679231643</v>
      </c>
      <c r="H12" s="379">
        <v>12278.068169999997</v>
      </c>
      <c r="I12" s="380">
        <v>0.79089784480683589</v>
      </c>
      <c r="J12" s="379">
        <v>1085.49856</v>
      </c>
      <c r="K12" s="380">
        <v>0.92709156105054213</v>
      </c>
      <c r="L12" s="379">
        <v>22140.687509999996</v>
      </c>
      <c r="M12" s="380">
        <v>0.78107043596355696</v>
      </c>
      <c r="N12" s="379">
        <v>12277.990919999998</v>
      </c>
      <c r="O12" s="380">
        <v>0.79534954334290031</v>
      </c>
      <c r="P12" s="379">
        <v>4903.8286800000005</v>
      </c>
      <c r="Q12" s="380">
        <v>0.38092724162817726</v>
      </c>
      <c r="R12" s="379">
        <v>15768.930489999999</v>
      </c>
      <c r="S12" s="380">
        <v>0.39481617991578966</v>
      </c>
      <c r="T12" s="379">
        <v>12308.600480000001</v>
      </c>
      <c r="U12" s="380">
        <v>0.39119842082465739</v>
      </c>
      <c r="V12" s="379">
        <v>4281.3902099999996</v>
      </c>
      <c r="W12" s="380">
        <v>0.44063177791695929</v>
      </c>
      <c r="X12" s="379">
        <v>216.59938999999997</v>
      </c>
      <c r="Y12" s="380">
        <v>0.33281452432488429</v>
      </c>
      <c r="Z12" s="379">
        <v>3088.9652299999993</v>
      </c>
      <c r="AA12" s="380">
        <v>0.61976241793352349</v>
      </c>
      <c r="AB12" s="379">
        <v>5812.6235299999998</v>
      </c>
      <c r="AC12" s="380">
        <v>0.53298899402997535</v>
      </c>
      <c r="AD12" s="379">
        <v>306.97886</v>
      </c>
      <c r="AE12" s="380">
        <v>0.51077805940355236</v>
      </c>
      <c r="AF12" s="379">
        <v>273.19082000000009</v>
      </c>
      <c r="AG12" s="380">
        <v>0.63302105407942522</v>
      </c>
      <c r="AH12" s="379">
        <v>6861.0046299999995</v>
      </c>
      <c r="AI12" s="380">
        <v>0.76854666372533387</v>
      </c>
      <c r="AJ12" s="379">
        <v>5435.2672899999989</v>
      </c>
      <c r="AK12" s="380">
        <v>0.611688566551982</v>
      </c>
      <c r="AL12" s="379">
        <v>3590.6371099999997</v>
      </c>
      <c r="AM12" s="380">
        <v>0.60273860264951207</v>
      </c>
      <c r="AN12" s="379">
        <v>4301.3879999999999</v>
      </c>
      <c r="AO12" s="380">
        <v>0.58627540495508224</v>
      </c>
      <c r="AP12" s="379">
        <v>5201.5972599999996</v>
      </c>
      <c r="AQ12" s="380">
        <v>0.61610571569483308</v>
      </c>
      <c r="AR12" s="379">
        <v>130090.09843999993</v>
      </c>
      <c r="AS12" s="380">
        <v>0.58030354206453139</v>
      </c>
    </row>
    <row r="13" spans="1:45" ht="19.5">
      <c r="A13" s="366" t="s">
        <v>424</v>
      </c>
      <c r="B13" s="379">
        <v>963.04595000000006</v>
      </c>
      <c r="C13" s="380">
        <v>0.22055395127197161</v>
      </c>
      <c r="D13" s="379">
        <v>994.12749999999983</v>
      </c>
      <c r="E13" s="380">
        <v>0.23397268761576284</v>
      </c>
      <c r="F13" s="379">
        <v>1030.3755899999999</v>
      </c>
      <c r="G13" s="380">
        <v>0.25985578686079053</v>
      </c>
      <c r="H13" s="379">
        <v>3853.2301399999997</v>
      </c>
      <c r="I13" s="380">
        <v>0.2482077286976607</v>
      </c>
      <c r="J13" s="379">
        <v>67.619400000000013</v>
      </c>
      <c r="K13" s="380">
        <v>5.775168886755689E-2</v>
      </c>
      <c r="L13" s="379">
        <v>6670.7503899999983</v>
      </c>
      <c r="M13" s="380">
        <v>0.23532809958896203</v>
      </c>
      <c r="N13" s="379">
        <v>3869.4356200000002</v>
      </c>
      <c r="O13" s="380">
        <v>0.25065614345329335</v>
      </c>
      <c r="P13" s="379">
        <v>1693.3101399999998</v>
      </c>
      <c r="Q13" s="380">
        <v>0.13153558228531395</v>
      </c>
      <c r="R13" s="379">
        <v>5145.5346300000001</v>
      </c>
      <c r="S13" s="380">
        <v>0.12883183977057447</v>
      </c>
      <c r="T13" s="379">
        <v>3899.34139</v>
      </c>
      <c r="U13" s="380">
        <v>0.12393092102573666</v>
      </c>
      <c r="V13" s="379">
        <v>1231.49738</v>
      </c>
      <c r="W13" s="380">
        <v>0.12674314963911623</v>
      </c>
      <c r="X13" s="379">
        <v>20.736089999999997</v>
      </c>
      <c r="Y13" s="380">
        <v>3.1861917661485516E-2</v>
      </c>
      <c r="Z13" s="379">
        <v>981.09235999999987</v>
      </c>
      <c r="AA13" s="380">
        <v>0.19684396811734489</v>
      </c>
      <c r="AB13" s="379">
        <v>2347.8987899999997</v>
      </c>
      <c r="AC13" s="380">
        <v>0.21529077321240112</v>
      </c>
      <c r="AD13" s="379">
        <v>132.47716999999997</v>
      </c>
      <c r="AE13" s="380">
        <v>0.22042700858252742</v>
      </c>
      <c r="AF13" s="379">
        <v>42.783579999999994</v>
      </c>
      <c r="AG13" s="380">
        <v>9.9135494043655639E-2</v>
      </c>
      <c r="AH13" s="379">
        <v>1162.8015500000001</v>
      </c>
      <c r="AI13" s="380">
        <v>0.13025311889742117</v>
      </c>
      <c r="AJ13" s="379">
        <v>1636.7063900000001</v>
      </c>
      <c r="AK13" s="380">
        <v>0.18419601689277168</v>
      </c>
      <c r="AL13" s="379">
        <v>1262.9610899999998</v>
      </c>
      <c r="AM13" s="380">
        <v>0.2120056634147873</v>
      </c>
      <c r="AN13" s="379">
        <v>1457.9429</v>
      </c>
      <c r="AO13" s="380">
        <v>0.19871633623818333</v>
      </c>
      <c r="AP13" s="379">
        <v>1550.24945</v>
      </c>
      <c r="AQ13" s="380">
        <v>0.18362004960333503</v>
      </c>
      <c r="AR13" s="379">
        <v>40013.917499999967</v>
      </c>
      <c r="AS13" s="380">
        <v>0.17849335449490442</v>
      </c>
    </row>
    <row r="14" spans="1:45" ht="19.5">
      <c r="A14" s="366" t="s">
        <v>425</v>
      </c>
      <c r="B14" s="379">
        <v>2317.29007</v>
      </c>
      <c r="C14" s="380">
        <v>0.53069895697272151</v>
      </c>
      <c r="D14" s="379">
        <v>2237.4296200000008</v>
      </c>
      <c r="E14" s="380">
        <v>0.52658982026200385</v>
      </c>
      <c r="F14" s="379">
        <v>2129.9807500000006</v>
      </c>
      <c r="G14" s="380">
        <v>0.53717093956931461</v>
      </c>
      <c r="H14" s="379">
        <v>8346.3737699999983</v>
      </c>
      <c r="I14" s="380">
        <v>0.53763580192317062</v>
      </c>
      <c r="J14" s="379">
        <v>929.66012999999998</v>
      </c>
      <c r="K14" s="380">
        <v>0.79399466100457095</v>
      </c>
      <c r="L14" s="379">
        <v>15284.53944</v>
      </c>
      <c r="M14" s="380">
        <v>0.53920195018835637</v>
      </c>
      <c r="N14" s="379">
        <v>8277.9538199999988</v>
      </c>
      <c r="O14" s="380">
        <v>0.53623323501778719</v>
      </c>
      <c r="P14" s="379">
        <v>2463.2226000000001</v>
      </c>
      <c r="Q14" s="380">
        <v>0.19134204144631473</v>
      </c>
      <c r="R14" s="379">
        <v>8314.5713799999994</v>
      </c>
      <c r="S14" s="380">
        <v>0.20817691548393372</v>
      </c>
      <c r="T14" s="379">
        <v>6596.2393400000001</v>
      </c>
      <c r="U14" s="380">
        <v>0.20964515156555641</v>
      </c>
      <c r="V14" s="379">
        <v>2326.7308200000002</v>
      </c>
      <c r="W14" s="380">
        <v>0.23946229791345855</v>
      </c>
      <c r="X14" s="379">
        <v>165.78588999999999</v>
      </c>
      <c r="Y14" s="380">
        <v>0.25473733845754409</v>
      </c>
      <c r="Z14" s="379">
        <v>1927.3420299999998</v>
      </c>
      <c r="AA14" s="380">
        <v>0.38669718425341609</v>
      </c>
      <c r="AB14" s="379">
        <v>2787.4220800000007</v>
      </c>
      <c r="AC14" s="380">
        <v>0.25559289754245312</v>
      </c>
      <c r="AD14" s="379">
        <v>118.31877</v>
      </c>
      <c r="AE14" s="380">
        <v>0.19686903434202357</v>
      </c>
      <c r="AF14" s="379">
        <v>224.06191000000004</v>
      </c>
      <c r="AG14" s="380">
        <v>0.51918254957194121</v>
      </c>
      <c r="AH14" s="379">
        <v>5116.5200400000003</v>
      </c>
      <c r="AI14" s="380">
        <v>0.57313536700321566</v>
      </c>
      <c r="AJ14" s="379">
        <v>2525.1337499999995</v>
      </c>
      <c r="AK14" s="380">
        <v>0.28418021809733868</v>
      </c>
      <c r="AL14" s="379">
        <v>1751.5151400000002</v>
      </c>
      <c r="AM14" s="380">
        <v>0.29401628615236608</v>
      </c>
      <c r="AN14" s="379">
        <v>2078.2132299999998</v>
      </c>
      <c r="AO14" s="380">
        <v>0.28325863721228106</v>
      </c>
      <c r="AP14" s="379">
        <v>3057.9366500000006</v>
      </c>
      <c r="AQ14" s="380">
        <v>0.36219879281805661</v>
      </c>
      <c r="AR14" s="379">
        <v>78976.241229999956</v>
      </c>
      <c r="AS14" s="380">
        <v>0.35229577865105255</v>
      </c>
    </row>
    <row r="15" spans="1:45" ht="19.5">
      <c r="A15" s="366" t="s">
        <v>426</v>
      </c>
      <c r="B15" s="379">
        <v>0</v>
      </c>
      <c r="C15" s="380">
        <v>0</v>
      </c>
      <c r="D15" s="379">
        <v>0</v>
      </c>
      <c r="E15" s="380">
        <v>0</v>
      </c>
      <c r="F15" s="379">
        <v>0</v>
      </c>
      <c r="G15" s="380">
        <v>0</v>
      </c>
      <c r="H15" s="379">
        <v>0</v>
      </c>
      <c r="I15" s="380">
        <v>0</v>
      </c>
      <c r="J15" s="379">
        <v>0</v>
      </c>
      <c r="K15" s="380">
        <v>0</v>
      </c>
      <c r="L15" s="379">
        <v>0</v>
      </c>
      <c r="M15" s="380">
        <v>0</v>
      </c>
      <c r="N15" s="379">
        <v>0</v>
      </c>
      <c r="O15" s="380">
        <v>0</v>
      </c>
      <c r="P15" s="379">
        <v>0</v>
      </c>
      <c r="Q15" s="380">
        <v>0</v>
      </c>
      <c r="R15" s="379">
        <v>0</v>
      </c>
      <c r="S15" s="380">
        <v>0</v>
      </c>
      <c r="T15" s="379">
        <v>0</v>
      </c>
      <c r="U15" s="380">
        <v>0</v>
      </c>
      <c r="V15" s="379">
        <v>62.195800000000006</v>
      </c>
      <c r="W15" s="380">
        <v>6.401062409344749E-3</v>
      </c>
      <c r="X15" s="379">
        <v>0</v>
      </c>
      <c r="Y15" s="380">
        <v>0</v>
      </c>
      <c r="Z15" s="379">
        <v>0</v>
      </c>
      <c r="AA15" s="380">
        <v>0</v>
      </c>
      <c r="AB15" s="379">
        <v>0</v>
      </c>
      <c r="AC15" s="380">
        <v>0</v>
      </c>
      <c r="AD15" s="379">
        <v>0</v>
      </c>
      <c r="AE15" s="380">
        <v>0</v>
      </c>
      <c r="AF15" s="379">
        <v>0</v>
      </c>
      <c r="AG15" s="380">
        <v>0</v>
      </c>
      <c r="AH15" s="379">
        <v>0</v>
      </c>
      <c r="AI15" s="380">
        <v>0</v>
      </c>
      <c r="AJ15" s="379">
        <v>0</v>
      </c>
      <c r="AK15" s="380">
        <v>0</v>
      </c>
      <c r="AL15" s="379">
        <v>0</v>
      </c>
      <c r="AM15" s="380">
        <v>0</v>
      </c>
      <c r="AN15" s="379">
        <v>0</v>
      </c>
      <c r="AO15" s="380">
        <v>0</v>
      </c>
      <c r="AP15" s="379">
        <v>0</v>
      </c>
      <c r="AQ15" s="380">
        <v>0</v>
      </c>
      <c r="AR15" s="379">
        <v>62.195800000000006</v>
      </c>
      <c r="AS15" s="380">
        <v>2.7744189199905721E-4</v>
      </c>
    </row>
    <row r="16" spans="1:45" ht="19.5">
      <c r="A16" s="366" t="s">
        <v>427</v>
      </c>
      <c r="B16" s="379">
        <v>15.382530000000001</v>
      </c>
      <c r="C16" s="380">
        <v>3.5228617825137434E-3</v>
      </c>
      <c r="D16" s="379">
        <v>15.382530000000001</v>
      </c>
      <c r="E16" s="380">
        <v>3.6203524059339482E-3</v>
      </c>
      <c r="F16" s="379">
        <v>15.382530000000001</v>
      </c>
      <c r="G16" s="380">
        <v>3.8794003622113337E-3</v>
      </c>
      <c r="H16" s="379">
        <v>48.198599999999999</v>
      </c>
      <c r="I16" s="380">
        <v>3.1047367008312328E-3</v>
      </c>
      <c r="J16" s="379">
        <v>15.382530000000001</v>
      </c>
      <c r="K16" s="380">
        <v>1.3137754646682162E-2</v>
      </c>
      <c r="L16" s="379">
        <v>185.39767999999998</v>
      </c>
      <c r="M16" s="380">
        <v>6.540386186238715E-3</v>
      </c>
      <c r="N16" s="379">
        <v>48.198599999999999</v>
      </c>
      <c r="O16" s="380">
        <v>3.1222318659091435E-3</v>
      </c>
      <c r="P16" s="379">
        <v>517.23006999999996</v>
      </c>
      <c r="Q16" s="380">
        <v>4.017820293270298E-2</v>
      </c>
      <c r="R16" s="379">
        <v>1653.1524399999998</v>
      </c>
      <c r="S16" s="380">
        <v>4.1390970148113493E-2</v>
      </c>
      <c r="T16" s="379">
        <v>1348.38455</v>
      </c>
      <c r="U16" s="380">
        <v>4.2855067680640672E-2</v>
      </c>
      <c r="V16" s="379">
        <v>507.61189000000002</v>
      </c>
      <c r="W16" s="380">
        <v>5.2242360217497674E-2</v>
      </c>
      <c r="X16" s="379">
        <v>0</v>
      </c>
      <c r="Y16" s="380">
        <v>0</v>
      </c>
      <c r="Z16" s="379">
        <v>62.983359999999998</v>
      </c>
      <c r="AA16" s="380">
        <v>1.263682708502924E-2</v>
      </c>
      <c r="AB16" s="379">
        <v>209.84457</v>
      </c>
      <c r="AC16" s="380">
        <v>1.924171515490403E-2</v>
      </c>
      <c r="AD16" s="379">
        <v>16.742930000000001</v>
      </c>
      <c r="AE16" s="380">
        <v>2.7858339476957858E-2</v>
      </c>
      <c r="AF16" s="379">
        <v>3.5100199999999999</v>
      </c>
      <c r="AG16" s="380">
        <v>8.1332035982756047E-3</v>
      </c>
      <c r="AH16" s="379">
        <v>548.14334999999994</v>
      </c>
      <c r="AI16" s="380">
        <v>6.1401174551565338E-2</v>
      </c>
      <c r="AJ16" s="379">
        <v>23.799799999999998</v>
      </c>
      <c r="AK16" s="380">
        <v>2.6784451931201828E-3</v>
      </c>
      <c r="AL16" s="379">
        <v>19.039840000000002</v>
      </c>
      <c r="AM16" s="380">
        <v>3.1961031440100856E-3</v>
      </c>
      <c r="AN16" s="379">
        <v>16.659860000000002</v>
      </c>
      <c r="AO16" s="380">
        <v>2.2707242796964552E-3</v>
      </c>
      <c r="AP16" s="379">
        <v>40.459669999999996</v>
      </c>
      <c r="AQ16" s="380">
        <v>4.7922652785553736E-3</v>
      </c>
      <c r="AR16" s="379">
        <v>5310.8873500000009</v>
      </c>
      <c r="AS16" s="380">
        <v>2.3690709574888648E-2</v>
      </c>
    </row>
    <row r="17" spans="1:45" ht="19.5">
      <c r="A17" s="367" t="s">
        <v>428</v>
      </c>
      <c r="B17" s="379">
        <v>0</v>
      </c>
      <c r="C17" s="380">
        <v>0</v>
      </c>
      <c r="D17" s="379">
        <v>0</v>
      </c>
      <c r="E17" s="380">
        <v>0</v>
      </c>
      <c r="F17" s="379">
        <v>0</v>
      </c>
      <c r="G17" s="380">
        <v>0</v>
      </c>
      <c r="H17" s="379">
        <v>0</v>
      </c>
      <c r="I17" s="380">
        <v>0</v>
      </c>
      <c r="J17" s="379">
        <v>0</v>
      </c>
      <c r="K17" s="380">
        <v>0</v>
      </c>
      <c r="L17" s="379">
        <v>0</v>
      </c>
      <c r="M17" s="380">
        <v>0</v>
      </c>
      <c r="N17" s="379">
        <v>0</v>
      </c>
      <c r="O17" s="380">
        <v>0</v>
      </c>
      <c r="P17" s="379">
        <v>0</v>
      </c>
      <c r="Q17" s="380">
        <v>0</v>
      </c>
      <c r="R17" s="379">
        <v>0</v>
      </c>
      <c r="S17" s="380">
        <v>0</v>
      </c>
      <c r="T17" s="379">
        <v>0</v>
      </c>
      <c r="U17" s="380">
        <v>0</v>
      </c>
      <c r="V17" s="379">
        <v>0</v>
      </c>
      <c r="W17" s="380">
        <v>0</v>
      </c>
      <c r="X17" s="379">
        <v>0</v>
      </c>
      <c r="Y17" s="380">
        <v>0</v>
      </c>
      <c r="Z17" s="379">
        <v>0</v>
      </c>
      <c r="AA17" s="380">
        <v>0</v>
      </c>
      <c r="AB17" s="379">
        <v>0</v>
      </c>
      <c r="AC17" s="380">
        <v>0</v>
      </c>
      <c r="AD17" s="379">
        <v>0</v>
      </c>
      <c r="AE17" s="380">
        <v>0</v>
      </c>
      <c r="AF17" s="379">
        <v>0</v>
      </c>
      <c r="AG17" s="380">
        <v>0</v>
      </c>
      <c r="AH17" s="379">
        <v>0</v>
      </c>
      <c r="AI17" s="380">
        <v>0</v>
      </c>
      <c r="AJ17" s="379">
        <v>0</v>
      </c>
      <c r="AK17" s="380">
        <v>0</v>
      </c>
      <c r="AL17" s="379">
        <v>0</v>
      </c>
      <c r="AM17" s="380">
        <v>0</v>
      </c>
      <c r="AN17" s="379">
        <v>0</v>
      </c>
      <c r="AO17" s="380">
        <v>0</v>
      </c>
      <c r="AP17" s="379">
        <v>0</v>
      </c>
      <c r="AQ17" s="380">
        <v>0</v>
      </c>
      <c r="AR17" s="379">
        <v>0</v>
      </c>
      <c r="AS17" s="380">
        <v>0</v>
      </c>
    </row>
    <row r="18" spans="1:45" s="261" customFormat="1" ht="19.5">
      <c r="A18" s="367" t="s">
        <v>429</v>
      </c>
      <c r="B18" s="379">
        <v>39.961320000000001</v>
      </c>
      <c r="C18" s="380">
        <v>9.1518239851833289E-3</v>
      </c>
      <c r="D18" s="379">
        <v>0</v>
      </c>
      <c r="E18" s="380">
        <v>0</v>
      </c>
      <c r="F18" s="379">
        <v>0</v>
      </c>
      <c r="G18" s="380">
        <v>0</v>
      </c>
      <c r="H18" s="379">
        <v>0</v>
      </c>
      <c r="I18" s="380">
        <v>0</v>
      </c>
      <c r="J18" s="379">
        <v>2.3630500000000003</v>
      </c>
      <c r="K18" s="380">
        <v>2.0182096909833612E-3</v>
      </c>
      <c r="L18" s="379">
        <v>0</v>
      </c>
      <c r="M18" s="380">
        <v>0</v>
      </c>
      <c r="N18" s="379">
        <v>0</v>
      </c>
      <c r="O18" s="380">
        <v>0</v>
      </c>
      <c r="P18" s="379">
        <v>230.06586999999999</v>
      </c>
      <c r="Q18" s="380">
        <v>1.7871414963845516E-2</v>
      </c>
      <c r="R18" s="379">
        <v>655.67204000000004</v>
      </c>
      <c r="S18" s="380">
        <v>1.6416454513167995E-2</v>
      </c>
      <c r="T18" s="379">
        <v>464.6352</v>
      </c>
      <c r="U18" s="380">
        <v>1.4767280552723638E-2</v>
      </c>
      <c r="V18" s="379">
        <v>153.35432</v>
      </c>
      <c r="W18" s="380">
        <v>1.5782907737542175E-2</v>
      </c>
      <c r="X18" s="379">
        <v>30.077410000000004</v>
      </c>
      <c r="Y18" s="380">
        <v>4.6215268205854691E-2</v>
      </c>
      <c r="Z18" s="379">
        <v>17.473590000000002</v>
      </c>
      <c r="AA18" s="380">
        <v>3.5058582994730051E-3</v>
      </c>
      <c r="AB18" s="379">
        <v>22.129279999999998</v>
      </c>
      <c r="AC18" s="380">
        <v>2.0291461549046259E-3</v>
      </c>
      <c r="AD18" s="379">
        <v>14.921890000000001</v>
      </c>
      <c r="AE18" s="380">
        <v>2.4828335139537864E-2</v>
      </c>
      <c r="AF18" s="379">
        <v>2.8353099999999998</v>
      </c>
      <c r="AG18" s="380">
        <v>6.569806865552562E-3</v>
      </c>
      <c r="AH18" s="379">
        <v>33.53969</v>
      </c>
      <c r="AI18" s="380">
        <v>3.7570032731317287E-3</v>
      </c>
      <c r="AJ18" s="379">
        <v>236.13058999999998</v>
      </c>
      <c r="AK18" s="380">
        <v>2.6574292377840682E-2</v>
      </c>
      <c r="AL18" s="379">
        <v>104.05246</v>
      </c>
      <c r="AM18" s="380">
        <v>1.7466659097344496E-2</v>
      </c>
      <c r="AN18" s="379">
        <v>144.75916000000001</v>
      </c>
      <c r="AO18" s="380">
        <v>1.9730546314342613E-2</v>
      </c>
      <c r="AP18" s="379">
        <v>249.79139000000001</v>
      </c>
      <c r="AQ18" s="380">
        <v>2.958666259954874E-2</v>
      </c>
      <c r="AR18" s="379">
        <v>2401.7625700000003</v>
      </c>
      <c r="AS18" s="380">
        <v>1.0713738734019309E-2</v>
      </c>
    </row>
    <row r="19" spans="1:45" ht="19.5">
      <c r="A19" s="368" t="s">
        <v>430</v>
      </c>
      <c r="B19" s="379">
        <v>0</v>
      </c>
      <c r="C19" s="380">
        <v>0</v>
      </c>
      <c r="D19" s="379">
        <v>0</v>
      </c>
      <c r="E19" s="380">
        <v>0</v>
      </c>
      <c r="F19" s="379">
        <v>0</v>
      </c>
      <c r="G19" s="380">
        <v>0</v>
      </c>
      <c r="H19" s="379">
        <v>0</v>
      </c>
      <c r="I19" s="380">
        <v>0</v>
      </c>
      <c r="J19" s="379">
        <v>0</v>
      </c>
      <c r="K19" s="380">
        <v>0</v>
      </c>
      <c r="L19" s="379">
        <v>0</v>
      </c>
      <c r="M19" s="380">
        <v>0</v>
      </c>
      <c r="N19" s="379">
        <v>0</v>
      </c>
      <c r="O19" s="380">
        <v>0</v>
      </c>
      <c r="P19" s="379">
        <v>0</v>
      </c>
      <c r="Q19" s="380">
        <v>0</v>
      </c>
      <c r="R19" s="379">
        <v>0</v>
      </c>
      <c r="S19" s="380">
        <v>0</v>
      </c>
      <c r="T19" s="379">
        <v>0</v>
      </c>
      <c r="U19" s="380">
        <v>0</v>
      </c>
      <c r="V19" s="379">
        <v>0</v>
      </c>
      <c r="W19" s="380">
        <v>0</v>
      </c>
      <c r="X19" s="379">
        <v>0</v>
      </c>
      <c r="Y19" s="380">
        <v>0</v>
      </c>
      <c r="Z19" s="379">
        <v>0</v>
      </c>
      <c r="AA19" s="380">
        <v>0</v>
      </c>
      <c r="AB19" s="379">
        <v>0</v>
      </c>
      <c r="AC19" s="380">
        <v>0</v>
      </c>
      <c r="AD19" s="379">
        <v>0</v>
      </c>
      <c r="AE19" s="380">
        <v>0</v>
      </c>
      <c r="AF19" s="379">
        <v>0</v>
      </c>
      <c r="AG19" s="380">
        <v>0</v>
      </c>
      <c r="AH19" s="379">
        <v>0</v>
      </c>
      <c r="AI19" s="380">
        <v>0</v>
      </c>
      <c r="AJ19" s="379">
        <v>0</v>
      </c>
      <c r="AK19" s="380">
        <v>0</v>
      </c>
      <c r="AL19" s="379">
        <v>0</v>
      </c>
      <c r="AM19" s="380">
        <v>0</v>
      </c>
      <c r="AN19" s="379">
        <v>0</v>
      </c>
      <c r="AO19" s="380">
        <v>0</v>
      </c>
      <c r="AP19" s="379">
        <v>0</v>
      </c>
      <c r="AQ19" s="380">
        <v>0</v>
      </c>
      <c r="AR19" s="379">
        <v>0</v>
      </c>
      <c r="AS19" s="380">
        <v>0</v>
      </c>
    </row>
    <row r="20" spans="1:45" ht="18.75">
      <c r="A20" s="359" t="s">
        <v>431</v>
      </c>
      <c r="B20" s="379">
        <v>84.216200000000001</v>
      </c>
      <c r="C20" s="380">
        <v>1.9286946454746646E-2</v>
      </c>
      <c r="D20" s="379">
        <v>114.27671000000001</v>
      </c>
      <c r="E20" s="380">
        <v>2.6895573224347106E-2</v>
      </c>
      <c r="F20" s="379">
        <v>0</v>
      </c>
      <c r="G20" s="380">
        <v>0</v>
      </c>
      <c r="H20" s="379">
        <v>30.26566</v>
      </c>
      <c r="I20" s="380">
        <v>1.9495774851734243E-3</v>
      </c>
      <c r="J20" s="379">
        <v>70.47345</v>
      </c>
      <c r="K20" s="380">
        <v>6.0189246840748757E-2</v>
      </c>
      <c r="L20" s="379">
        <v>0</v>
      </c>
      <c r="M20" s="380">
        <v>0</v>
      </c>
      <c r="N20" s="379">
        <v>82.40288000000001</v>
      </c>
      <c r="O20" s="380">
        <v>5.337933005910696E-3</v>
      </c>
      <c r="P20" s="379">
        <v>0</v>
      </c>
      <c r="Q20" s="380">
        <v>0</v>
      </c>
      <c r="R20" s="379">
        <v>0</v>
      </c>
      <c r="S20" s="380">
        <v>0</v>
      </c>
      <c r="T20" s="379">
        <v>0</v>
      </c>
      <c r="U20" s="380">
        <v>0</v>
      </c>
      <c r="V20" s="379">
        <v>0</v>
      </c>
      <c r="W20" s="380">
        <v>0</v>
      </c>
      <c r="X20" s="379">
        <v>0</v>
      </c>
      <c r="Y20" s="380">
        <v>0</v>
      </c>
      <c r="Z20" s="379">
        <v>100.07389000000001</v>
      </c>
      <c r="AA20" s="380">
        <v>2.0078580178260367E-2</v>
      </c>
      <c r="AB20" s="379">
        <v>445.32880999999998</v>
      </c>
      <c r="AC20" s="380">
        <v>4.0834461965312596E-2</v>
      </c>
      <c r="AD20" s="379">
        <v>24.518099999999997</v>
      </c>
      <c r="AE20" s="380">
        <v>4.0795341862505566E-2</v>
      </c>
      <c r="AF20" s="379">
        <v>0</v>
      </c>
      <c r="AG20" s="380">
        <v>0</v>
      </c>
      <c r="AH20" s="379">
        <v>0</v>
      </c>
      <c r="AI20" s="380">
        <v>0</v>
      </c>
      <c r="AJ20" s="379">
        <v>1013.49676</v>
      </c>
      <c r="AK20" s="380">
        <v>0.11405959399091084</v>
      </c>
      <c r="AL20" s="379">
        <v>453.06858</v>
      </c>
      <c r="AM20" s="380">
        <v>7.6053890841004168E-2</v>
      </c>
      <c r="AN20" s="379">
        <v>603.81285000000003</v>
      </c>
      <c r="AO20" s="380">
        <v>8.2299160910578706E-2</v>
      </c>
      <c r="AP20" s="379">
        <v>303.1601</v>
      </c>
      <c r="AQ20" s="380">
        <v>3.5907945395337509E-2</v>
      </c>
      <c r="AR20" s="379">
        <v>3325.0939900000008</v>
      </c>
      <c r="AS20" s="380">
        <v>1.483251871766734E-2</v>
      </c>
    </row>
    <row r="21" spans="1:45" ht="19.5">
      <c r="A21" s="366" t="s">
        <v>432</v>
      </c>
      <c r="B21" s="379">
        <v>874.19372999999996</v>
      </c>
      <c r="C21" s="380">
        <v>0.20020527715077674</v>
      </c>
      <c r="D21" s="379">
        <v>815.95236999999986</v>
      </c>
      <c r="E21" s="380">
        <v>0.19203831397416463</v>
      </c>
      <c r="F21" s="379">
        <v>740.5808199999999</v>
      </c>
      <c r="G21" s="380">
        <v>0.1867709343882161</v>
      </c>
      <c r="H21" s="379">
        <v>2996.3695500000008</v>
      </c>
      <c r="I21" s="380">
        <v>0.19301262922861179</v>
      </c>
      <c r="J21" s="379">
        <v>66.525190000000009</v>
      </c>
      <c r="K21" s="380">
        <v>5.6817157128503167E-2</v>
      </c>
      <c r="L21" s="379">
        <v>5781.05393</v>
      </c>
      <c r="M21" s="380">
        <v>0.20394173899950116</v>
      </c>
      <c r="N21" s="379">
        <v>2995.3680399999998</v>
      </c>
      <c r="O21" s="380">
        <v>0.19403537747183142</v>
      </c>
      <c r="P21" s="379">
        <v>7936.4702500000003</v>
      </c>
      <c r="Q21" s="380">
        <v>0.61650149666252008</v>
      </c>
      <c r="R21" s="379">
        <v>24057.489289999998</v>
      </c>
      <c r="S21" s="380">
        <v>0.60234180281701677</v>
      </c>
      <c r="T21" s="379">
        <v>18909.73604</v>
      </c>
      <c r="U21" s="380">
        <v>0.6009991866320703</v>
      </c>
      <c r="V21" s="379">
        <v>5371.9233999999997</v>
      </c>
      <c r="W21" s="380">
        <v>0.55286718623475273</v>
      </c>
      <c r="X21" s="379">
        <v>216.59322000000003</v>
      </c>
      <c r="Y21" s="380">
        <v>0.33280504384751514</v>
      </c>
      <c r="Z21" s="379">
        <v>1510.8256899999999</v>
      </c>
      <c r="AA21" s="380">
        <v>0.30312836597078957</v>
      </c>
      <c r="AB21" s="379">
        <v>4489.8537800000004</v>
      </c>
      <c r="AC21" s="380">
        <v>0.41169751269679816</v>
      </c>
      <c r="AD21" s="379">
        <v>232.38201999999998</v>
      </c>
      <c r="AE21" s="380">
        <v>0.38665736531785111</v>
      </c>
      <c r="AF21" s="379">
        <v>125.66485999999999</v>
      </c>
      <c r="AG21" s="380">
        <v>0.291182925319172</v>
      </c>
      <c r="AH21" s="379">
        <v>1886.7891299999999</v>
      </c>
      <c r="AI21" s="380">
        <v>0.21135177269436198</v>
      </c>
      <c r="AJ21" s="379">
        <v>3054.3924099999999</v>
      </c>
      <c r="AK21" s="380">
        <v>0.34374333685439673</v>
      </c>
      <c r="AL21" s="379">
        <v>2167.6863200000003</v>
      </c>
      <c r="AM21" s="380">
        <v>0.36387643292063654</v>
      </c>
      <c r="AN21" s="379">
        <v>2565.9028199999998</v>
      </c>
      <c r="AO21" s="380">
        <v>0.34973029981738157</v>
      </c>
      <c r="AP21" s="379">
        <v>3100.4239600000001</v>
      </c>
      <c r="AQ21" s="380">
        <v>0.36723122290194549</v>
      </c>
      <c r="AR21" s="379">
        <v>89896.176819999993</v>
      </c>
      <c r="AS21" s="380">
        <v>0.40100722846916653</v>
      </c>
    </row>
    <row r="22" spans="1:45" s="261" customFormat="1" ht="19.5">
      <c r="A22" s="366" t="s">
        <v>433</v>
      </c>
      <c r="B22" s="379">
        <v>360.06545999999997</v>
      </c>
      <c r="C22" s="380">
        <v>8.2461132741963178E-2</v>
      </c>
      <c r="D22" s="379">
        <v>358.37331999999992</v>
      </c>
      <c r="E22" s="380">
        <v>8.4344884182545807E-2</v>
      </c>
      <c r="F22" s="379">
        <v>343.97665999999992</v>
      </c>
      <c r="G22" s="380">
        <v>8.6749265523697619E-2</v>
      </c>
      <c r="H22" s="379">
        <v>1272.2440300000005</v>
      </c>
      <c r="I22" s="380">
        <v>8.1952229574187505E-2</v>
      </c>
      <c r="J22" s="379">
        <v>1.9415</v>
      </c>
      <c r="K22" s="380">
        <v>1.6581765578570897E-3</v>
      </c>
      <c r="L22" s="379">
        <v>2347.8179</v>
      </c>
      <c r="M22" s="380">
        <v>8.2825393289516838E-2</v>
      </c>
      <c r="N22" s="379">
        <v>1277.4247700000001</v>
      </c>
      <c r="O22" s="380">
        <v>8.2749630138544666E-2</v>
      </c>
      <c r="P22" s="379">
        <v>1487.8677700000001</v>
      </c>
      <c r="Q22" s="380">
        <v>0.11557690990411337</v>
      </c>
      <c r="R22" s="379">
        <v>4601.2713299999996</v>
      </c>
      <c r="S22" s="380">
        <v>0.11520479276756865</v>
      </c>
      <c r="T22" s="379">
        <v>3519.1773499999999</v>
      </c>
      <c r="U22" s="380">
        <v>0.11184834735345171</v>
      </c>
      <c r="V22" s="379">
        <v>1120.5261500000001</v>
      </c>
      <c r="W22" s="380">
        <v>0.11532222139521955</v>
      </c>
      <c r="X22" s="379">
        <v>21.779199999999999</v>
      </c>
      <c r="Y22" s="380">
        <v>3.3464702223660561E-2</v>
      </c>
      <c r="Z22" s="379">
        <v>360.89209999999997</v>
      </c>
      <c r="AA22" s="380">
        <v>7.2408507009678116E-2</v>
      </c>
      <c r="AB22" s="379">
        <v>849.1318</v>
      </c>
      <c r="AC22" s="380">
        <v>7.7861210440522424E-2</v>
      </c>
      <c r="AD22" s="379">
        <v>46.008499999999998</v>
      </c>
      <c r="AE22" s="380">
        <v>7.655293379507741E-2</v>
      </c>
      <c r="AF22" s="379">
        <v>17.315799999999999</v>
      </c>
      <c r="AG22" s="380">
        <v>4.0123112366032311E-2</v>
      </c>
      <c r="AH22" s="379">
        <v>498.6551</v>
      </c>
      <c r="AI22" s="380">
        <v>5.5857667225422458E-2</v>
      </c>
      <c r="AJ22" s="379">
        <v>1051.5161500000002</v>
      </c>
      <c r="AK22" s="380">
        <v>0.11833832122352884</v>
      </c>
      <c r="AL22" s="379">
        <v>704.34517000000028</v>
      </c>
      <c r="AM22" s="380">
        <v>0.11823417698390948</v>
      </c>
      <c r="AN22" s="379">
        <v>864.46891999999991</v>
      </c>
      <c r="AO22" s="380">
        <v>0.11782635422428353</v>
      </c>
      <c r="AP22" s="379">
        <v>1017.43472</v>
      </c>
      <c r="AQ22" s="380">
        <v>0.12051054993411239</v>
      </c>
      <c r="AR22" s="379">
        <v>22122.233699999993</v>
      </c>
      <c r="AS22" s="380">
        <v>9.8682457223370407E-2</v>
      </c>
    </row>
    <row r="23" spans="1:45" s="261" customFormat="1" ht="19.5">
      <c r="A23" s="366" t="s">
        <v>434</v>
      </c>
      <c r="B23" s="379">
        <v>113.84451</v>
      </c>
      <c r="C23" s="380">
        <v>2.6072334877812926E-2</v>
      </c>
      <c r="D23" s="379">
        <v>111.8631</v>
      </c>
      <c r="E23" s="380">
        <v>2.6327518504448217E-2</v>
      </c>
      <c r="F23" s="379">
        <v>108.80389</v>
      </c>
      <c r="G23" s="380">
        <v>2.7439819735505282E-2</v>
      </c>
      <c r="H23" s="379">
        <v>411.96109999999999</v>
      </c>
      <c r="I23" s="380">
        <v>2.653667837830986E-2</v>
      </c>
      <c r="J23" s="379">
        <v>46.97137</v>
      </c>
      <c r="K23" s="380">
        <v>4.011682957735347E-2</v>
      </c>
      <c r="L23" s="379">
        <v>746.75567000000001</v>
      </c>
      <c r="M23" s="380">
        <v>2.6343751812662578E-2</v>
      </c>
      <c r="N23" s="379">
        <v>415.91667999999993</v>
      </c>
      <c r="O23" s="380">
        <v>2.6942448781896902E-2</v>
      </c>
      <c r="P23" s="379">
        <v>2873.8916500000005</v>
      </c>
      <c r="Q23" s="380">
        <v>0.22324263150497153</v>
      </c>
      <c r="R23" s="379">
        <v>8731.4041500000003</v>
      </c>
      <c r="S23" s="380">
        <v>0.21861340780149974</v>
      </c>
      <c r="T23" s="379">
        <v>6886.6481299999996</v>
      </c>
      <c r="U23" s="380">
        <v>0.21887507662699598</v>
      </c>
      <c r="V23" s="379">
        <v>1950.5286199999996</v>
      </c>
      <c r="W23" s="380">
        <v>0.20074434974440533</v>
      </c>
      <c r="X23" s="379">
        <v>166.68647000000004</v>
      </c>
      <c r="Y23" s="380">
        <v>0.25612111938285753</v>
      </c>
      <c r="Z23" s="379">
        <v>260.97687000000002</v>
      </c>
      <c r="AA23" s="380">
        <v>5.2361759985211254E-2</v>
      </c>
      <c r="AB23" s="379">
        <v>1253.3245900000002</v>
      </c>
      <c r="AC23" s="380">
        <v>0.11492370165888439</v>
      </c>
      <c r="AD23" s="379">
        <v>33.850090000000002</v>
      </c>
      <c r="AE23" s="380">
        <v>5.632271642690833E-2</v>
      </c>
      <c r="AF23" s="379">
        <v>30.862870000000001</v>
      </c>
      <c r="AG23" s="380">
        <v>7.1513554149865877E-2</v>
      </c>
      <c r="AH23" s="379">
        <v>563.02078999999992</v>
      </c>
      <c r="AI23" s="380">
        <v>6.3067695344566729E-2</v>
      </c>
      <c r="AJ23" s="379">
        <v>1034.6279199999999</v>
      </c>
      <c r="AK23" s="380">
        <v>0.11643770867788523</v>
      </c>
      <c r="AL23" s="379">
        <v>730.00655999999992</v>
      </c>
      <c r="AM23" s="380">
        <v>0.12254179980314892</v>
      </c>
      <c r="AN23" s="379">
        <v>852.23791000000017</v>
      </c>
      <c r="AO23" s="380">
        <v>0.11615927830814682</v>
      </c>
      <c r="AP23" s="379">
        <v>1059.34509</v>
      </c>
      <c r="AQ23" s="380">
        <v>0.12547464407927988</v>
      </c>
      <c r="AR23" s="379">
        <v>28383.528030000001</v>
      </c>
      <c r="AS23" s="380">
        <v>0.12661272494688505</v>
      </c>
    </row>
    <row r="24" spans="1:45" ht="19.5">
      <c r="A24" s="366" t="s">
        <v>426</v>
      </c>
      <c r="B24" s="379">
        <v>0</v>
      </c>
      <c r="C24" s="380">
        <v>0</v>
      </c>
      <c r="D24" s="379">
        <v>0</v>
      </c>
      <c r="E24" s="380">
        <v>0</v>
      </c>
      <c r="F24" s="379">
        <v>0</v>
      </c>
      <c r="G24" s="380">
        <v>0</v>
      </c>
      <c r="H24" s="379">
        <v>0</v>
      </c>
      <c r="I24" s="380">
        <v>0</v>
      </c>
      <c r="J24" s="379">
        <v>0</v>
      </c>
      <c r="K24" s="380">
        <v>0</v>
      </c>
      <c r="L24" s="379">
        <v>0</v>
      </c>
      <c r="M24" s="380">
        <v>0</v>
      </c>
      <c r="N24" s="379">
        <v>0</v>
      </c>
      <c r="O24" s="380">
        <v>0</v>
      </c>
      <c r="P24" s="379">
        <v>0</v>
      </c>
      <c r="Q24" s="380">
        <v>0</v>
      </c>
      <c r="R24" s="379">
        <v>0</v>
      </c>
      <c r="S24" s="380">
        <v>0</v>
      </c>
      <c r="T24" s="379">
        <v>0</v>
      </c>
      <c r="U24" s="380">
        <v>0</v>
      </c>
      <c r="V24" s="379">
        <v>0</v>
      </c>
      <c r="W24" s="380">
        <v>0</v>
      </c>
      <c r="X24" s="379">
        <v>0</v>
      </c>
      <c r="Y24" s="380">
        <v>0</v>
      </c>
      <c r="Z24" s="379">
        <v>0</v>
      </c>
      <c r="AA24" s="380">
        <v>0</v>
      </c>
      <c r="AB24" s="379">
        <v>0</v>
      </c>
      <c r="AC24" s="380">
        <v>0</v>
      </c>
      <c r="AD24" s="379">
        <v>0</v>
      </c>
      <c r="AE24" s="380">
        <v>0</v>
      </c>
      <c r="AF24" s="379">
        <v>0</v>
      </c>
      <c r="AG24" s="380">
        <v>0</v>
      </c>
      <c r="AH24" s="379">
        <v>0</v>
      </c>
      <c r="AI24" s="380">
        <v>0</v>
      </c>
      <c r="AJ24" s="379">
        <v>0</v>
      </c>
      <c r="AK24" s="380">
        <v>0</v>
      </c>
      <c r="AL24" s="379">
        <v>0</v>
      </c>
      <c r="AM24" s="380">
        <v>0</v>
      </c>
      <c r="AN24" s="379">
        <v>0</v>
      </c>
      <c r="AO24" s="380">
        <v>0</v>
      </c>
      <c r="AP24" s="379">
        <v>0</v>
      </c>
      <c r="AQ24" s="380">
        <v>0</v>
      </c>
      <c r="AR24" s="379">
        <v>0</v>
      </c>
      <c r="AS24" s="380">
        <v>0</v>
      </c>
    </row>
    <row r="25" spans="1:45" ht="19.5">
      <c r="A25" s="366" t="s">
        <v>435</v>
      </c>
      <c r="B25" s="379">
        <v>0</v>
      </c>
      <c r="C25" s="380">
        <v>0</v>
      </c>
      <c r="D25" s="379">
        <v>0</v>
      </c>
      <c r="E25" s="380">
        <v>0</v>
      </c>
      <c r="F25" s="379">
        <v>0</v>
      </c>
      <c r="G25" s="380">
        <v>0</v>
      </c>
      <c r="H25" s="379">
        <v>0</v>
      </c>
      <c r="I25" s="380">
        <v>0</v>
      </c>
      <c r="J25" s="379">
        <v>0</v>
      </c>
      <c r="K25" s="380">
        <v>0</v>
      </c>
      <c r="L25" s="379">
        <v>0</v>
      </c>
      <c r="M25" s="380">
        <v>0</v>
      </c>
      <c r="N25" s="379">
        <v>0</v>
      </c>
      <c r="O25" s="380">
        <v>0</v>
      </c>
      <c r="P25" s="379">
        <v>0</v>
      </c>
      <c r="Q25" s="380">
        <v>0</v>
      </c>
      <c r="R25" s="379">
        <v>0</v>
      </c>
      <c r="S25" s="380">
        <v>0</v>
      </c>
      <c r="T25" s="379">
        <v>0</v>
      </c>
      <c r="U25" s="380">
        <v>0</v>
      </c>
      <c r="V25" s="379">
        <v>0</v>
      </c>
      <c r="W25" s="380">
        <v>0</v>
      </c>
      <c r="X25" s="379">
        <v>0</v>
      </c>
      <c r="Y25" s="380">
        <v>0</v>
      </c>
      <c r="Z25" s="379">
        <v>210.65395999999998</v>
      </c>
      <c r="AA25" s="380">
        <v>4.226509457889617E-2</v>
      </c>
      <c r="AB25" s="379">
        <v>111.16049000000001</v>
      </c>
      <c r="AC25" s="380">
        <v>1.019287029947717E-2</v>
      </c>
      <c r="AD25" s="379">
        <v>13.977040000000001</v>
      </c>
      <c r="AE25" s="380">
        <v>2.3256211738508076E-2</v>
      </c>
      <c r="AF25" s="379">
        <v>15.97376</v>
      </c>
      <c r="AG25" s="380">
        <v>3.7013419385072147E-2</v>
      </c>
      <c r="AH25" s="379">
        <v>145.59403</v>
      </c>
      <c r="AI25" s="380">
        <v>1.6308953578832695E-2</v>
      </c>
      <c r="AJ25" s="379">
        <v>0</v>
      </c>
      <c r="AK25" s="380">
        <v>0</v>
      </c>
      <c r="AL25" s="379">
        <v>0</v>
      </c>
      <c r="AM25" s="380">
        <v>0</v>
      </c>
      <c r="AN25" s="379">
        <v>0</v>
      </c>
      <c r="AO25" s="380">
        <v>0</v>
      </c>
      <c r="AP25" s="379">
        <v>0</v>
      </c>
      <c r="AQ25" s="380">
        <v>0</v>
      </c>
      <c r="AR25" s="379">
        <v>497.35928000000001</v>
      </c>
      <c r="AS25" s="380">
        <v>2.2186112188682973E-3</v>
      </c>
    </row>
    <row r="26" spans="1:45" ht="19.5">
      <c r="A26" s="367" t="s">
        <v>428</v>
      </c>
      <c r="B26" s="379">
        <v>54.659300000000002</v>
      </c>
      <c r="C26" s="380">
        <v>1.2517912139872535E-2</v>
      </c>
      <c r="D26" s="379">
        <v>52.536430000000003</v>
      </c>
      <c r="E26" s="380">
        <v>1.2364701434008609E-2</v>
      </c>
      <c r="F26" s="379">
        <v>52.958410000000001</v>
      </c>
      <c r="G26" s="380">
        <v>1.3355857257300086E-2</v>
      </c>
      <c r="H26" s="379">
        <v>199.76102000000003</v>
      </c>
      <c r="I26" s="380">
        <v>1.2867705082502023E-2</v>
      </c>
      <c r="J26" s="379">
        <v>0</v>
      </c>
      <c r="K26" s="380">
        <v>0</v>
      </c>
      <c r="L26" s="379">
        <v>362.46266000000003</v>
      </c>
      <c r="M26" s="380">
        <v>1.2786814670449708E-2</v>
      </c>
      <c r="N26" s="379">
        <v>208.09944000000002</v>
      </c>
      <c r="O26" s="380">
        <v>1.3480364633948869E-2</v>
      </c>
      <c r="P26" s="379">
        <v>280.6764</v>
      </c>
      <c r="Q26" s="380">
        <v>2.1802818536092682E-2</v>
      </c>
      <c r="R26" s="379">
        <v>850.03016000000002</v>
      </c>
      <c r="S26" s="380">
        <v>2.1282715450945431E-2</v>
      </c>
      <c r="T26" s="379">
        <v>653.50952000000007</v>
      </c>
      <c r="U26" s="380">
        <v>2.0770183631622745E-2</v>
      </c>
      <c r="V26" s="379">
        <v>0</v>
      </c>
      <c r="W26" s="380">
        <v>0</v>
      </c>
      <c r="X26" s="379">
        <v>0</v>
      </c>
      <c r="Y26" s="380">
        <v>0</v>
      </c>
      <c r="Z26" s="379">
        <v>0</v>
      </c>
      <c r="AA26" s="380">
        <v>0</v>
      </c>
      <c r="AB26" s="379">
        <v>0</v>
      </c>
      <c r="AC26" s="380">
        <v>0</v>
      </c>
      <c r="AD26" s="379">
        <v>0</v>
      </c>
      <c r="AE26" s="380">
        <v>0</v>
      </c>
      <c r="AF26" s="379">
        <v>0</v>
      </c>
      <c r="AG26" s="380">
        <v>0</v>
      </c>
      <c r="AH26" s="379">
        <v>0</v>
      </c>
      <c r="AI26" s="380">
        <v>0</v>
      </c>
      <c r="AJ26" s="379">
        <v>0</v>
      </c>
      <c r="AK26" s="380">
        <v>0</v>
      </c>
      <c r="AL26" s="379">
        <v>0</v>
      </c>
      <c r="AM26" s="380">
        <v>0</v>
      </c>
      <c r="AN26" s="379">
        <v>0</v>
      </c>
      <c r="AO26" s="380">
        <v>0</v>
      </c>
      <c r="AP26" s="379">
        <v>0</v>
      </c>
      <c r="AQ26" s="380">
        <v>0</v>
      </c>
      <c r="AR26" s="379">
        <v>2714.6933399999998</v>
      </c>
      <c r="AS26" s="380">
        <v>1.2109654614087121E-2</v>
      </c>
    </row>
    <row r="27" spans="1:45" ht="39">
      <c r="A27" s="367" t="s">
        <v>436</v>
      </c>
      <c r="B27" s="379">
        <v>345.62445999999994</v>
      </c>
      <c r="C27" s="380">
        <v>7.9153897391128103E-2</v>
      </c>
      <c r="D27" s="379">
        <v>293.17951999999997</v>
      </c>
      <c r="E27" s="380">
        <v>6.9001209853161993E-2</v>
      </c>
      <c r="F27" s="379">
        <v>234.84186000000003</v>
      </c>
      <c r="G27" s="380">
        <v>5.9225991871713124E-2</v>
      </c>
      <c r="H27" s="379">
        <v>1112.4034000000001</v>
      </c>
      <c r="I27" s="380">
        <v>7.1656016193612407E-2</v>
      </c>
      <c r="J27" s="379">
        <v>17.61232</v>
      </c>
      <c r="K27" s="380">
        <v>1.5042150993292596E-2</v>
      </c>
      <c r="L27" s="379">
        <v>2324.0177000000003</v>
      </c>
      <c r="M27" s="380">
        <v>8.1985779226872058E-2</v>
      </c>
      <c r="N27" s="379">
        <v>1093.9271500000002</v>
      </c>
      <c r="O27" s="380">
        <v>7.0862933917441015E-2</v>
      </c>
      <c r="P27" s="379">
        <v>1136.16193</v>
      </c>
      <c r="Q27" s="380">
        <v>8.8256555903548847E-2</v>
      </c>
      <c r="R27" s="379">
        <v>3514.1766499999999</v>
      </c>
      <c r="S27" s="380">
        <v>8.7986550602282929E-2</v>
      </c>
      <c r="T27" s="379">
        <v>2692.6840400000001</v>
      </c>
      <c r="U27" s="380">
        <v>8.5580301833613384E-2</v>
      </c>
      <c r="V27" s="379">
        <v>1038.8451299999999</v>
      </c>
      <c r="W27" s="380">
        <v>0.10691578066001013</v>
      </c>
      <c r="X27" s="379">
        <v>28.127550000000003</v>
      </c>
      <c r="Y27" s="380">
        <v>4.3219222240997085E-2</v>
      </c>
      <c r="Z27" s="379">
        <v>678.30276000000003</v>
      </c>
      <c r="AA27" s="380">
        <v>0.13609300439700406</v>
      </c>
      <c r="AB27" s="379">
        <v>2276.2368999999999</v>
      </c>
      <c r="AC27" s="380">
        <v>0.20871973029791416</v>
      </c>
      <c r="AD27" s="379">
        <v>138.54638999999997</v>
      </c>
      <c r="AE27" s="380">
        <v>0.2305255033573573</v>
      </c>
      <c r="AF27" s="379">
        <v>51.55153</v>
      </c>
      <c r="AG27" s="380">
        <v>0.11945205135372813</v>
      </c>
      <c r="AH27" s="379">
        <v>679.51920999999993</v>
      </c>
      <c r="AI27" s="380">
        <v>7.6117456545540113E-2</v>
      </c>
      <c r="AJ27" s="379">
        <v>968.24833999999998</v>
      </c>
      <c r="AK27" s="380">
        <v>0.10896730695298265</v>
      </c>
      <c r="AL27" s="379">
        <v>733.33458999999993</v>
      </c>
      <c r="AM27" s="380">
        <v>0.12310045613357816</v>
      </c>
      <c r="AN27" s="379">
        <v>849.19598999999982</v>
      </c>
      <c r="AO27" s="380">
        <v>0.11574466728495124</v>
      </c>
      <c r="AP27" s="379">
        <v>1023.64415</v>
      </c>
      <c r="AQ27" s="380">
        <v>0.1212460288885532</v>
      </c>
      <c r="AR27" s="379">
        <v>21230.181570000001</v>
      </c>
      <c r="AS27" s="380">
        <v>9.4703207326930675E-2</v>
      </c>
    </row>
    <row r="28" spans="1:45" ht="19.5">
      <c r="A28" s="368" t="s">
        <v>430</v>
      </c>
      <c r="B28" s="379">
        <v>0</v>
      </c>
      <c r="C28" s="380">
        <v>0</v>
      </c>
      <c r="D28" s="379">
        <v>0</v>
      </c>
      <c r="E28" s="380">
        <v>0</v>
      </c>
      <c r="F28" s="379">
        <v>0</v>
      </c>
      <c r="G28" s="380">
        <v>0</v>
      </c>
      <c r="H28" s="379">
        <v>0</v>
      </c>
      <c r="I28" s="380">
        <v>0</v>
      </c>
      <c r="J28" s="379">
        <v>0</v>
      </c>
      <c r="K28" s="380">
        <v>0</v>
      </c>
      <c r="L28" s="379">
        <v>0</v>
      </c>
      <c r="M28" s="380">
        <v>0</v>
      </c>
      <c r="N28" s="379">
        <v>0</v>
      </c>
      <c r="O28" s="380">
        <v>0</v>
      </c>
      <c r="P28" s="379">
        <v>2157.8724999999999</v>
      </c>
      <c r="Q28" s="380">
        <v>0.16762258081379361</v>
      </c>
      <c r="R28" s="379">
        <v>6360.607</v>
      </c>
      <c r="S28" s="380">
        <v>0.15925433619472004</v>
      </c>
      <c r="T28" s="379">
        <v>5157.7169999999996</v>
      </c>
      <c r="U28" s="380">
        <v>0.16392527718638644</v>
      </c>
      <c r="V28" s="379">
        <v>1262.0235</v>
      </c>
      <c r="W28" s="380">
        <v>0.1298848344351177</v>
      </c>
      <c r="X28" s="379">
        <v>0</v>
      </c>
      <c r="Y28" s="380">
        <v>0</v>
      </c>
      <c r="Z28" s="379">
        <v>0</v>
      </c>
      <c r="AA28" s="380">
        <v>0</v>
      </c>
      <c r="AB28" s="379">
        <v>0</v>
      </c>
      <c r="AC28" s="380">
        <v>0</v>
      </c>
      <c r="AD28" s="379">
        <v>0</v>
      </c>
      <c r="AE28" s="380">
        <v>0</v>
      </c>
      <c r="AF28" s="379">
        <v>9.9608999999999988</v>
      </c>
      <c r="AG28" s="380">
        <v>2.3080788064473556E-2</v>
      </c>
      <c r="AH28" s="379">
        <v>0</v>
      </c>
      <c r="AI28" s="380">
        <v>0</v>
      </c>
      <c r="AJ28" s="379">
        <v>0</v>
      </c>
      <c r="AK28" s="380">
        <v>0</v>
      </c>
      <c r="AL28" s="379">
        <v>0</v>
      </c>
      <c r="AM28" s="380">
        <v>0</v>
      </c>
      <c r="AN28" s="379">
        <v>0</v>
      </c>
      <c r="AO28" s="380">
        <v>0</v>
      </c>
      <c r="AP28" s="379">
        <v>0</v>
      </c>
      <c r="AQ28" s="380">
        <v>0</v>
      </c>
      <c r="AR28" s="379">
        <v>14948.180900000001</v>
      </c>
      <c r="AS28" s="380">
        <v>6.6680573139024979E-2</v>
      </c>
    </row>
    <row r="29" spans="1:45" ht="19.5">
      <c r="A29" s="366" t="s">
        <v>431</v>
      </c>
      <c r="B29" s="379">
        <v>0</v>
      </c>
      <c r="C29" s="380">
        <v>0</v>
      </c>
      <c r="D29" s="379">
        <v>0</v>
      </c>
      <c r="E29" s="380">
        <v>0</v>
      </c>
      <c r="F29" s="379">
        <v>0</v>
      </c>
      <c r="G29" s="380">
        <v>0</v>
      </c>
      <c r="H29" s="379">
        <v>0</v>
      </c>
      <c r="I29" s="380">
        <v>0</v>
      </c>
      <c r="J29" s="379">
        <v>0</v>
      </c>
      <c r="K29" s="380">
        <v>0</v>
      </c>
      <c r="L29" s="379">
        <v>0</v>
      </c>
      <c r="M29" s="380">
        <v>0</v>
      </c>
      <c r="N29" s="379">
        <v>0</v>
      </c>
      <c r="O29" s="380">
        <v>0</v>
      </c>
      <c r="P29" s="379">
        <v>0</v>
      </c>
      <c r="Q29" s="380">
        <v>0</v>
      </c>
      <c r="R29" s="379">
        <v>0</v>
      </c>
      <c r="S29" s="380">
        <v>0</v>
      </c>
      <c r="T29" s="379">
        <v>0</v>
      </c>
      <c r="U29" s="380">
        <v>0</v>
      </c>
      <c r="V29" s="379">
        <v>0</v>
      </c>
      <c r="W29" s="380">
        <v>0</v>
      </c>
      <c r="X29" s="379">
        <v>0</v>
      </c>
      <c r="Y29" s="380">
        <v>0</v>
      </c>
      <c r="Z29" s="379">
        <v>0</v>
      </c>
      <c r="AA29" s="380">
        <v>0</v>
      </c>
      <c r="AB29" s="379">
        <v>0</v>
      </c>
      <c r="AC29" s="380">
        <v>0</v>
      </c>
      <c r="AD29" s="379">
        <v>0</v>
      </c>
      <c r="AE29" s="380">
        <v>0</v>
      </c>
      <c r="AF29" s="379">
        <v>0</v>
      </c>
      <c r="AG29" s="380">
        <v>0</v>
      </c>
      <c r="AH29" s="379">
        <v>0</v>
      </c>
      <c r="AI29" s="380">
        <v>0</v>
      </c>
      <c r="AJ29" s="379">
        <v>0</v>
      </c>
      <c r="AK29" s="380">
        <v>0</v>
      </c>
      <c r="AL29" s="379">
        <v>0</v>
      </c>
      <c r="AM29" s="380">
        <v>0</v>
      </c>
      <c r="AN29" s="379">
        <v>0</v>
      </c>
      <c r="AO29" s="380">
        <v>0</v>
      </c>
      <c r="AP29" s="379">
        <v>0</v>
      </c>
      <c r="AQ29" s="380">
        <v>0</v>
      </c>
      <c r="AR29" s="379">
        <v>0</v>
      </c>
      <c r="AS29" s="380">
        <v>0</v>
      </c>
    </row>
    <row r="30" spans="1:45" ht="19.5">
      <c r="A30" s="366" t="s">
        <v>437</v>
      </c>
      <c r="B30" s="379">
        <v>0</v>
      </c>
      <c r="C30" s="380">
        <v>0</v>
      </c>
      <c r="D30" s="379">
        <v>0</v>
      </c>
      <c r="E30" s="380">
        <v>0</v>
      </c>
      <c r="F30" s="379">
        <v>0</v>
      </c>
      <c r="G30" s="380">
        <v>0</v>
      </c>
      <c r="H30" s="379">
        <v>0</v>
      </c>
      <c r="I30" s="380">
        <v>0</v>
      </c>
      <c r="J30" s="379">
        <v>0</v>
      </c>
      <c r="K30" s="380">
        <v>0</v>
      </c>
      <c r="L30" s="379">
        <v>0</v>
      </c>
      <c r="M30" s="380">
        <v>0</v>
      </c>
      <c r="N30" s="379">
        <v>0</v>
      </c>
      <c r="O30" s="380">
        <v>0</v>
      </c>
      <c r="P30" s="379">
        <v>0</v>
      </c>
      <c r="Q30" s="380">
        <v>0</v>
      </c>
      <c r="R30" s="379">
        <v>0</v>
      </c>
      <c r="S30" s="380">
        <v>0</v>
      </c>
      <c r="T30" s="379">
        <v>0</v>
      </c>
      <c r="U30" s="380">
        <v>0</v>
      </c>
      <c r="V30" s="379">
        <v>0</v>
      </c>
      <c r="W30" s="380">
        <v>0</v>
      </c>
      <c r="X30" s="379">
        <v>0</v>
      </c>
      <c r="Y30" s="380">
        <v>0</v>
      </c>
      <c r="Z30" s="379">
        <v>0</v>
      </c>
      <c r="AA30" s="380">
        <v>0</v>
      </c>
      <c r="AB30" s="379">
        <v>0</v>
      </c>
      <c r="AC30" s="380">
        <v>0</v>
      </c>
      <c r="AD30" s="379">
        <v>0</v>
      </c>
      <c r="AE30" s="380">
        <v>0</v>
      </c>
      <c r="AF30" s="379">
        <v>0</v>
      </c>
      <c r="AG30" s="380">
        <v>0</v>
      </c>
      <c r="AH30" s="379">
        <v>0</v>
      </c>
      <c r="AI30" s="380">
        <v>0</v>
      </c>
      <c r="AJ30" s="379">
        <v>0</v>
      </c>
      <c r="AK30" s="380">
        <v>0</v>
      </c>
      <c r="AL30" s="379">
        <v>0</v>
      </c>
      <c r="AM30" s="380">
        <v>0</v>
      </c>
      <c r="AN30" s="379">
        <v>0</v>
      </c>
      <c r="AO30" s="380">
        <v>0</v>
      </c>
      <c r="AP30" s="379">
        <v>0</v>
      </c>
      <c r="AQ30" s="380">
        <v>0</v>
      </c>
      <c r="AR30" s="379">
        <v>0</v>
      </c>
      <c r="AS30" s="380">
        <v>0</v>
      </c>
    </row>
    <row r="31" spans="1:45" ht="18">
      <c r="A31" s="359" t="s">
        <v>438</v>
      </c>
      <c r="B31" s="377">
        <v>4373.9599900000003</v>
      </c>
      <c r="C31" s="378">
        <v>1.0017114536435292</v>
      </c>
      <c r="D31" s="377">
        <v>4255.20615</v>
      </c>
      <c r="E31" s="378">
        <v>1.0014832295400973</v>
      </c>
      <c r="F31" s="377">
        <v>3970.8955100000003</v>
      </c>
      <c r="G31" s="378">
        <v>1.0014408214901813</v>
      </c>
      <c r="H31" s="377">
        <v>15547.702589999997</v>
      </c>
      <c r="I31" s="378">
        <v>1.0015129660359805</v>
      </c>
      <c r="J31" s="377">
        <v>1171.99783</v>
      </c>
      <c r="K31" s="378">
        <v>1.0009679771132518</v>
      </c>
      <c r="L31" s="377">
        <v>28389.564280000006</v>
      </c>
      <c r="M31" s="378">
        <v>1.0015158444822401</v>
      </c>
      <c r="N31" s="377">
        <v>15461.059450000006</v>
      </c>
      <c r="O31" s="378">
        <v>1.0015438725503587</v>
      </c>
      <c r="P31" s="377">
        <v>12894.636329999998</v>
      </c>
      <c r="Q31" s="378">
        <v>1.0016496434751838</v>
      </c>
      <c r="R31" s="377">
        <v>39975.358459999996</v>
      </c>
      <c r="S31" s="378">
        <v>1.0008870498827054</v>
      </c>
      <c r="T31" s="377">
        <v>31497.706419999999</v>
      </c>
      <c r="U31" s="378">
        <v>1.0010766887043092</v>
      </c>
      <c r="V31" s="377">
        <v>9726.8551800000005</v>
      </c>
      <c r="W31" s="378">
        <v>1.0010677096176632</v>
      </c>
      <c r="X31" s="377">
        <v>651.27929000000006</v>
      </c>
      <c r="Y31" s="378">
        <v>1.000719379237395</v>
      </c>
      <c r="Z31" s="377">
        <v>4991.7923199999996</v>
      </c>
      <c r="AA31" s="378">
        <v>1.0015409846698706</v>
      </c>
      <c r="AB31" s="377">
        <v>10922.359939999997</v>
      </c>
      <c r="AC31" s="378">
        <v>1.0015266956148285</v>
      </c>
      <c r="AD31" s="377">
        <v>601.52416000000017</v>
      </c>
      <c r="AE31" s="378">
        <v>1.0008680829981322</v>
      </c>
      <c r="AF31" s="377">
        <v>431.93577999999991</v>
      </c>
      <c r="AG31" s="378">
        <v>1.0008551632526252</v>
      </c>
      <c r="AH31" s="377">
        <v>8948.2161500000002</v>
      </c>
      <c r="AI31" s="378">
        <v>1.0023490784870162</v>
      </c>
      <c r="AJ31" s="377">
        <v>8898.3840500000006</v>
      </c>
      <c r="AK31" s="378">
        <v>1.0014300113975667</v>
      </c>
      <c r="AL31" s="377">
        <v>5972.3429599999999</v>
      </c>
      <c r="AM31" s="378">
        <v>1.002541203684616</v>
      </c>
      <c r="AN31" s="377">
        <v>7347.4350400000012</v>
      </c>
      <c r="AO31" s="378">
        <v>1.0014489400763571</v>
      </c>
      <c r="AP31" s="377">
        <v>8453.5145299999986</v>
      </c>
      <c r="AQ31" s="378">
        <v>1.0012806373329872</v>
      </c>
      <c r="AR31" s="377">
        <v>224483.72640999992</v>
      </c>
      <c r="AS31" s="378">
        <v>1.0013729187210245</v>
      </c>
    </row>
    <row r="32" spans="1:45" ht="19.5">
      <c r="A32" s="366" t="s">
        <v>439</v>
      </c>
      <c r="B32" s="379">
        <v>7.4730400000000001</v>
      </c>
      <c r="C32" s="380">
        <v>1.7114536435291533E-3</v>
      </c>
      <c r="D32" s="379">
        <v>6.3021000000000003</v>
      </c>
      <c r="E32" s="380">
        <v>1.483229540097522E-3</v>
      </c>
      <c r="F32" s="379">
        <v>5.71312</v>
      </c>
      <c r="G32" s="380">
        <v>1.4408214901811868E-3</v>
      </c>
      <c r="H32" s="379">
        <v>23.487609999999997</v>
      </c>
      <c r="I32" s="380">
        <v>1.5129660359805195E-3</v>
      </c>
      <c r="J32" s="379">
        <v>1.13337</v>
      </c>
      <c r="K32" s="380">
        <v>9.6797711325186174E-4</v>
      </c>
      <c r="L32" s="379">
        <v>42.969029999999989</v>
      </c>
      <c r="M32" s="380">
        <v>1.5158444822398903E-3</v>
      </c>
      <c r="N32" s="379">
        <v>23.833109999999994</v>
      </c>
      <c r="O32" s="380">
        <v>1.5438725503586796E-3</v>
      </c>
      <c r="P32" s="379">
        <v>21.236519999999999</v>
      </c>
      <c r="Q32" s="380">
        <v>1.6496434751838878E-3</v>
      </c>
      <c r="R32" s="379">
        <v>35.428710000000002</v>
      </c>
      <c r="S32" s="380">
        <v>8.8704988270541473E-4</v>
      </c>
      <c r="T32" s="379">
        <v>33.876750000000001</v>
      </c>
      <c r="U32" s="380">
        <v>1.0766887043092742E-3</v>
      </c>
      <c r="V32" s="379">
        <v>10.37438</v>
      </c>
      <c r="W32" s="380">
        <v>1.0677096176632181E-3</v>
      </c>
      <c r="X32" s="379">
        <v>0.46817999999999999</v>
      </c>
      <c r="Y32" s="380">
        <v>7.1937923739500993E-4</v>
      </c>
      <c r="Z32" s="379">
        <v>7.6804399999999999</v>
      </c>
      <c r="AA32" s="380">
        <v>1.540984669870613E-3</v>
      </c>
      <c r="AB32" s="379">
        <v>16.649699999999999</v>
      </c>
      <c r="AC32" s="380">
        <v>1.5266956148286591E-3</v>
      </c>
      <c r="AD32" s="379">
        <v>0.52172000000000007</v>
      </c>
      <c r="AE32" s="380">
        <v>8.6808299813225366E-4</v>
      </c>
      <c r="AF32" s="379">
        <v>0.36906</v>
      </c>
      <c r="AG32" s="380">
        <v>8.5516325262522579E-4</v>
      </c>
      <c r="AH32" s="379">
        <v>20.970800000000004</v>
      </c>
      <c r="AI32" s="380">
        <v>2.3490784870161549E-3</v>
      </c>
      <c r="AJ32" s="379">
        <v>12.706619999999999</v>
      </c>
      <c r="AK32" s="380">
        <v>1.4300113975665668E-3</v>
      </c>
      <c r="AL32" s="379">
        <v>15.13847</v>
      </c>
      <c r="AM32" s="380">
        <v>2.5412036846161707E-3</v>
      </c>
      <c r="AN32" s="379">
        <v>10.63059</v>
      </c>
      <c r="AO32" s="380">
        <v>1.4489400763570846E-3</v>
      </c>
      <c r="AP32" s="379">
        <v>10.81204</v>
      </c>
      <c r="AQ32" s="380">
        <v>1.2806373329874378E-3</v>
      </c>
      <c r="AR32" s="379">
        <v>307.77535999999992</v>
      </c>
      <c r="AS32" s="380">
        <v>1.3729187210244249E-3</v>
      </c>
    </row>
    <row r="33" spans="1:45" ht="22.5" customHeight="1">
      <c r="A33" s="907" t="s">
        <v>440</v>
      </c>
      <c r="B33" s="908">
        <v>4366.4869500000004</v>
      </c>
      <c r="C33" s="909">
        <v>1</v>
      </c>
      <c r="D33" s="908">
        <v>4248.904050000001</v>
      </c>
      <c r="E33" s="909">
        <v>1</v>
      </c>
      <c r="F33" s="908">
        <v>3965.1823899999999</v>
      </c>
      <c r="G33" s="909">
        <v>1</v>
      </c>
      <c r="H33" s="908">
        <v>15524.214979999999</v>
      </c>
      <c r="I33" s="909">
        <v>1</v>
      </c>
      <c r="J33" s="908">
        <v>1170.86446</v>
      </c>
      <c r="K33" s="909">
        <v>1</v>
      </c>
      <c r="L33" s="908">
        <v>28346.595250000002</v>
      </c>
      <c r="M33" s="909">
        <v>1</v>
      </c>
      <c r="N33" s="908">
        <v>15437.226340000007</v>
      </c>
      <c r="O33" s="909">
        <v>1</v>
      </c>
      <c r="P33" s="908">
        <v>12873.399809999999</v>
      </c>
      <c r="Q33" s="909">
        <v>1</v>
      </c>
      <c r="R33" s="908">
        <v>39939.929749999996</v>
      </c>
      <c r="S33" s="909">
        <v>1</v>
      </c>
      <c r="T33" s="908">
        <v>31463.829669999999</v>
      </c>
      <c r="U33" s="909">
        <v>1</v>
      </c>
      <c r="V33" s="908">
        <v>9716.4808000000012</v>
      </c>
      <c r="W33" s="909">
        <v>1</v>
      </c>
      <c r="X33" s="908">
        <v>650.8111100000001</v>
      </c>
      <c r="Y33" s="909">
        <v>1</v>
      </c>
      <c r="Z33" s="908">
        <v>4984.1118799999995</v>
      </c>
      <c r="AA33" s="909">
        <v>1</v>
      </c>
      <c r="AB33" s="908">
        <v>10905.710239999997</v>
      </c>
      <c r="AC33" s="909">
        <v>1</v>
      </c>
      <c r="AD33" s="908">
        <v>601.00244000000021</v>
      </c>
      <c r="AE33" s="909">
        <v>1</v>
      </c>
      <c r="AF33" s="908">
        <v>431.56671999999992</v>
      </c>
      <c r="AG33" s="909">
        <v>1</v>
      </c>
      <c r="AH33" s="908">
        <v>8927.2453499999992</v>
      </c>
      <c r="AI33" s="909">
        <v>1</v>
      </c>
      <c r="AJ33" s="908">
        <v>8885.6774299999997</v>
      </c>
      <c r="AK33" s="909">
        <v>1</v>
      </c>
      <c r="AL33" s="908">
        <v>5957.204490000001</v>
      </c>
      <c r="AM33" s="909">
        <v>1</v>
      </c>
      <c r="AN33" s="908">
        <v>7336.8044500000015</v>
      </c>
      <c r="AO33" s="909">
        <v>1</v>
      </c>
      <c r="AP33" s="908">
        <v>8442.7024899999997</v>
      </c>
      <c r="AQ33" s="909">
        <v>1</v>
      </c>
      <c r="AR33" s="908">
        <v>224175.95104999989</v>
      </c>
      <c r="AS33" s="909">
        <v>1</v>
      </c>
    </row>
    <row r="34" spans="1:45" ht="19.5">
      <c r="A34" s="368" t="s">
        <v>441</v>
      </c>
      <c r="B34" s="379">
        <v>-0.86141000000000001</v>
      </c>
      <c r="C34" s="380">
        <v>-1.9727758490151905E-4</v>
      </c>
      <c r="D34" s="379">
        <v>-0.87809999999999999</v>
      </c>
      <c r="E34" s="380">
        <v>-2.0666505754583932E-4</v>
      </c>
      <c r="F34" s="379">
        <v>-0.25486999999999999</v>
      </c>
      <c r="G34" s="380">
        <v>-6.4276992816968495E-5</v>
      </c>
      <c r="H34" s="379">
        <v>-3.1866099999999999</v>
      </c>
      <c r="I34" s="380">
        <v>-2.0526706207723493E-4</v>
      </c>
      <c r="J34" s="379">
        <v>-9.5079999999999998E-2</v>
      </c>
      <c r="K34" s="380">
        <v>-8.120495859956327E-5</v>
      </c>
      <c r="L34" s="379">
        <v>-6.1953199999999997</v>
      </c>
      <c r="M34" s="380">
        <v>-2.1855605392326612E-4</v>
      </c>
      <c r="N34" s="379">
        <v>-2.5557400000000001</v>
      </c>
      <c r="O34" s="380">
        <v>-1.6555694291906062E-4</v>
      </c>
      <c r="P34" s="379">
        <v>0</v>
      </c>
      <c r="Q34" s="380">
        <v>0</v>
      </c>
      <c r="R34" s="379">
        <v>0</v>
      </c>
      <c r="S34" s="380">
        <v>0</v>
      </c>
      <c r="T34" s="379">
        <v>0</v>
      </c>
      <c r="U34" s="380">
        <v>0</v>
      </c>
      <c r="V34" s="379">
        <v>0</v>
      </c>
      <c r="W34" s="380">
        <v>0</v>
      </c>
      <c r="X34" s="379">
        <v>0</v>
      </c>
      <c r="Y34" s="380">
        <v>0</v>
      </c>
      <c r="Z34" s="379">
        <v>0</v>
      </c>
      <c r="AA34" s="380">
        <v>0</v>
      </c>
      <c r="AB34" s="379">
        <v>0</v>
      </c>
      <c r="AC34" s="380">
        <v>0</v>
      </c>
      <c r="AD34" s="379">
        <v>0</v>
      </c>
      <c r="AE34" s="380">
        <v>0</v>
      </c>
      <c r="AF34" s="379">
        <v>0</v>
      </c>
      <c r="AG34" s="380">
        <v>0</v>
      </c>
      <c r="AH34" s="379">
        <v>0</v>
      </c>
      <c r="AI34" s="380">
        <v>0</v>
      </c>
      <c r="AJ34" s="379">
        <v>-2.7880100000000003</v>
      </c>
      <c r="AK34" s="380">
        <v>-3.1376448469613199E-4</v>
      </c>
      <c r="AL34" s="379">
        <v>-1.96102</v>
      </c>
      <c r="AM34" s="380">
        <v>-3.291846038342054E-4</v>
      </c>
      <c r="AN34" s="379">
        <v>-1.92866</v>
      </c>
      <c r="AO34" s="380">
        <v>-2.6287466336928194E-4</v>
      </c>
      <c r="AP34" s="379">
        <v>-1.9835700000000001</v>
      </c>
      <c r="AQ34" s="380">
        <v>-2.3494491276335384E-4</v>
      </c>
      <c r="AR34" s="379">
        <v>-22.688390000000005</v>
      </c>
      <c r="AS34" s="380">
        <v>-1.0120795693619972E-4</v>
      </c>
    </row>
    <row r="35" spans="1:45" ht="28.5">
      <c r="A35" s="368" t="s">
        <v>442</v>
      </c>
      <c r="B35" s="379">
        <v>0</v>
      </c>
      <c r="C35" s="380">
        <v>0</v>
      </c>
      <c r="D35" s="379">
        <v>0</v>
      </c>
      <c r="E35" s="380">
        <v>0</v>
      </c>
      <c r="F35" s="379">
        <v>0</v>
      </c>
      <c r="G35" s="380">
        <v>0</v>
      </c>
      <c r="H35" s="379">
        <v>0</v>
      </c>
      <c r="I35" s="380">
        <v>0</v>
      </c>
      <c r="J35" s="379">
        <v>0</v>
      </c>
      <c r="K35" s="380">
        <v>0</v>
      </c>
      <c r="L35" s="379">
        <v>0</v>
      </c>
      <c r="M35" s="380">
        <v>0</v>
      </c>
      <c r="N35" s="379">
        <v>0</v>
      </c>
      <c r="O35" s="380">
        <v>0</v>
      </c>
      <c r="P35" s="379">
        <v>0</v>
      </c>
      <c r="Q35" s="380">
        <v>0</v>
      </c>
      <c r="R35" s="379">
        <v>0</v>
      </c>
      <c r="S35" s="380">
        <v>0</v>
      </c>
      <c r="T35" s="379">
        <v>0</v>
      </c>
      <c r="U35" s="380">
        <v>0</v>
      </c>
      <c r="V35" s="379">
        <v>0</v>
      </c>
      <c r="W35" s="380">
        <v>0</v>
      </c>
      <c r="X35" s="379">
        <v>0</v>
      </c>
      <c r="Y35" s="380">
        <v>0</v>
      </c>
      <c r="Z35" s="379">
        <v>0</v>
      </c>
      <c r="AA35" s="380">
        <v>0</v>
      </c>
      <c r="AB35" s="379">
        <v>0</v>
      </c>
      <c r="AC35" s="380">
        <v>0</v>
      </c>
      <c r="AD35" s="379">
        <v>0</v>
      </c>
      <c r="AE35" s="380">
        <v>0</v>
      </c>
      <c r="AF35" s="379">
        <v>0</v>
      </c>
      <c r="AG35" s="380">
        <v>0</v>
      </c>
      <c r="AH35" s="379">
        <v>0</v>
      </c>
      <c r="AI35" s="380">
        <v>0</v>
      </c>
      <c r="AJ35" s="379">
        <v>0</v>
      </c>
      <c r="AK35" s="380">
        <v>0</v>
      </c>
      <c r="AL35" s="379">
        <v>0</v>
      </c>
      <c r="AM35" s="380">
        <v>0</v>
      </c>
      <c r="AN35" s="379">
        <v>0</v>
      </c>
      <c r="AO35" s="380">
        <v>0</v>
      </c>
      <c r="AP35" s="379">
        <v>0</v>
      </c>
      <c r="AQ35" s="380">
        <v>0</v>
      </c>
      <c r="AR35" s="379">
        <v>0</v>
      </c>
      <c r="AS35" s="380">
        <v>0</v>
      </c>
    </row>
    <row r="36" spans="1:45" ht="12.75" customHeight="1">
      <c r="A36" s="33" t="s">
        <v>526</v>
      </c>
      <c r="B36" s="33"/>
      <c r="C36" s="33"/>
    </row>
    <row r="38" spans="1:45">
      <c r="A38" s="611" t="s">
        <v>81</v>
      </c>
      <c r="B38" s="611"/>
      <c r="C38" s="611"/>
      <c r="AS38" s="24" t="s">
        <v>979</v>
      </c>
    </row>
    <row r="40" spans="1:45" ht="12.75" customHeight="1"/>
    <row r="41" spans="1:45" ht="15" customHeight="1">
      <c r="AM41" s="1073"/>
      <c r="AN41" s="1073"/>
      <c r="AP41" s="1073"/>
      <c r="AQ41" s="1073"/>
    </row>
    <row r="51" spans="1:3">
      <c r="A51" s="33"/>
      <c r="B51" s="33"/>
      <c r="C51" s="33"/>
    </row>
    <row r="52" spans="1:3">
      <c r="A52" s="534"/>
      <c r="B52" s="534"/>
      <c r="C52" s="534"/>
    </row>
  </sheetData>
  <mergeCells count="28">
    <mergeCell ref="AR5:AS5"/>
    <mergeCell ref="P5:W5"/>
    <mergeCell ref="B5:O5"/>
    <mergeCell ref="X5:AI5"/>
    <mergeCell ref="AJ5:AQ5"/>
    <mergeCell ref="A6:A8"/>
    <mergeCell ref="D6:E6"/>
    <mergeCell ref="F6:G6"/>
    <mergeCell ref="H6:I6"/>
    <mergeCell ref="J6:K6"/>
    <mergeCell ref="B6:C6"/>
    <mergeCell ref="L6:M6"/>
    <mergeCell ref="N6:O6"/>
    <mergeCell ref="P6:Q6"/>
    <mergeCell ref="R6:S6"/>
    <mergeCell ref="T6:U6"/>
    <mergeCell ref="V6:W6"/>
    <mergeCell ref="X6:Y6"/>
    <mergeCell ref="Z6:AA6"/>
    <mergeCell ref="AB6:AC6"/>
    <mergeCell ref="AN6:AO6"/>
    <mergeCell ref="AP6:AQ6"/>
    <mergeCell ref="AR6:AS6"/>
    <mergeCell ref="AD6:AE6"/>
    <mergeCell ref="AF6:AG6"/>
    <mergeCell ref="AH6:AI6"/>
    <mergeCell ref="AJ6:AK6"/>
    <mergeCell ref="AL6:AM6"/>
  </mergeCells>
  <hyperlinks>
    <hyperlink ref="A38" location="'2 Sadržaj'!A1" display="Sadržaj / Contents" xr:uid="{00000000-0004-0000-0E00-000000000000}"/>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9CCFF"/>
  </sheetPr>
  <dimension ref="A1:I53"/>
  <sheetViews>
    <sheetView showGridLines="0" zoomScaleNormal="100" workbookViewId="0"/>
  </sheetViews>
  <sheetFormatPr defaultColWidth="9.140625" defaultRowHeight="12.75"/>
  <cols>
    <col min="1" max="1" width="10.85546875" style="57" customWidth="1"/>
    <col min="2" max="2" width="11.140625" style="57" customWidth="1"/>
    <col min="3" max="3" width="10.85546875" style="57" customWidth="1"/>
    <col min="4" max="4" width="9" style="57" customWidth="1"/>
    <col min="5" max="9" width="11.42578125" style="57" customWidth="1"/>
    <col min="10" max="16384" width="9.140625" style="57"/>
  </cols>
  <sheetData>
    <row r="1" spans="1:9" ht="15">
      <c r="A1" s="592" t="s">
        <v>1297</v>
      </c>
      <c r="B1" s="591"/>
      <c r="C1" s="591"/>
      <c r="D1" s="591"/>
      <c r="E1" s="591"/>
      <c r="F1" s="591"/>
      <c r="G1" s="547"/>
      <c r="H1" s="547"/>
      <c r="I1" s="547"/>
    </row>
    <row r="2" spans="1:9">
      <c r="A2" s="593" t="s">
        <v>1298</v>
      </c>
      <c r="B2" s="591"/>
      <c r="C2" s="591"/>
      <c r="D2" s="591"/>
      <c r="E2" s="591"/>
      <c r="F2" s="591"/>
      <c r="G2" s="547"/>
      <c r="H2" s="547"/>
      <c r="I2" s="547"/>
    </row>
    <row r="4" spans="1:9">
      <c r="A4" s="58" t="s">
        <v>83</v>
      </c>
      <c r="I4" s="59"/>
    </row>
    <row r="5" spans="1:9">
      <c r="A5" s="546" t="s">
        <v>84</v>
      </c>
      <c r="I5" s="60"/>
    </row>
    <row r="7" spans="1:9" ht="26.25" customHeight="1">
      <c r="A7" s="1204" t="s">
        <v>650</v>
      </c>
      <c r="B7" s="1204"/>
      <c r="C7" s="1204"/>
      <c r="D7" s="58"/>
      <c r="E7" s="1204" t="s">
        <v>652</v>
      </c>
      <c r="F7" s="1204"/>
      <c r="G7" s="1204"/>
      <c r="I7" s="58"/>
    </row>
    <row r="8" spans="1:9" ht="27.75" customHeight="1">
      <c r="A8" s="1205" t="s">
        <v>651</v>
      </c>
      <c r="B8" s="1205"/>
      <c r="C8" s="1205"/>
      <c r="E8" s="1205" t="s">
        <v>653</v>
      </c>
      <c r="F8" s="1205"/>
      <c r="G8" s="1205"/>
      <c r="H8" s="548"/>
    </row>
    <row r="9" spans="1:9">
      <c r="B9" s="547"/>
    </row>
    <row r="10" spans="1:9" ht="26.25" customHeight="1">
      <c r="A10" s="138" t="s">
        <v>522</v>
      </c>
      <c r="B10" s="138" t="s">
        <v>523</v>
      </c>
      <c r="C10" s="138" t="s">
        <v>524</v>
      </c>
      <c r="E10" s="138" t="s">
        <v>525</v>
      </c>
      <c r="F10" s="138" t="s">
        <v>523</v>
      </c>
      <c r="G10" s="138" t="s">
        <v>524</v>
      </c>
    </row>
    <row r="11" spans="1:9">
      <c r="A11" s="80" t="s">
        <v>858</v>
      </c>
      <c r="B11" s="179">
        <v>1521</v>
      </c>
      <c r="C11" s="81">
        <v>1513</v>
      </c>
      <c r="E11" s="82" t="s">
        <v>1420</v>
      </c>
      <c r="F11" s="81">
        <v>11113</v>
      </c>
      <c r="G11" s="81">
        <v>11097</v>
      </c>
    </row>
    <row r="12" spans="1:9">
      <c r="A12" s="80" t="s">
        <v>1095</v>
      </c>
      <c r="B12" s="81">
        <v>4427</v>
      </c>
      <c r="C12" s="81">
        <v>4419</v>
      </c>
      <c r="E12" s="82" t="s">
        <v>1479</v>
      </c>
      <c r="F12" s="81">
        <v>11723</v>
      </c>
      <c r="G12" s="81">
        <v>11701</v>
      </c>
    </row>
    <row r="13" spans="1:9">
      <c r="A13" s="80" t="s">
        <v>1320</v>
      </c>
      <c r="B13" s="81">
        <v>7820</v>
      </c>
      <c r="C13" s="81">
        <v>7813</v>
      </c>
      <c r="E13" s="82" t="s">
        <v>1588</v>
      </c>
      <c r="F13" s="81">
        <v>12006</v>
      </c>
      <c r="G13" s="81">
        <v>11982</v>
      </c>
    </row>
    <row r="14" spans="1:9">
      <c r="A14" s="80" t="s">
        <v>1419</v>
      </c>
      <c r="B14" s="81">
        <v>11113</v>
      </c>
      <c r="C14" s="81">
        <v>11097</v>
      </c>
      <c r="E14" s="82" t="s">
        <v>1589</v>
      </c>
      <c r="F14" s="81">
        <v>12555</v>
      </c>
      <c r="G14" s="81">
        <v>12540</v>
      </c>
    </row>
    <row r="15" spans="1:9">
      <c r="A15" s="80">
        <v>20223</v>
      </c>
      <c r="B15" s="81">
        <v>13311</v>
      </c>
      <c r="C15" s="81">
        <v>13288</v>
      </c>
      <c r="E15" s="82" t="s">
        <v>1649</v>
      </c>
      <c r="F15" s="81">
        <v>13311</v>
      </c>
      <c r="G15" s="81">
        <v>13288</v>
      </c>
    </row>
    <row r="16" spans="1:9" ht="15">
      <c r="A16" s="33" t="s">
        <v>526</v>
      </c>
      <c r="E16" s="33" t="s">
        <v>521</v>
      </c>
      <c r="F16"/>
      <c r="G16"/>
    </row>
    <row r="17" spans="1:9">
      <c r="A17" s="33"/>
    </row>
    <row r="18" spans="1:9">
      <c r="A18" s="874"/>
    </row>
    <row r="19" spans="1:9">
      <c r="A19" s="875"/>
    </row>
    <row r="21" spans="1:9">
      <c r="A21" s="58" t="s">
        <v>85</v>
      </c>
    </row>
    <row r="22" spans="1:9">
      <c r="A22" s="546" t="s">
        <v>86</v>
      </c>
    </row>
    <row r="23" spans="1:9">
      <c r="E23" s="33"/>
    </row>
    <row r="24" spans="1:9" ht="29.25" customHeight="1">
      <c r="A24" s="1204" t="s">
        <v>654</v>
      </c>
      <c r="B24" s="1204"/>
      <c r="C24" s="1204"/>
      <c r="E24" s="1204" t="s">
        <v>656</v>
      </c>
      <c r="F24" s="1204"/>
      <c r="G24" s="1204"/>
    </row>
    <row r="25" spans="1:9" ht="27" customHeight="1">
      <c r="A25" s="1205" t="s">
        <v>655</v>
      </c>
      <c r="B25" s="1205"/>
      <c r="C25" s="1205"/>
      <c r="E25" s="1205" t="s">
        <v>657</v>
      </c>
      <c r="F25" s="1205"/>
      <c r="G25" s="1205"/>
      <c r="H25" s="1206"/>
      <c r="I25" s="1206"/>
    </row>
    <row r="26" spans="1:9">
      <c r="H26" s="74"/>
      <c r="I26" s="75"/>
    </row>
    <row r="27" spans="1:9" ht="25.5" customHeight="1">
      <c r="A27" s="138" t="s">
        <v>522</v>
      </c>
      <c r="B27" s="138" t="s">
        <v>523</v>
      </c>
      <c r="C27" s="138" t="s">
        <v>524</v>
      </c>
      <c r="E27" s="138" t="s">
        <v>525</v>
      </c>
      <c r="F27" s="138" t="s">
        <v>523</v>
      </c>
      <c r="G27" s="138" t="s">
        <v>524</v>
      </c>
    </row>
    <row r="28" spans="1:9">
      <c r="A28" s="80" t="s">
        <v>858</v>
      </c>
      <c r="B28" s="81">
        <v>7714</v>
      </c>
      <c r="C28" s="81">
        <v>7908</v>
      </c>
      <c r="E28" s="82" t="s">
        <v>1420</v>
      </c>
      <c r="F28" s="81">
        <v>5232</v>
      </c>
      <c r="G28" s="81">
        <v>5366</v>
      </c>
    </row>
    <row r="29" spans="1:9">
      <c r="A29" s="80" t="s">
        <v>1095</v>
      </c>
      <c r="B29" s="81">
        <v>6273</v>
      </c>
      <c r="C29" s="81">
        <v>6390</v>
      </c>
      <c r="E29" s="82" t="s">
        <v>1479</v>
      </c>
      <c r="F29" s="81">
        <v>4990</v>
      </c>
      <c r="G29" s="81">
        <v>5129</v>
      </c>
    </row>
    <row r="30" spans="1:9">
      <c r="A30" s="80" t="s">
        <v>1320</v>
      </c>
      <c r="B30" s="81">
        <v>5674</v>
      </c>
      <c r="C30" s="81">
        <v>5806</v>
      </c>
      <c r="E30" s="82" t="s">
        <v>1588</v>
      </c>
      <c r="F30" s="81">
        <v>4807</v>
      </c>
      <c r="G30" s="81">
        <v>4944</v>
      </c>
    </row>
    <row r="31" spans="1:9">
      <c r="A31" s="80" t="s">
        <v>1419</v>
      </c>
      <c r="B31" s="81">
        <v>5232</v>
      </c>
      <c r="C31" s="81">
        <v>5366</v>
      </c>
      <c r="E31" s="82" t="s">
        <v>1589</v>
      </c>
      <c r="F31" s="81">
        <v>4589</v>
      </c>
      <c r="G31" s="81">
        <v>4727</v>
      </c>
    </row>
    <row r="32" spans="1:9">
      <c r="A32" s="80" t="s">
        <v>1650</v>
      </c>
      <c r="B32" s="81">
        <v>4398</v>
      </c>
      <c r="C32" s="81">
        <v>4539</v>
      </c>
      <c r="E32" s="82" t="s">
        <v>1649</v>
      </c>
      <c r="F32" s="81">
        <v>4398</v>
      </c>
      <c r="G32" s="81">
        <v>4539</v>
      </c>
    </row>
    <row r="33" spans="1:9" ht="15">
      <c r="A33" s="33" t="s">
        <v>521</v>
      </c>
      <c r="E33" s="33"/>
      <c r="F33" s="261"/>
      <c r="G33" s="261"/>
    </row>
    <row r="35" spans="1:9">
      <c r="A35" s="874"/>
    </row>
    <row r="36" spans="1:9">
      <c r="A36" s="875"/>
    </row>
    <row r="37" spans="1:9">
      <c r="A37" s="611" t="s">
        <v>81</v>
      </c>
    </row>
    <row r="40" spans="1:9">
      <c r="E40" s="33"/>
    </row>
    <row r="41" spans="1:9">
      <c r="E41" s="33"/>
    </row>
    <row r="42" spans="1:9">
      <c r="D42" s="215"/>
      <c r="E42" s="215"/>
      <c r="F42" s="215"/>
      <c r="G42" s="215"/>
      <c r="H42" s="215"/>
      <c r="I42" s="215"/>
    </row>
    <row r="44" spans="1:9">
      <c r="D44" s="216"/>
      <c r="E44" s="216"/>
      <c r="F44" s="216"/>
      <c r="G44" s="216"/>
      <c r="H44" s="216"/>
      <c r="I44" s="216"/>
    </row>
    <row r="46" spans="1:9">
      <c r="I46" s="61"/>
    </row>
    <row r="53" spans="8:8">
      <c r="H53" s="61" t="s">
        <v>980</v>
      </c>
    </row>
  </sheetData>
  <mergeCells count="9">
    <mergeCell ref="A7:C7"/>
    <mergeCell ref="A8:C8"/>
    <mergeCell ref="E7:G7"/>
    <mergeCell ref="E25:G25"/>
    <mergeCell ref="H25:I25"/>
    <mergeCell ref="A24:C24"/>
    <mergeCell ref="A25:C25"/>
    <mergeCell ref="E24:G24"/>
    <mergeCell ref="E8:G8"/>
  </mergeCells>
  <hyperlinks>
    <hyperlink ref="A37" location="'2 Sadržaj'!A1" display="Sadržaj / Contents" xr:uid="{00000000-0004-0000-0F00-000000000000}"/>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9CCFF"/>
  </sheetPr>
  <dimension ref="A1:F62"/>
  <sheetViews>
    <sheetView showGridLines="0" zoomScaleNormal="100" workbookViewId="0"/>
  </sheetViews>
  <sheetFormatPr defaultColWidth="9.140625" defaultRowHeight="14.25"/>
  <cols>
    <col min="1" max="1" width="54" style="819" customWidth="1"/>
    <col min="2" max="2" width="14.28515625" style="819" bestFit="1" customWidth="1"/>
    <col min="3" max="3" width="12.5703125" style="819" customWidth="1"/>
    <col min="4" max="4" width="13.7109375" style="819" customWidth="1"/>
    <col min="5" max="16384" width="9.140625" style="819"/>
  </cols>
  <sheetData>
    <row r="1" spans="1:4">
      <c r="A1" s="148" t="s">
        <v>933</v>
      </c>
      <c r="B1" s="284"/>
      <c r="C1" s="284"/>
      <c r="D1" s="284"/>
    </row>
    <row r="2" spans="1:4">
      <c r="A2" s="522" t="s">
        <v>934</v>
      </c>
      <c r="B2" s="284"/>
      <c r="C2" s="284"/>
      <c r="D2" s="284"/>
    </row>
    <row r="3" spans="1:4">
      <c r="A3" s="284"/>
      <c r="B3" s="284"/>
      <c r="C3" s="284"/>
      <c r="D3" s="284"/>
    </row>
    <row r="4" spans="1:4">
      <c r="A4" s="284"/>
      <c r="B4" s="284"/>
      <c r="C4" s="284"/>
      <c r="D4" s="13" t="s">
        <v>1403</v>
      </c>
    </row>
    <row r="5" spans="1:4" ht="35.25" customHeight="1">
      <c r="A5" s="1207" t="s">
        <v>305</v>
      </c>
      <c r="B5" s="820" t="s">
        <v>935</v>
      </c>
      <c r="C5" s="1209" t="s">
        <v>343</v>
      </c>
      <c r="D5" s="1209"/>
    </row>
    <row r="6" spans="1:4" ht="22.5">
      <c r="A6" s="1208"/>
      <c r="B6" s="821" t="s">
        <v>1649</v>
      </c>
      <c r="C6" s="822" t="s">
        <v>344</v>
      </c>
      <c r="D6" s="822" t="s">
        <v>345</v>
      </c>
    </row>
    <row r="7" spans="1:4">
      <c r="A7" s="453" t="s">
        <v>936</v>
      </c>
      <c r="B7" s="454">
        <v>1699.47434</v>
      </c>
      <c r="C7" s="455">
        <v>0.62389163542049419</v>
      </c>
      <c r="D7" s="454">
        <v>652.93016</v>
      </c>
    </row>
    <row r="8" spans="1:4">
      <c r="A8" s="453" t="s">
        <v>967</v>
      </c>
      <c r="B8" s="454">
        <v>1117.8950300000001</v>
      </c>
      <c r="C8" s="455">
        <v>-0.25768437705660407</v>
      </c>
      <c r="D8" s="454">
        <v>-388.06145999999995</v>
      </c>
    </row>
    <row r="9" spans="1:4">
      <c r="A9" s="453" t="s">
        <v>968</v>
      </c>
      <c r="B9" s="454">
        <v>392947.34532000008</v>
      </c>
      <c r="C9" s="455">
        <v>0.21748193047926953</v>
      </c>
      <c r="D9" s="454">
        <v>70193.195560000066</v>
      </c>
    </row>
    <row r="10" spans="1:4">
      <c r="A10" s="453" t="s">
        <v>1498</v>
      </c>
      <c r="B10" s="454">
        <v>0</v>
      </c>
      <c r="C10" s="513" t="s">
        <v>139</v>
      </c>
      <c r="D10" s="508" t="s">
        <v>139</v>
      </c>
    </row>
    <row r="11" spans="1:4">
      <c r="A11" s="453" t="s">
        <v>937</v>
      </c>
      <c r="B11" s="454">
        <v>58.645559999999996</v>
      </c>
      <c r="C11" s="455">
        <v>-0.75013174997325371</v>
      </c>
      <c r="D11" s="454">
        <v>-176.06037000000001</v>
      </c>
    </row>
    <row r="12" spans="1:4">
      <c r="A12" s="453" t="s">
        <v>938</v>
      </c>
      <c r="B12" s="454">
        <v>377.09195999999997</v>
      </c>
      <c r="C12" s="455">
        <v>2.4869133011518247</v>
      </c>
      <c r="D12" s="454">
        <v>268.94703999999996</v>
      </c>
    </row>
    <row r="13" spans="1:4">
      <c r="A13" s="453" t="s">
        <v>969</v>
      </c>
      <c r="B13" s="454">
        <v>31986.491700000002</v>
      </c>
      <c r="C13" s="455">
        <v>-0.32585342981925808</v>
      </c>
      <c r="D13" s="454">
        <v>-15460.893059999995</v>
      </c>
    </row>
    <row r="14" spans="1:4" ht="22.5">
      <c r="A14" s="456" t="s">
        <v>970</v>
      </c>
      <c r="B14" s="454">
        <v>58.328229999999998</v>
      </c>
      <c r="C14" s="455">
        <v>-0.32055503939106472</v>
      </c>
      <c r="D14" s="454">
        <v>-27.518650000000008</v>
      </c>
    </row>
    <row r="15" spans="1:4">
      <c r="A15" s="823" t="s">
        <v>939</v>
      </c>
      <c r="B15" s="824">
        <v>428245.27214000007</v>
      </c>
      <c r="C15" s="825">
        <v>0.14754505147107155</v>
      </c>
      <c r="D15" s="824">
        <v>55061.429300000069</v>
      </c>
    </row>
    <row r="16" spans="1:4">
      <c r="A16" s="453" t="s">
        <v>971</v>
      </c>
      <c r="B16" s="454">
        <v>0</v>
      </c>
      <c r="C16" s="455" t="s">
        <v>139</v>
      </c>
      <c r="D16" s="454" t="s">
        <v>139</v>
      </c>
    </row>
    <row r="17" spans="1:4">
      <c r="A17" s="456" t="s">
        <v>972</v>
      </c>
      <c r="B17" s="454">
        <v>22817.79124000001</v>
      </c>
      <c r="C17" s="455">
        <v>6.230175405911402E-2</v>
      </c>
      <c r="D17" s="454">
        <v>1338.2152600000129</v>
      </c>
    </row>
    <row r="18" spans="1:4" ht="22.5">
      <c r="A18" s="456" t="s">
        <v>974</v>
      </c>
      <c r="B18" s="454">
        <v>0</v>
      </c>
      <c r="C18" s="513" t="s">
        <v>139</v>
      </c>
      <c r="D18" s="508" t="s">
        <v>139</v>
      </c>
    </row>
    <row r="19" spans="1:4">
      <c r="A19" s="453" t="s">
        <v>975</v>
      </c>
      <c r="B19" s="454">
        <v>0</v>
      </c>
      <c r="C19" s="513" t="s">
        <v>139</v>
      </c>
      <c r="D19" s="508" t="s">
        <v>139</v>
      </c>
    </row>
    <row r="20" spans="1:4">
      <c r="A20" s="453" t="s">
        <v>1499</v>
      </c>
      <c r="B20" s="454">
        <v>0</v>
      </c>
      <c r="C20" s="513" t="s">
        <v>139</v>
      </c>
      <c r="D20" s="508" t="s">
        <v>139</v>
      </c>
    </row>
    <row r="21" spans="1:4">
      <c r="A21" s="453" t="s">
        <v>1500</v>
      </c>
      <c r="B21" s="454">
        <v>381101.64959000004</v>
      </c>
      <c r="C21" s="513">
        <v>0.14717047081594264</v>
      </c>
      <c r="D21" s="508">
        <v>48891.521030000033</v>
      </c>
    </row>
    <row r="22" spans="1:4">
      <c r="A22" s="453" t="s">
        <v>1501</v>
      </c>
      <c r="B22" s="454">
        <v>0</v>
      </c>
      <c r="C22" s="513" t="s">
        <v>139</v>
      </c>
      <c r="D22" s="508" t="s">
        <v>139</v>
      </c>
    </row>
    <row r="23" spans="1:4">
      <c r="A23" s="453" t="s">
        <v>1502</v>
      </c>
      <c r="B23" s="454">
        <v>0</v>
      </c>
      <c r="C23" s="513" t="s">
        <v>139</v>
      </c>
      <c r="D23" s="508" t="s">
        <v>139</v>
      </c>
    </row>
    <row r="24" spans="1:4">
      <c r="A24" s="453" t="s">
        <v>1503</v>
      </c>
      <c r="B24" s="454">
        <v>0</v>
      </c>
      <c r="C24" s="513" t="s">
        <v>139</v>
      </c>
      <c r="D24" s="508" t="s">
        <v>139</v>
      </c>
    </row>
    <row r="25" spans="1:4">
      <c r="A25" s="453" t="s">
        <v>1504</v>
      </c>
      <c r="B25" s="454">
        <v>1927.8927200000001</v>
      </c>
      <c r="C25" s="513">
        <v>2.5897901443469933</v>
      </c>
      <c r="D25" s="508">
        <v>1390.8438557269892</v>
      </c>
    </row>
    <row r="26" spans="1:4">
      <c r="A26" s="456" t="s">
        <v>976</v>
      </c>
      <c r="B26" s="454">
        <v>22211.641680000001</v>
      </c>
      <c r="C26" s="455">
        <v>0.1792286806114641</v>
      </c>
      <c r="D26" s="454">
        <v>3375.9043500000016</v>
      </c>
    </row>
    <row r="27" spans="1:4" ht="22.5">
      <c r="A27" s="456" t="s">
        <v>977</v>
      </c>
      <c r="B27" s="454">
        <v>186.29691999999997</v>
      </c>
      <c r="C27" s="455">
        <v>0.53517660302733905</v>
      </c>
      <c r="D27" s="454">
        <v>64.94480999999999</v>
      </c>
    </row>
    <row r="28" spans="1:4">
      <c r="A28" s="823" t="s">
        <v>940</v>
      </c>
      <c r="B28" s="824">
        <v>428245.27215000003</v>
      </c>
      <c r="C28" s="825">
        <v>0.14754505148472843</v>
      </c>
      <c r="D28" s="824">
        <v>55061.429305727062</v>
      </c>
    </row>
    <row r="29" spans="1:4">
      <c r="A29" s="453" t="s">
        <v>994</v>
      </c>
      <c r="B29" s="454">
        <v>0</v>
      </c>
      <c r="C29" s="455" t="s">
        <v>139</v>
      </c>
      <c r="D29" s="454" t="s">
        <v>139</v>
      </c>
    </row>
    <row r="30" spans="1:4">
      <c r="A30" s="33" t="s">
        <v>526</v>
      </c>
      <c r="B30" s="826"/>
      <c r="C30" s="826"/>
      <c r="D30" s="827"/>
    </row>
    <row r="31" spans="1:4">
      <c r="A31" s="874"/>
      <c r="B31" s="826"/>
      <c r="C31" s="826"/>
      <c r="D31" s="827"/>
    </row>
    <row r="32" spans="1:4">
      <c r="A32" s="875"/>
      <c r="B32" s="829"/>
      <c r="C32" s="829"/>
      <c r="D32" s="827"/>
    </row>
    <row r="33" spans="1:6">
      <c r="A33" s="875"/>
      <c r="B33" s="829"/>
      <c r="C33" s="829"/>
      <c r="D33" s="827"/>
    </row>
    <row r="34" spans="1:6">
      <c r="A34" s="148" t="s">
        <v>983</v>
      </c>
      <c r="B34" s="829"/>
      <c r="C34" s="829"/>
      <c r="D34" s="827"/>
    </row>
    <row r="35" spans="1:6">
      <c r="A35" s="522" t="s">
        <v>984</v>
      </c>
      <c r="B35" s="829"/>
      <c r="C35" s="829"/>
      <c r="D35" s="827"/>
    </row>
    <row r="36" spans="1:6">
      <c r="A36" s="828"/>
      <c r="B36" s="829"/>
      <c r="C36" s="829"/>
      <c r="D36" s="827"/>
    </row>
    <row r="37" spans="1:6">
      <c r="A37" s="830"/>
      <c r="B37" s="284"/>
      <c r="C37" s="284"/>
      <c r="D37" s="13" t="s">
        <v>1403</v>
      </c>
    </row>
    <row r="38" spans="1:6" ht="40.5" customHeight="1">
      <c r="A38" s="1207" t="s">
        <v>305</v>
      </c>
      <c r="B38" s="820" t="s">
        <v>306</v>
      </c>
      <c r="C38" s="1209" t="s">
        <v>363</v>
      </c>
      <c r="D38" s="1209"/>
    </row>
    <row r="39" spans="1:6" ht="24">
      <c r="A39" s="1210"/>
      <c r="B39" s="821" t="s">
        <v>1651</v>
      </c>
      <c r="C39" s="822" t="s">
        <v>344</v>
      </c>
      <c r="D39" s="822" t="s">
        <v>345</v>
      </c>
    </row>
    <row r="40" spans="1:6">
      <c r="A40" s="79" t="s">
        <v>1507</v>
      </c>
      <c r="B40" s="454">
        <v>16712.036659999801</v>
      </c>
      <c r="C40" s="513" t="s">
        <v>139</v>
      </c>
      <c r="D40" s="508" t="s">
        <v>139</v>
      </c>
    </row>
    <row r="41" spans="1:6">
      <c r="A41" s="79" t="s">
        <v>1508</v>
      </c>
      <c r="B41" s="454">
        <v>-15871.135819999803</v>
      </c>
      <c r="C41" s="513" t="s">
        <v>139</v>
      </c>
      <c r="D41" s="508" t="s">
        <v>139</v>
      </c>
    </row>
    <row r="42" spans="1:6">
      <c r="A42" s="79" t="s">
        <v>1509</v>
      </c>
      <c r="B42" s="454">
        <v>840.90084000000081</v>
      </c>
      <c r="C42" s="513" t="s">
        <v>139</v>
      </c>
      <c r="D42" s="508" t="s">
        <v>139</v>
      </c>
    </row>
    <row r="43" spans="1:6">
      <c r="A43" s="79" t="s">
        <v>1510</v>
      </c>
      <c r="B43" s="454">
        <v>0</v>
      </c>
      <c r="C43" s="513" t="s">
        <v>139</v>
      </c>
      <c r="D43" s="508" t="s">
        <v>139</v>
      </c>
    </row>
    <row r="44" spans="1:6">
      <c r="A44" s="79" t="s">
        <v>1511</v>
      </c>
      <c r="B44" s="512">
        <v>0</v>
      </c>
      <c r="C44" s="513" t="s">
        <v>139</v>
      </c>
      <c r="D44" s="508" t="s">
        <v>139</v>
      </c>
    </row>
    <row r="45" spans="1:6">
      <c r="A45" s="79" t="s">
        <v>1512</v>
      </c>
      <c r="B45" s="512">
        <v>0</v>
      </c>
      <c r="C45" s="513" t="s">
        <v>139</v>
      </c>
      <c r="D45" s="508" t="s">
        <v>139</v>
      </c>
    </row>
    <row r="46" spans="1:6">
      <c r="A46" s="79" t="s">
        <v>1513</v>
      </c>
      <c r="B46" s="512">
        <v>2604.4052000000052</v>
      </c>
      <c r="C46" s="513" t="s">
        <v>139</v>
      </c>
      <c r="D46" s="508" t="s">
        <v>139</v>
      </c>
    </row>
    <row r="47" spans="1:6" ht="22.5">
      <c r="A47" s="79" t="s">
        <v>1514</v>
      </c>
      <c r="B47" s="512">
        <v>-1791.0521399999996</v>
      </c>
      <c r="C47" s="513" t="s">
        <v>139</v>
      </c>
      <c r="D47" s="508" t="s">
        <v>139</v>
      </c>
    </row>
    <row r="48" spans="1:6" ht="22.5">
      <c r="A48" s="79" t="s">
        <v>1515</v>
      </c>
      <c r="B48" s="512">
        <v>0</v>
      </c>
      <c r="C48" s="513" t="s">
        <v>139</v>
      </c>
      <c r="D48" s="508" t="s">
        <v>139</v>
      </c>
      <c r="E48" s="975"/>
      <c r="F48" s="975"/>
    </row>
    <row r="49" spans="1:5">
      <c r="A49" s="79" t="s">
        <v>1516</v>
      </c>
      <c r="B49" s="512">
        <v>0</v>
      </c>
      <c r="C49" s="513" t="s">
        <v>139</v>
      </c>
      <c r="D49" s="508" t="s">
        <v>139</v>
      </c>
    </row>
    <row r="50" spans="1:5">
      <c r="A50" s="79" t="s">
        <v>1517</v>
      </c>
      <c r="B50" s="512">
        <v>1090.0048999999999</v>
      </c>
      <c r="C50" s="831">
        <v>4.8576613189146911E-2</v>
      </c>
      <c r="D50" s="512">
        <v>50.495829999999842</v>
      </c>
    </row>
    <row r="51" spans="1:5">
      <c r="A51" s="79" t="s">
        <v>1518</v>
      </c>
      <c r="B51" s="512">
        <v>-1405.2743800000003</v>
      </c>
      <c r="C51" s="831">
        <v>0.85321206769634395</v>
      </c>
      <c r="D51" s="512">
        <v>8168.2263699999994</v>
      </c>
    </row>
    <row r="52" spans="1:5">
      <c r="A52" s="79" t="s">
        <v>1519</v>
      </c>
      <c r="B52" s="512">
        <v>-2.5200000000000001E-3</v>
      </c>
      <c r="C52" s="513" t="s">
        <v>139</v>
      </c>
      <c r="D52" s="508" t="s">
        <v>139</v>
      </c>
    </row>
    <row r="53" spans="1:5" ht="33.75">
      <c r="A53" s="79" t="s">
        <v>1520</v>
      </c>
      <c r="B53" s="512">
        <v>0</v>
      </c>
      <c r="C53" s="513" t="s">
        <v>139</v>
      </c>
      <c r="D53" s="508" t="s">
        <v>139</v>
      </c>
    </row>
    <row r="54" spans="1:5" ht="22.5">
      <c r="A54" s="79" t="s">
        <v>1521</v>
      </c>
      <c r="B54" s="512">
        <v>1338.9819000000059</v>
      </c>
      <c r="C54" s="831">
        <v>1.1151151581528276</v>
      </c>
      <c r="D54" s="512">
        <v>12970.655100000007</v>
      </c>
    </row>
    <row r="55" spans="1:5">
      <c r="A55" s="79" t="s">
        <v>1522</v>
      </c>
      <c r="B55" s="512">
        <v>0</v>
      </c>
      <c r="C55" s="831">
        <v>1</v>
      </c>
      <c r="D55" s="512">
        <v>8.5381599999999995</v>
      </c>
    </row>
    <row r="56" spans="1:5" ht="22.5">
      <c r="A56" s="79" t="s">
        <v>1523</v>
      </c>
      <c r="B56" s="512">
        <v>1338.9819000000009</v>
      </c>
      <c r="C56" s="831">
        <v>1.1150307205418304</v>
      </c>
      <c r="D56" s="512">
        <v>12979.193260000002</v>
      </c>
    </row>
    <row r="57" spans="1:5">
      <c r="A57" s="79" t="s">
        <v>1524</v>
      </c>
      <c r="B57" s="512">
        <v>0</v>
      </c>
      <c r="C57" s="831" t="s">
        <v>139</v>
      </c>
      <c r="D57" s="512" t="s">
        <v>139</v>
      </c>
    </row>
    <row r="58" spans="1:5" ht="21.75">
      <c r="A58" s="832" t="s">
        <v>973</v>
      </c>
      <c r="B58" s="833">
        <v>1338.9819000000009</v>
      </c>
      <c r="C58" s="834">
        <v>1.1150307205418304</v>
      </c>
      <c r="D58" s="833">
        <v>12979.193260000002</v>
      </c>
    </row>
    <row r="59" spans="1:5">
      <c r="A59" s="33" t="s">
        <v>526</v>
      </c>
    </row>
    <row r="60" spans="1:5">
      <c r="A60" s="874"/>
    </row>
    <row r="61" spans="1:5">
      <c r="A61" s="611" t="s">
        <v>81</v>
      </c>
    </row>
    <row r="62" spans="1:5">
      <c r="E62" s="61" t="s">
        <v>1038</v>
      </c>
    </row>
  </sheetData>
  <mergeCells count="4">
    <mergeCell ref="A5:A6"/>
    <mergeCell ref="C5:D5"/>
    <mergeCell ref="A38:A39"/>
    <mergeCell ref="C38:D38"/>
  </mergeCells>
  <hyperlinks>
    <hyperlink ref="A61" location="'2 Sadržaj'!A1" display="Sadržaj / Contents" xr:uid="{00000000-0004-0000-1000-000000000000}"/>
  </hyperlinks>
  <pageMargins left="0.7" right="0.7" top="0.75" bottom="0.75" header="0.3" footer="0.3"/>
  <pageSetup paperSize="9" scale="7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9CCFF"/>
  </sheetPr>
  <dimension ref="A1:H58"/>
  <sheetViews>
    <sheetView showGridLines="0" zoomScaleNormal="100" workbookViewId="0"/>
  </sheetViews>
  <sheetFormatPr defaultColWidth="9.140625" defaultRowHeight="14.25"/>
  <cols>
    <col min="1" max="1" width="57.140625" style="819" customWidth="1"/>
    <col min="2" max="2" width="13.140625" style="819" customWidth="1"/>
    <col min="3" max="3" width="13.42578125" style="819" customWidth="1"/>
    <col min="4" max="4" width="12.85546875" style="819" customWidth="1"/>
    <col min="5" max="5" width="12.7109375" style="819" bestFit="1" customWidth="1"/>
    <col min="6" max="6" width="15.7109375" style="819" bestFit="1" customWidth="1"/>
    <col min="7" max="16384" width="9.140625" style="819"/>
  </cols>
  <sheetData>
    <row r="1" spans="1:8">
      <c r="A1" s="835" t="s">
        <v>986</v>
      </c>
      <c r="B1" s="836"/>
      <c r="C1" s="836"/>
      <c r="D1" s="837"/>
      <c r="E1" s="694" t="s">
        <v>1505</v>
      </c>
    </row>
    <row r="2" spans="1:8">
      <c r="A2" s="522" t="s">
        <v>987</v>
      </c>
      <c r="B2" s="837"/>
      <c r="C2" s="837"/>
      <c r="D2" s="837"/>
      <c r="E2" s="527" t="s">
        <v>1506</v>
      </c>
    </row>
    <row r="3" spans="1:8">
      <c r="A3" s="837"/>
      <c r="B3" s="837"/>
      <c r="C3" s="13" t="s">
        <v>1403</v>
      </c>
      <c r="D3" s="837"/>
    </row>
    <row r="4" spans="1:8" ht="24">
      <c r="A4" s="820" t="s">
        <v>413</v>
      </c>
      <c r="B4" s="849" t="s">
        <v>941</v>
      </c>
      <c r="C4" s="849" t="s">
        <v>942</v>
      </c>
      <c r="D4" s="837"/>
      <c r="E4" s="1073"/>
      <c r="F4" s="1075"/>
      <c r="G4" s="1075"/>
      <c r="H4" s="1076"/>
    </row>
    <row r="5" spans="1:8" ht="15">
      <c r="A5" s="864" t="s">
        <v>985</v>
      </c>
      <c r="B5" s="847">
        <v>18370.339455149624</v>
      </c>
      <c r="C5" s="848">
        <v>5.1348992445918874E-2</v>
      </c>
      <c r="D5" s="1079"/>
      <c r="E5" s="1073"/>
      <c r="F5" s="1074"/>
      <c r="G5" s="1074"/>
      <c r="H5" s="1075"/>
    </row>
    <row r="6" spans="1:8" ht="15">
      <c r="A6" s="79" t="s">
        <v>943</v>
      </c>
      <c r="B6" s="847">
        <v>5813.3182828301251</v>
      </c>
      <c r="C6" s="848">
        <v>1.6249456757157939E-2</v>
      </c>
      <c r="D6" s="1079"/>
      <c r="E6" s="1073"/>
      <c r="F6" s="1074"/>
      <c r="G6" s="1074"/>
      <c r="H6" s="1075"/>
    </row>
    <row r="7" spans="1:8" ht="15">
      <c r="A7" s="79" t="s">
        <v>947</v>
      </c>
      <c r="B7" s="847">
        <v>7177.1599439049996</v>
      </c>
      <c r="C7" s="848">
        <v>2.0061683271694754E-2</v>
      </c>
      <c r="D7" s="1079"/>
      <c r="E7" s="1073"/>
      <c r="F7" s="1074"/>
      <c r="G7" s="1074"/>
      <c r="H7" s="1075"/>
    </row>
    <row r="8" spans="1:8" ht="15">
      <c r="A8" s="79" t="s">
        <v>944</v>
      </c>
      <c r="B8" s="847">
        <v>255898.74266634692</v>
      </c>
      <c r="C8" s="848">
        <v>0.71529122454026872</v>
      </c>
      <c r="D8" s="1079"/>
      <c r="E8" s="43"/>
      <c r="F8" s="1074"/>
      <c r="G8" s="1074"/>
      <c r="H8" s="1076"/>
    </row>
    <row r="9" spans="1:8" ht="15">
      <c r="A9" s="79" t="s">
        <v>945</v>
      </c>
      <c r="B9" s="847">
        <v>164.24794</v>
      </c>
      <c r="C9" s="848">
        <v>4.5910780532438687E-4</v>
      </c>
      <c r="D9" s="1079"/>
      <c r="E9" s="1073"/>
      <c r="F9" s="1074"/>
      <c r="G9" s="1074"/>
      <c r="H9" s="1075"/>
    </row>
    <row r="10" spans="1:8" ht="15">
      <c r="A10" s="79" t="s">
        <v>946</v>
      </c>
      <c r="B10" s="847">
        <v>23510.450619999996</v>
      </c>
      <c r="C10" s="848">
        <v>6.5716692619314246E-2</v>
      </c>
      <c r="D10" s="1079"/>
      <c r="E10" s="1073"/>
      <c r="F10" s="1074"/>
      <c r="G10" s="1074"/>
      <c r="H10" s="1075"/>
    </row>
    <row r="11" spans="1:8" ht="15">
      <c r="A11" s="79" t="s">
        <v>948</v>
      </c>
      <c r="B11" s="847">
        <v>23276.22005</v>
      </c>
      <c r="C11" s="848">
        <v>6.5061968530034472E-2</v>
      </c>
      <c r="D11" s="1079"/>
      <c r="E11" s="1073"/>
      <c r="F11" s="1074"/>
      <c r="G11" s="1074"/>
      <c r="H11" s="1075"/>
    </row>
    <row r="12" spans="1:8" ht="15">
      <c r="A12" s="846" t="s">
        <v>953</v>
      </c>
      <c r="B12" s="847">
        <v>8000.7161752150005</v>
      </c>
      <c r="C12" s="848">
        <v>2.236369749432645E-2</v>
      </c>
      <c r="D12" s="1079"/>
      <c r="E12" s="1073"/>
      <c r="F12" s="1074"/>
      <c r="G12" s="1074"/>
      <c r="H12" s="1075"/>
    </row>
    <row r="13" spans="1:8" ht="15">
      <c r="A13" s="79" t="s">
        <v>949</v>
      </c>
      <c r="B13" s="847">
        <v>15543.42828</v>
      </c>
      <c r="C13" s="848">
        <v>4.3447176535960259E-2</v>
      </c>
      <c r="D13" s="1079"/>
      <c r="E13" s="43"/>
      <c r="F13" s="1074"/>
      <c r="G13" s="1074"/>
      <c r="H13" s="1076"/>
    </row>
    <row r="14" spans="1:8" ht="21.75">
      <c r="A14" s="865" t="s">
        <v>1003</v>
      </c>
      <c r="B14" s="866">
        <v>357754.62341344665</v>
      </c>
      <c r="C14" s="867">
        <v>1</v>
      </c>
      <c r="D14" s="1079"/>
      <c r="E14" s="1073"/>
      <c r="F14" s="1074"/>
      <c r="G14" s="1074"/>
      <c r="H14" s="1075"/>
    </row>
    <row r="15" spans="1:8">
      <c r="A15" s="33" t="s">
        <v>526</v>
      </c>
      <c r="B15" s="837"/>
      <c r="C15" s="837"/>
      <c r="D15" s="1079"/>
    </row>
    <row r="16" spans="1:8">
      <c r="A16" s="874"/>
      <c r="B16" s="837"/>
      <c r="C16" s="837"/>
      <c r="D16" s="837"/>
    </row>
    <row r="17" spans="1:5">
      <c r="A17" s="875"/>
      <c r="B17" s="837"/>
      <c r="C17" s="837"/>
      <c r="D17" s="837"/>
    </row>
    <row r="18" spans="1:5">
      <c r="A18" s="875"/>
      <c r="B18" s="837"/>
      <c r="C18" s="837"/>
      <c r="D18" s="837"/>
    </row>
    <row r="19" spans="1:5">
      <c r="A19" s="838" t="s">
        <v>988</v>
      </c>
      <c r="B19" s="837"/>
      <c r="C19" s="837"/>
      <c r="E19" s="694" t="s">
        <v>1620</v>
      </c>
    </row>
    <row r="20" spans="1:5">
      <c r="A20" s="522" t="s">
        <v>989</v>
      </c>
      <c r="B20" s="837"/>
      <c r="C20" s="837"/>
      <c r="E20" s="527" t="s">
        <v>1621</v>
      </c>
    </row>
    <row r="21" spans="1:5">
      <c r="A21" s="837"/>
      <c r="B21" s="13" t="s">
        <v>1403</v>
      </c>
      <c r="C21" s="837"/>
      <c r="D21" s="837"/>
    </row>
    <row r="22" spans="1:5" ht="24">
      <c r="A22" s="852" t="s">
        <v>958</v>
      </c>
      <c r="B22" s="853" t="s">
        <v>959</v>
      </c>
      <c r="C22" s="837"/>
      <c r="D22" s="837"/>
    </row>
    <row r="23" spans="1:5">
      <c r="A23" s="839" t="s">
        <v>950</v>
      </c>
      <c r="B23" s="840">
        <v>13372.049304365131</v>
      </c>
      <c r="C23" s="837"/>
      <c r="D23" s="837"/>
    </row>
    <row r="24" spans="1:5">
      <c r="A24" s="839" t="s">
        <v>951</v>
      </c>
      <c r="B24" s="840">
        <v>19779.334999999999</v>
      </c>
      <c r="C24" s="837"/>
      <c r="D24" s="837"/>
    </row>
    <row r="25" spans="1:5" ht="21.75">
      <c r="A25" s="850" t="s">
        <v>1006</v>
      </c>
      <c r="B25" s="842">
        <v>6407.2856956348696</v>
      </c>
      <c r="C25" s="837"/>
      <c r="D25" s="837"/>
    </row>
    <row r="26" spans="1:5">
      <c r="A26" s="839" t="s">
        <v>952</v>
      </c>
      <c r="B26" s="840">
        <v>4457.3497681217104</v>
      </c>
      <c r="C26" s="837"/>
      <c r="D26" s="837"/>
    </row>
    <row r="27" spans="1:5">
      <c r="A27" s="839" t="s">
        <v>962</v>
      </c>
      <c r="B27" s="840">
        <v>19779.334999999999</v>
      </c>
      <c r="C27" s="837"/>
      <c r="D27" s="837"/>
    </row>
    <row r="28" spans="1:5" ht="32.25">
      <c r="A28" s="850" t="s">
        <v>954</v>
      </c>
      <c r="B28" s="842">
        <v>15321.985231878292</v>
      </c>
      <c r="C28" s="837"/>
      <c r="D28" s="837"/>
    </row>
    <row r="29" spans="1:5" ht="22.5">
      <c r="A29" s="851" t="s">
        <v>955</v>
      </c>
      <c r="B29" s="840">
        <v>6131.7937443778619</v>
      </c>
      <c r="C29" s="837"/>
      <c r="D29" s="837"/>
    </row>
    <row r="30" spans="1:5">
      <c r="A30" s="839" t="s">
        <v>962</v>
      </c>
      <c r="B30" s="840">
        <v>19779.334999999999</v>
      </c>
      <c r="C30" s="837"/>
      <c r="D30" s="837"/>
    </row>
    <row r="31" spans="1:5" ht="32.25">
      <c r="A31" s="850" t="s">
        <v>956</v>
      </c>
      <c r="B31" s="842">
        <v>13647.541255622142</v>
      </c>
      <c r="C31" s="837"/>
      <c r="D31" s="837"/>
    </row>
    <row r="32" spans="1:5">
      <c r="A32" s="33" t="s">
        <v>526</v>
      </c>
      <c r="B32" s="837"/>
      <c r="C32" s="837"/>
      <c r="D32" s="837"/>
    </row>
    <row r="33" spans="1:4">
      <c r="A33" s="56" t="s">
        <v>1007</v>
      </c>
      <c r="B33" s="837"/>
      <c r="C33" s="837"/>
      <c r="D33" s="837"/>
    </row>
    <row r="34" spans="1:4">
      <c r="A34" s="874"/>
      <c r="B34" s="837"/>
      <c r="C34" s="837"/>
      <c r="D34" s="837"/>
    </row>
    <row r="35" spans="1:4">
      <c r="A35" s="875"/>
    </row>
    <row r="36" spans="1:4">
      <c r="A36" s="875"/>
    </row>
    <row r="37" spans="1:4">
      <c r="A37" s="838" t="s">
        <v>990</v>
      </c>
      <c r="B37" s="837"/>
      <c r="C37" s="837"/>
      <c r="D37" s="837"/>
    </row>
    <row r="38" spans="1:4">
      <c r="A38" s="522" t="s">
        <v>991</v>
      </c>
      <c r="B38" s="837"/>
      <c r="C38" s="837"/>
      <c r="D38" s="837"/>
    </row>
    <row r="39" spans="1:4">
      <c r="A39" s="837"/>
      <c r="C39" s="837"/>
      <c r="D39" s="13" t="s">
        <v>1403</v>
      </c>
    </row>
    <row r="40" spans="1:4" ht="78.75" customHeight="1">
      <c r="A40" s="861" t="s">
        <v>960</v>
      </c>
      <c r="B40" s="861" t="s">
        <v>935</v>
      </c>
      <c r="C40" s="1209" t="s">
        <v>343</v>
      </c>
      <c r="D40" s="1209"/>
    </row>
    <row r="41" spans="1:4" ht="22.5">
      <c r="A41" s="862"/>
      <c r="B41" s="876" t="s">
        <v>1420</v>
      </c>
      <c r="C41" s="863" t="s">
        <v>344</v>
      </c>
      <c r="D41" s="863" t="s">
        <v>345</v>
      </c>
    </row>
    <row r="42" spans="1:4">
      <c r="A42" s="839" t="s">
        <v>961</v>
      </c>
      <c r="B42" s="840">
        <v>1548.4789262724798</v>
      </c>
      <c r="C42" s="843">
        <v>0.30645825499786539</v>
      </c>
      <c r="D42" s="840">
        <v>363.22947773574896</v>
      </c>
    </row>
    <row r="43" spans="1:4">
      <c r="A43" s="839" t="s">
        <v>963</v>
      </c>
      <c r="B43" s="840">
        <v>393.19466321587362</v>
      </c>
      <c r="C43" s="843">
        <v>3.8435863260446679E-2</v>
      </c>
      <c r="D43" s="840">
        <v>14.553403676421711</v>
      </c>
    </row>
    <row r="44" spans="1:4">
      <c r="A44" s="839" t="s">
        <v>964</v>
      </c>
      <c r="B44" s="840">
        <v>256480.32417413231</v>
      </c>
      <c r="C44" s="843">
        <v>0.47173256484999015</v>
      </c>
      <c r="D44" s="840">
        <v>82209.311695533892</v>
      </c>
    </row>
    <row r="45" spans="1:4">
      <c r="A45" s="839" t="s">
        <v>965</v>
      </c>
      <c r="B45" s="840">
        <v>22032.731058464393</v>
      </c>
      <c r="C45" s="843">
        <v>6.1370399283521282E-2</v>
      </c>
      <c r="D45" s="840">
        <v>1273.9732550268757</v>
      </c>
    </row>
    <row r="46" spans="1:4">
      <c r="A46" s="839" t="s">
        <v>966</v>
      </c>
      <c r="B46" s="840">
        <v>46168.905796005041</v>
      </c>
      <c r="C46" s="843">
        <v>0.38559070461133205</v>
      </c>
      <c r="D46" s="840">
        <v>12848.167108633619</v>
      </c>
    </row>
    <row r="47" spans="1:4">
      <c r="A47" s="841" t="s">
        <v>978</v>
      </c>
      <c r="B47" s="844">
        <v>326623.63461809012</v>
      </c>
      <c r="C47" s="845">
        <v>0.42063148317924903</v>
      </c>
      <c r="D47" s="844">
        <v>96709.234940606548</v>
      </c>
    </row>
    <row r="48" spans="1:4">
      <c r="A48" s="33" t="s">
        <v>526</v>
      </c>
    </row>
    <row r="49" spans="1:5">
      <c r="E49" s="819" t="s">
        <v>957</v>
      </c>
    </row>
    <row r="50" spans="1:5">
      <c r="A50" s="874"/>
    </row>
    <row r="51" spans="1:5">
      <c r="A51" s="875"/>
    </row>
    <row r="54" spans="1:5">
      <c r="A54" s="611" t="s">
        <v>81</v>
      </c>
    </row>
    <row r="58" spans="1:5">
      <c r="E58" s="61" t="s">
        <v>1039</v>
      </c>
    </row>
  </sheetData>
  <mergeCells count="1">
    <mergeCell ref="C40:D40"/>
  </mergeCells>
  <hyperlinks>
    <hyperlink ref="A54" location="'2 Sadržaj'!A1" display="Sadržaj / Contents" xr:uid="{00000000-0004-0000-1100-000000000000}"/>
  </hyperlink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C99FF"/>
  </sheetPr>
  <dimension ref="A1:S114"/>
  <sheetViews>
    <sheetView showGridLines="0" zoomScaleNormal="100" workbookViewId="0"/>
  </sheetViews>
  <sheetFormatPr defaultRowHeight="15"/>
  <cols>
    <col min="1" max="1" width="39.140625" customWidth="1"/>
    <col min="2" max="2" width="23.28515625" style="261" bestFit="1" customWidth="1"/>
    <col min="3" max="4" width="11" bestFit="1" customWidth="1"/>
    <col min="5" max="5" width="10.7109375" customWidth="1"/>
    <col min="6" max="9" width="10" customWidth="1"/>
    <col min="10" max="10" width="10.85546875" customWidth="1"/>
    <col min="11" max="14" width="10" customWidth="1"/>
    <col min="15" max="15" width="10.85546875" customWidth="1"/>
    <col min="16" max="16" width="7.7109375" bestFit="1" customWidth="1"/>
    <col min="17" max="17" width="11.42578125" customWidth="1"/>
  </cols>
  <sheetData>
    <row r="1" spans="1:19" ht="18">
      <c r="A1" s="594" t="s">
        <v>87</v>
      </c>
      <c r="B1" s="594"/>
      <c r="C1" s="543"/>
      <c r="D1" s="543"/>
      <c r="E1" s="197"/>
      <c r="F1" s="197"/>
      <c r="G1" s="197"/>
      <c r="H1" s="197"/>
      <c r="I1" s="197"/>
      <c r="J1" s="197"/>
      <c r="K1" s="197"/>
      <c r="L1" s="197"/>
      <c r="M1" s="197"/>
      <c r="N1" s="197"/>
      <c r="O1" s="197"/>
      <c r="P1" s="197"/>
      <c r="Q1" s="197"/>
    </row>
    <row r="2" spans="1:19" ht="18">
      <c r="A2" s="595" t="s">
        <v>88</v>
      </c>
      <c r="B2" s="595"/>
      <c r="C2" s="543"/>
      <c r="D2" s="543"/>
      <c r="E2" s="197"/>
      <c r="F2" s="197"/>
      <c r="G2" s="197"/>
      <c r="H2" s="197"/>
      <c r="I2" s="197"/>
      <c r="J2" s="197"/>
      <c r="K2" s="197"/>
      <c r="L2" s="197"/>
      <c r="M2" s="197"/>
      <c r="N2" s="197"/>
      <c r="O2" s="197"/>
      <c r="P2" s="197"/>
      <c r="Q2" s="197"/>
    </row>
    <row r="3" spans="1:19" s="261" customFormat="1" ht="18">
      <c r="A3" s="544"/>
      <c r="B3" s="544"/>
      <c r="C3" s="543"/>
      <c r="D3" s="543"/>
      <c r="E3" s="197"/>
      <c r="F3" s="197"/>
      <c r="G3" s="197"/>
      <c r="H3" s="197"/>
      <c r="I3" s="197"/>
      <c r="J3" s="197"/>
      <c r="K3" s="197"/>
      <c r="L3" s="197"/>
      <c r="M3" s="197"/>
      <c r="N3" s="197"/>
      <c r="O3" s="197"/>
      <c r="P3" s="197"/>
      <c r="Q3" s="197"/>
    </row>
    <row r="4" spans="1:19" ht="12.6" customHeight="1">
      <c r="A4" s="148" t="s">
        <v>1706</v>
      </c>
      <c r="B4" s="148"/>
    </row>
    <row r="5" spans="1:19" ht="12.75" customHeight="1">
      <c r="A5" s="522" t="s">
        <v>1707</v>
      </c>
      <c r="B5" s="522"/>
      <c r="I5" s="52"/>
      <c r="K5" s="52"/>
    </row>
    <row r="6" spans="1:19" ht="12.75" customHeight="1">
      <c r="N6" s="980"/>
      <c r="O6" s="980"/>
      <c r="P6" s="980"/>
      <c r="Q6" s="24" t="s">
        <v>1421</v>
      </c>
    </row>
    <row r="7" spans="1:19" ht="24" customHeight="1">
      <c r="A7" s="955"/>
      <c r="B7" s="954"/>
      <c r="C7" s="1211" t="s">
        <v>515</v>
      </c>
      <c r="D7" s="1211"/>
      <c r="E7" s="1211"/>
      <c r="F7" s="1211"/>
      <c r="G7" s="1211"/>
      <c r="H7" s="1211" t="s">
        <v>516</v>
      </c>
      <c r="I7" s="1211"/>
      <c r="J7" s="1211"/>
      <c r="K7" s="1211"/>
      <c r="L7" s="1211"/>
      <c r="M7" s="1211" t="s">
        <v>517</v>
      </c>
      <c r="N7" s="1211"/>
      <c r="O7" s="1211"/>
      <c r="P7" s="1211"/>
      <c r="Q7" s="1211"/>
    </row>
    <row r="8" spans="1:19" ht="48" customHeight="1">
      <c r="A8" s="954" t="s">
        <v>1295</v>
      </c>
      <c r="B8" s="954" t="s">
        <v>1296</v>
      </c>
      <c r="C8" s="1212" t="s">
        <v>1432</v>
      </c>
      <c r="D8" s="1212"/>
      <c r="E8" s="1212"/>
      <c r="F8" s="1212" t="s">
        <v>518</v>
      </c>
      <c r="G8" s="1212"/>
      <c r="H8" s="1212" t="s">
        <v>1432</v>
      </c>
      <c r="I8" s="1212"/>
      <c r="J8" s="1212"/>
      <c r="K8" s="1212" t="s">
        <v>519</v>
      </c>
      <c r="L8" s="1212"/>
      <c r="M8" s="1212" t="s">
        <v>1432</v>
      </c>
      <c r="N8" s="1212"/>
      <c r="O8" s="1212"/>
      <c r="P8" s="1212" t="s">
        <v>519</v>
      </c>
      <c r="Q8" s="1212"/>
    </row>
    <row r="9" spans="1:19" ht="48">
      <c r="A9" s="955"/>
      <c r="B9" s="954"/>
      <c r="C9" s="798" t="s">
        <v>1645</v>
      </c>
      <c r="D9" s="798" t="s">
        <v>1646</v>
      </c>
      <c r="E9" s="381" t="s">
        <v>1647</v>
      </c>
      <c r="F9" s="798" t="s">
        <v>1645</v>
      </c>
      <c r="G9" s="798" t="s">
        <v>1646</v>
      </c>
      <c r="H9" s="798" t="s">
        <v>1645</v>
      </c>
      <c r="I9" s="798" t="s">
        <v>1646</v>
      </c>
      <c r="J9" s="1103" t="s">
        <v>1634</v>
      </c>
      <c r="K9" s="798" t="s">
        <v>1645</v>
      </c>
      <c r="L9" s="798" t="s">
        <v>1646</v>
      </c>
      <c r="M9" s="798" t="s">
        <v>1645</v>
      </c>
      <c r="N9" s="798" t="s">
        <v>1646</v>
      </c>
      <c r="O9" s="1104" t="s">
        <v>1647</v>
      </c>
      <c r="P9" s="798" t="s">
        <v>1645</v>
      </c>
      <c r="Q9" s="798" t="s">
        <v>1646</v>
      </c>
    </row>
    <row r="10" spans="1:19">
      <c r="A10" s="83" t="s">
        <v>1590</v>
      </c>
      <c r="B10" s="83" t="s">
        <v>1591</v>
      </c>
      <c r="C10" s="84">
        <v>47313.85413</v>
      </c>
      <c r="D10" s="84">
        <v>55861.883549999999</v>
      </c>
      <c r="E10" s="85">
        <v>118.06665209837557</v>
      </c>
      <c r="F10" s="86">
        <v>0.14097007678204257</v>
      </c>
      <c r="G10" s="87">
        <v>0.14928307303837565</v>
      </c>
      <c r="H10" s="84">
        <v>0</v>
      </c>
      <c r="I10" s="84">
        <v>0</v>
      </c>
      <c r="J10" s="85">
        <v>0</v>
      </c>
      <c r="K10" s="86">
        <v>0</v>
      </c>
      <c r="L10" s="87">
        <v>0</v>
      </c>
      <c r="M10" s="84">
        <v>47313.85413</v>
      </c>
      <c r="N10" s="84">
        <v>55861.883549999999</v>
      </c>
      <c r="O10" s="88">
        <v>118.06665209837557</v>
      </c>
      <c r="P10" s="89">
        <v>0.11507418946866256</v>
      </c>
      <c r="Q10" s="87">
        <v>0.12361202296592448</v>
      </c>
      <c r="R10" s="63"/>
    </row>
    <row r="11" spans="1:19">
      <c r="A11" s="83" t="s">
        <v>1592</v>
      </c>
      <c r="B11" s="83" t="s">
        <v>1593</v>
      </c>
      <c r="C11" s="84">
        <v>3771.1205</v>
      </c>
      <c r="D11" s="84">
        <v>4021.3700099999996</v>
      </c>
      <c r="E11" s="85">
        <v>106.6359457354916</v>
      </c>
      <c r="F11" s="86">
        <v>1.1235929860599897E-2</v>
      </c>
      <c r="G11" s="87">
        <v>1.0746549073660145E-2</v>
      </c>
      <c r="H11" s="84">
        <v>11007.90099</v>
      </c>
      <c r="I11" s="84">
        <v>10777.61203</v>
      </c>
      <c r="J11" s="85">
        <v>97.907966648599015</v>
      </c>
      <c r="K11" s="86">
        <v>0.14574385491667191</v>
      </c>
      <c r="L11" s="87">
        <v>0.13868663710044871</v>
      </c>
      <c r="M11" s="84">
        <v>14779.021490000001</v>
      </c>
      <c r="N11" s="84">
        <v>14798.982039999999</v>
      </c>
      <c r="O11" s="88">
        <v>100.13506002419379</v>
      </c>
      <c r="P11" s="89">
        <v>3.5944734377987474E-2</v>
      </c>
      <c r="Q11" s="87">
        <v>3.2747411858452882E-2</v>
      </c>
      <c r="R11" s="63"/>
      <c r="S11" s="261"/>
    </row>
    <row r="12" spans="1:19">
      <c r="A12" s="83" t="s">
        <v>1594</v>
      </c>
      <c r="B12" s="83" t="s">
        <v>1595</v>
      </c>
      <c r="C12" s="84">
        <v>29963.68691</v>
      </c>
      <c r="D12" s="84">
        <v>38199.844840000005</v>
      </c>
      <c r="E12" s="85">
        <v>127.48713118895689</v>
      </c>
      <c r="F12" s="86">
        <v>8.9275822526947962E-2</v>
      </c>
      <c r="G12" s="87">
        <v>0.10208374413655694</v>
      </c>
      <c r="H12" s="84">
        <v>10138.376269999999</v>
      </c>
      <c r="I12" s="84">
        <v>10289.786830000001</v>
      </c>
      <c r="J12" s="85">
        <v>101.49343993522942</v>
      </c>
      <c r="K12" s="86">
        <v>0.13423140719814097</v>
      </c>
      <c r="L12" s="87">
        <v>0.13240928769387023</v>
      </c>
      <c r="M12" s="84">
        <v>40102.063179999997</v>
      </c>
      <c r="N12" s="84">
        <v>48489.631670000002</v>
      </c>
      <c r="O12" s="88">
        <v>120.91555352738838</v>
      </c>
      <c r="P12" s="89">
        <v>9.7534062724633844E-2</v>
      </c>
      <c r="Q12" s="87">
        <v>0.10729859221872334</v>
      </c>
      <c r="R12" s="63"/>
      <c r="S12" s="261"/>
    </row>
    <row r="13" spans="1:19">
      <c r="A13" s="83" t="s">
        <v>1596</v>
      </c>
      <c r="B13" s="83" t="s">
        <v>1597</v>
      </c>
      <c r="C13" s="84">
        <v>99640.663489999992</v>
      </c>
      <c r="D13" s="84">
        <v>104005.33648</v>
      </c>
      <c r="E13" s="85">
        <v>104.38041341468791</v>
      </c>
      <c r="F13" s="86">
        <v>0.29687608927831316</v>
      </c>
      <c r="G13" s="87">
        <v>0.27793971945517537</v>
      </c>
      <c r="H13" s="84">
        <v>8296.6343799999995</v>
      </c>
      <c r="I13" s="84">
        <v>10754.527340000001</v>
      </c>
      <c r="J13" s="85">
        <v>129.62518109662682</v>
      </c>
      <c r="K13" s="87">
        <v>0.1098468707589086</v>
      </c>
      <c r="L13" s="87">
        <v>0.13838958261233997</v>
      </c>
      <c r="M13" s="84">
        <v>107937.29787000001</v>
      </c>
      <c r="N13" s="84">
        <v>114759.86382000001</v>
      </c>
      <c r="O13" s="88">
        <v>106.32086042974424</v>
      </c>
      <c r="P13" s="89">
        <v>0.26251924080630479</v>
      </c>
      <c r="Q13" s="87">
        <v>0.25394236679089222</v>
      </c>
      <c r="R13" s="63"/>
      <c r="S13" s="261"/>
    </row>
    <row r="14" spans="1:19">
      <c r="A14" s="83" t="s">
        <v>1598</v>
      </c>
      <c r="B14" s="83" t="s">
        <v>1599</v>
      </c>
      <c r="C14" s="84">
        <v>51488.732539999997</v>
      </c>
      <c r="D14" s="84">
        <v>55933.806649999999</v>
      </c>
      <c r="E14" s="85">
        <v>108.63310066245417</v>
      </c>
      <c r="F14" s="86">
        <v>0.153408990094755</v>
      </c>
      <c r="G14" s="87">
        <v>0.14947527746665701</v>
      </c>
      <c r="H14" s="84">
        <v>0</v>
      </c>
      <c r="I14" s="84">
        <v>0</v>
      </c>
      <c r="J14" s="85">
        <v>0</v>
      </c>
      <c r="K14" s="86">
        <v>0</v>
      </c>
      <c r="L14" s="87">
        <v>0</v>
      </c>
      <c r="M14" s="84">
        <v>51488.732539999997</v>
      </c>
      <c r="N14" s="84">
        <v>55933.806649999999</v>
      </c>
      <c r="O14" s="88">
        <v>108.63310066245417</v>
      </c>
      <c r="P14" s="89">
        <v>0.12522810227062875</v>
      </c>
      <c r="Q14" s="87">
        <v>0.12377117549219085</v>
      </c>
      <c r="R14" s="63"/>
      <c r="S14" s="261"/>
    </row>
    <row r="15" spans="1:19">
      <c r="A15" s="83" t="s">
        <v>1600</v>
      </c>
      <c r="B15" s="83" t="s">
        <v>1601</v>
      </c>
      <c r="C15" s="84">
        <v>21592.351070000001</v>
      </c>
      <c r="D15" s="84">
        <v>24981.26888</v>
      </c>
      <c r="E15" s="85">
        <v>115.69499217113275</v>
      </c>
      <c r="F15" s="86">
        <v>6.4333701919089867E-2</v>
      </c>
      <c r="G15" s="87">
        <v>6.6758948137980237E-2</v>
      </c>
      <c r="H15" s="84">
        <v>9221.2084300000006</v>
      </c>
      <c r="I15" s="84">
        <v>7567.2986900000005</v>
      </c>
      <c r="J15" s="85">
        <v>82.064067279737216</v>
      </c>
      <c r="K15" s="86">
        <v>0.12208816783501175</v>
      </c>
      <c r="L15" s="87">
        <v>9.7376228085539182E-2</v>
      </c>
      <c r="M15" s="84">
        <v>30813.559499999999</v>
      </c>
      <c r="N15" s="84">
        <v>32548.567569999999</v>
      </c>
      <c r="O15" s="88">
        <v>105.63066422105503</v>
      </c>
      <c r="P15" s="89">
        <v>7.4943067930257984E-2</v>
      </c>
      <c r="Q15" s="87">
        <v>7.202396386025163E-2</v>
      </c>
      <c r="R15" s="63"/>
      <c r="S15" s="261"/>
    </row>
    <row r="16" spans="1:19">
      <c r="A16" s="83" t="s">
        <v>1602</v>
      </c>
      <c r="B16" s="83" t="s">
        <v>1603</v>
      </c>
      <c r="C16" s="84">
        <v>7620.0920199999991</v>
      </c>
      <c r="D16" s="84">
        <v>8938.5548600000002</v>
      </c>
      <c r="E16" s="85">
        <v>117.30245299583669</v>
      </c>
      <c r="F16" s="86">
        <v>2.2703814282263583E-2</v>
      </c>
      <c r="G16" s="87">
        <v>2.3887038052137214E-2</v>
      </c>
      <c r="H16" s="84">
        <v>8400.6780099999996</v>
      </c>
      <c r="I16" s="84">
        <v>9216.0235199999988</v>
      </c>
      <c r="J16" s="85">
        <v>109.70571076560046</v>
      </c>
      <c r="K16" s="86">
        <v>0.11122440129170494</v>
      </c>
      <c r="L16" s="87">
        <v>0.11859206899169107</v>
      </c>
      <c r="M16" s="84">
        <v>16020.77003</v>
      </c>
      <c r="N16" s="84">
        <v>18154.578379999999</v>
      </c>
      <c r="O16" s="88">
        <v>113.31901241952976</v>
      </c>
      <c r="P16" s="89">
        <v>3.8964847818160418E-2</v>
      </c>
      <c r="Q16" s="87">
        <v>4.0172726321277719E-2</v>
      </c>
      <c r="R16" s="63"/>
      <c r="S16" s="261"/>
    </row>
    <row r="17" spans="1:19">
      <c r="A17" s="83" t="s">
        <v>1604</v>
      </c>
      <c r="B17" s="83" t="s">
        <v>1605</v>
      </c>
      <c r="C17" s="84">
        <v>0</v>
      </c>
      <c r="D17" s="84">
        <v>0</v>
      </c>
      <c r="E17" s="85">
        <v>0</v>
      </c>
      <c r="F17" s="86">
        <v>0</v>
      </c>
      <c r="G17" s="87">
        <v>0</v>
      </c>
      <c r="H17" s="84">
        <v>2077.8246300000001</v>
      </c>
      <c r="I17" s="84">
        <v>1287.8198500000001</v>
      </c>
      <c r="J17" s="85">
        <v>61.979236909902255</v>
      </c>
      <c r="K17" s="86">
        <v>2.7510255741953898E-2</v>
      </c>
      <c r="L17" s="87">
        <v>1.6571704723695114E-2</v>
      </c>
      <c r="M17" s="84">
        <v>2077.8246300000001</v>
      </c>
      <c r="N17" s="84">
        <v>1287.8198500000001</v>
      </c>
      <c r="O17" s="88">
        <v>61.979236909902255</v>
      </c>
      <c r="P17" s="89">
        <v>5.0535723532120057E-3</v>
      </c>
      <c r="Q17" s="87">
        <v>2.8497072915861861E-3</v>
      </c>
      <c r="R17" s="63"/>
      <c r="S17" s="261"/>
    </row>
    <row r="18" spans="1:19">
      <c r="A18" s="83" t="s">
        <v>1606</v>
      </c>
      <c r="B18" s="83" t="s">
        <v>1607</v>
      </c>
      <c r="C18" s="84">
        <v>9830.0071800000005</v>
      </c>
      <c r="D18" s="84">
        <v>11850.768039999995</v>
      </c>
      <c r="E18" s="85">
        <v>120.55706392678336</v>
      </c>
      <c r="F18" s="86">
        <v>2.9288184030097527E-2</v>
      </c>
      <c r="G18" s="87">
        <v>3.1669520582718831E-2</v>
      </c>
      <c r="H18" s="84">
        <v>0</v>
      </c>
      <c r="I18" s="84">
        <v>0</v>
      </c>
      <c r="J18" s="85">
        <v>0</v>
      </c>
      <c r="K18" s="86">
        <v>0</v>
      </c>
      <c r="L18" s="87">
        <v>0</v>
      </c>
      <c r="M18" s="84">
        <v>9830.0071800000005</v>
      </c>
      <c r="N18" s="84">
        <v>11850.768039999995</v>
      </c>
      <c r="O18" s="88">
        <v>120.55706392678336</v>
      </c>
      <c r="P18" s="89">
        <v>2.3908010233146343E-2</v>
      </c>
      <c r="Q18" s="87">
        <v>2.6223559214811391E-2</v>
      </c>
      <c r="R18" s="63"/>
      <c r="S18" s="261"/>
    </row>
    <row r="19" spans="1:19">
      <c r="A19" s="83" t="s">
        <v>1608</v>
      </c>
      <c r="B19" s="83" t="s">
        <v>1609</v>
      </c>
      <c r="C19" s="84">
        <v>583.4700600000001</v>
      </c>
      <c r="D19" s="84">
        <v>555.55494999999996</v>
      </c>
      <c r="E19" s="85">
        <v>95.215673962773664</v>
      </c>
      <c r="F19" s="86">
        <v>1.7384299096037941E-3</v>
      </c>
      <c r="G19" s="87">
        <v>1.4846429247851801E-3</v>
      </c>
      <c r="H19" s="84">
        <v>0</v>
      </c>
      <c r="I19" s="84">
        <v>0</v>
      </c>
      <c r="J19" s="85">
        <v>0</v>
      </c>
      <c r="K19" s="86">
        <v>0</v>
      </c>
      <c r="L19" s="87">
        <v>0</v>
      </c>
      <c r="M19" s="84">
        <v>583.4700600000001</v>
      </c>
      <c r="N19" s="84">
        <v>555.55494999999996</v>
      </c>
      <c r="O19" s="88">
        <v>95.215673962773664</v>
      </c>
      <c r="P19" s="89">
        <v>1.4190842295208285E-3</v>
      </c>
      <c r="Q19" s="87">
        <v>1.22934041736645E-3</v>
      </c>
      <c r="R19" s="63"/>
      <c r="S19" s="261"/>
    </row>
    <row r="20" spans="1:19">
      <c r="A20" s="83" t="s">
        <v>1610</v>
      </c>
      <c r="B20" s="83" t="s">
        <v>1611</v>
      </c>
      <c r="C20" s="84">
        <v>1274.2588000000001</v>
      </c>
      <c r="D20" s="84">
        <v>1516.6527100000001</v>
      </c>
      <c r="E20" s="85">
        <v>119.02234538227243</v>
      </c>
      <c r="F20" s="86">
        <v>3.7966123068865591E-3</v>
      </c>
      <c r="G20" s="87">
        <v>4.0530423052800978E-3</v>
      </c>
      <c r="H20" s="84">
        <v>7417.2987999999996</v>
      </c>
      <c r="I20" s="84">
        <v>8048.7912699999997</v>
      </c>
      <c r="J20" s="85">
        <v>108.51377957161441</v>
      </c>
      <c r="K20" s="86">
        <v>9.8204527926155027E-2</v>
      </c>
      <c r="L20" s="87">
        <v>0.10357208914670402</v>
      </c>
      <c r="M20" s="84">
        <v>8691.5576000000001</v>
      </c>
      <c r="N20" s="84">
        <v>9565.44398</v>
      </c>
      <c r="O20" s="88">
        <v>110.05442775872531</v>
      </c>
      <c r="P20" s="89">
        <v>2.1139134920019547E-2</v>
      </c>
      <c r="Q20" s="87">
        <v>2.1166559481953309E-2</v>
      </c>
      <c r="R20" s="63"/>
      <c r="S20" s="261"/>
    </row>
    <row r="21" spans="1:19">
      <c r="A21" s="83" t="s">
        <v>1612</v>
      </c>
      <c r="B21" s="83" t="s">
        <v>1613</v>
      </c>
      <c r="C21" s="84">
        <v>21219.521350000003</v>
      </c>
      <c r="D21" s="84">
        <v>21089.05343</v>
      </c>
      <c r="E21" s="85">
        <v>99.385151446877458</v>
      </c>
      <c r="F21" s="86">
        <v>6.3222867994831261E-2</v>
      </c>
      <c r="G21" s="87">
        <v>5.6357546567204798E-2</v>
      </c>
      <c r="H21" s="84">
        <v>2020.8112699999999</v>
      </c>
      <c r="I21" s="84">
        <v>1977.02307</v>
      </c>
      <c r="J21" s="85">
        <v>97.83313757944353</v>
      </c>
      <c r="K21" s="85">
        <v>2.6755402761744453E-2</v>
      </c>
      <c r="L21" s="87">
        <v>2.5440392573521223E-2</v>
      </c>
      <c r="M21" s="84">
        <v>23240.332620000001</v>
      </c>
      <c r="N21" s="84">
        <v>23066.076499999999</v>
      </c>
      <c r="O21" s="88">
        <v>99.250199543830789</v>
      </c>
      <c r="P21" s="89">
        <v>5.6523876323423476E-2</v>
      </c>
      <c r="Q21" s="87">
        <v>5.1040963835380218E-2</v>
      </c>
      <c r="R21" s="63"/>
      <c r="S21" s="261"/>
    </row>
    <row r="22" spans="1:19">
      <c r="A22" s="83" t="s">
        <v>1614</v>
      </c>
      <c r="B22" s="83" t="s">
        <v>1615</v>
      </c>
      <c r="C22" s="84">
        <v>17897.214059999998</v>
      </c>
      <c r="D22" s="84">
        <v>21291.411709999997</v>
      </c>
      <c r="E22" s="85">
        <v>118.96494973251718</v>
      </c>
      <c r="F22" s="86">
        <v>5.3324162375162056E-2</v>
      </c>
      <c r="G22" s="87">
        <v>5.6898320776261335E-2</v>
      </c>
      <c r="H22" s="84">
        <v>5492.5399800000005</v>
      </c>
      <c r="I22" s="84">
        <v>5990.2263700000003</v>
      </c>
      <c r="J22" s="85">
        <v>109.06113367972243</v>
      </c>
      <c r="K22" s="85">
        <v>7.272085302151142E-2</v>
      </c>
      <c r="L22" s="87">
        <v>7.7082413842069639E-2</v>
      </c>
      <c r="M22" s="84">
        <v>23389.75404</v>
      </c>
      <c r="N22" s="84">
        <v>27281.638079999997</v>
      </c>
      <c r="O22" s="88">
        <v>116.63926877274677</v>
      </c>
      <c r="P22" s="89">
        <v>5.6887290995762632E-2</v>
      </c>
      <c r="Q22" s="87">
        <v>6.0369222421126176E-2</v>
      </c>
      <c r="R22" s="63"/>
      <c r="S22" s="261"/>
    </row>
    <row r="23" spans="1:19">
      <c r="A23" s="83" t="s">
        <v>1616</v>
      </c>
      <c r="B23" s="83" t="s">
        <v>1617</v>
      </c>
      <c r="C23" s="84">
        <v>23435.505010000001</v>
      </c>
      <c r="D23" s="84">
        <v>25955.549729999984</v>
      </c>
      <c r="E23" s="85">
        <v>110.75310610513694</v>
      </c>
      <c r="F23" s="86">
        <v>6.9825318639406386E-2</v>
      </c>
      <c r="G23" s="87">
        <v>6.9362577483207316E-2</v>
      </c>
      <c r="H23" s="84">
        <v>9689.65985</v>
      </c>
      <c r="I23" s="84">
        <v>11802.862819999733</v>
      </c>
      <c r="J23" s="85">
        <v>121.80884574601174</v>
      </c>
      <c r="K23" s="85">
        <v>0.12829043254051842</v>
      </c>
      <c r="L23" s="87">
        <v>0.1518795952301209</v>
      </c>
      <c r="M23" s="84">
        <v>33125.164859999997</v>
      </c>
      <c r="N23" s="84">
        <v>37758.412549999717</v>
      </c>
      <c r="O23" s="88">
        <v>113.98709322529157</v>
      </c>
      <c r="P23" s="89">
        <v>8.0565229093509119E-2</v>
      </c>
      <c r="Q23" s="87">
        <v>8.3552387830062996E-2</v>
      </c>
      <c r="R23" s="63"/>
      <c r="S23" s="261"/>
    </row>
    <row r="24" spans="1:19" s="261" customFormat="1">
      <c r="A24" s="83" t="s">
        <v>1618</v>
      </c>
      <c r="B24" s="83" t="s">
        <v>1619</v>
      </c>
      <c r="C24" s="84">
        <v>0</v>
      </c>
      <c r="D24" s="84">
        <v>0</v>
      </c>
      <c r="E24" s="85">
        <v>0</v>
      </c>
      <c r="F24" s="86">
        <v>0</v>
      </c>
      <c r="G24" s="87">
        <v>0</v>
      </c>
      <c r="H24" s="84">
        <v>1766.15914</v>
      </c>
      <c r="I24" s="84">
        <v>0</v>
      </c>
      <c r="J24" s="85">
        <v>0</v>
      </c>
      <c r="K24" s="85">
        <v>2.3383826007678691E-2</v>
      </c>
      <c r="L24" s="87">
        <v>0</v>
      </c>
      <c r="M24" s="84">
        <v>1766.15914</v>
      </c>
      <c r="N24" s="84">
        <v>0</v>
      </c>
      <c r="O24" s="88">
        <v>0</v>
      </c>
      <c r="P24" s="89">
        <v>4.2955564547700505E-3</v>
      </c>
      <c r="Q24" s="87">
        <v>0</v>
      </c>
      <c r="R24" s="63"/>
    </row>
    <row r="25" spans="1:19" ht="18.75" customHeight="1">
      <c r="A25" s="1092" t="s">
        <v>520</v>
      </c>
      <c r="B25" s="382"/>
      <c r="C25" s="383">
        <v>335630.47712000011</v>
      </c>
      <c r="D25" s="383">
        <v>374201.05583999993</v>
      </c>
      <c r="E25" s="384">
        <v>111.49197744226589</v>
      </c>
      <c r="F25" s="385">
        <v>1</v>
      </c>
      <c r="G25" s="386">
        <v>1</v>
      </c>
      <c r="H25" s="387">
        <v>75529.091749999992</v>
      </c>
      <c r="I25" s="383">
        <v>77711.971789999734</v>
      </c>
      <c r="J25" s="384">
        <v>102.89011821726261</v>
      </c>
      <c r="K25" s="385">
        <v>1</v>
      </c>
      <c r="L25" s="386">
        <v>1</v>
      </c>
      <c r="M25" s="388">
        <v>411159.56887000008</v>
      </c>
      <c r="N25" s="389">
        <v>451913.02762999979</v>
      </c>
      <c r="O25" s="390">
        <v>109.91183517192691</v>
      </c>
      <c r="P25" s="391">
        <v>1</v>
      </c>
      <c r="Q25" s="386">
        <v>1</v>
      </c>
      <c r="S25" s="261" t="str">
        <f t="shared" ref="S25:S26" si="0">IF(A25=R25,"OK","")</f>
        <v/>
      </c>
    </row>
    <row r="26" spans="1:19" ht="12.75" customHeight="1">
      <c r="A26" s="33" t="s">
        <v>521</v>
      </c>
      <c r="B26" s="33"/>
      <c r="S26" s="261" t="str">
        <f t="shared" si="0"/>
        <v/>
      </c>
    </row>
    <row r="27" spans="1:19" ht="12.75" customHeight="1">
      <c r="N27" s="76"/>
    </row>
    <row r="28" spans="1:19" ht="12.75" customHeight="1">
      <c r="A28" s="1083" t="s">
        <v>1435</v>
      </c>
      <c r="B28" s="286"/>
    </row>
    <row r="29" spans="1:19" ht="12.75" customHeight="1">
      <c r="A29" s="1084" t="s">
        <v>1436</v>
      </c>
      <c r="B29" s="870"/>
    </row>
    <row r="30" spans="1:19">
      <c r="A30" s="545"/>
      <c r="B30" s="950"/>
    </row>
    <row r="31" spans="1:19" ht="12.75" customHeight="1">
      <c r="A31" s="1099"/>
      <c r="B31" s="545"/>
    </row>
    <row r="32" spans="1:19" ht="12.75" customHeight="1">
      <c r="A32" s="50"/>
      <c r="B32" s="871"/>
    </row>
    <row r="33" spans="1:2" ht="12.75" customHeight="1">
      <c r="A33" s="871"/>
      <c r="B33" s="871"/>
    </row>
    <row r="34" spans="1:2" ht="12.75" customHeight="1">
      <c r="A34" s="611" t="s">
        <v>81</v>
      </c>
    </row>
    <row r="35" spans="1:2" ht="12.75" customHeight="1">
      <c r="B35" s="611"/>
    </row>
    <row r="36" spans="1:2" ht="12.75" customHeight="1"/>
    <row r="37" spans="1:2" ht="12.75" customHeight="1"/>
    <row r="38" spans="1:2" ht="12.75" customHeight="1"/>
    <row r="39" spans="1:2" ht="12.75" customHeight="1"/>
    <row r="40" spans="1:2" ht="12.75" customHeight="1"/>
    <row r="41" spans="1:2" ht="12.75" customHeight="1"/>
    <row r="42" spans="1:2" ht="12.75" customHeight="1"/>
    <row r="43" spans="1:2" ht="12.75" customHeight="1"/>
    <row r="44" spans="1:2" ht="12.75" customHeight="1"/>
    <row r="45" spans="1:2" ht="12.75" customHeight="1"/>
    <row r="46" spans="1:2" ht="12.75" customHeight="1"/>
    <row r="47" spans="1:2" ht="12.75" customHeight="1"/>
    <row r="48" spans="1:2" ht="12.75" customHeight="1"/>
    <row r="49" spans="17:17" ht="12.75" customHeight="1"/>
    <row r="50" spans="17:17" ht="12.75" customHeight="1">
      <c r="Q50" s="24" t="s">
        <v>1040</v>
      </c>
    </row>
    <row r="102" spans="1:2">
      <c r="A102" s="641"/>
      <c r="B102" s="641"/>
    </row>
    <row r="104" spans="1:2">
      <c r="A104" s="642"/>
      <c r="B104" s="642"/>
    </row>
    <row r="106" spans="1:2">
      <c r="A106" s="642"/>
      <c r="B106" s="642"/>
    </row>
    <row r="108" spans="1:2">
      <c r="A108" s="642"/>
      <c r="B108" s="642"/>
    </row>
    <row r="110" spans="1:2">
      <c r="A110" s="642"/>
      <c r="B110" s="642"/>
    </row>
    <row r="112" spans="1:2">
      <c r="A112" s="642"/>
      <c r="B112" s="642"/>
    </row>
    <row r="114" spans="1:2">
      <c r="A114" s="642"/>
      <c r="B114" s="642"/>
    </row>
  </sheetData>
  <mergeCells count="9">
    <mergeCell ref="C7:G7"/>
    <mergeCell ref="H7:L7"/>
    <mergeCell ref="M7:Q7"/>
    <mergeCell ref="C8:E8"/>
    <mergeCell ref="F8:G8"/>
    <mergeCell ref="H8:J8"/>
    <mergeCell ref="K8:L8"/>
    <mergeCell ref="M8:O8"/>
    <mergeCell ref="P8:Q8"/>
  </mergeCells>
  <hyperlinks>
    <hyperlink ref="A34" location="'2 Sadržaj'!A1" display="Sadržaj / Contents" xr:uid="{00000000-0004-0000-1200-000000000000}"/>
  </hyperlinks>
  <pageMargins left="0.7" right="0.7" top="0.75" bottom="0.75" header="0.3" footer="0.3"/>
  <pageSetup paperSize="9" scale="6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CC"/>
  </sheetPr>
  <dimension ref="A1:H180"/>
  <sheetViews>
    <sheetView showGridLines="0" zoomScaleNormal="100" workbookViewId="0"/>
  </sheetViews>
  <sheetFormatPr defaultRowHeight="15"/>
  <cols>
    <col min="1" max="1" width="106.28515625" style="20" bestFit="1" customWidth="1"/>
  </cols>
  <sheetData>
    <row r="1" spans="1:1">
      <c r="A1" s="1" t="s">
        <v>993</v>
      </c>
    </row>
    <row r="2" spans="1:1">
      <c r="A2" s="1"/>
    </row>
    <row r="3" spans="1:1">
      <c r="A3" s="658" t="s">
        <v>614</v>
      </c>
    </row>
    <row r="4" spans="1:1">
      <c r="A4" s="628"/>
    </row>
    <row r="5" spans="1:1">
      <c r="A5" s="807" t="s">
        <v>752</v>
      </c>
    </row>
    <row r="6" spans="1:1">
      <c r="A6" s="808" t="s">
        <v>924</v>
      </c>
    </row>
    <row r="7" spans="1:1">
      <c r="A7" s="807" t="s">
        <v>632</v>
      </c>
    </row>
    <row r="8" spans="1:1">
      <c r="A8" s="808" t="s">
        <v>633</v>
      </c>
    </row>
    <row r="9" spans="1:1">
      <c r="A9" s="807" t="s">
        <v>721</v>
      </c>
    </row>
    <row r="10" spans="1:1">
      <c r="A10" s="808" t="s">
        <v>722</v>
      </c>
    </row>
    <row r="11" spans="1:1">
      <c r="A11" s="807" t="s">
        <v>634</v>
      </c>
    </row>
    <row r="12" spans="1:1" s="261" customFormat="1">
      <c r="A12" s="808" t="s">
        <v>762</v>
      </c>
    </row>
    <row r="13" spans="1:1">
      <c r="A13" s="807" t="s">
        <v>725</v>
      </c>
    </row>
    <row r="14" spans="1:1">
      <c r="A14" s="808" t="s">
        <v>925</v>
      </c>
    </row>
    <row r="15" spans="1:1">
      <c r="A15" s="807" t="s">
        <v>636</v>
      </c>
    </row>
    <row r="16" spans="1:1">
      <c r="A16" s="808" t="s">
        <v>926</v>
      </c>
    </row>
    <row r="17" spans="1:2">
      <c r="A17" s="807" t="s">
        <v>637</v>
      </c>
    </row>
    <row r="18" spans="1:2">
      <c r="A18" s="808" t="s">
        <v>638</v>
      </c>
      <c r="B18" s="150"/>
    </row>
    <row r="19" spans="1:2">
      <c r="A19" s="807" t="s">
        <v>639</v>
      </c>
      <c r="B19" s="549"/>
    </row>
    <row r="20" spans="1:2">
      <c r="A20" s="808" t="s">
        <v>640</v>
      </c>
      <c r="B20" s="338"/>
    </row>
    <row r="21" spans="1:2">
      <c r="A21" s="807" t="s">
        <v>641</v>
      </c>
      <c r="B21" s="150"/>
    </row>
    <row r="22" spans="1:2">
      <c r="A22" s="808" t="s">
        <v>909</v>
      </c>
      <c r="B22" s="549"/>
    </row>
    <row r="23" spans="1:2">
      <c r="A23" s="807" t="s">
        <v>642</v>
      </c>
      <c r="B23" s="150"/>
    </row>
    <row r="24" spans="1:2">
      <c r="A24" s="808" t="s">
        <v>910</v>
      </c>
      <c r="B24" s="549"/>
    </row>
    <row r="25" spans="1:2">
      <c r="A25" s="807" t="s">
        <v>771</v>
      </c>
      <c r="B25" s="306"/>
    </row>
    <row r="26" spans="1:2">
      <c r="A26" s="808" t="s">
        <v>927</v>
      </c>
      <c r="B26" s="554"/>
    </row>
    <row r="27" spans="1:2">
      <c r="A27" s="807" t="s">
        <v>645</v>
      </c>
      <c r="B27" s="136"/>
    </row>
    <row r="28" spans="1:2">
      <c r="A28" s="808" t="s">
        <v>644</v>
      </c>
      <c r="B28" s="525"/>
    </row>
    <row r="29" spans="1:2">
      <c r="A29" s="807" t="s">
        <v>723</v>
      </c>
      <c r="B29" s="151"/>
    </row>
    <row r="30" spans="1:2">
      <c r="A30" s="808" t="s">
        <v>928</v>
      </c>
      <c r="B30" s="552"/>
    </row>
    <row r="31" spans="1:2">
      <c r="A31" s="807" t="s">
        <v>647</v>
      </c>
      <c r="B31" s="150"/>
    </row>
    <row r="32" spans="1:2">
      <c r="A32" s="808" t="s">
        <v>913</v>
      </c>
      <c r="B32" s="549"/>
    </row>
    <row r="33" spans="1:2">
      <c r="A33" s="807" t="s">
        <v>648</v>
      </c>
      <c r="B33" s="136"/>
    </row>
    <row r="34" spans="1:2">
      <c r="A34" s="808" t="s">
        <v>914</v>
      </c>
      <c r="B34" s="525"/>
    </row>
    <row r="35" spans="1:2">
      <c r="A35" s="807" t="s">
        <v>724</v>
      </c>
      <c r="B35" s="136"/>
    </row>
    <row r="36" spans="1:2">
      <c r="A36" s="808" t="s">
        <v>929</v>
      </c>
      <c r="B36" s="525"/>
    </row>
    <row r="37" spans="1:2">
      <c r="A37" s="807" t="s">
        <v>649</v>
      </c>
      <c r="B37" s="150"/>
    </row>
    <row r="38" spans="1:2">
      <c r="A38" s="808" t="s">
        <v>915</v>
      </c>
      <c r="B38" s="551"/>
    </row>
    <row r="39" spans="1:2">
      <c r="A39" s="807" t="s">
        <v>1051</v>
      </c>
      <c r="B39" s="152"/>
    </row>
    <row r="40" spans="1:2">
      <c r="A40" s="808" t="s">
        <v>1052</v>
      </c>
      <c r="B40" s="551"/>
    </row>
    <row r="41" spans="1:2">
      <c r="A41" s="807" t="s">
        <v>1053</v>
      </c>
      <c r="B41" s="151"/>
    </row>
    <row r="42" spans="1:2">
      <c r="A42" s="808" t="s">
        <v>1054</v>
      </c>
      <c r="B42" s="525"/>
    </row>
    <row r="43" spans="1:2">
      <c r="A43" s="807" t="s">
        <v>1055</v>
      </c>
      <c r="B43" s="151"/>
    </row>
    <row r="44" spans="1:2">
      <c r="A44" s="808" t="s">
        <v>1056</v>
      </c>
      <c r="B44" s="525"/>
    </row>
    <row r="45" spans="1:2" s="261" customFormat="1">
      <c r="A45" s="807" t="s">
        <v>1057</v>
      </c>
      <c r="B45" s="525"/>
    </row>
    <row r="46" spans="1:2" s="261" customFormat="1">
      <c r="A46" s="808" t="s">
        <v>916</v>
      </c>
      <c r="B46" s="525"/>
    </row>
    <row r="47" spans="1:2" s="261" customFormat="1">
      <c r="A47" s="807" t="s">
        <v>1031</v>
      </c>
      <c r="B47" s="525"/>
    </row>
    <row r="48" spans="1:2" s="261" customFormat="1">
      <c r="A48" s="808" t="s">
        <v>1032</v>
      </c>
      <c r="B48" s="525"/>
    </row>
    <row r="49" spans="1:5" s="261" customFormat="1">
      <c r="A49" s="807" t="s">
        <v>1034</v>
      </c>
      <c r="B49" s="525"/>
    </row>
    <row r="50" spans="1:5" s="261" customFormat="1">
      <c r="A50" s="808" t="s">
        <v>1035</v>
      </c>
      <c r="B50" s="525"/>
    </row>
    <row r="51" spans="1:5" s="261" customFormat="1">
      <c r="A51" s="807" t="s">
        <v>1058</v>
      </c>
      <c r="B51" s="525"/>
    </row>
    <row r="52" spans="1:5" s="261" customFormat="1">
      <c r="A52" s="808" t="s">
        <v>1059</v>
      </c>
      <c r="B52" s="525"/>
    </row>
    <row r="53" spans="1:5">
      <c r="A53" s="630"/>
      <c r="B53" s="549"/>
    </row>
    <row r="54" spans="1:5">
      <c r="A54" s="638" t="s">
        <v>615</v>
      </c>
      <c r="B54" s="136"/>
    </row>
    <row r="55" spans="1:5">
      <c r="A55" s="629"/>
      <c r="B55" s="525"/>
    </row>
    <row r="56" spans="1:5">
      <c r="A56" s="809" t="s">
        <v>83</v>
      </c>
      <c r="B56" s="153"/>
    </row>
    <row r="57" spans="1:5">
      <c r="A57" s="810" t="s">
        <v>84</v>
      </c>
      <c r="B57" s="525"/>
    </row>
    <row r="58" spans="1:5" ht="15" customHeight="1">
      <c r="A58" s="854" t="s">
        <v>650</v>
      </c>
      <c r="C58" s="733"/>
      <c r="D58" s="58"/>
      <c r="E58" s="58"/>
    </row>
    <row r="59" spans="1:5">
      <c r="A59" s="810" t="s">
        <v>726</v>
      </c>
      <c r="C59" s="734"/>
    </row>
    <row r="60" spans="1:5">
      <c r="A60" s="854" t="s">
        <v>652</v>
      </c>
      <c r="C60" s="734"/>
    </row>
    <row r="61" spans="1:5">
      <c r="A61" s="810" t="s">
        <v>727</v>
      </c>
      <c r="C61" s="734"/>
    </row>
    <row r="62" spans="1:5">
      <c r="A62" s="854" t="s">
        <v>85</v>
      </c>
    </row>
    <row r="63" spans="1:5">
      <c r="A63" s="810" t="s">
        <v>86</v>
      </c>
    </row>
    <row r="64" spans="1:5">
      <c r="A64" s="854" t="s">
        <v>654</v>
      </c>
    </row>
    <row r="65" spans="1:1">
      <c r="A65" s="810" t="s">
        <v>728</v>
      </c>
    </row>
    <row r="66" spans="1:1">
      <c r="A66" s="854" t="s">
        <v>656</v>
      </c>
    </row>
    <row r="67" spans="1:1">
      <c r="A67" s="810" t="s">
        <v>729</v>
      </c>
    </row>
    <row r="68" spans="1:1" s="261" customFormat="1">
      <c r="A68" s="854" t="s">
        <v>933</v>
      </c>
    </row>
    <row r="69" spans="1:1" s="261" customFormat="1">
      <c r="A69" s="810" t="s">
        <v>934</v>
      </c>
    </row>
    <row r="70" spans="1:1" s="261" customFormat="1">
      <c r="A70" s="854" t="s">
        <v>983</v>
      </c>
    </row>
    <row r="71" spans="1:1" s="261" customFormat="1">
      <c r="A71" s="810" t="s">
        <v>984</v>
      </c>
    </row>
    <row r="72" spans="1:1" s="261" customFormat="1">
      <c r="A72" s="854" t="s">
        <v>986</v>
      </c>
    </row>
    <row r="73" spans="1:1" s="261" customFormat="1">
      <c r="A73" s="810" t="s">
        <v>987</v>
      </c>
    </row>
    <row r="74" spans="1:1" s="261" customFormat="1">
      <c r="A74" s="854" t="s">
        <v>988</v>
      </c>
    </row>
    <row r="75" spans="1:1" s="261" customFormat="1">
      <c r="A75" s="810" t="s">
        <v>989</v>
      </c>
    </row>
    <row r="76" spans="1:1" s="261" customFormat="1">
      <c r="A76" s="854" t="s">
        <v>990</v>
      </c>
    </row>
    <row r="77" spans="1:1" s="261" customFormat="1">
      <c r="A77" s="810" t="s">
        <v>991</v>
      </c>
    </row>
    <row r="78" spans="1:1">
      <c r="A78" s="629"/>
    </row>
    <row r="79" spans="1:1">
      <c r="A79" s="639" t="s">
        <v>616</v>
      </c>
    </row>
    <row r="80" spans="1:1">
      <c r="A80" s="631"/>
    </row>
    <row r="81" spans="1:1">
      <c r="A81" s="856" t="s">
        <v>1478</v>
      </c>
    </row>
    <row r="82" spans="1:1">
      <c r="A82" s="857" t="s">
        <v>1477</v>
      </c>
    </row>
    <row r="83" spans="1:1">
      <c r="A83" s="856" t="s">
        <v>730</v>
      </c>
    </row>
    <row r="84" spans="1:1">
      <c r="A84" s="857" t="s">
        <v>731</v>
      </c>
    </row>
    <row r="85" spans="1:1">
      <c r="A85" s="632"/>
    </row>
    <row r="86" spans="1:1">
      <c r="A86" s="640" t="s">
        <v>617</v>
      </c>
    </row>
    <row r="87" spans="1:1">
      <c r="A87" s="633"/>
    </row>
    <row r="88" spans="1:1">
      <c r="A88" s="812" t="s">
        <v>658</v>
      </c>
    </row>
    <row r="89" spans="1:1">
      <c r="A89" s="855" t="s">
        <v>659</v>
      </c>
    </row>
    <row r="90" spans="1:1" s="261" customFormat="1">
      <c r="A90" s="812" t="s">
        <v>660</v>
      </c>
    </row>
    <row r="91" spans="1:1" s="261" customFormat="1">
      <c r="A91" s="855" t="s">
        <v>661</v>
      </c>
    </row>
    <row r="92" spans="1:1">
      <c r="A92" s="812" t="s">
        <v>884</v>
      </c>
    </row>
    <row r="93" spans="1:1">
      <c r="A93" s="855" t="s">
        <v>885</v>
      </c>
    </row>
    <row r="94" spans="1:1">
      <c r="A94" s="812" t="s">
        <v>892</v>
      </c>
    </row>
    <row r="95" spans="1:1">
      <c r="A95" s="855" t="s">
        <v>893</v>
      </c>
    </row>
    <row r="96" spans="1:1">
      <c r="A96" s="812" t="s">
        <v>894</v>
      </c>
    </row>
    <row r="97" spans="1:5">
      <c r="A97" s="855" t="s">
        <v>895</v>
      </c>
    </row>
    <row r="98" spans="1:5">
      <c r="A98" s="812" t="s">
        <v>896</v>
      </c>
    </row>
    <row r="99" spans="1:5">
      <c r="A99" s="855" t="s">
        <v>897</v>
      </c>
    </row>
    <row r="100" spans="1:5">
      <c r="A100" s="812" t="s">
        <v>898</v>
      </c>
    </row>
    <row r="101" spans="1:5">
      <c r="A101" s="855" t="s">
        <v>899</v>
      </c>
    </row>
    <row r="102" spans="1:5" s="261" customFormat="1">
      <c r="A102" s="812" t="s">
        <v>1018</v>
      </c>
    </row>
    <row r="103" spans="1:5" s="261" customFormat="1">
      <c r="A103" s="855" t="s">
        <v>1019</v>
      </c>
    </row>
    <row r="104" spans="1:5">
      <c r="A104" s="634"/>
    </row>
    <row r="105" spans="1:5" s="261" customFormat="1">
      <c r="A105" s="735" t="s">
        <v>735</v>
      </c>
    </row>
    <row r="106" spans="1:5" s="261" customFormat="1">
      <c r="A106" s="634"/>
    </row>
    <row r="107" spans="1:5" s="261" customFormat="1">
      <c r="A107" s="858" t="s">
        <v>665</v>
      </c>
      <c r="E107" s="148"/>
    </row>
    <row r="108" spans="1:5" s="261" customFormat="1">
      <c r="A108" s="855" t="s">
        <v>666</v>
      </c>
      <c r="E108" s="148"/>
    </row>
    <row r="109" spans="1:5" s="261" customFormat="1">
      <c r="A109" s="858" t="s">
        <v>667</v>
      </c>
      <c r="E109" s="148"/>
    </row>
    <row r="110" spans="1:5" s="261" customFormat="1">
      <c r="A110" s="855" t="s">
        <v>668</v>
      </c>
      <c r="E110" s="148"/>
    </row>
    <row r="111" spans="1:5" s="261" customFormat="1">
      <c r="A111" s="858" t="s">
        <v>669</v>
      </c>
      <c r="E111" s="148"/>
    </row>
    <row r="112" spans="1:5" s="261" customFormat="1">
      <c r="A112" s="855" t="s">
        <v>670</v>
      </c>
      <c r="E112" s="712"/>
    </row>
    <row r="113" spans="1:5" s="261" customFormat="1">
      <c r="A113" s="858" t="s">
        <v>859</v>
      </c>
      <c r="E113" s="712"/>
    </row>
    <row r="114" spans="1:5" s="261" customFormat="1">
      <c r="A114" s="855" t="s">
        <v>860</v>
      </c>
      <c r="E114" s="712"/>
    </row>
    <row r="115" spans="1:5" s="261" customFormat="1">
      <c r="A115" s="634"/>
      <c r="E115" s="712"/>
    </row>
    <row r="116" spans="1:5">
      <c r="A116" s="657" t="s">
        <v>732</v>
      </c>
      <c r="E116" s="148"/>
    </row>
    <row r="117" spans="1:5">
      <c r="A117" s="631"/>
      <c r="E117" s="712"/>
    </row>
    <row r="118" spans="1:5">
      <c r="A118" s="859" t="s">
        <v>736</v>
      </c>
    </row>
    <row r="119" spans="1:5">
      <c r="A119" s="855" t="s">
        <v>737</v>
      </c>
    </row>
    <row r="120" spans="1:5">
      <c r="A120" s="859" t="s">
        <v>738</v>
      </c>
    </row>
    <row r="121" spans="1:5">
      <c r="A121" s="855" t="s">
        <v>739</v>
      </c>
      <c r="C121" s="643"/>
    </row>
    <row r="122" spans="1:5">
      <c r="A122" s="859" t="s">
        <v>704</v>
      </c>
    </row>
    <row r="123" spans="1:5">
      <c r="A123" s="855" t="s">
        <v>705</v>
      </c>
    </row>
    <row r="124" spans="1:5">
      <c r="A124" s="859" t="s">
        <v>740</v>
      </c>
    </row>
    <row r="125" spans="1:5">
      <c r="A125" s="855" t="s">
        <v>741</v>
      </c>
    </row>
    <row r="126" spans="1:5">
      <c r="A126" s="859" t="s">
        <v>742</v>
      </c>
    </row>
    <row r="127" spans="1:5">
      <c r="A127" s="855" t="s">
        <v>743</v>
      </c>
    </row>
    <row r="128" spans="1:5">
      <c r="A128" s="859" t="s">
        <v>744</v>
      </c>
    </row>
    <row r="129" spans="1:1">
      <c r="A129" s="855" t="s">
        <v>812</v>
      </c>
    </row>
    <row r="130" spans="1:1">
      <c r="A130" s="859" t="s">
        <v>711</v>
      </c>
    </row>
    <row r="131" spans="1:1">
      <c r="A131" s="855" t="s">
        <v>808</v>
      </c>
    </row>
    <row r="132" spans="1:1">
      <c r="A132" s="859" t="s">
        <v>712</v>
      </c>
    </row>
    <row r="133" spans="1:1">
      <c r="A133" s="855" t="s">
        <v>810</v>
      </c>
    </row>
    <row r="134" spans="1:1">
      <c r="A134" s="859" t="s">
        <v>713</v>
      </c>
    </row>
    <row r="135" spans="1:1">
      <c r="A135" s="855" t="s">
        <v>745</v>
      </c>
    </row>
    <row r="136" spans="1:1">
      <c r="A136" s="859" t="s">
        <v>746</v>
      </c>
    </row>
    <row r="137" spans="1:1">
      <c r="A137" s="855" t="s">
        <v>747</v>
      </c>
    </row>
    <row r="138" spans="1:1">
      <c r="A138" s="859" t="s">
        <v>748</v>
      </c>
    </row>
    <row r="139" spans="1:1">
      <c r="A139" s="855" t="s">
        <v>749</v>
      </c>
    </row>
    <row r="140" spans="1:1">
      <c r="A140" s="859" t="s">
        <v>750</v>
      </c>
    </row>
    <row r="141" spans="1:1">
      <c r="A141" s="855" t="s">
        <v>751</v>
      </c>
    </row>
    <row r="142" spans="1:1">
      <c r="A142" s="644"/>
    </row>
    <row r="143" spans="1:1">
      <c r="A143" s="645" t="s">
        <v>733</v>
      </c>
    </row>
    <row r="144" spans="1:1">
      <c r="A144" s="634"/>
    </row>
    <row r="145" spans="1:1">
      <c r="A145" s="860" t="s">
        <v>679</v>
      </c>
    </row>
    <row r="146" spans="1:1">
      <c r="A146" s="855" t="s">
        <v>680</v>
      </c>
    </row>
    <row r="147" spans="1:1">
      <c r="A147" s="860" t="s">
        <v>681</v>
      </c>
    </row>
    <row r="148" spans="1:1">
      <c r="A148" s="855" t="s">
        <v>682</v>
      </c>
    </row>
    <row r="149" spans="1:1">
      <c r="A149" s="860" t="s">
        <v>683</v>
      </c>
    </row>
    <row r="150" spans="1:1">
      <c r="A150" s="855" t="s">
        <v>684</v>
      </c>
    </row>
    <row r="151" spans="1:1">
      <c r="A151" s="860" t="s">
        <v>685</v>
      </c>
    </row>
    <row r="152" spans="1:1">
      <c r="A152" s="855" t="s">
        <v>992</v>
      </c>
    </row>
    <row r="153" spans="1:1">
      <c r="A153" s="860" t="s">
        <v>686</v>
      </c>
    </row>
    <row r="154" spans="1:1">
      <c r="A154" s="855" t="s">
        <v>687</v>
      </c>
    </row>
    <row r="155" spans="1:1">
      <c r="A155" s="860" t="s">
        <v>688</v>
      </c>
    </row>
    <row r="156" spans="1:1">
      <c r="A156" s="855" t="s">
        <v>689</v>
      </c>
    </row>
    <row r="157" spans="1:1">
      <c r="A157" s="860" t="s">
        <v>690</v>
      </c>
    </row>
    <row r="158" spans="1:1">
      <c r="A158" s="855" t="s">
        <v>691</v>
      </c>
    </row>
    <row r="159" spans="1:1" s="261" customFormat="1">
      <c r="A159" s="860" t="s">
        <v>822</v>
      </c>
    </row>
    <row r="160" spans="1:1" s="261" customFormat="1">
      <c r="A160" s="855" t="s">
        <v>823</v>
      </c>
    </row>
    <row r="161" spans="1:8">
      <c r="A161" s="646"/>
    </row>
    <row r="162" spans="1:8">
      <c r="A162" s="627" t="s">
        <v>734</v>
      </c>
    </row>
    <row r="163" spans="1:8">
      <c r="A163" s="188"/>
      <c r="B163" s="188"/>
      <c r="C163" s="188"/>
      <c r="D163" s="188"/>
      <c r="E163" s="188"/>
    </row>
    <row r="164" spans="1:8">
      <c r="A164" s="62" t="s">
        <v>694</v>
      </c>
    </row>
    <row r="165" spans="1:8">
      <c r="A165" s="855" t="s">
        <v>695</v>
      </c>
    </row>
    <row r="166" spans="1:8">
      <c r="A166" s="62" t="s">
        <v>696</v>
      </c>
    </row>
    <row r="167" spans="1:8">
      <c r="A167" s="855" t="s">
        <v>697</v>
      </c>
      <c r="H167" s="234"/>
    </row>
    <row r="168" spans="1:8">
      <c r="A168" s="62" t="s">
        <v>698</v>
      </c>
    </row>
    <row r="169" spans="1:8">
      <c r="A169" s="855" t="s">
        <v>699</v>
      </c>
      <c r="F169" s="62"/>
    </row>
    <row r="170" spans="1:8">
      <c r="A170" s="62" t="s">
        <v>700</v>
      </c>
    </row>
    <row r="171" spans="1:8">
      <c r="A171" s="855" t="s">
        <v>701</v>
      </c>
    </row>
    <row r="172" spans="1:8">
      <c r="A172" s="62" t="s">
        <v>702</v>
      </c>
    </row>
    <row r="173" spans="1:8" s="261" customFormat="1">
      <c r="A173" s="855" t="s">
        <v>703</v>
      </c>
    </row>
    <row r="174" spans="1:8">
      <c r="A174" s="62" t="s">
        <v>827</v>
      </c>
    </row>
    <row r="175" spans="1:8" s="261" customFormat="1">
      <c r="A175" s="855" t="s">
        <v>828</v>
      </c>
    </row>
    <row r="176" spans="1:8" s="261" customFormat="1">
      <c r="A176" s="635"/>
    </row>
    <row r="177" spans="1:1">
      <c r="A177" s="636"/>
    </row>
    <row r="178" spans="1:1">
      <c r="A178" s="25" t="s">
        <v>4</v>
      </c>
    </row>
    <row r="179" spans="1:1">
      <c r="A179" s="637" t="s">
        <v>5</v>
      </c>
    </row>
    <row r="180" spans="1:1">
      <c r="A180" s="635"/>
    </row>
  </sheetData>
  <hyperlinks>
    <hyperlink ref="A5" location="'3 Tablice 1.1, 1.2'!A4" display="Tablica 1.1: Članstvo obveznih mirovinskih fondova (OMF-ova)" xr:uid="{00000000-0004-0000-0100-000000000000}"/>
    <hyperlink ref="A6" location="'3 Tablice 1.1, 1.2'!A5" display="Table 1.1: Mandatory pension funds' (OMFs') membership" xr:uid="{00000000-0004-0000-0100-000001000000}"/>
    <hyperlink ref="A7" location="'3 Tablice 1.1, 1.2'!A31" display="Tablica 1.2: Struktura članova OMF-a prema dobi i spolu " xr:uid="{00000000-0004-0000-0100-000002000000}"/>
    <hyperlink ref="A8" location="'3 Tablice 1.1, 1.2'!A32" display="Table 1.2: Mandatory pension funds members age and gender structure" xr:uid="{00000000-0004-0000-0100-000003000000}"/>
    <hyperlink ref="A81" location="'19 Tablica 3.1'!A4" display="Tablica 3.1: Zaračunata bruto premija osiguranja " xr:uid="{00000000-0004-0000-0100-000004000000}"/>
    <hyperlink ref="A82" location="'19 Tablica 3.1'!A5" display="Table 3.1: Written premium " xr:uid="{00000000-0004-0000-0100-000005000000}"/>
    <hyperlink ref="A83" location="'20 Tablica 3.2'!A1" display="Tablica 3.2: Podaci o osiguranju" xr:uid="{00000000-0004-0000-0100-000006000000}"/>
    <hyperlink ref="A84" location="'20 Tablica 3.2'!A2" display="Table 3.2: Insurance data" xr:uid="{00000000-0004-0000-0100-000007000000}"/>
    <hyperlink ref="A118" location="'24 Tablica 6.1'!A4" display="Tablica 6.1: Otvoreni investicijski fondovi / UCITS fondovi" xr:uid="{00000000-0004-0000-0100-000008000000}"/>
    <hyperlink ref="A119" location="'24 Tablica 6.1'!A5" display="Table 6.1: Open-ended Investment funds / UCITS funds" xr:uid="{00000000-0004-0000-0100-000009000000}"/>
    <hyperlink ref="A120" location="'25 Tablice 6.2, 6.3'!A1" display="Tablica 6.2: Struktura ulaganja UCITS fondova" xr:uid="{00000000-0004-0000-0100-00000A000000}"/>
    <hyperlink ref="A121" location="'25 Tablice 6.2, 6.3'!A2" display="Table 6.2: UCITS funds investment structure" xr:uid="{00000000-0004-0000-0100-00000B000000}"/>
    <hyperlink ref="A124" location="'26 Tablice 6.4 - 6.8'!A1" display="Tablica 6.4: Osnovni alternativni fondovi s privatnom ponudom" xr:uid="{00000000-0004-0000-0100-00000C000000}"/>
    <hyperlink ref="A125" location="'26 Tablice 6.4 - 6.8'!A2" display="Table 6.4: Base alternative funds with private offering" xr:uid="{00000000-0004-0000-0100-00000D000000}"/>
    <hyperlink ref="A130" location="'26 Tablice 6.4 - 6.8'!A58" display="Tablica 6.7: Alternativni investicijski fondovi rizičnog kapitala s privatnom ponudom" xr:uid="{00000000-0004-0000-0100-00000E000000}"/>
    <hyperlink ref="A131" location="'26 Tablice 6.4 - 6.8'!A59" display="Table 6.7: Private equity open-ended alternative investment funds with private offering" xr:uid="{00000000-0004-0000-0100-00000F000000}"/>
    <hyperlink ref="A132" location="'26 Tablice 6.4 - 6.8'!A68" display="Tablica 6.8: Alternativni investicijski fondovi rizičnog kapitala s privatnom ponudom - Fondovi za gospodarsku suradnju" xr:uid="{00000000-0004-0000-0100-000010000000}"/>
    <hyperlink ref="A133" location="'26 Tablice 6.4 - 6.8'!A69" display="Table 6.8: Private equity open-ended alternative investment funds with private offering - Funds for Economic Cooperation" xr:uid="{00000000-0004-0000-0100-000011000000}"/>
    <hyperlink ref="A136" location="'27 Tablice 6.9 - 6.12 '!A12" display="Tablica 6.10: Zatvoreni alternativni investicijski fondovi" xr:uid="{00000000-0004-0000-0100-000012000000}"/>
    <hyperlink ref="A137" location="'27 Tablice 6.9 - 6.12 '!A13" display="Table 6.10: Closed-ended alternative investment funds" xr:uid="{00000000-0004-0000-0100-000013000000}"/>
    <hyperlink ref="A138" location="'27 Tablice 6.9 - 6.12 '!A22" display="Tablica 6.11: Zatvoreni alternativni investicijski fondovi s javnom ponudom za ulaganje u nekretnine" xr:uid="{00000000-0004-0000-0100-000014000000}"/>
    <hyperlink ref="A139" location="'27 Tablice 6.9 - 6.12 '!A23" display="Table 6.11: Closed-ended alternative investment funds with public offering in real estate" xr:uid="{00000000-0004-0000-0100-000015000000}"/>
    <hyperlink ref="A140" location="'27 Tablice 6.9 - 6.12 '!A34" display="Tablica 6.12: Investicijski fondovi osnovani posebnim zakonom" xr:uid="{00000000-0004-0000-0100-000016000000}"/>
    <hyperlink ref="A141" location="'27 Tablice 6.9 - 6.12 '!A35" display="Table 6.12: Investment Funds established under special legal act" xr:uid="{00000000-0004-0000-0100-000017000000}"/>
    <hyperlink ref="A56" location="'16 Tablice 2.1 - 2.4'!A4" display="A / OBVEZNO MIROVINSKO OSIGURANJE" xr:uid="{00000000-0004-0000-0100-000018000000}"/>
    <hyperlink ref="A57" location="'16 Tablice 2.1 - 2.4'!A5" display="A / MANDATORY PENSION INSURANCE" xr:uid="{00000000-0004-0000-0100-000019000000}"/>
    <hyperlink ref="A58" location="'16 Tablice 2.1 - 2.4'!A7" display="Tablica 2.1: Broj korisnika i broj ugovora po godinama" xr:uid="{00000000-0004-0000-0100-00001A000000}"/>
    <hyperlink ref="A60" location="'16 Tablice 2.1 - 2.4'!E7" display="Tablica 2.2: Broj korisnika i broj ugovora u zadnjih godinu dana" xr:uid="{00000000-0004-0000-0100-00001B000000}"/>
    <hyperlink ref="A61" location="'16 Tablice 2.1 - 2.4'!E8" display="Table 2.2: Number of pensioners and contracts over the past year" xr:uid="{00000000-0004-0000-0100-00001C000000}"/>
    <hyperlink ref="A62" location="'16 Tablice 2.1 - 2.4'!A21" display="B / DOBROVOLJNO MIROVINSKO OSIGURANJE" xr:uid="{00000000-0004-0000-0100-00001D000000}"/>
    <hyperlink ref="A63" location="'16 Tablice 2.1 - 2.4'!A22" display="B / VOLUNTARY PENSION INSURANCE" xr:uid="{00000000-0004-0000-0100-00001E000000}"/>
    <hyperlink ref="A64" location="'16 Tablice 2.1 - 2.4'!A24" display="Tablica 2.3: Broj korisnika i broj ugovora po godinama" xr:uid="{00000000-0004-0000-0100-00001F000000}"/>
    <hyperlink ref="A65" location="'16 Tablice 2.1 - 2.4'!A25" display="Table 2.3: Number of pensioners and contracts per year" xr:uid="{00000000-0004-0000-0100-000020000000}"/>
    <hyperlink ref="A66" location="'16 Tablice 2.1 - 2.4'!E24" display="Tablica 2.4: Broj korisnika i broj ugovora u zadnjih godinu dana" xr:uid="{00000000-0004-0000-0100-000021000000}"/>
    <hyperlink ref="A59" location="'16 Tablice 2.1 - 2.4'!A8" display="Table 2.1: Number of pensioners and contracts per year" xr:uid="{00000000-0004-0000-0100-000022000000}"/>
    <hyperlink ref="A122" location="'25 Tablice 6.2, 6.3'!A41" display="Tablica 6.3: Izdavanje i otkup udjela UCITS fondova" xr:uid="{00000000-0004-0000-0100-000023000000}"/>
    <hyperlink ref="A123" location="'25 Tablice 6.2, 6.3'!A42" display="Table 6.3: Sales and redemptions in UCITS funds" xr:uid="{00000000-0004-0000-0100-000024000000}"/>
    <hyperlink ref="A134" location="'27 Tablice 6.9 - 6.12 '!A1" display="Tablica 6.9: Otvoreni alternativni investicijski fondovi s javnom ponudom " xr:uid="{00000000-0004-0000-0100-000025000000}"/>
    <hyperlink ref="A135" location="'27 Tablice 6.9 - 6.12 '!A2" display="Table 6.9: Opened-ended alternative investment funds with public offering " xr:uid="{00000000-0004-0000-0100-000026000000}"/>
    <hyperlink ref="A126" location="'26 Tablice 6.4 - 6.8'!A21" display="Tablica 6.5: Posebni alternativni investicijski fondovi s privatnom ponudom" xr:uid="{00000000-0004-0000-0100-000027000000}"/>
    <hyperlink ref="A127" location="'26 Tablice 6.4 - 6.8'!A22" display="Table 6.5: Special alternative Investment funds with private offering" xr:uid="{00000000-0004-0000-0100-000028000000}"/>
    <hyperlink ref="A128" location="'26 Tablice 6.4 - 6.8'!A47" display="Tablica 6.6: Zatvoreni alternativni investicijski fondovi s privatnom ponudom" xr:uid="{00000000-0004-0000-0100-000029000000}"/>
    <hyperlink ref="A129" location="'26 Tablice 6.4 - 6.8'!A48" display="Table 6.6: Closed-ended alternative Investment funds with private offering" xr:uid="{00000000-0004-0000-0100-00002A000000}"/>
    <hyperlink ref="A9" location="'4 Tablice 1.3, 1.4'!A1" display="Tablica 1.3: Uplate i isplate na prolazni račun Regosa" xr:uid="{00000000-0004-0000-0100-00002B000000}"/>
    <hyperlink ref="A10" location="'4 Tablice 1.3, 1.4'!A2" display="Table 1.3: Payments to the transit account of Regos" xr:uid="{00000000-0004-0000-0100-00002C000000}"/>
    <hyperlink ref="A11" location="'4 Tablice 1.3, 1.4'!A31" display="Tablica 1.4: Privremeni račun uplate i isplate" xr:uid="{00000000-0004-0000-0100-00002D000000}"/>
    <hyperlink ref="A13" location="'5 Tablice 1.5 - 1.7'!A1" display="Tablica 1.5: Neto mirovinski doprinosi proslijeđeni OMF-ovima " xr:uid="{00000000-0004-0000-0100-00002E000000}"/>
    <hyperlink ref="A14" location="'5 Tablice 1.5 - 1.7'!A2" display="Table 1.5: Net pension contributions transferred to OMFs " xr:uid="{00000000-0004-0000-0100-00002F000000}"/>
    <hyperlink ref="A15" location="'5 Tablice 1.5 - 1.7'!A29" display="Tablica 1.6: Ulazne i izlazne naknade proslijeđene OMD-ima " xr:uid="{00000000-0004-0000-0100-000030000000}"/>
    <hyperlink ref="A16" location="'5 Tablice 1.5 - 1.7'!A30" display="Table 1.6: Exit and entry fees2)transferred to OMDs " xr:uid="{00000000-0004-0000-0100-000031000000}"/>
    <hyperlink ref="A17" location="'5 Tablice 1.5 - 1.7'!A58" display="Tablica 1.7: Isplate po zatvaranju osobnih računa" xr:uid="{00000000-0004-0000-0100-000032000000}"/>
    <hyperlink ref="A18" location="'5 Tablice 1.5 - 1.7'!A59" display="Table 1.7: Payments after closing of personal accounts" xr:uid="{00000000-0004-0000-0100-000033000000}"/>
    <hyperlink ref="A19" location="'6 Tablice 1.8, 1.9'!A1" display="Tablica 1.8: Neto imovina OMF-ova " xr:uid="{00000000-0004-0000-0100-000034000000}"/>
    <hyperlink ref="A20" location="'6 Tablice 1.8, 1.9'!A2" display="Table 1.8: OMFs' net assets " xr:uid="{00000000-0004-0000-0100-000035000000}"/>
    <hyperlink ref="A21" location="'6 Tablice 1.8, 1.9'!A32" display="Tablica 1.9: Vrijednosti obračunskih jedinica OMF-ova i prinosi" xr:uid="{00000000-0004-0000-0100-000036000000}"/>
    <hyperlink ref="A22" location="'6 Tablice 1.8, 1.9'!A33" display="Table 1.9: Values of OMFs' units of account and rates of return" xr:uid="{00000000-0004-0000-0100-000037000000}"/>
    <hyperlink ref="A23" location="'7 Tablica 1.10'!A1" display="Tablica 1.10: Struktura ulaganja OMF- ova " xr:uid="{00000000-0004-0000-0100-000038000000}"/>
    <hyperlink ref="A24" location="'7 Tablica 1.10'!A2" display="Table 1.10: OMFs' investment structure " xr:uid="{00000000-0004-0000-0100-000039000000}"/>
    <hyperlink ref="A25" location="'8 Tablice 1.11, 1.12'!A1" display="Tablica 1.11: Članstvo ODMF-ova" xr:uid="{00000000-0004-0000-0100-00003A000000}"/>
    <hyperlink ref="A26" location="'8 Tablice 1.11, 1.12'!A2" display="Table 1.11: ODMFs' Membership" xr:uid="{00000000-0004-0000-0100-00003B000000}"/>
    <hyperlink ref="A27" location="'8 Tablice 1.11, 1.12'!A18" display="Tablica 1.12: Struktura članova ODMF-a prema dobi i spolu  " xr:uid="{00000000-0004-0000-0100-00003C000000}"/>
    <hyperlink ref="A28" location="'8 Tablice 1.11, 1.12'!A19" display="Table 1.12: Open voluntary pension funds members age and gender structure  " xr:uid="{00000000-0004-0000-0100-00003D000000}"/>
    <hyperlink ref="A29" location="'9 Tablice 1.13, 1.14'!A1" display="Tablica 1.13: Bruto mirovinski doprinosi uplaćeni ODMF-ovima" xr:uid="{00000000-0004-0000-0100-00003E000000}"/>
    <hyperlink ref="A30" location="'9 Tablice 1.13, 1.14'!A2" display="Table 1.13: Gross pension contributions paid to ODMFs" xr:uid="{00000000-0004-0000-0100-00003F000000}"/>
    <hyperlink ref="A31" location="'9 Tablice 1.13, 1.14'!A22" display="Tablica  1.14: Isplate ODMF-ova" xr:uid="{00000000-0004-0000-0100-000040000000}"/>
    <hyperlink ref="A33" location="'10 Tablice 1.15, 1.16'!A1" display="Tablica 1.15: Neto imovina ODMF-ova" xr:uid="{00000000-0004-0000-0100-000041000000}"/>
    <hyperlink ref="A34" location="'10 Tablice 1.15, 1.16'!A2" display="Table 1.15: ODMFs' net assets" xr:uid="{00000000-0004-0000-0100-000042000000}"/>
    <hyperlink ref="A35" location="'10 Tablice 1.15, 1.16'!A22" display="Tablica 1.16: Cijene udjela i prinosi ODMF-ova" xr:uid="{00000000-0004-0000-0100-000043000000}"/>
    <hyperlink ref="A36" location="'10 Tablice 1.15, 1.16'!A23" display="Table 1.16: ODMFs' unit prices and rates of return" xr:uid="{00000000-0004-0000-0100-000044000000}"/>
    <hyperlink ref="A37" location="'11 Tablica 1.17'!A1" display="Tablica 1.17: Struktura ulaganja ODMF-ova " xr:uid="{00000000-0004-0000-0100-000045000000}"/>
    <hyperlink ref="A38" location="'11 Tablica 1.17'!A2" display="Table 1.17: ODMFs' investment structure " xr:uid="{00000000-0004-0000-0100-000046000000}"/>
    <hyperlink ref="A39" location="'12 Tablice 1.18, 1.19'!A1" display="Tablica 1.18: Članstvo ZDMF-ova" xr:uid="{00000000-0004-0000-0100-000047000000}"/>
    <hyperlink ref="A40" location="'12 Tablice 1.18, 1.19'!A2" display="Table 1.18: CVPFs' Membership" xr:uid="{00000000-0004-0000-0100-000048000000}"/>
    <hyperlink ref="A43" location="'13 Tablice 1.20, 1.21'!A1" display="Tablica 1.20: Struktura članova ZDMF- ova prema dobi i spolu " xr:uid="{00000000-0004-0000-0100-000049000000}"/>
    <hyperlink ref="A44" location="'13 Tablice 1.20, 1.21'!A2" display="Table 1.20: Closed voluntary pension funds members age and gender structure " xr:uid="{00000000-0004-0000-0100-00004A000000}"/>
    <hyperlink ref="A41" location="'12 Tablice 1.18, 1.19'!A32" display="Tablica 1.19: Struktura članova ZDMF- ova prema dobi i spolu " xr:uid="{00000000-0004-0000-0100-00004B000000}"/>
    <hyperlink ref="A42" location="'12 Tablice 1.18, 1.19'!A33" display="Table 1.19: Closed voluntary pension funds members age and gender structure " xr:uid="{00000000-0004-0000-0100-00004C000000}"/>
    <hyperlink ref="A107" location="'23 Tablice 5.1 - 5.4'!A5" display="Tablica 5.1: Broj pravnih osoba ovlaštenih za pružanje investicijskih usluga i obavljanje investicijskih aktivnosti i pomoćnih usluga" xr:uid="{00000000-0004-0000-0100-00004D000000}"/>
    <hyperlink ref="A108" location="'23 Tablice 5.1 - 5.4'!A6" display="Table 5.1: Number of legal entities authorized to provide and performing investment activities and ancillary services" xr:uid="{00000000-0004-0000-0100-00004E000000}"/>
    <hyperlink ref="A109:A112" location="'19 Tablice 5.1 - 5.3'!A1" display="Tablica 5.2: Vrijednost imovine kojom upravljaju pravne osobe ovlaštene za pružanje investicijske usluge upravljanja portfeljem" xr:uid="{00000000-0004-0000-0100-00004F000000}"/>
    <hyperlink ref="A145" location="'28 Tablice 7.1, 7.2 '!A5" display="Tablica 7.1: Broj registriranih leasing društava na dan " xr:uid="{00000000-0004-0000-0100-000050000000}"/>
    <hyperlink ref="A146" location="'28 Tablice 7.1, 7.2 '!A6" display="Table 7.1: Number of registered leasing companies as at " xr:uid="{00000000-0004-0000-0100-000051000000}"/>
    <hyperlink ref="A147" location="'28 Tablice 7.1, 7.2 '!A12" display="Tablica 7.2: Izvještaj o strukturi portfelja po vrstama leasinga/zajma" xr:uid="{00000000-0004-0000-0100-000052000000}"/>
    <hyperlink ref="A148" location="'28 Tablice 7.1, 7.2 '!A13" display="Table 7.2: Report on the portfolio structure by type of leasing/loan" xr:uid="{00000000-0004-0000-0100-000053000000}"/>
    <hyperlink ref="A149" location="'29 Tablice 7.3, 7.4'!A1" display="Tablica 7.3: Skraćeni izvještaj o  agregiranom financijskom položaju leasing društava " xr:uid="{00000000-0004-0000-0100-000054000000}"/>
    <hyperlink ref="A150" location="'29 Tablice 7.3, 7.4'!A2" display="Table 7.3: Abbreviated report on the aggregate financial position of leasing companies " xr:uid="{00000000-0004-0000-0100-000055000000}"/>
    <hyperlink ref="A151" location="'29 Tablice 7.3, 7.4'!A32" display="Tablica 7.4: Skraćeni izvještaj o agregiranoj sveobuhvatnoj dobiti leasing društava " xr:uid="{00000000-0004-0000-0100-000056000000}"/>
    <hyperlink ref="A152" location="'29 Tablice 7.3, 7.4'!A33" display="Table 7.4: Abbreviated report on the aggregate comprehensive income of leasing companies " xr:uid="{00000000-0004-0000-0100-000057000000}"/>
    <hyperlink ref="A153" location="'30 Tablica 7.5'!A1" display="Tablica 7.5: Izvještaj o strukturi portfelja po leasing društvima" xr:uid="{00000000-0004-0000-0100-000058000000}"/>
    <hyperlink ref="A154" location="'30 Tablica 7.5'!A2" display="Table 7.5: Report on the portfolio structure by leasing companies" xr:uid="{00000000-0004-0000-0100-000059000000}"/>
    <hyperlink ref="A155" location="'31 Tablica 7.6 '!A1" display="Tablica 7.6: Izvještaj o strukturi portfelja prema objektu - aktivni ugovori" xr:uid="{00000000-0004-0000-0100-00005A000000}"/>
    <hyperlink ref="A156" location="'31 Tablica 7.6 '!A2" display="Table 7.6: Report on the portfolio structure by leased asset - active contracts" xr:uid="{00000000-0004-0000-0100-00005B000000}"/>
    <hyperlink ref="A157" location="'32 Tablica 7.7'!A1" display="Tablica 7.7: Izvještaj o kvaliteti portfelja" xr:uid="{00000000-0004-0000-0100-00005C000000}"/>
    <hyperlink ref="A158" location="'32 Tablica 7.7'!A2" display="Table 7.7: Portfolio Quality Report" xr:uid="{00000000-0004-0000-0100-00005D000000}"/>
    <hyperlink ref="A164:A173" location="'29 Tablice 8.1 - 8.5'!A1" display="Tablica 8.1: Broj registriranih faktoring društava na dan " xr:uid="{00000000-0004-0000-0100-00005E000000}"/>
    <hyperlink ref="A32" location="'9 Tablice 1.13, 1.14'!A23" display="Table 1.14: OVPF´s payouts" xr:uid="{00000000-0004-0000-0100-00005F000000}"/>
    <hyperlink ref="A12" location="'4 Tablice 1.3, 1.4'!A32" display="Table 1.4: Provisional account: payins and payouts" xr:uid="{00000000-0004-0000-0100-000060000000}"/>
    <hyperlink ref="A159" location="'33 Tablica 7.8'!A1" display="Tablica 7.8. Financijski leasing u kreditnim institucijama" xr:uid="{00000000-0004-0000-0100-000061000000}"/>
    <hyperlink ref="A160" location="'33 Tablica 7.8'!A2" display="Table 7.8: Financial leasing in credit institutions" xr:uid="{00000000-0004-0000-0100-000062000000}"/>
    <hyperlink ref="A174" location="'35 Tablica 8,6'!A1" display="Tablica 8.6. Faktoring u kreditnim institucijama" xr:uid="{00000000-0004-0000-0100-000063000000}"/>
    <hyperlink ref="A175" location="'35 Tablica 8,6'!A2" display="Table 8.6: Factoring in credit institutions" xr:uid="{00000000-0004-0000-0100-000064000000}"/>
    <hyperlink ref="A45" location="'13 Tablice 1.20, 1.21'!A30" display="Tablica 1.21: Struktura ulaganja ZDMF-ova " xr:uid="{00000000-0004-0000-0100-000065000000}"/>
    <hyperlink ref="A46" location="'13 Tablice 1.20, 1.21'!A31" display="Table 1.21: CVPFs' investment structure " xr:uid="{00000000-0004-0000-0100-000066000000}"/>
    <hyperlink ref="A113" location="'23 Tablice 5.1 - 5.4'!A53" display="Tablica 5.4: Podaci o distribuciji financijskih instrumenata " xr:uid="{00000000-0004-0000-0100-000067000000}"/>
    <hyperlink ref="A114" location="'23 Tablice 5.1 - 5.4'!A54" display="Table 5.4: Distribution of financial instruments" xr:uid="{00000000-0004-0000-0100-000068000000}"/>
    <hyperlink ref="A109" location="'23 Tablice 5.1 - 5.4'!A19" display="Tablica 5.2: Vrijednost imovine kojom upravljaju pravne osobe ovlaštene za pružanje investicijske usluge upravljanja portfeljem" xr:uid="{00000000-0004-0000-0100-000069000000}"/>
    <hyperlink ref="A110" location="'23 Tablice 5.1 - 5.4'!A20" display="Table 5.2: The value of assets managed by legal entities authorized to provide investment portfolio management services" xr:uid="{00000000-0004-0000-0100-00006A000000}"/>
    <hyperlink ref="A111" location="'23 Tablice 5.1 - 5.4'!A36" display="Tablica 5.3: Ukupna imovina vezana za uslugu skrbništva" xr:uid="{00000000-0004-0000-0100-00006B000000}"/>
    <hyperlink ref="A112" location="'23 Tablice 5.1 - 5.4'!A37" display="Table 5.3: Total assets related to custody services" xr:uid="{00000000-0004-0000-0100-00006C000000}"/>
    <hyperlink ref="A164" location="'34 Tablice 8.1 - 8.5'!A4" display="Tablica 8.1: Broj registriranih faktoring društava na dan " xr:uid="{00000000-0004-0000-0100-00006D000000}"/>
    <hyperlink ref="A165" location="'34 Tablice 8.1 - 8.5'!A5" display="Table 8.1: Number of registered factoring companies as at " xr:uid="{00000000-0004-0000-0100-00006E000000}"/>
    <hyperlink ref="A166" location="'34 Tablice 8.1 - 8.5'!A9" display="Tablica 8.2:  Skraćeni prikaz Izvještaja o financijskom položaju faktoring društava" xr:uid="{00000000-0004-0000-0100-00006F000000}"/>
    <hyperlink ref="A167" location="'34 Tablice 8.1 - 8.5'!A10" display="Table 8.2: Abbreviated overview of the report on the financial position of factoring companies " xr:uid="{00000000-0004-0000-0100-000070000000}"/>
    <hyperlink ref="A168" location="'34 Tablice 8.1 - 8.5'!A27" display="Tablica 8.3: Skraćeni prikaz Izvještaja o sveobuhvatnoj dobiti faktoring društava " xr:uid="{00000000-0004-0000-0100-000071000000}"/>
    <hyperlink ref="A169" location="'34 Tablice 8.1 - 8.5'!A28" display="Table 8.3: Abbreviated overview of the report on the comprehensive income of factoring companies" xr:uid="{00000000-0004-0000-0100-000072000000}"/>
    <hyperlink ref="A170" location="'34 Tablice 8.1 - 8.5'!A48" display="Tablica 8.4: Skraćeni prikaz Izvještaja o strukturi portfelja - volumena transakcija " xr:uid="{00000000-0004-0000-0100-000073000000}"/>
    <hyperlink ref="A171" location="'34 Tablice 8.1 - 8.5'!A49" display="Table 8.4: Abbreviated overview of the report on the portfolio structure - transactions volume " xr:uid="{00000000-0004-0000-0100-000074000000}"/>
    <hyperlink ref="A172" location="'34 Tablice 8.1 - 8.5'!A59" display="Tablica 8.5: Skraćeni prikaz Izvještaja o strukturi portfelja - potraživanja" xr:uid="{00000000-0004-0000-0100-000075000000}"/>
    <hyperlink ref="A173" location="'34 Tablice 8.1 - 8.5'!A60" display="Table 8.5: Abbreviated overview of the report on the portfolio structure - receivables " xr:uid="{00000000-0004-0000-0100-000076000000}"/>
    <hyperlink ref="A100" location="'22 Tablice 4.2 - 4.8'!A66" display="Tablica 4.7: Pregled trgovine zapisima" xr:uid="{00000000-0004-0000-0100-000077000000}"/>
    <hyperlink ref="A101" location="'22 Tablice 4.2 - 4.8'!A67" display="Table 4.7: Certificates trading summary" xr:uid="{00000000-0004-0000-0100-000078000000}"/>
    <hyperlink ref="A88" location="'21 Tablica 4.1'!A4" display="Tablica 4.1: Tržište kapitala " xr:uid="{00000000-0004-0000-0100-000079000000}"/>
    <hyperlink ref="A89" location="'21 Tablica 4.1'!A5" display="Table 4.1: Capital Market" xr:uid="{00000000-0004-0000-0100-00007A000000}"/>
    <hyperlink ref="A90" location="'22 Tablice 4.2 - 4.8'!A1" display="Tablica 4.2: Dionice s najvećim prometom - uređeno tržište" xr:uid="{00000000-0004-0000-0100-00007B000000}"/>
    <hyperlink ref="A94" location="'22 Tablice 4.2 - 4.8'!A19" display="Tablica 4.4: Obveznice s najvećim prometom" xr:uid="{00000000-0004-0000-0100-00007C000000}"/>
    <hyperlink ref="A95" location="'22 Tablice 4.2 - 4.8'!A20" display="Table 4.4: Bonds with highest turnover" xr:uid="{00000000-0004-0000-0100-00007D000000}"/>
    <hyperlink ref="A96" location="'22 Tablice 4.2 - 4.8'!A41" display="Tablica 4.5: OTC transakcije" xr:uid="{00000000-0004-0000-0100-00007E000000}"/>
    <hyperlink ref="A97" location="'22 Tablice 4.2 - 4.8'!A42" display="Table 4.5: OTC transactions" xr:uid="{00000000-0004-0000-0100-00007F000000}"/>
    <hyperlink ref="A98" location="'22 Tablice 4.2 - 4.8'!A58" display="Tablica 4.6: Pregled trgovine pravima" xr:uid="{00000000-0004-0000-0100-000080000000}"/>
    <hyperlink ref="A99" location="'22 Tablice 4.2 - 4.8'!A59" display="Table 4.6: Rights trading summary" xr:uid="{00000000-0004-0000-0100-000081000000}"/>
    <hyperlink ref="A91" location="'22 Tablice 4.2 - 4.8'!A2" display="Table 4.2: Stocks with the highest turnover - regulated market" xr:uid="{00000000-0004-0000-0100-000082000000}"/>
    <hyperlink ref="A92" location="'22 Tablice 4.2 - 4.8'!G1" display="Tablica 4.3: Dionice s najvećim prometom - alternativno tržište" xr:uid="{00000000-0004-0000-0100-000083000000}"/>
    <hyperlink ref="A93" location="'22 Tablice 4.2 - 4.8'!G2" display="Table 4.3: Stocks with the highest turnover - Progress market" xr:uid="{00000000-0004-0000-0100-000084000000}"/>
    <hyperlink ref="A68" location="'17 Tablice 2.5, 2.6'!A1" display="Tablica 2.5: Skraćeni izvještaj o agregiranom financijskom položaju mirovinskih osiguravajućih društava (MOD-a)" xr:uid="{00000000-0004-0000-0100-000085000000}"/>
    <hyperlink ref="A69" location="'17 Tablice 2.5, 2.6'!A2" display="Table 2.5: Abbreviated report on the aggregate financial position of pension insurance companies (MOD)" xr:uid="{00000000-0004-0000-0100-000086000000}"/>
    <hyperlink ref="A70" location="'17 Tablice 2.5, 2.6'!A31" display="Tablica 2.6: Skraćeni izvještaj o agregiranoj sveobuhvatnoj dobiti mirovinskih osiguravajućih društava (MOD-a)" xr:uid="{00000000-0004-0000-0100-000087000000}"/>
    <hyperlink ref="A71" location="'17 Tablice 2.5, 2.6'!A32" display="Table 2.6: Abbreviated report on the aggregate comprehensive income of pension insurance companies (MOD)" xr:uid="{00000000-0004-0000-0100-000088000000}"/>
    <hyperlink ref="A72" location="'18 Tablice 2.7 - 2.9'!A1" display="Tablica 2.7: Pregled ulaganja imovine za pokriće tehničkih pričuva mirovinskih osiguravajućih društava" xr:uid="{00000000-0004-0000-0100-000089000000}"/>
    <hyperlink ref="A73" location="'18 Tablice 2.7 - 2.9'!A2" display="Table 2.7: Overview of investment assets to cover the technical provisions of the pension insurance companies" xr:uid="{00000000-0004-0000-0100-00008A000000}"/>
    <hyperlink ref="A74" location="'18 Tablice 2.7 - 2.9'!A19" display="Tablica 2.8: Adekvatnost kapitala mirovinskih osiguravajućih društava" xr:uid="{00000000-0004-0000-0100-00008B000000}"/>
    <hyperlink ref="A75" location="'18 Tablice 2.7 - 2.9'!A20" display="Table 2.8: Capital adequacy of a pension insurance companies" xr:uid="{00000000-0004-0000-0100-00008C000000}"/>
    <hyperlink ref="A76" location="'18 Tablice 2.7 - 2.9'!A37" display="Tablica 2.9: Stanje tehničkih pričuva mirovinskih osiguravajućih društava prema vrsti mirovinskog programa" xr:uid="{00000000-0004-0000-0100-00008D000000}"/>
    <hyperlink ref="A77" location="'18 Tablice 2.7 - 2.9'!A38" display="Table 2.9: Balance of technical reserves of the pension insurance companies by type of pension program" xr:uid="{00000000-0004-0000-0100-00008E000000}"/>
    <hyperlink ref="A67" location="'16 Tablice 2.1 - 2.4'!E25" display="Table 2.4: Number of pensioners and contracts over the past year" xr:uid="{00000000-0004-0000-0100-00008F000000}"/>
    <hyperlink ref="A102" location="'22 Tablice 4.2 - 4.8'!A74" display="Tablica 4.8: Pregled trgovine ETF" xr:uid="{00000000-0004-0000-0100-000090000000}"/>
    <hyperlink ref="A103" location="'22 Tablice 4.2 - 4.8'!A75" display="Table 4.8: Exchange traded funds trading summary" xr:uid="{00000000-0004-0000-0100-000091000000}"/>
    <hyperlink ref="A47" location="'14 Tablice 1.22, 1.23'!A1" display="Tablica 1.22: Neto imovina ZDMF-ova" xr:uid="{00000000-0004-0000-0100-000092000000}"/>
    <hyperlink ref="A48" location="'14 Tablice 1.22, 1.23'!A2" display="Table 1.22: CVPFs' net assets" xr:uid="{00000000-0004-0000-0100-000093000000}"/>
    <hyperlink ref="A49" location="'14 Tablice 1.22, 1.23'!A34" display="Tablica 1.23: Cijene udjela i prinosi zatvorenih dobrovoljnih mirovinskih fondova (ZDMF) " xr:uid="{00000000-0004-0000-0100-000094000000}"/>
    <hyperlink ref="A50" location="'14 Tablice 1.22, 1.23'!A35" display="Table 1.23: Unit prices and rates of return of closed voluntary pension funds (CVPFs) " xr:uid="{00000000-0004-0000-0100-000095000000}"/>
    <hyperlink ref="A51" location="'15 Tablica 1.24'!A1" display="Tablica 1.24: Struktura ulaganja ZDMF-ova " xr:uid="{00000000-0004-0000-0100-000096000000}"/>
    <hyperlink ref="A52" location="'15 Tablica 1.24'!A2" display="Table 1.24: CVPFs' investment structure " xr:uid="{00000000-0004-0000-0100-000097000000}"/>
  </hyperlinks>
  <pageMargins left="0.7" right="0.7" top="0.75" bottom="0.75" header="0.3" footer="0.3"/>
  <pageSetup paperSize="9" scale="69" orientation="portrait" r:id="rId1"/>
  <rowBreaks count="3" manualBreakCount="3">
    <brk id="78" man="1"/>
    <brk id="142" man="1"/>
    <brk id="1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C99FF"/>
  </sheetPr>
  <dimension ref="A1:H42"/>
  <sheetViews>
    <sheetView showGridLines="0" zoomScaleNormal="100" workbookViewId="0"/>
  </sheetViews>
  <sheetFormatPr defaultRowHeight="15"/>
  <cols>
    <col min="1" max="1" width="7.140625" customWidth="1"/>
    <col min="2" max="2" width="41.140625" customWidth="1"/>
    <col min="3" max="3" width="13.140625" bestFit="1" customWidth="1"/>
    <col min="4" max="4" width="16.140625" customWidth="1"/>
    <col min="5" max="5" width="12.42578125" bestFit="1" customWidth="1"/>
    <col min="6" max="6" width="12.140625" customWidth="1"/>
  </cols>
  <sheetData>
    <row r="1" spans="1:8">
      <c r="A1" s="147" t="s">
        <v>1708</v>
      </c>
      <c r="F1" s="197"/>
    </row>
    <row r="2" spans="1:8">
      <c r="A2" s="542" t="s">
        <v>1709</v>
      </c>
    </row>
    <row r="3" spans="1:8" ht="12.75" customHeight="1"/>
    <row r="4" spans="1:8" ht="12.75" customHeight="1">
      <c r="B4" s="797"/>
      <c r="C4" s="796"/>
      <c r="D4" s="796"/>
      <c r="E4" s="796"/>
      <c r="F4" s="24" t="s">
        <v>1434</v>
      </c>
    </row>
    <row r="5" spans="1:8">
      <c r="A5" s="1213" t="s">
        <v>483</v>
      </c>
      <c r="B5" s="1213" t="s">
        <v>484</v>
      </c>
      <c r="C5" s="1214" t="s">
        <v>862</v>
      </c>
      <c r="D5" s="1214"/>
      <c r="E5" s="1215" t="s">
        <v>863</v>
      </c>
      <c r="F5" s="1215"/>
    </row>
    <row r="6" spans="1:8" ht="65.25">
      <c r="A6" s="1213"/>
      <c r="B6" s="1213"/>
      <c r="C6" s="392" t="s">
        <v>485</v>
      </c>
      <c r="D6" s="392" t="s">
        <v>1433</v>
      </c>
      <c r="E6" s="392" t="s">
        <v>486</v>
      </c>
      <c r="F6" s="392" t="s">
        <v>487</v>
      </c>
    </row>
    <row r="7" spans="1:8" ht="22.5">
      <c r="A7" s="90">
        <v>1</v>
      </c>
      <c r="B7" s="91" t="s">
        <v>488</v>
      </c>
      <c r="C7" s="877">
        <v>747152</v>
      </c>
      <c r="D7" s="877">
        <v>17870.108959999998</v>
      </c>
      <c r="E7" s="877">
        <v>3614</v>
      </c>
      <c r="F7" s="877">
        <v>3342.6604900000002</v>
      </c>
      <c r="G7" s="52"/>
    </row>
    <row r="8" spans="1:8" ht="22.5">
      <c r="A8" s="90">
        <v>2</v>
      </c>
      <c r="B8" s="91" t="s">
        <v>490</v>
      </c>
      <c r="C8" s="877">
        <v>221036</v>
      </c>
      <c r="D8" s="877">
        <v>33746.711249999971</v>
      </c>
      <c r="E8" s="877">
        <v>2090700</v>
      </c>
      <c r="F8" s="877">
        <v>21239.757029997276</v>
      </c>
      <c r="G8" s="52"/>
    </row>
    <row r="9" spans="1:8" ht="22.5">
      <c r="A9" s="90">
        <v>3</v>
      </c>
      <c r="B9" s="91" t="s">
        <v>489</v>
      </c>
      <c r="C9" s="877">
        <v>224380</v>
      </c>
      <c r="D9" s="877">
        <v>71168.911919999999</v>
      </c>
      <c r="E9" s="877">
        <v>35354</v>
      </c>
      <c r="F9" s="877">
        <v>44170.376109999997</v>
      </c>
      <c r="G9" s="52"/>
    </row>
    <row r="10" spans="1:8" ht="22.5">
      <c r="A10" s="90">
        <v>4</v>
      </c>
      <c r="B10" s="91" t="s">
        <v>491</v>
      </c>
      <c r="C10" s="877">
        <v>23</v>
      </c>
      <c r="D10" s="877">
        <v>184.10529</v>
      </c>
      <c r="E10" s="877">
        <v>50</v>
      </c>
      <c r="F10" s="877">
        <v>264.22892999999999</v>
      </c>
    </row>
    <row r="11" spans="1:8" ht="22.5">
      <c r="A11" s="90">
        <v>5</v>
      </c>
      <c r="B11" s="91" t="s">
        <v>492</v>
      </c>
      <c r="C11" s="877">
        <v>46</v>
      </c>
      <c r="D11" s="877">
        <v>435.91634000000005</v>
      </c>
      <c r="E11" s="877">
        <v>3</v>
      </c>
      <c r="F11" s="185">
        <v>26.784320000000005</v>
      </c>
    </row>
    <row r="12" spans="1:8" ht="22.5">
      <c r="A12" s="90">
        <v>6</v>
      </c>
      <c r="B12" s="91" t="s">
        <v>493</v>
      </c>
      <c r="C12" s="877">
        <v>4377</v>
      </c>
      <c r="D12" s="877">
        <v>6319.734330000002</v>
      </c>
      <c r="E12" s="877">
        <v>389</v>
      </c>
      <c r="F12" s="877">
        <v>4391.6377437554247</v>
      </c>
    </row>
    <row r="13" spans="1:8" ht="22.5">
      <c r="A13" s="90">
        <v>7</v>
      </c>
      <c r="B13" s="91" t="s">
        <v>494</v>
      </c>
      <c r="C13" s="877">
        <v>6045</v>
      </c>
      <c r="D13" s="877">
        <v>1787.8081999999999</v>
      </c>
      <c r="E13" s="877">
        <v>521</v>
      </c>
      <c r="F13" s="877">
        <v>588.62822800451931</v>
      </c>
    </row>
    <row r="14" spans="1:8" ht="22.5">
      <c r="A14" s="90">
        <v>8</v>
      </c>
      <c r="B14" s="91" t="s">
        <v>495</v>
      </c>
      <c r="C14" s="877">
        <v>217013</v>
      </c>
      <c r="D14" s="877">
        <v>35618.982250000001</v>
      </c>
      <c r="E14" s="877">
        <v>8059</v>
      </c>
      <c r="F14" s="877">
        <v>23504.748154717407</v>
      </c>
      <c r="H14" s="261"/>
    </row>
    <row r="15" spans="1:8" ht="22.5">
      <c r="A15" s="90">
        <v>9</v>
      </c>
      <c r="B15" s="91" t="s">
        <v>496</v>
      </c>
      <c r="C15" s="877">
        <v>218176</v>
      </c>
      <c r="D15" s="877">
        <v>28158.036800000002</v>
      </c>
      <c r="E15" s="877">
        <v>15324</v>
      </c>
      <c r="F15" s="877">
        <v>15054.981883064167</v>
      </c>
    </row>
    <row r="16" spans="1:8" ht="22.5">
      <c r="A16" s="90">
        <v>10</v>
      </c>
      <c r="B16" s="91" t="s">
        <v>497</v>
      </c>
      <c r="C16" s="877">
        <v>885791</v>
      </c>
      <c r="D16" s="877">
        <v>135773.55171999999</v>
      </c>
      <c r="E16" s="877">
        <v>36157</v>
      </c>
      <c r="F16" s="877">
        <v>84681.807931995485</v>
      </c>
    </row>
    <row r="17" spans="1:6" ht="22.5">
      <c r="A17" s="90">
        <v>11</v>
      </c>
      <c r="B17" s="91" t="s">
        <v>498</v>
      </c>
      <c r="C17" s="877">
        <v>809</v>
      </c>
      <c r="D17" s="877">
        <v>230.64003999999997</v>
      </c>
      <c r="E17" s="877">
        <v>1</v>
      </c>
      <c r="F17" s="877">
        <v>2.2913000000000001</v>
      </c>
    </row>
    <row r="18" spans="1:6" ht="22.5">
      <c r="A18" s="90">
        <v>12</v>
      </c>
      <c r="B18" s="91" t="s">
        <v>499</v>
      </c>
      <c r="C18" s="877">
        <v>8581</v>
      </c>
      <c r="D18" s="877">
        <v>869.91127000000006</v>
      </c>
      <c r="E18" s="877">
        <v>98</v>
      </c>
      <c r="F18" s="877">
        <v>254.16230624457594</v>
      </c>
    </row>
    <row r="19" spans="1:6" ht="22.5">
      <c r="A19" s="90">
        <v>13</v>
      </c>
      <c r="B19" s="91" t="s">
        <v>500</v>
      </c>
      <c r="C19" s="877">
        <v>110257</v>
      </c>
      <c r="D19" s="877">
        <v>22314.780480000005</v>
      </c>
      <c r="E19" s="877">
        <v>2795</v>
      </c>
      <c r="F19" s="877">
        <v>6275.9584100000002</v>
      </c>
    </row>
    <row r="20" spans="1:6" ht="22.5">
      <c r="A20" s="90">
        <v>14</v>
      </c>
      <c r="B20" s="91" t="s">
        <v>501</v>
      </c>
      <c r="C20" s="877">
        <v>8646</v>
      </c>
      <c r="D20" s="877">
        <v>4078.3658799999998</v>
      </c>
      <c r="E20" s="877">
        <v>288</v>
      </c>
      <c r="F20" s="877">
        <v>-1505.2508999999998</v>
      </c>
    </row>
    <row r="21" spans="1:6" ht="22.5">
      <c r="A21" s="90">
        <v>15</v>
      </c>
      <c r="B21" s="91" t="s">
        <v>502</v>
      </c>
      <c r="C21" s="877">
        <v>488</v>
      </c>
      <c r="D21" s="877">
        <v>467.94579999999996</v>
      </c>
      <c r="E21" s="877">
        <v>123</v>
      </c>
      <c r="F21" s="877">
        <v>92.16968</v>
      </c>
    </row>
    <row r="22" spans="1:6" ht="22.5">
      <c r="A22" s="90">
        <v>16</v>
      </c>
      <c r="B22" s="91" t="s">
        <v>503</v>
      </c>
      <c r="C22" s="877">
        <v>94236</v>
      </c>
      <c r="D22" s="877">
        <v>7840.4635600000001</v>
      </c>
      <c r="E22" s="877">
        <v>1723</v>
      </c>
      <c r="F22" s="877">
        <v>3060.2640322184279</v>
      </c>
    </row>
    <row r="23" spans="1:6" ht="22.5">
      <c r="A23" s="90">
        <v>17</v>
      </c>
      <c r="B23" s="91" t="s">
        <v>504</v>
      </c>
      <c r="C23" s="877">
        <v>3933</v>
      </c>
      <c r="D23" s="877">
        <v>125.88693000000001</v>
      </c>
      <c r="E23" s="877">
        <v>1</v>
      </c>
      <c r="F23" s="877">
        <v>16.802289999999999</v>
      </c>
    </row>
    <row r="24" spans="1:6" ht="22.5">
      <c r="A24" s="90">
        <v>18</v>
      </c>
      <c r="B24" s="91" t="s">
        <v>505</v>
      </c>
      <c r="C24" s="877">
        <v>325375</v>
      </c>
      <c r="D24" s="877">
        <v>7209.1948100000018</v>
      </c>
      <c r="E24" s="877">
        <v>98666</v>
      </c>
      <c r="F24" s="877">
        <v>3716.7527099999998</v>
      </c>
    </row>
    <row r="25" spans="1:6" ht="22.5">
      <c r="A25" s="90">
        <v>19</v>
      </c>
      <c r="B25" s="91" t="s">
        <v>506</v>
      </c>
      <c r="C25" s="877">
        <v>754075</v>
      </c>
      <c r="D25" s="877">
        <v>63559.992479999746</v>
      </c>
      <c r="E25" s="877">
        <v>16861</v>
      </c>
      <c r="F25" s="877">
        <v>94748.266342880888</v>
      </c>
    </row>
    <row r="26" spans="1:6" ht="22.5">
      <c r="A26" s="90">
        <v>20</v>
      </c>
      <c r="B26" s="91" t="s">
        <v>507</v>
      </c>
      <c r="C26" s="877">
        <v>2947</v>
      </c>
      <c r="D26" s="877">
        <v>263.15789000000001</v>
      </c>
      <c r="E26" s="877">
        <v>1179</v>
      </c>
      <c r="F26" s="877">
        <v>713.41193999999996</v>
      </c>
    </row>
    <row r="27" spans="1:6" ht="33.75">
      <c r="A27" s="90">
        <v>21</v>
      </c>
      <c r="B27" s="91" t="s">
        <v>508</v>
      </c>
      <c r="C27" s="877">
        <v>501702</v>
      </c>
      <c r="D27" s="877">
        <v>4096.9607200000019</v>
      </c>
      <c r="E27" s="877">
        <v>508</v>
      </c>
      <c r="F27" s="877">
        <v>476.43283491341799</v>
      </c>
    </row>
    <row r="28" spans="1:6" ht="22.5">
      <c r="A28" s="90">
        <v>22</v>
      </c>
      <c r="B28" s="91" t="s">
        <v>509</v>
      </c>
      <c r="C28" s="877">
        <v>1515</v>
      </c>
      <c r="D28" s="877">
        <v>73.225529999999992</v>
      </c>
      <c r="E28" s="877">
        <v>50</v>
      </c>
      <c r="F28" s="877">
        <v>269.00352000000004</v>
      </c>
    </row>
    <row r="29" spans="1:6" ht="45">
      <c r="A29" s="90">
        <v>23</v>
      </c>
      <c r="B29" s="91" t="s">
        <v>510</v>
      </c>
      <c r="C29" s="877">
        <v>76813</v>
      </c>
      <c r="D29" s="877">
        <v>9718.6351699999996</v>
      </c>
      <c r="E29" s="877">
        <v>4729</v>
      </c>
      <c r="F29" s="877">
        <v>32568.542969999999</v>
      </c>
    </row>
    <row r="30" spans="1:6" ht="22.5">
      <c r="A30" s="90">
        <v>24</v>
      </c>
      <c r="B30" s="91" t="s">
        <v>511</v>
      </c>
      <c r="C30" s="877">
        <v>0</v>
      </c>
      <c r="D30" s="877">
        <v>0</v>
      </c>
      <c r="E30" s="877">
        <v>0</v>
      </c>
      <c r="F30" s="877">
        <v>0</v>
      </c>
    </row>
    <row r="31" spans="1:6" ht="22.5">
      <c r="A31" s="90">
        <v>25</v>
      </c>
      <c r="B31" s="91" t="s">
        <v>512</v>
      </c>
      <c r="C31" s="877">
        <v>0</v>
      </c>
      <c r="D31" s="877">
        <v>0</v>
      </c>
      <c r="E31" s="877">
        <v>0</v>
      </c>
      <c r="F31" s="877">
        <v>0</v>
      </c>
    </row>
    <row r="32" spans="1:6" ht="22.5">
      <c r="A32" s="395"/>
      <c r="B32" s="396" t="s">
        <v>513</v>
      </c>
      <c r="C32" s="878">
        <v>3076364</v>
      </c>
      <c r="D32" s="878">
        <v>374201.05583999999</v>
      </c>
      <c r="E32" s="878">
        <v>2293866</v>
      </c>
      <c r="F32" s="878">
        <v>209178.7606499973</v>
      </c>
    </row>
    <row r="33" spans="1:7" ht="22.5">
      <c r="A33" s="395"/>
      <c r="B33" s="396" t="s">
        <v>514</v>
      </c>
      <c r="C33" s="878">
        <v>1337052</v>
      </c>
      <c r="D33" s="878">
        <v>77711.971789999734</v>
      </c>
      <c r="E33" s="878">
        <v>23327</v>
      </c>
      <c r="F33" s="878">
        <v>128775.65760779433</v>
      </c>
    </row>
    <row r="34" spans="1:7">
      <c r="A34" s="393"/>
      <c r="B34" s="394" t="s">
        <v>276</v>
      </c>
      <c r="C34" s="879">
        <v>4413416</v>
      </c>
      <c r="D34" s="879">
        <v>451913.02762999968</v>
      </c>
      <c r="E34" s="879">
        <v>2317193</v>
      </c>
      <c r="F34" s="879">
        <v>337954.41825779161</v>
      </c>
    </row>
    <row r="35" spans="1:7" ht="12.75" customHeight="1">
      <c r="A35" s="33" t="s">
        <v>482</v>
      </c>
      <c r="F35" s="261"/>
    </row>
    <row r="36" spans="1:7" ht="12.75" customHeight="1">
      <c r="G36" s="76"/>
    </row>
    <row r="37" spans="1:7" s="1073" customFormat="1" ht="12.75" customHeight="1">
      <c r="A37" s="286" t="s">
        <v>1437</v>
      </c>
      <c r="G37" s="76"/>
    </row>
    <row r="38" spans="1:7" s="1073" customFormat="1" ht="12.75" customHeight="1">
      <c r="A38" s="1085" t="s">
        <v>1438</v>
      </c>
      <c r="G38" s="76"/>
    </row>
    <row r="39" spans="1:7" ht="12.75" customHeight="1"/>
    <row r="40" spans="1:7" ht="12.75" customHeight="1">
      <c r="A40" s="611" t="s">
        <v>81</v>
      </c>
      <c r="F40" s="34" t="s">
        <v>1041</v>
      </c>
    </row>
    <row r="41" spans="1:7" ht="12.75" customHeight="1"/>
    <row r="42" spans="1:7">
      <c r="D42" s="76"/>
      <c r="E42" s="76"/>
      <c r="F42" s="76"/>
    </row>
  </sheetData>
  <mergeCells count="4">
    <mergeCell ref="A5:A6"/>
    <mergeCell ref="B5:B6"/>
    <mergeCell ref="C5:D5"/>
    <mergeCell ref="E5:F5"/>
  </mergeCells>
  <hyperlinks>
    <hyperlink ref="A40" location="'2 Sadržaj'!A1" display="Sadržaj / Contents" xr:uid="{00000000-0004-0000-1300-000000000000}"/>
  </hyperlinks>
  <pageMargins left="0.7" right="0.7" top="0.75" bottom="0.75" header="0.3" footer="0.3"/>
  <pageSetup paperSize="9" scale="87" orientation="portrait" r:id="rId1"/>
  <rowBreaks count="1" manualBreakCount="1">
    <brk id="40"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596" t="s">
        <v>89</v>
      </c>
      <c r="B1" s="197"/>
      <c r="C1" s="197"/>
      <c r="D1" s="197"/>
      <c r="E1" s="197"/>
      <c r="F1" s="197"/>
      <c r="G1" s="197"/>
    </row>
    <row r="2" spans="1:7">
      <c r="A2" s="597" t="s">
        <v>90</v>
      </c>
      <c r="B2" s="197"/>
      <c r="C2" s="197"/>
      <c r="D2" s="197"/>
      <c r="E2" s="197"/>
      <c r="F2" s="197"/>
      <c r="G2" s="197"/>
    </row>
    <row r="3" spans="1:7" s="261" customFormat="1">
      <c r="A3" s="541"/>
      <c r="B3" s="197"/>
      <c r="C3" s="197"/>
      <c r="D3" s="197"/>
      <c r="E3" s="197"/>
      <c r="F3" s="197"/>
      <c r="G3" s="197"/>
    </row>
    <row r="4" spans="1:7" ht="12.75" customHeight="1">
      <c r="A4" s="23" t="s">
        <v>658</v>
      </c>
    </row>
    <row r="5" spans="1:7" ht="12.75" customHeight="1">
      <c r="A5" s="523" t="s">
        <v>659</v>
      </c>
      <c r="B5" s="197"/>
    </row>
    <row r="6" spans="1:7" ht="53.25" customHeight="1">
      <c r="A6" s="801" t="s">
        <v>1406</v>
      </c>
      <c r="B6" s="1221" t="s">
        <v>465</v>
      </c>
      <c r="C6" s="1222"/>
      <c r="D6" s="1223"/>
      <c r="E6" s="1221" t="s">
        <v>838</v>
      </c>
      <c r="F6" s="1222"/>
      <c r="G6" s="1223"/>
    </row>
    <row r="7" spans="1:7" s="261" customFormat="1">
      <c r="A7" s="1217" t="s">
        <v>848</v>
      </c>
      <c r="B7" s="404" t="str">
        <f>Naslovnica!A20</f>
        <v>Ožujak 2024.</v>
      </c>
      <c r="C7" s="1224" t="s">
        <v>849</v>
      </c>
      <c r="D7" s="1225" t="s">
        <v>844</v>
      </c>
      <c r="E7" s="404" t="str">
        <f>$B$7</f>
        <v>Ožujak 2024.</v>
      </c>
      <c r="F7" s="1224" t="s">
        <v>849</v>
      </c>
      <c r="G7" s="1225" t="s">
        <v>844</v>
      </c>
    </row>
    <row r="8" spans="1:7" s="261" customFormat="1">
      <c r="A8" s="1217"/>
      <c r="B8" s="787" t="str">
        <f>Naslovnica!A24</f>
        <v>March 2024</v>
      </c>
      <c r="C8" s="1216"/>
      <c r="D8" s="1217"/>
      <c r="E8" s="787" t="str">
        <f>$B$8</f>
        <v>March 2024</v>
      </c>
      <c r="F8" s="1216"/>
      <c r="G8" s="1217"/>
    </row>
    <row r="9" spans="1:7" ht="25.5">
      <c r="A9" s="241" t="s">
        <v>469</v>
      </c>
      <c r="B9" s="249">
        <v>38941016.800000004</v>
      </c>
      <c r="C9" s="245">
        <v>100319221.14999999</v>
      </c>
      <c r="D9" s="252">
        <v>0.22384921187058171</v>
      </c>
      <c r="E9" s="249">
        <v>38336.699999999997</v>
      </c>
      <c r="F9" s="244">
        <v>175769.90000000002</v>
      </c>
      <c r="G9" s="255">
        <v>-8.9389548693586729E-2</v>
      </c>
    </row>
    <row r="10" spans="1:7">
      <c r="A10" s="92" t="s">
        <v>471</v>
      </c>
      <c r="B10" s="250">
        <v>33019444.18</v>
      </c>
      <c r="C10" s="190">
        <v>86606667.870000005</v>
      </c>
      <c r="D10" s="253">
        <v>0.21745417657627875</v>
      </c>
      <c r="E10" s="250">
        <v>5156</v>
      </c>
      <c r="F10" s="191">
        <v>142589.20000000001</v>
      </c>
      <c r="G10" s="253">
        <v>-0.87752969121140145</v>
      </c>
    </row>
    <row r="11" spans="1:7">
      <c r="A11" s="92" t="s">
        <v>470</v>
      </c>
      <c r="B11" s="250">
        <v>3607534.75</v>
      </c>
      <c r="C11" s="190">
        <v>7291864.0999999996</v>
      </c>
      <c r="D11" s="253">
        <v>1.6003524926756905</v>
      </c>
      <c r="E11" s="250">
        <v>33180.699999999997</v>
      </c>
      <c r="F11" s="191">
        <v>33180.699999999997</v>
      </c>
      <c r="G11" s="253" t="s">
        <v>139</v>
      </c>
    </row>
    <row r="12" spans="1:7">
      <c r="A12" s="92" t="s">
        <v>472</v>
      </c>
      <c r="B12" s="250" t="s">
        <v>139</v>
      </c>
      <c r="C12" s="191" t="s">
        <v>139</v>
      </c>
      <c r="D12" s="254" t="s">
        <v>139</v>
      </c>
      <c r="E12" s="250" t="s">
        <v>139</v>
      </c>
      <c r="F12" s="191" t="s">
        <v>139</v>
      </c>
      <c r="G12" s="253" t="s">
        <v>139</v>
      </c>
    </row>
    <row r="13" spans="1:7">
      <c r="A13" s="92" t="s">
        <v>1644</v>
      </c>
      <c r="B13" s="250">
        <v>223184.99</v>
      </c>
      <c r="C13" s="191">
        <v>542283.99</v>
      </c>
      <c r="D13" s="254">
        <v>-0.30057759504103743</v>
      </c>
      <c r="E13" s="250" t="s">
        <v>139</v>
      </c>
      <c r="F13" s="191" t="s">
        <v>139</v>
      </c>
      <c r="G13" s="253" t="s">
        <v>139</v>
      </c>
    </row>
    <row r="14" spans="1:7">
      <c r="A14" s="92" t="s">
        <v>473</v>
      </c>
      <c r="B14" s="250" t="s">
        <v>139</v>
      </c>
      <c r="C14" s="191" t="s">
        <v>139</v>
      </c>
      <c r="D14" s="254" t="s">
        <v>139</v>
      </c>
      <c r="E14" s="250" t="s">
        <v>139</v>
      </c>
      <c r="F14" s="191" t="s">
        <v>139</v>
      </c>
      <c r="G14" s="253" t="s">
        <v>139</v>
      </c>
    </row>
    <row r="15" spans="1:7" s="261" customFormat="1">
      <c r="A15" s="92" t="s">
        <v>1014</v>
      </c>
      <c r="B15" s="250">
        <v>2090852.88</v>
      </c>
      <c r="C15" s="191">
        <v>5878405.1899999995</v>
      </c>
      <c r="D15" s="254">
        <v>-0.30079704245297956</v>
      </c>
      <c r="E15" s="250" t="s">
        <v>139</v>
      </c>
      <c r="F15" s="191" t="s">
        <v>139</v>
      </c>
      <c r="G15" s="253" t="s">
        <v>139</v>
      </c>
    </row>
    <row r="16" spans="1:7">
      <c r="A16" s="880" t="s">
        <v>1010</v>
      </c>
      <c r="B16" s="881">
        <v>10449346.85</v>
      </c>
      <c r="C16" s="882">
        <v>16155188.949999999</v>
      </c>
      <c r="D16" s="883">
        <v>2.159210122100975</v>
      </c>
      <c r="E16" s="250" t="s">
        <v>139</v>
      </c>
      <c r="F16" s="191" t="s">
        <v>139</v>
      </c>
      <c r="G16" s="253" t="s">
        <v>139</v>
      </c>
    </row>
    <row r="17" spans="1:10">
      <c r="A17" s="880" t="s">
        <v>1011</v>
      </c>
      <c r="B17" s="881" t="s">
        <v>139</v>
      </c>
      <c r="C17" s="882" t="s">
        <v>139</v>
      </c>
      <c r="D17" s="883" t="s">
        <v>139</v>
      </c>
      <c r="E17" s="250" t="s">
        <v>139</v>
      </c>
      <c r="F17" s="191" t="s">
        <v>139</v>
      </c>
      <c r="G17" s="253" t="s">
        <v>139</v>
      </c>
    </row>
    <row r="18" spans="1:10" ht="18.75" customHeight="1">
      <c r="A18" s="397" t="s">
        <v>474</v>
      </c>
      <c r="B18" s="398">
        <v>49390363.650000006</v>
      </c>
      <c r="C18" s="399">
        <v>116474410.09999999</v>
      </c>
      <c r="D18" s="400">
        <v>0.40608899186095182</v>
      </c>
      <c r="E18" s="398">
        <v>38336.699999999997</v>
      </c>
      <c r="F18" s="757">
        <v>175769.90000000002</v>
      </c>
      <c r="G18" s="400">
        <v>-8.9389548693586729E-2</v>
      </c>
      <c r="J18" s="76"/>
    </row>
    <row r="19" spans="1:10" ht="15" customHeight="1">
      <c r="A19" s="1220" t="s">
        <v>847</v>
      </c>
      <c r="B19" s="401" t="str">
        <f>B7</f>
        <v>Ožujak 2024.</v>
      </c>
      <c r="C19" s="1216" t="s">
        <v>849</v>
      </c>
      <c r="D19" s="1217" t="s">
        <v>844</v>
      </c>
      <c r="E19" s="788" t="str">
        <f>E7</f>
        <v>Ožujak 2024.</v>
      </c>
      <c r="F19" s="1216" t="s">
        <v>849</v>
      </c>
      <c r="G19" s="1217" t="s">
        <v>844</v>
      </c>
    </row>
    <row r="20" spans="1:10" s="261" customFormat="1">
      <c r="A20" s="1220"/>
      <c r="B20" s="787" t="str">
        <f>B8</f>
        <v>March 2024</v>
      </c>
      <c r="C20" s="1216"/>
      <c r="D20" s="1217"/>
      <c r="E20" s="790" t="str">
        <f>E8</f>
        <v>March 2024</v>
      </c>
      <c r="F20" s="1216"/>
      <c r="G20" s="1217"/>
    </row>
    <row r="21" spans="1:10" ht="25.5">
      <c r="A21" s="242" t="s">
        <v>475</v>
      </c>
      <c r="B21" s="249">
        <v>5723141.2799999993</v>
      </c>
      <c r="C21" s="244">
        <v>12148967.689999999</v>
      </c>
      <c r="D21" s="255">
        <v>0.88495642348851167</v>
      </c>
      <c r="E21" s="249">
        <v>250025</v>
      </c>
      <c r="F21" s="244">
        <v>251215</v>
      </c>
      <c r="G21" s="255">
        <v>1230.6502463054187</v>
      </c>
    </row>
    <row r="22" spans="1:10">
      <c r="A22" s="92" t="s">
        <v>471</v>
      </c>
      <c r="B22" s="250">
        <v>1458042</v>
      </c>
      <c r="C22" s="191">
        <v>3576534</v>
      </c>
      <c r="D22" s="253">
        <v>0.3610584211430321</v>
      </c>
      <c r="E22" s="250">
        <v>25</v>
      </c>
      <c r="F22" s="191">
        <v>1215</v>
      </c>
      <c r="G22" s="253">
        <v>-0.87684729064039413</v>
      </c>
    </row>
    <row r="23" spans="1:10">
      <c r="A23" s="92" t="s">
        <v>470</v>
      </c>
      <c r="B23" s="250">
        <v>3945030.28</v>
      </c>
      <c r="C23" s="191">
        <v>7729847.6899999995</v>
      </c>
      <c r="D23" s="253">
        <v>1.6516783708073328</v>
      </c>
      <c r="E23" s="250">
        <v>250000</v>
      </c>
      <c r="F23" s="191">
        <v>250000</v>
      </c>
      <c r="G23" s="253" t="s">
        <v>139</v>
      </c>
    </row>
    <row r="24" spans="1:10">
      <c r="A24" s="92" t="s">
        <v>472</v>
      </c>
      <c r="B24" s="250" t="s">
        <v>139</v>
      </c>
      <c r="C24" s="191" t="s">
        <v>139</v>
      </c>
      <c r="D24" s="254" t="s">
        <v>139</v>
      </c>
      <c r="E24" s="250" t="s">
        <v>139</v>
      </c>
      <c r="F24" s="191" t="s">
        <v>139</v>
      </c>
      <c r="G24" s="253" t="s">
        <v>139</v>
      </c>
    </row>
    <row r="25" spans="1:10">
      <c r="A25" s="92" t="s">
        <v>1644</v>
      </c>
      <c r="B25" s="250">
        <v>230000</v>
      </c>
      <c r="C25" s="191">
        <v>558000</v>
      </c>
      <c r="D25" s="254">
        <v>-0.29878048780487809</v>
      </c>
      <c r="E25" s="250" t="s">
        <v>139</v>
      </c>
      <c r="F25" s="191" t="s">
        <v>139</v>
      </c>
      <c r="G25" s="253" t="s">
        <v>139</v>
      </c>
    </row>
    <row r="26" spans="1:10">
      <c r="A26" s="92" t="s">
        <v>473</v>
      </c>
      <c r="B26" s="250" t="s">
        <v>139</v>
      </c>
      <c r="C26" s="191" t="s">
        <v>139</v>
      </c>
      <c r="D26" s="254" t="s">
        <v>139</v>
      </c>
      <c r="E26" s="250" t="s">
        <v>139</v>
      </c>
      <c r="F26" s="191" t="s">
        <v>139</v>
      </c>
      <c r="G26" s="253" t="s">
        <v>139</v>
      </c>
    </row>
    <row r="27" spans="1:10" s="261" customFormat="1">
      <c r="A27" s="92" t="s">
        <v>1014</v>
      </c>
      <c r="B27" s="250">
        <v>90069</v>
      </c>
      <c r="C27" s="191">
        <v>284586</v>
      </c>
      <c r="D27" s="254">
        <v>-0.39638106088529979</v>
      </c>
      <c r="E27" s="250" t="s">
        <v>139</v>
      </c>
      <c r="F27" s="191" t="s">
        <v>139</v>
      </c>
      <c r="G27" s="253" t="s">
        <v>139</v>
      </c>
    </row>
    <row r="28" spans="1:10">
      <c r="A28" s="880" t="s">
        <v>1012</v>
      </c>
      <c r="B28" s="881">
        <v>435718</v>
      </c>
      <c r="C28" s="882">
        <v>580029</v>
      </c>
      <c r="D28" s="929">
        <v>2.5845927290975954</v>
      </c>
      <c r="E28" s="250" t="s">
        <v>139</v>
      </c>
      <c r="F28" s="191" t="s">
        <v>139</v>
      </c>
      <c r="G28" s="253" t="s">
        <v>139</v>
      </c>
    </row>
    <row r="29" spans="1:10">
      <c r="A29" s="880" t="s">
        <v>1013</v>
      </c>
      <c r="B29" s="881" t="s">
        <v>139</v>
      </c>
      <c r="C29" s="882" t="s">
        <v>139</v>
      </c>
      <c r="D29" s="883" t="s">
        <v>139</v>
      </c>
      <c r="E29" s="250" t="s">
        <v>139</v>
      </c>
      <c r="F29" s="191" t="s">
        <v>139</v>
      </c>
      <c r="G29" s="253" t="s">
        <v>139</v>
      </c>
    </row>
    <row r="30" spans="1:10" ht="18.75" customHeight="1">
      <c r="A30" s="397" t="s">
        <v>476</v>
      </c>
      <c r="B30" s="398">
        <v>6158859.2799999993</v>
      </c>
      <c r="C30" s="402">
        <v>12728996.689999999</v>
      </c>
      <c r="D30" s="400">
        <v>0.95038099025002221</v>
      </c>
      <c r="E30" s="398">
        <v>250025</v>
      </c>
      <c r="F30" s="402">
        <v>251215</v>
      </c>
      <c r="G30" s="400">
        <v>1230.6502463054187</v>
      </c>
    </row>
    <row r="31" spans="1:10" ht="18.75" customHeight="1">
      <c r="A31" s="405" t="s">
        <v>477</v>
      </c>
      <c r="B31" s="249">
        <v>7074</v>
      </c>
      <c r="C31" s="406">
        <v>22486</v>
      </c>
      <c r="D31" s="407">
        <v>-0.11552888222055513</v>
      </c>
      <c r="E31" s="249">
        <v>9</v>
      </c>
      <c r="F31" s="406">
        <v>87</v>
      </c>
      <c r="G31" s="407">
        <v>-0.66666666666666674</v>
      </c>
    </row>
    <row r="32" spans="1:10" ht="15" customHeight="1">
      <c r="A32" s="1220" t="s">
        <v>846</v>
      </c>
      <c r="B32" s="401" t="str">
        <f>B7</f>
        <v>Ožujak 2024.</v>
      </c>
      <c r="C32" s="1216" t="s">
        <v>849</v>
      </c>
      <c r="D32" s="1217" t="s">
        <v>844</v>
      </c>
      <c r="E32" s="401" t="str">
        <f>E7</f>
        <v>Ožujak 2024.</v>
      </c>
      <c r="F32" s="1216" t="s">
        <v>849</v>
      </c>
      <c r="G32" s="1217" t="s">
        <v>844</v>
      </c>
    </row>
    <row r="33" spans="1:7" s="261" customFormat="1">
      <c r="A33" s="1220"/>
      <c r="B33" s="787" t="str">
        <f>B8</f>
        <v>March 2024</v>
      </c>
      <c r="C33" s="1216"/>
      <c r="D33" s="1217"/>
      <c r="E33" s="787" t="str">
        <f>E8</f>
        <v>March 2024</v>
      </c>
      <c r="F33" s="1216"/>
      <c r="G33" s="1217"/>
    </row>
    <row r="34" spans="1:7" ht="17.25" customHeight="1">
      <c r="A34" s="243" t="s">
        <v>478</v>
      </c>
      <c r="B34" s="250">
        <v>63706477.780000001</v>
      </c>
      <c r="C34" s="191">
        <v>247345096.33000001</v>
      </c>
      <c r="D34" s="253">
        <v>-0.30071177727467846</v>
      </c>
      <c r="E34" s="250" t="s">
        <v>139</v>
      </c>
      <c r="F34" s="191" t="s">
        <v>139</v>
      </c>
      <c r="G34" s="253" t="s">
        <v>139</v>
      </c>
    </row>
    <row r="35" spans="1:7" ht="17.25" customHeight="1">
      <c r="A35" s="243" t="s">
        <v>479</v>
      </c>
      <c r="B35" s="250">
        <v>67007943.370000005</v>
      </c>
      <c r="C35" s="259">
        <v>251723604.56999999</v>
      </c>
      <c r="D35" s="253">
        <v>-0.26912729855803141</v>
      </c>
      <c r="E35" s="250" t="s">
        <v>139</v>
      </c>
      <c r="F35" s="191" t="s">
        <v>139</v>
      </c>
      <c r="G35" s="253" t="s">
        <v>139</v>
      </c>
    </row>
    <row r="36" spans="1:7">
      <c r="A36" s="1220" t="s">
        <v>842</v>
      </c>
      <c r="B36" s="789" t="str">
        <f>B7</f>
        <v>Ožujak 2024.</v>
      </c>
      <c r="C36" s="1218" t="s">
        <v>843</v>
      </c>
      <c r="D36" s="1217" t="s">
        <v>844</v>
      </c>
      <c r="E36" s="403"/>
      <c r="F36" s="1218"/>
      <c r="G36" s="1217"/>
    </row>
    <row r="37" spans="1:7" s="261" customFormat="1" ht="21" customHeight="1">
      <c r="A37" s="1220"/>
      <c r="B37" s="787" t="str">
        <f>B8</f>
        <v>March 2024</v>
      </c>
      <c r="C37" s="1218"/>
      <c r="D37" s="1217"/>
      <c r="E37" s="403"/>
      <c r="F37" s="1218"/>
      <c r="G37" s="1217"/>
    </row>
    <row r="38" spans="1:7">
      <c r="A38" s="192" t="s">
        <v>62</v>
      </c>
      <c r="B38" s="251">
        <v>2834.52</v>
      </c>
      <c r="C38" s="93">
        <v>0.1186304224284902</v>
      </c>
      <c r="D38" s="253">
        <v>3.9222156228689631E-2</v>
      </c>
      <c r="E38" s="251"/>
      <c r="F38" s="93"/>
      <c r="G38" s="253"/>
    </row>
    <row r="39" spans="1:7">
      <c r="A39" s="94" t="s">
        <v>111</v>
      </c>
      <c r="B39" s="251">
        <v>2104.4</v>
      </c>
      <c r="C39" s="93">
        <v>0.11856442748253904</v>
      </c>
      <c r="D39" s="253">
        <v>3.920474466792756E-2</v>
      </c>
      <c r="E39" s="251"/>
      <c r="F39" s="93"/>
      <c r="G39" s="253"/>
    </row>
    <row r="40" spans="1:7">
      <c r="A40" s="94" t="s">
        <v>63</v>
      </c>
      <c r="B40" s="251">
        <v>1713.17</v>
      </c>
      <c r="C40" s="93">
        <v>0.10627017951698314</v>
      </c>
      <c r="D40" s="253">
        <v>4.2968726218959086E-2</v>
      </c>
      <c r="E40" s="251"/>
      <c r="F40" s="93"/>
      <c r="G40" s="253"/>
    </row>
    <row r="41" spans="1:7" s="261" customFormat="1">
      <c r="A41" s="94" t="s">
        <v>1000</v>
      </c>
      <c r="B41" s="251">
        <v>1862.37</v>
      </c>
      <c r="C41" s="93">
        <v>0.10622917322530623</v>
      </c>
      <c r="D41" s="253">
        <v>4.29589059507407E-2</v>
      </c>
      <c r="E41" s="251"/>
      <c r="F41" s="93"/>
      <c r="G41" s="253"/>
    </row>
    <row r="42" spans="1:7">
      <c r="A42" s="94" t="s">
        <v>806</v>
      </c>
      <c r="B42" s="251">
        <v>1706.35</v>
      </c>
      <c r="C42" s="93">
        <v>5.1511005940496402E-2</v>
      </c>
      <c r="D42" s="253">
        <v>5.5354547422457268E-2</v>
      </c>
      <c r="E42" s="251"/>
      <c r="F42" s="93"/>
      <c r="G42" s="253"/>
    </row>
    <row r="43" spans="1:7" s="261" customFormat="1">
      <c r="A43" s="94" t="s">
        <v>91</v>
      </c>
      <c r="B43" s="251">
        <v>1949.57</v>
      </c>
      <c r="C43" s="93">
        <v>8.9370428524331746E-2</v>
      </c>
      <c r="D43" s="253">
        <v>3.0973030142781521E-2</v>
      </c>
      <c r="E43" s="251"/>
      <c r="F43" s="93"/>
      <c r="G43" s="253"/>
    </row>
    <row r="44" spans="1:7">
      <c r="A44" s="94" t="s">
        <v>92</v>
      </c>
      <c r="B44" s="251">
        <v>1997.75</v>
      </c>
      <c r="C44" s="93">
        <v>0.22082009288682469</v>
      </c>
      <c r="D44" s="253">
        <v>6.5784981114359375E-2</v>
      </c>
      <c r="E44" s="251"/>
      <c r="F44" s="93"/>
      <c r="G44" s="253"/>
    </row>
    <row r="45" spans="1:7">
      <c r="A45" s="94" t="s">
        <v>93</v>
      </c>
      <c r="B45" s="251">
        <v>586.41999999999996</v>
      </c>
      <c r="C45" s="93">
        <v>0.12057632041580657</v>
      </c>
      <c r="D45" s="253">
        <v>1.5428304271787541E-2</v>
      </c>
      <c r="E45" s="251"/>
      <c r="F45" s="93"/>
      <c r="G45" s="253"/>
    </row>
    <row r="46" spans="1:7">
      <c r="A46" s="94" t="s">
        <v>94</v>
      </c>
      <c r="B46" s="251">
        <v>936.42</v>
      </c>
      <c r="C46" s="93">
        <v>5.130737194624535E-3</v>
      </c>
      <c r="D46" s="253">
        <v>2.2002488376661633E-2</v>
      </c>
      <c r="E46" s="251"/>
      <c r="F46" s="93"/>
      <c r="G46" s="253"/>
    </row>
    <row r="47" spans="1:7">
      <c r="A47" s="94" t="s">
        <v>95</v>
      </c>
      <c r="B47" s="251">
        <v>1463.19</v>
      </c>
      <c r="C47" s="93">
        <v>-2.3178962688012006E-2</v>
      </c>
      <c r="D47" s="253">
        <v>6.0575640479103576E-3</v>
      </c>
      <c r="E47" s="251"/>
      <c r="F47" s="93"/>
      <c r="G47" s="253"/>
    </row>
    <row r="48" spans="1:7">
      <c r="A48" s="94" t="s">
        <v>96</v>
      </c>
      <c r="B48" s="251">
        <v>4536.1899999999996</v>
      </c>
      <c r="C48" s="93">
        <v>0.10252627383116697</v>
      </c>
      <c r="D48" s="253">
        <v>4.6705185773158631E-2</v>
      </c>
      <c r="E48" s="251"/>
      <c r="F48" s="93"/>
      <c r="G48" s="253"/>
    </row>
    <row r="49" spans="1:7">
      <c r="A49" s="192" t="s">
        <v>64</v>
      </c>
      <c r="B49" s="251">
        <v>96.037999999999997</v>
      </c>
      <c r="C49" s="93">
        <v>1.7032647820540703E-3</v>
      </c>
      <c r="D49" s="253">
        <v>-5.5052039266989539E-4</v>
      </c>
      <c r="E49" s="251"/>
      <c r="F49" s="93"/>
      <c r="G49" s="253"/>
    </row>
    <row r="50" spans="1:7">
      <c r="A50" s="192" t="s">
        <v>82</v>
      </c>
      <c r="B50" s="251">
        <v>172.77699999999999</v>
      </c>
      <c r="C50" s="93">
        <v>7.7821874117780521E-3</v>
      </c>
      <c r="D50" s="253">
        <v>1.4954874535557661E-3</v>
      </c>
      <c r="E50" s="251"/>
      <c r="F50" s="93"/>
      <c r="G50" s="253"/>
    </row>
    <row r="51" spans="1:7" ht="15" customHeight="1">
      <c r="A51" s="1220" t="s">
        <v>845</v>
      </c>
      <c r="B51" s="401" t="str">
        <f>B7</f>
        <v>Ožujak 2024.</v>
      </c>
      <c r="C51" s="1219"/>
      <c r="D51" s="1217" t="s">
        <v>844</v>
      </c>
      <c r="E51" s="401" t="str">
        <f>E7</f>
        <v>Ožujak 2024.</v>
      </c>
      <c r="F51" s="1219"/>
      <c r="G51" s="1217" t="s">
        <v>844</v>
      </c>
    </row>
    <row r="52" spans="1:7" s="261" customFormat="1">
      <c r="A52" s="1220"/>
      <c r="B52" s="787" t="str">
        <f>B8</f>
        <v>March 2024</v>
      </c>
      <c r="C52" s="1219"/>
      <c r="D52" s="1217"/>
      <c r="E52" s="787" t="str">
        <f>E8</f>
        <v>March 2024</v>
      </c>
      <c r="F52" s="1219"/>
      <c r="G52" s="1217"/>
    </row>
    <row r="53" spans="1:7">
      <c r="A53" s="92" t="s">
        <v>471</v>
      </c>
      <c r="B53" s="250">
        <v>24932.216572089997</v>
      </c>
      <c r="C53" s="191"/>
      <c r="D53" s="253">
        <v>3.853611156779424E-2</v>
      </c>
      <c r="E53" s="250">
        <v>58.347071999999997</v>
      </c>
      <c r="F53" s="191"/>
      <c r="G53" s="253">
        <v>1.6261204254194084E-2</v>
      </c>
    </row>
    <row r="54" spans="1:7">
      <c r="A54" s="92" t="s">
        <v>470</v>
      </c>
      <c r="B54" s="250">
        <v>17896.834989259998</v>
      </c>
      <c r="C54" s="191"/>
      <c r="D54" s="253">
        <v>-3.1552146807922732E-4</v>
      </c>
      <c r="E54" s="250">
        <v>1.8612280800000001</v>
      </c>
      <c r="F54" s="191"/>
      <c r="G54" s="253">
        <v>0</v>
      </c>
    </row>
    <row r="55" spans="1:7">
      <c r="A55" s="92" t="s">
        <v>472</v>
      </c>
      <c r="B55" s="250" t="s">
        <v>139</v>
      </c>
      <c r="C55" s="191"/>
      <c r="D55" s="254" t="s">
        <v>139</v>
      </c>
      <c r="E55" s="250" t="s">
        <v>139</v>
      </c>
      <c r="F55" s="191"/>
      <c r="G55" s="253" t="s">
        <v>139</v>
      </c>
    </row>
    <row r="56" spans="1:7">
      <c r="A56" s="92" t="s">
        <v>1644</v>
      </c>
      <c r="B56" s="250">
        <v>1079.3056650000001</v>
      </c>
      <c r="C56" s="191"/>
      <c r="D56" s="254">
        <v>-1.8499486125385434E-2</v>
      </c>
      <c r="E56" s="250" t="s">
        <v>139</v>
      </c>
      <c r="F56" s="191"/>
      <c r="G56" s="253" t="s">
        <v>139</v>
      </c>
    </row>
    <row r="57" spans="1:7" s="261" customFormat="1">
      <c r="A57" s="92" t="s">
        <v>1014</v>
      </c>
      <c r="B57" s="250">
        <v>33.322687350000002</v>
      </c>
      <c r="C57" s="191"/>
      <c r="D57" s="253">
        <v>-5.3714325221406845E-2</v>
      </c>
      <c r="E57" s="250" t="s">
        <v>139</v>
      </c>
      <c r="F57" s="191"/>
      <c r="G57" s="253" t="s">
        <v>139</v>
      </c>
    </row>
    <row r="58" spans="1:7" ht="18.75" customHeight="1">
      <c r="A58" s="397" t="s">
        <v>480</v>
      </c>
      <c r="B58" s="398">
        <v>43941.679913699998</v>
      </c>
      <c r="C58" s="402"/>
      <c r="D58" s="400">
        <v>2.0844891653852615E-2</v>
      </c>
      <c r="E58" s="398">
        <v>60.208300080000001</v>
      </c>
      <c r="F58" s="402"/>
      <c r="G58" s="400">
        <v>1.5750601652090523E-2</v>
      </c>
    </row>
    <row r="59" spans="1:7" s="197" customFormat="1">
      <c r="A59" s="19" t="s">
        <v>481</v>
      </c>
      <c r="B59" s="256"/>
      <c r="C59" s="237"/>
      <c r="D59" s="237"/>
    </row>
    <row r="60" spans="1:7" s="197" customFormat="1">
      <c r="A60" s="287"/>
      <c r="B60" s="257"/>
      <c r="C60" s="239"/>
      <c r="D60" s="240"/>
    </row>
    <row r="61" spans="1:7" s="197" customFormat="1">
      <c r="B61" s="238"/>
      <c r="C61" s="239"/>
      <c r="D61" s="240"/>
    </row>
    <row r="62" spans="1:7" s="197" customFormat="1">
      <c r="A62" s="611" t="s">
        <v>81</v>
      </c>
      <c r="B62" s="238"/>
      <c r="C62" s="239"/>
      <c r="D62" s="240"/>
    </row>
    <row r="63" spans="1:7" ht="12.75" customHeight="1">
      <c r="B63" s="35"/>
      <c r="C63" s="35"/>
      <c r="D63" s="35"/>
    </row>
    <row r="64" spans="1:7" ht="12.75" customHeight="1">
      <c r="B64" s="51"/>
      <c r="C64" s="51"/>
      <c r="G64" s="13" t="s">
        <v>1042</v>
      </c>
    </row>
    <row r="65" spans="2:4" ht="12.75" customHeight="1">
      <c r="B65" s="36"/>
      <c r="C65" s="36"/>
      <c r="D65" s="36"/>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41"/>
    </row>
    <row r="118" spans="1:1">
      <c r="A118" s="642"/>
    </row>
    <row r="120" spans="1:1">
      <c r="A120" s="642"/>
    </row>
    <row r="122" spans="1:1">
      <c r="A122" s="642"/>
    </row>
    <row r="124" spans="1:1">
      <c r="A124" s="642"/>
    </row>
    <row r="126" spans="1:1">
      <c r="A126" s="642"/>
    </row>
    <row r="128" spans="1:1">
      <c r="A128" s="642"/>
    </row>
  </sheetData>
  <mergeCells count="27">
    <mergeCell ref="B6:D6"/>
    <mergeCell ref="E6:G6"/>
    <mergeCell ref="A7:A8"/>
    <mergeCell ref="C7:C8"/>
    <mergeCell ref="D7:D8"/>
    <mergeCell ref="F7:F8"/>
    <mergeCell ref="G7:G8"/>
    <mergeCell ref="A19:A20"/>
    <mergeCell ref="C19:C20"/>
    <mergeCell ref="D19:D20"/>
    <mergeCell ref="F19:F20"/>
    <mergeCell ref="G19:G20"/>
    <mergeCell ref="A32:A33"/>
    <mergeCell ref="A36:A37"/>
    <mergeCell ref="C36:C37"/>
    <mergeCell ref="D36:D37"/>
    <mergeCell ref="A51:A52"/>
    <mergeCell ref="D51:D52"/>
    <mergeCell ref="C32:C33"/>
    <mergeCell ref="D32:D33"/>
    <mergeCell ref="C51:C52"/>
    <mergeCell ref="F32:F33"/>
    <mergeCell ref="G32:G33"/>
    <mergeCell ref="G51:G52"/>
    <mergeCell ref="F36:F37"/>
    <mergeCell ref="F51:F52"/>
    <mergeCell ref="G36:G37"/>
  </mergeCells>
  <hyperlinks>
    <hyperlink ref="A62" location="'2 Sadržaj'!A1" display="Sadržaj / Contents" xr:uid="{00000000-0004-0000-1400-000000000000}"/>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9933"/>
  </sheetPr>
  <dimension ref="A1:R86"/>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39" t="s">
        <v>660</v>
      </c>
      <c r="E1" s="137" t="str">
        <f>Naslovnica!A20</f>
        <v>Ožujak 2024.</v>
      </c>
      <c r="G1" s="139" t="s">
        <v>884</v>
      </c>
      <c r="H1" s="261"/>
      <c r="I1" s="261"/>
      <c r="J1" s="261"/>
      <c r="K1" s="137" t="str">
        <f>E1</f>
        <v>Ožujak 2024.</v>
      </c>
    </row>
    <row r="2" spans="1:18" ht="12.75" customHeight="1">
      <c r="A2" s="529" t="s">
        <v>661</v>
      </c>
      <c r="E2" s="539" t="str">
        <f>Naslovnica!A24</f>
        <v>March 2024</v>
      </c>
      <c r="G2" s="529" t="s">
        <v>885</v>
      </c>
      <c r="H2" s="261"/>
      <c r="I2" s="261"/>
      <c r="J2" s="261"/>
      <c r="K2" s="527" t="str">
        <f>E2</f>
        <v>March 2024</v>
      </c>
    </row>
    <row r="3" spans="1:18" ht="12.75" customHeight="1">
      <c r="A3" s="38" t="s">
        <v>1404</v>
      </c>
      <c r="G3" s="38" t="s">
        <v>1404</v>
      </c>
      <c r="H3" s="261"/>
      <c r="I3" s="261"/>
      <c r="J3" s="261"/>
      <c r="K3" s="261"/>
    </row>
    <row r="4" spans="1:18" ht="45" customHeight="1">
      <c r="A4" s="408" t="s">
        <v>453</v>
      </c>
      <c r="B4" s="408" t="s">
        <v>454</v>
      </c>
      <c r="C4" s="408" t="s">
        <v>455</v>
      </c>
      <c r="D4" s="408" t="s">
        <v>456</v>
      </c>
      <c r="E4" s="408" t="s">
        <v>457</v>
      </c>
      <c r="G4" s="408" t="s">
        <v>453</v>
      </c>
      <c r="H4" s="408" t="s">
        <v>454</v>
      </c>
      <c r="I4" s="408" t="s">
        <v>455</v>
      </c>
      <c r="J4" s="408" t="s">
        <v>456</v>
      </c>
      <c r="K4" s="408" t="s">
        <v>460</v>
      </c>
    </row>
    <row r="5" spans="1:18" ht="12.75" customHeight="1">
      <c r="A5" s="95" t="s">
        <v>1654</v>
      </c>
      <c r="B5" s="96">
        <v>4741974.4000000004</v>
      </c>
      <c r="C5" s="97">
        <v>0.1436115754750418</v>
      </c>
      <c r="D5" s="98">
        <v>30.4</v>
      </c>
      <c r="E5" s="246">
        <v>9.35</v>
      </c>
      <c r="F5" s="52"/>
      <c r="G5" s="95" t="s">
        <v>1680</v>
      </c>
      <c r="H5" s="96">
        <v>4866</v>
      </c>
      <c r="I5" s="97">
        <v>0.94375484871993798</v>
      </c>
      <c r="J5" s="98">
        <v>248</v>
      </c>
      <c r="K5" s="246">
        <v>3.3300000000000005</v>
      </c>
      <c r="P5" s="76"/>
      <c r="R5" s="786"/>
    </row>
    <row r="6" spans="1:18" ht="12.75" customHeight="1">
      <c r="A6" s="95" t="s">
        <v>1655</v>
      </c>
      <c r="B6" s="96">
        <v>3143450</v>
      </c>
      <c r="C6" s="97">
        <v>9.519996711222653E-2</v>
      </c>
      <c r="D6" s="98">
        <v>1340</v>
      </c>
      <c r="E6" s="246">
        <v>6.35</v>
      </c>
      <c r="F6" s="52"/>
      <c r="G6" s="95" t="s">
        <v>1681</v>
      </c>
      <c r="H6" s="96">
        <v>290</v>
      </c>
      <c r="I6" s="97">
        <v>5.6245151280062064E-2</v>
      </c>
      <c r="J6" s="98">
        <v>58</v>
      </c>
      <c r="K6" s="246">
        <v>5.45</v>
      </c>
      <c r="P6" s="76"/>
      <c r="R6" s="786"/>
    </row>
    <row r="7" spans="1:18" ht="12.75" customHeight="1">
      <c r="A7" s="95" t="s">
        <v>1656</v>
      </c>
      <c r="B7" s="96">
        <v>2808472.21</v>
      </c>
      <c r="C7" s="97">
        <v>8.5055102523533752E-2</v>
      </c>
      <c r="D7" s="98">
        <v>5.18</v>
      </c>
      <c r="E7" s="246">
        <v>9.51</v>
      </c>
      <c r="F7" s="52"/>
      <c r="G7" s="95" t="s">
        <v>1682</v>
      </c>
      <c r="H7" s="96">
        <v>0</v>
      </c>
      <c r="I7" s="97">
        <v>0</v>
      </c>
      <c r="J7" s="98">
        <v>2600</v>
      </c>
      <c r="K7" s="96">
        <v>0</v>
      </c>
      <c r="P7" s="76"/>
      <c r="R7" s="786"/>
    </row>
    <row r="8" spans="1:18" ht="12.75" customHeight="1">
      <c r="A8" s="95" t="s">
        <v>1657</v>
      </c>
      <c r="B8" s="96">
        <v>2708046.05</v>
      </c>
      <c r="C8" s="97">
        <v>8.2013677614848318E-2</v>
      </c>
      <c r="D8" s="98">
        <v>18.2</v>
      </c>
      <c r="E8" s="246">
        <v>7.06</v>
      </c>
      <c r="G8" s="95"/>
      <c r="H8" s="96"/>
      <c r="I8" s="97"/>
      <c r="J8" s="98"/>
      <c r="K8" s="246"/>
      <c r="P8" s="76"/>
      <c r="R8" s="786"/>
    </row>
    <row r="9" spans="1:18" ht="12.75" customHeight="1">
      <c r="A9" s="95" t="s">
        <v>1658</v>
      </c>
      <c r="B9" s="96">
        <v>2534572</v>
      </c>
      <c r="C9" s="97">
        <v>7.6759983789648392E-2</v>
      </c>
      <c r="D9" s="98">
        <v>260</v>
      </c>
      <c r="E9" s="246">
        <v>5.6899999999999995</v>
      </c>
      <c r="G9" s="95"/>
      <c r="H9" s="96"/>
      <c r="I9" s="97"/>
      <c r="J9" s="98"/>
      <c r="K9" s="246"/>
      <c r="P9" s="76"/>
      <c r="R9" s="786"/>
    </row>
    <row r="10" spans="1:18" ht="12.75" customHeight="1">
      <c r="A10" s="95" t="s">
        <v>1659</v>
      </c>
      <c r="B10" s="96">
        <v>2341494.6</v>
      </c>
      <c r="C10" s="97">
        <v>7.0912598868585794E-2</v>
      </c>
      <c r="D10" s="98">
        <v>60.4</v>
      </c>
      <c r="E10" s="247">
        <v>-1.31</v>
      </c>
      <c r="G10" s="95"/>
      <c r="H10" s="96"/>
      <c r="I10" s="97"/>
      <c r="J10" s="98"/>
      <c r="K10" s="247"/>
    </row>
    <row r="11" spans="1:18" ht="12.75" customHeight="1">
      <c r="A11" s="95" t="s">
        <v>1660</v>
      </c>
      <c r="B11" s="96">
        <v>2305269.5</v>
      </c>
      <c r="C11" s="97">
        <v>6.9815514986660804E-2</v>
      </c>
      <c r="D11" s="98">
        <v>160</v>
      </c>
      <c r="E11" s="246">
        <v>0</v>
      </c>
      <c r="G11" s="95"/>
      <c r="H11" s="96"/>
      <c r="I11" s="97"/>
      <c r="J11" s="98"/>
      <c r="K11" s="246"/>
    </row>
    <row r="12" spans="1:18" ht="12.75" customHeight="1">
      <c r="A12" s="95" t="s">
        <v>1661</v>
      </c>
      <c r="B12" s="96">
        <v>1794313</v>
      </c>
      <c r="C12" s="97">
        <v>5.434110247945427E-2</v>
      </c>
      <c r="D12" s="98">
        <v>214</v>
      </c>
      <c r="E12" s="246">
        <v>7.5399999999999991</v>
      </c>
      <c r="G12" s="95"/>
      <c r="H12" s="96"/>
      <c r="I12" s="97"/>
      <c r="J12" s="98"/>
      <c r="K12" s="246"/>
    </row>
    <row r="13" spans="1:18" ht="12.75" customHeight="1">
      <c r="A13" s="95" t="s">
        <v>1662</v>
      </c>
      <c r="B13" s="96">
        <v>1565798</v>
      </c>
      <c r="C13" s="97">
        <v>4.7420483260236387E-2</v>
      </c>
      <c r="D13" s="98">
        <v>236</v>
      </c>
      <c r="E13" s="246">
        <v>-0.84</v>
      </c>
      <c r="G13" s="95"/>
      <c r="H13" s="96"/>
      <c r="I13" s="97"/>
      <c r="J13" s="98"/>
      <c r="K13" s="246"/>
    </row>
    <row r="14" spans="1:18" ht="12.75" customHeight="1">
      <c r="A14" s="95" t="s">
        <v>1663</v>
      </c>
      <c r="B14" s="96">
        <v>1291650</v>
      </c>
      <c r="C14" s="97">
        <v>3.9117860160176682E-2</v>
      </c>
      <c r="D14" s="98">
        <v>1340</v>
      </c>
      <c r="E14" s="246">
        <v>5.5100000000000007</v>
      </c>
      <c r="G14" s="95"/>
      <c r="H14" s="96"/>
      <c r="I14" s="97"/>
      <c r="J14" s="98"/>
      <c r="K14" s="246"/>
    </row>
    <row r="15" spans="1:18" ht="12.75" customHeight="1">
      <c r="A15" s="95" t="s">
        <v>461</v>
      </c>
      <c r="B15" s="96">
        <v>7784404.4199999981</v>
      </c>
      <c r="C15" s="97">
        <v>0.23575213372958714</v>
      </c>
      <c r="D15" s="99"/>
      <c r="E15" s="248"/>
      <c r="G15" s="95" t="s">
        <v>461</v>
      </c>
      <c r="H15" s="96">
        <v>0</v>
      </c>
      <c r="I15" s="97"/>
      <c r="J15" s="99"/>
      <c r="K15" s="248"/>
    </row>
    <row r="16" spans="1:18" ht="15.75" customHeight="1">
      <c r="A16" s="410" t="s">
        <v>458</v>
      </c>
      <c r="B16" s="411">
        <f>SUM(B5:B15)</f>
        <v>33019444.18</v>
      </c>
      <c r="C16" s="977">
        <f>SUM(C5:C15)</f>
        <v>0.99999999999999989</v>
      </c>
      <c r="D16" s="412"/>
      <c r="E16" s="412"/>
      <c r="G16" s="410" t="s">
        <v>458</v>
      </c>
      <c r="H16" s="411">
        <f>SUM(H5:H15)</f>
        <v>5156</v>
      </c>
      <c r="I16" s="977">
        <f>SUM(I5:I15)</f>
        <v>1</v>
      </c>
      <c r="J16" s="412"/>
      <c r="K16" s="412"/>
    </row>
    <row r="17" spans="1:11" ht="12.75" customHeight="1">
      <c r="A17" s="37" t="s">
        <v>459</v>
      </c>
      <c r="G17" s="37" t="s">
        <v>459</v>
      </c>
      <c r="H17" s="261"/>
      <c r="I17" s="261"/>
      <c r="J17" s="261"/>
      <c r="K17" s="261"/>
    </row>
    <row r="18" spans="1:11" ht="12.75" customHeight="1"/>
    <row r="19" spans="1:11" ht="12.75" customHeight="1">
      <c r="A19" s="139" t="s">
        <v>886</v>
      </c>
      <c r="G19" s="139" t="s">
        <v>1540</v>
      </c>
    </row>
    <row r="20" spans="1:11" ht="12.75" customHeight="1">
      <c r="A20" s="529" t="s">
        <v>887</v>
      </c>
      <c r="G20" s="529" t="s">
        <v>1541</v>
      </c>
    </row>
    <row r="21" spans="1:11" ht="12.75" customHeight="1">
      <c r="A21" s="38" t="s">
        <v>1405</v>
      </c>
      <c r="G21" s="38" t="s">
        <v>1405</v>
      </c>
    </row>
    <row r="22" spans="1:11" ht="43.5">
      <c r="A22" s="408" t="s">
        <v>462</v>
      </c>
      <c r="B22" s="408" t="s">
        <v>454</v>
      </c>
      <c r="C22" s="408" t="s">
        <v>455</v>
      </c>
      <c r="D22" s="408" t="s">
        <v>463</v>
      </c>
      <c r="G22" s="408" t="s">
        <v>462</v>
      </c>
      <c r="H22" s="408" t="s">
        <v>454</v>
      </c>
      <c r="I22" s="408" t="s">
        <v>455</v>
      </c>
      <c r="J22" s="408" t="s">
        <v>463</v>
      </c>
    </row>
    <row r="23" spans="1:11" ht="15" customHeight="1">
      <c r="A23" s="101" t="s">
        <v>1664</v>
      </c>
      <c r="B23" s="96">
        <v>1610560.16</v>
      </c>
      <c r="C23" s="102">
        <v>0.44644342233986795</v>
      </c>
      <c r="D23" s="134">
        <v>100.1</v>
      </c>
      <c r="E23" s="52"/>
      <c r="F23" s="52"/>
      <c r="G23" s="1102" t="s">
        <v>1683</v>
      </c>
      <c r="H23" s="96">
        <v>33180.699999999997</v>
      </c>
      <c r="I23" s="97">
        <v>1</v>
      </c>
      <c r="J23" s="134">
        <v>100</v>
      </c>
    </row>
    <row r="24" spans="1:11" ht="12.75" customHeight="1">
      <c r="A24" s="101" t="s">
        <v>1665</v>
      </c>
      <c r="B24" s="96">
        <v>1172282</v>
      </c>
      <c r="C24" s="102">
        <v>0.32495376517163138</v>
      </c>
      <c r="D24" s="134">
        <v>97.7</v>
      </c>
      <c r="E24" s="52"/>
      <c r="F24" s="52"/>
      <c r="G24" s="101" t="s">
        <v>1684</v>
      </c>
      <c r="H24" s="96">
        <v>0</v>
      </c>
      <c r="I24" s="97">
        <v>0</v>
      </c>
      <c r="J24" s="134">
        <v>100</v>
      </c>
    </row>
    <row r="25" spans="1:11" ht="12.75" customHeight="1">
      <c r="A25" s="101" t="s">
        <v>1666</v>
      </c>
      <c r="B25" s="96">
        <v>382328</v>
      </c>
      <c r="C25" s="102">
        <v>0.10598040670294305</v>
      </c>
      <c r="D25" s="134">
        <v>100</v>
      </c>
      <c r="E25" s="52"/>
      <c r="F25" s="52"/>
      <c r="G25" s="101" t="s">
        <v>1684</v>
      </c>
      <c r="H25" s="96">
        <v>0</v>
      </c>
      <c r="I25" s="102">
        <v>0</v>
      </c>
      <c r="J25" s="134">
        <v>100</v>
      </c>
    </row>
    <row r="26" spans="1:11" ht="12.75" customHeight="1">
      <c r="A26" s="101" t="s">
        <v>1667</v>
      </c>
      <c r="B26" s="96">
        <v>210086.8</v>
      </c>
      <c r="C26" s="102">
        <v>5.8235558229896463E-2</v>
      </c>
      <c r="D26" s="134">
        <v>100.52</v>
      </c>
      <c r="E26" s="52"/>
      <c r="G26" s="101"/>
      <c r="H26" s="96"/>
      <c r="I26" s="102"/>
      <c r="J26" s="134"/>
    </row>
    <row r="27" spans="1:11" ht="12.75" customHeight="1">
      <c r="A27" s="101" t="s">
        <v>1668</v>
      </c>
      <c r="B27" s="96">
        <v>174550</v>
      </c>
      <c r="C27" s="102">
        <v>4.8384842308171805E-2</v>
      </c>
      <c r="D27" s="134">
        <v>102.5</v>
      </c>
      <c r="G27" s="101"/>
      <c r="H27" s="96"/>
      <c r="I27" s="102"/>
      <c r="J27" s="134"/>
    </row>
    <row r="28" spans="1:11" ht="12.75" customHeight="1">
      <c r="A28" s="101" t="s">
        <v>1669</v>
      </c>
      <c r="B28" s="96">
        <v>45152.3</v>
      </c>
      <c r="C28" s="102">
        <v>1.2516109512181415E-2</v>
      </c>
      <c r="D28" s="134">
        <v>94.5</v>
      </c>
      <c r="G28" s="101"/>
      <c r="H28" s="96"/>
      <c r="I28" s="102"/>
      <c r="J28" s="134"/>
    </row>
    <row r="29" spans="1:11" ht="12.75" customHeight="1">
      <c r="A29" s="101" t="s">
        <v>1670</v>
      </c>
      <c r="B29" s="96">
        <v>12575.49</v>
      </c>
      <c r="C29" s="102">
        <v>3.4858957353078859E-3</v>
      </c>
      <c r="D29" s="135">
        <v>94.75</v>
      </c>
      <c r="G29" s="101"/>
      <c r="H29" s="96"/>
      <c r="I29" s="102"/>
      <c r="J29" s="135"/>
    </row>
    <row r="30" spans="1:11" ht="12.75" customHeight="1">
      <c r="A30" s="101"/>
      <c r="B30" s="96"/>
      <c r="C30" s="102"/>
      <c r="D30" s="134"/>
      <c r="G30" s="101"/>
      <c r="H30" s="96"/>
      <c r="I30" s="102"/>
      <c r="J30" s="134"/>
    </row>
    <row r="31" spans="1:11" ht="12.75" customHeight="1">
      <c r="A31" s="101"/>
      <c r="B31" s="96"/>
      <c r="C31" s="102"/>
      <c r="D31" s="134"/>
      <c r="G31" s="101"/>
      <c r="H31" s="96"/>
      <c r="I31" s="102"/>
      <c r="J31" s="134"/>
    </row>
    <row r="32" spans="1:11" ht="12.75" customHeight="1">
      <c r="A32" s="101"/>
      <c r="B32" s="96"/>
      <c r="C32" s="102"/>
      <c r="D32" s="134"/>
      <c r="G32" s="101"/>
      <c r="H32" s="96"/>
      <c r="I32" s="102"/>
      <c r="J32" s="134"/>
    </row>
    <row r="33" spans="1:10" ht="15" customHeight="1">
      <c r="A33" s="95" t="s">
        <v>461</v>
      </c>
      <c r="B33" s="263">
        <v>0</v>
      </c>
      <c r="C33" s="102"/>
      <c r="D33" s="103"/>
      <c r="G33" s="95" t="s">
        <v>461</v>
      </c>
      <c r="H33" s="263">
        <v>0</v>
      </c>
      <c r="I33" s="263"/>
      <c r="J33" s="103"/>
    </row>
    <row r="34" spans="1:10" ht="15" customHeight="1">
      <c r="A34" s="417" t="s">
        <v>458</v>
      </c>
      <c r="B34" s="418">
        <f>SUM(B23:B33)</f>
        <v>3607534.75</v>
      </c>
      <c r="C34" s="419"/>
      <c r="D34" s="420"/>
      <c r="G34" s="417" t="s">
        <v>458</v>
      </c>
      <c r="H34" s="418">
        <f>SUM(H23:H33)</f>
        <v>33180.699999999997</v>
      </c>
      <c r="I34" s="419">
        <f>SUM(I23:I33)</f>
        <v>1</v>
      </c>
      <c r="J34" s="420"/>
    </row>
    <row r="35" spans="1:10" ht="15" customHeight="1">
      <c r="A35" s="100" t="s">
        <v>464</v>
      </c>
      <c r="B35" s="96"/>
      <c r="C35" s="102"/>
      <c r="D35" s="103"/>
    </row>
    <row r="36" spans="1:10" ht="12.75" customHeight="1">
      <c r="A36" s="187"/>
      <c r="B36" s="263"/>
      <c r="C36" s="102"/>
      <c r="D36" s="103">
        <v>0</v>
      </c>
    </row>
    <row r="37" spans="1:10" ht="12.75" customHeight="1">
      <c r="A37" s="95" t="s">
        <v>461</v>
      </c>
      <c r="B37" s="264">
        <v>0</v>
      </c>
      <c r="C37" s="102"/>
      <c r="D37" s="103"/>
    </row>
    <row r="38" spans="1:10" ht="15" customHeight="1">
      <c r="A38" s="104" t="s">
        <v>458</v>
      </c>
      <c r="B38" s="96">
        <f>SUM(B36:B37)</f>
        <v>0</v>
      </c>
      <c r="C38" s="102"/>
      <c r="D38" s="103"/>
    </row>
    <row r="39" spans="1:10" ht="26.25" customHeight="1">
      <c r="A39" s="413" t="s">
        <v>465</v>
      </c>
      <c r="B39" s="414">
        <f>B34+B38</f>
        <v>3607534.75</v>
      </c>
      <c r="C39" s="415"/>
      <c r="D39" s="416"/>
    </row>
    <row r="40" spans="1:10" ht="12.75" customHeight="1"/>
    <row r="41" spans="1:10" ht="12.75" customHeight="1">
      <c r="A41" s="139" t="s">
        <v>888</v>
      </c>
      <c r="G41" s="144"/>
      <c r="H41" s="197"/>
      <c r="I41" s="197"/>
      <c r="J41" s="197"/>
    </row>
    <row r="42" spans="1:10" ht="12.75" customHeight="1">
      <c r="A42" s="529" t="s">
        <v>889</v>
      </c>
      <c r="B42" s="44"/>
      <c r="G42" s="163"/>
      <c r="H42" s="197"/>
      <c r="I42" s="197"/>
      <c r="J42" s="197"/>
    </row>
    <row r="43" spans="1:10" ht="12.75" customHeight="1">
      <c r="A43" s="38" t="s">
        <v>1407</v>
      </c>
      <c r="G43" s="210"/>
      <c r="H43" s="197"/>
      <c r="I43" s="197"/>
      <c r="J43" s="197"/>
    </row>
    <row r="44" spans="1:10" ht="43.5">
      <c r="A44" s="408" t="s">
        <v>932</v>
      </c>
      <c r="B44" s="408" t="s">
        <v>454</v>
      </c>
      <c r="C44" s="408" t="s">
        <v>455</v>
      </c>
      <c r="D44" s="200"/>
      <c r="G44" s="200"/>
      <c r="H44" s="211"/>
      <c r="I44" s="200"/>
      <c r="J44" s="200"/>
    </row>
    <row r="45" spans="1:10" ht="12.75" customHeight="1">
      <c r="A45" s="101" t="s">
        <v>1667</v>
      </c>
      <c r="B45" s="96">
        <v>23144942.5</v>
      </c>
      <c r="C45" s="102">
        <v>0.36330595108282882</v>
      </c>
      <c r="D45" s="202"/>
      <c r="E45" s="52"/>
      <c r="F45" s="52"/>
      <c r="G45" s="199"/>
      <c r="H45" s="196"/>
      <c r="I45" s="201"/>
      <c r="J45" s="202"/>
    </row>
    <row r="46" spans="1:10" ht="12.75" customHeight="1">
      <c r="A46" s="101" t="s">
        <v>1666</v>
      </c>
      <c r="B46" s="96">
        <v>18275790</v>
      </c>
      <c r="C46" s="102">
        <v>0.28687490875123373</v>
      </c>
      <c r="D46" s="202"/>
      <c r="E46" s="52"/>
      <c r="F46" s="52"/>
      <c r="G46" s="207"/>
      <c r="H46" s="208"/>
      <c r="I46" s="201"/>
      <c r="J46" s="202"/>
    </row>
    <row r="47" spans="1:10" ht="12.75" customHeight="1">
      <c r="A47" s="101" t="s">
        <v>1671</v>
      </c>
      <c r="B47" s="96">
        <v>7892255.9900000002</v>
      </c>
      <c r="C47" s="102">
        <v>0.12388467020974896</v>
      </c>
      <c r="D47" s="202"/>
      <c r="E47" s="52"/>
      <c r="G47" s="207"/>
      <c r="H47" s="208"/>
      <c r="I47" s="201"/>
      <c r="J47" s="202"/>
    </row>
    <row r="48" spans="1:10" ht="12.75" customHeight="1">
      <c r="A48" s="101" t="s">
        <v>1672</v>
      </c>
      <c r="B48" s="96">
        <v>5017800</v>
      </c>
      <c r="C48" s="102">
        <v>7.8764360781774179E-2</v>
      </c>
      <c r="D48" s="202"/>
      <c r="G48" s="207"/>
      <c r="H48" s="208"/>
      <c r="I48" s="201"/>
      <c r="J48" s="202"/>
    </row>
    <row r="49" spans="1:10" ht="12.75" customHeight="1">
      <c r="A49" s="101" t="s">
        <v>1673</v>
      </c>
      <c r="B49" s="96">
        <v>2817200</v>
      </c>
      <c r="C49" s="102">
        <v>4.4221562675757144E-2</v>
      </c>
      <c r="D49" s="202"/>
      <c r="G49" s="207"/>
      <c r="H49" s="208"/>
      <c r="I49" s="201"/>
      <c r="J49" s="202"/>
    </row>
    <row r="50" spans="1:10" ht="12.75" customHeight="1">
      <c r="A50" s="101" t="s">
        <v>1674</v>
      </c>
      <c r="B50" s="96">
        <v>1638374.84</v>
      </c>
      <c r="C50" s="102">
        <v>2.571755490325273E-2</v>
      </c>
      <c r="D50" s="203"/>
      <c r="G50" s="207"/>
      <c r="H50" s="208"/>
      <c r="I50" s="201"/>
      <c r="J50" s="203"/>
    </row>
    <row r="51" spans="1:10" ht="12.75" customHeight="1">
      <c r="A51" s="101" t="s">
        <v>1675</v>
      </c>
      <c r="B51" s="96">
        <v>1616700</v>
      </c>
      <c r="C51" s="102">
        <v>2.5377325137688689E-2</v>
      </c>
      <c r="D51" s="202"/>
      <c r="G51" s="207"/>
      <c r="H51" s="208"/>
      <c r="I51" s="201"/>
      <c r="J51" s="202"/>
    </row>
    <row r="52" spans="1:10" ht="12.75" customHeight="1">
      <c r="A52" s="101" t="s">
        <v>1676</v>
      </c>
      <c r="B52" s="96">
        <v>1027000</v>
      </c>
      <c r="C52" s="102">
        <v>1.6120809622320952E-2</v>
      </c>
      <c r="D52" s="202"/>
      <c r="G52" s="207"/>
      <c r="H52" s="208"/>
      <c r="I52" s="201"/>
      <c r="J52" s="202"/>
    </row>
    <row r="53" spans="1:10" ht="12.75" customHeight="1">
      <c r="A53" s="101" t="s">
        <v>1677</v>
      </c>
      <c r="B53" s="96">
        <v>823395</v>
      </c>
      <c r="C53" s="102">
        <v>1.2924823796466369E-2</v>
      </c>
      <c r="D53" s="202"/>
      <c r="G53" s="207"/>
      <c r="H53" s="208"/>
      <c r="I53" s="201"/>
      <c r="J53" s="202"/>
    </row>
    <row r="54" spans="1:10" ht="12.75" customHeight="1">
      <c r="A54" s="105" t="s">
        <v>1678</v>
      </c>
      <c r="B54" s="96">
        <v>731250</v>
      </c>
      <c r="C54" s="102">
        <v>1.1478424572855108E-2</v>
      </c>
      <c r="D54" s="202"/>
      <c r="G54" s="207"/>
      <c r="H54" s="208"/>
      <c r="I54" s="201"/>
      <c r="J54" s="202"/>
    </row>
    <row r="55" spans="1:10" ht="24">
      <c r="A55" s="106" t="s">
        <v>466</v>
      </c>
      <c r="B55" s="96">
        <v>721769.44999999553</v>
      </c>
      <c r="C55" s="102">
        <v>1.1329608466073253E-2</v>
      </c>
      <c r="D55" s="204"/>
      <c r="G55" s="209"/>
      <c r="H55" s="208"/>
      <c r="I55" s="201"/>
      <c r="J55" s="204"/>
    </row>
    <row r="56" spans="1:10">
      <c r="A56" s="410" t="s">
        <v>458</v>
      </c>
      <c r="B56" s="414">
        <f>SUM(B45:B55)</f>
        <v>63706477.780000001</v>
      </c>
      <c r="C56" s="976">
        <f>SUM(C45:C55)</f>
        <v>1</v>
      </c>
      <c r="D56" s="206"/>
      <c r="G56" s="199"/>
      <c r="H56" s="196"/>
      <c r="I56" s="205"/>
      <c r="J56" s="206"/>
    </row>
    <row r="57" spans="1:10" ht="12.75" customHeight="1">
      <c r="G57" s="197"/>
      <c r="H57" s="197"/>
      <c r="I57" s="197"/>
      <c r="J57" s="197"/>
    </row>
    <row r="58" spans="1:10" ht="12.75" customHeight="1">
      <c r="A58" s="140" t="s">
        <v>890</v>
      </c>
      <c r="G58" s="212"/>
      <c r="H58" s="197"/>
      <c r="I58" s="197"/>
      <c r="J58" s="197"/>
    </row>
    <row r="59" spans="1:10" ht="12.75" customHeight="1">
      <c r="A59" s="540" t="s">
        <v>891</v>
      </c>
      <c r="G59" s="213"/>
      <c r="H59" s="197"/>
      <c r="I59" s="197"/>
      <c r="J59" s="197"/>
    </row>
    <row r="60" spans="1:10" ht="12.75" customHeight="1">
      <c r="A60" s="38" t="s">
        <v>1404</v>
      </c>
      <c r="G60" s="210"/>
      <c r="H60" s="197"/>
      <c r="I60" s="197"/>
      <c r="J60" s="197"/>
    </row>
    <row r="61" spans="1:10" ht="12.75" customHeight="1">
      <c r="A61" s="409"/>
      <c r="B61" s="884" t="s">
        <v>65</v>
      </c>
      <c r="C61" s="884" t="s">
        <v>66</v>
      </c>
      <c r="D61" s="884" t="s">
        <v>67</v>
      </c>
      <c r="E61" s="884" t="s">
        <v>68</v>
      </c>
      <c r="F61" s="884" t="s">
        <v>69</v>
      </c>
      <c r="G61" s="214"/>
      <c r="H61" s="194"/>
      <c r="I61" s="194"/>
      <c r="J61" s="194"/>
    </row>
    <row r="62" spans="1:10" ht="12.75" customHeight="1">
      <c r="A62" s="409"/>
      <c r="B62" s="885" t="s">
        <v>70</v>
      </c>
      <c r="C62" s="885" t="s">
        <v>71</v>
      </c>
      <c r="D62" s="885" t="s">
        <v>194</v>
      </c>
      <c r="E62" s="885" t="s">
        <v>72</v>
      </c>
      <c r="F62" s="885" t="s">
        <v>73</v>
      </c>
      <c r="G62" s="214"/>
      <c r="H62" s="195"/>
      <c r="I62" s="195"/>
      <c r="J62" s="195"/>
    </row>
    <row r="63" spans="1:10" ht="12.75" customHeight="1">
      <c r="A63" s="107" t="s">
        <v>139</v>
      </c>
      <c r="B63" s="108" t="s">
        <v>139</v>
      </c>
      <c r="C63" s="108" t="s">
        <v>139</v>
      </c>
      <c r="D63" s="108" t="s">
        <v>139</v>
      </c>
      <c r="E63" s="109" t="s">
        <v>139</v>
      </c>
      <c r="F63" s="109" t="s">
        <v>139</v>
      </c>
      <c r="G63" s="199"/>
      <c r="H63" s="196"/>
      <c r="I63" s="196"/>
      <c r="J63" s="198"/>
    </row>
    <row r="64" spans="1:10" ht="15" customHeight="1">
      <c r="A64" s="410" t="s">
        <v>458</v>
      </c>
      <c r="B64" s="421"/>
      <c r="C64" s="421"/>
      <c r="D64" s="421"/>
      <c r="E64" s="422" t="str">
        <f>IF(SUM(E63:E63)=0,"",SUM(E63:E63))</f>
        <v/>
      </c>
      <c r="F64" s="422" t="str">
        <f>IF(SUM(F63:F63)=0,"",SUM(F63:F63))</f>
        <v/>
      </c>
      <c r="G64" s="199"/>
      <c r="H64" s="196"/>
      <c r="I64" s="196"/>
      <c r="J64" s="198"/>
    </row>
    <row r="65" spans="1:7" ht="12.75" customHeight="1"/>
    <row r="66" spans="1:7" ht="12.75" customHeight="1">
      <c r="A66" s="140" t="s">
        <v>1642</v>
      </c>
    </row>
    <row r="67" spans="1:7" ht="12.75" customHeight="1">
      <c r="A67" s="540" t="s">
        <v>1643</v>
      </c>
    </row>
    <row r="68" spans="1:7" ht="12.75" customHeight="1">
      <c r="A68" s="38" t="s">
        <v>1404</v>
      </c>
    </row>
    <row r="69" spans="1:7" ht="12.75" customHeight="1">
      <c r="A69" s="409"/>
      <c r="B69" s="884" t="s">
        <v>65</v>
      </c>
      <c r="C69" s="884" t="s">
        <v>66</v>
      </c>
      <c r="D69" s="884" t="s">
        <v>67</v>
      </c>
      <c r="E69" s="884" t="s">
        <v>68</v>
      </c>
      <c r="F69" s="884" t="s">
        <v>69</v>
      </c>
    </row>
    <row r="70" spans="1:7" ht="12.75" customHeight="1">
      <c r="A70" s="409"/>
      <c r="B70" s="885" t="s">
        <v>70</v>
      </c>
      <c r="C70" s="885" t="s">
        <v>71</v>
      </c>
      <c r="D70" s="885" t="s">
        <v>194</v>
      </c>
      <c r="E70" s="885" t="s">
        <v>72</v>
      </c>
      <c r="F70" s="885" t="s">
        <v>73</v>
      </c>
    </row>
    <row r="71" spans="1:7" ht="12.75" customHeight="1">
      <c r="A71" s="107" t="s">
        <v>1679</v>
      </c>
      <c r="B71" s="110">
        <v>97.3</v>
      </c>
      <c r="C71" s="110">
        <v>95</v>
      </c>
      <c r="D71" s="110">
        <v>95.5</v>
      </c>
      <c r="E71" s="111">
        <v>230000</v>
      </c>
      <c r="F71" s="111">
        <v>223184.99</v>
      </c>
      <c r="G71" s="52"/>
    </row>
    <row r="72" spans="1:7" ht="15" customHeight="1">
      <c r="A72" s="410" t="s">
        <v>458</v>
      </c>
      <c r="B72" s="423"/>
      <c r="C72" s="423"/>
      <c r="D72" s="423"/>
      <c r="E72" s="422">
        <f>IF(SUM(E71)=0,"",SUM(E71))</f>
        <v>230000</v>
      </c>
      <c r="F72" s="422">
        <f>IF(SUM(F71)=0,"",SUM(F71))</f>
        <v>223184.99</v>
      </c>
    </row>
    <row r="73" spans="1:7" ht="12.75" customHeight="1">
      <c r="A73" s="16"/>
    </row>
    <row r="74" spans="1:7" s="261" customFormat="1" ht="12.75" customHeight="1">
      <c r="A74" s="140" t="s">
        <v>1016</v>
      </c>
    </row>
    <row r="75" spans="1:7" s="261" customFormat="1" ht="12.75" customHeight="1">
      <c r="A75" s="540" t="s">
        <v>1017</v>
      </c>
    </row>
    <row r="76" spans="1:7" ht="12.75" customHeight="1">
      <c r="A76" s="38" t="s">
        <v>1404</v>
      </c>
    </row>
    <row r="77" spans="1:7" ht="43.5">
      <c r="A77" s="408" t="s">
        <v>1015</v>
      </c>
      <c r="B77" s="408" t="s">
        <v>454</v>
      </c>
      <c r="C77" s="408" t="s">
        <v>455</v>
      </c>
      <c r="D77" s="408" t="s">
        <v>456</v>
      </c>
      <c r="E77" s="408" t="s">
        <v>457</v>
      </c>
    </row>
    <row r="78" spans="1:7" ht="12.75" customHeight="1">
      <c r="A78" s="95" t="s">
        <v>1472</v>
      </c>
      <c r="B78" s="96">
        <v>652027.59</v>
      </c>
      <c r="C78" s="97">
        <v>0.31184766572385519</v>
      </c>
      <c r="D78" s="98">
        <v>13.84</v>
      </c>
      <c r="E78" s="246">
        <v>6.13</v>
      </c>
    </row>
    <row r="79" spans="1:7" s="1073" customFormat="1" ht="12.75" customHeight="1">
      <c r="A79" s="95" t="s">
        <v>1096</v>
      </c>
      <c r="B79" s="96">
        <v>566845.78</v>
      </c>
      <c r="C79" s="97">
        <v>0.27110744396325004</v>
      </c>
      <c r="D79" s="98">
        <v>27.14</v>
      </c>
      <c r="E79" s="246">
        <v>4.38</v>
      </c>
    </row>
    <row r="80" spans="1:7" s="1073" customFormat="1" ht="12.75" customHeight="1">
      <c r="A80" s="95" t="s">
        <v>1537</v>
      </c>
      <c r="B80" s="96">
        <v>531829.9</v>
      </c>
      <c r="C80" s="97">
        <v>0.25436026852353188</v>
      </c>
      <c r="D80" s="98">
        <v>101.47</v>
      </c>
      <c r="E80" s="246">
        <v>0.21</v>
      </c>
    </row>
    <row r="81" spans="1:11" ht="12.75" customHeight="1">
      <c r="A81" s="95" t="s">
        <v>1008</v>
      </c>
      <c r="B81" s="96">
        <v>340149.61</v>
      </c>
      <c r="C81" s="97">
        <v>0.1626846217893628</v>
      </c>
      <c r="D81" s="98">
        <v>22.92</v>
      </c>
      <c r="E81" s="246">
        <v>4.2799999999999994</v>
      </c>
    </row>
    <row r="82" spans="1:11" ht="12.75" customHeight="1">
      <c r="A82" s="410" t="s">
        <v>458</v>
      </c>
      <c r="B82" s="411">
        <f>SUM(B78:B81)</f>
        <v>2090852.88</v>
      </c>
      <c r="C82" s="977">
        <f>SUM(C78:C81)</f>
        <v>1</v>
      </c>
      <c r="D82" s="412"/>
      <c r="E82" s="412"/>
    </row>
    <row r="83" spans="1:11" ht="12.75" customHeight="1">
      <c r="A83" s="16" t="s">
        <v>468</v>
      </c>
      <c r="B83" s="261"/>
      <c r="C83" s="261"/>
      <c r="D83" s="261"/>
      <c r="E83" s="261"/>
    </row>
    <row r="84" spans="1:11" ht="12.75" customHeight="1">
      <c r="A84" s="261"/>
      <c r="B84" s="261"/>
      <c r="C84" s="261"/>
      <c r="D84" s="261"/>
      <c r="E84" s="261"/>
    </row>
    <row r="85" spans="1:11" ht="12.75" customHeight="1">
      <c r="A85" s="611" t="s">
        <v>81</v>
      </c>
      <c r="K85" s="34" t="s">
        <v>1043</v>
      </c>
    </row>
    <row r="86" spans="1:11" ht="12.75" customHeight="1"/>
  </sheetData>
  <sortState xmlns:xlrd2="http://schemas.microsoft.com/office/spreadsheetml/2017/richdata2" ref="N5:R9">
    <sortCondition descending="1" ref="O5"/>
  </sortState>
  <hyperlinks>
    <hyperlink ref="A85" location="'2 Sadržaj'!A1" display="Sadržaj / Contents" xr:uid="{00000000-0004-0000-1500-000000000000}"/>
  </hyperlinks>
  <pageMargins left="0.7" right="0.7" top="0.75" bottom="0.75" header="0.3" footer="0.3"/>
  <pageSetup paperSize="9" scale="48" orientation="portrait" r:id="rId1"/>
  <rowBreaks count="1" manualBreakCount="1">
    <brk id="92"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CCFFFF"/>
  </sheetPr>
  <dimension ref="A1:K107"/>
  <sheetViews>
    <sheetView showGridLines="0" zoomScaleNormal="100" zoomScaleSheetLayoutView="50" workbookViewId="0"/>
  </sheetViews>
  <sheetFormatPr defaultColWidth="9.140625" defaultRowHeight="12.75"/>
  <cols>
    <col min="1" max="1" width="9.140625" style="314"/>
    <col min="2" max="2" width="13.42578125" style="314" customWidth="1"/>
    <col min="3" max="4" width="14.85546875" style="314" bestFit="1" customWidth="1"/>
    <col min="5" max="5" width="14.42578125" style="314" bestFit="1" customWidth="1"/>
    <col min="6" max="6" width="10.5703125" style="314" bestFit="1" customWidth="1"/>
    <col min="7" max="7" width="11.140625" style="314" bestFit="1" customWidth="1"/>
    <col min="8" max="8" width="13.5703125" style="314" customWidth="1"/>
    <col min="9" max="9" width="12.7109375" style="314" bestFit="1" customWidth="1"/>
    <col min="10" max="10" width="12.85546875" style="314" bestFit="1" customWidth="1"/>
    <col min="11" max="11" width="10.7109375" style="314" bestFit="1" customWidth="1"/>
    <col min="12" max="16384" width="9.140625" style="314"/>
  </cols>
  <sheetData>
    <row r="1" spans="1:7" ht="15">
      <c r="A1" s="710" t="s">
        <v>662</v>
      </c>
      <c r="B1" s="709"/>
      <c r="C1" s="709"/>
      <c r="D1" s="709"/>
    </row>
    <row r="2" spans="1:7">
      <c r="A2" s="711" t="s">
        <v>663</v>
      </c>
      <c r="B2" s="709"/>
      <c r="C2" s="709"/>
      <c r="D2" s="709"/>
    </row>
    <row r="3" spans="1:7">
      <c r="A3" s="41" t="s">
        <v>839</v>
      </c>
    </row>
    <row r="4" spans="1:7">
      <c r="A4" s="1226"/>
      <c r="B4" s="1226"/>
      <c r="C4" s="1226"/>
      <c r="D4" s="1226"/>
      <c r="E4" s="1226"/>
      <c r="F4" s="1226"/>
      <c r="G4" s="1226"/>
    </row>
    <row r="5" spans="1:7">
      <c r="A5" s="148" t="s">
        <v>665</v>
      </c>
    </row>
    <row r="6" spans="1:7" s="713" customFormat="1">
      <c r="A6" s="712" t="s">
        <v>666</v>
      </c>
    </row>
    <row r="8" spans="1:7" ht="63.75">
      <c r="A8" s="732" t="s">
        <v>664</v>
      </c>
      <c r="B8" s="716" t="s">
        <v>619</v>
      </c>
      <c r="C8" s="716" t="s">
        <v>620</v>
      </c>
      <c r="D8" s="716" t="s">
        <v>621</v>
      </c>
      <c r="E8" s="708"/>
    </row>
    <row r="9" spans="1:7">
      <c r="A9" s="717" t="s">
        <v>1319</v>
      </c>
      <c r="B9" s="718">
        <v>6</v>
      </c>
      <c r="C9" s="718">
        <v>13</v>
      </c>
      <c r="D9" s="718">
        <v>6</v>
      </c>
    </row>
    <row r="10" spans="1:7">
      <c r="A10" s="717" t="s">
        <v>1325</v>
      </c>
      <c r="B10" s="718">
        <v>6</v>
      </c>
      <c r="C10" s="718">
        <v>13</v>
      </c>
      <c r="D10" s="718">
        <v>6</v>
      </c>
    </row>
    <row r="11" spans="1:7">
      <c r="A11" s="717" t="s">
        <v>1350</v>
      </c>
      <c r="B11" s="718">
        <v>5</v>
      </c>
      <c r="C11" s="718">
        <v>12</v>
      </c>
      <c r="D11" s="718">
        <v>6</v>
      </c>
    </row>
    <row r="12" spans="1:7">
      <c r="A12" s="717" t="s">
        <v>1368</v>
      </c>
      <c r="B12" s="718">
        <v>5</v>
      </c>
      <c r="C12" s="718">
        <v>12</v>
      </c>
      <c r="D12" s="718">
        <v>6</v>
      </c>
    </row>
    <row r="13" spans="1:7">
      <c r="A13" s="717" t="s">
        <v>1418</v>
      </c>
      <c r="B13" s="718">
        <v>5</v>
      </c>
      <c r="C13" s="718">
        <v>12</v>
      </c>
      <c r="D13" s="718">
        <v>6</v>
      </c>
    </row>
    <row r="14" spans="1:7">
      <c r="A14" s="717" t="s">
        <v>1469</v>
      </c>
      <c r="B14" s="718">
        <v>5</v>
      </c>
      <c r="C14" s="718">
        <v>12</v>
      </c>
      <c r="D14" s="718">
        <v>6</v>
      </c>
    </row>
    <row r="15" spans="1:7">
      <c r="A15" s="717" t="s">
        <v>1497</v>
      </c>
      <c r="B15" s="718">
        <v>5</v>
      </c>
      <c r="C15" s="718">
        <v>12</v>
      </c>
      <c r="D15" s="718">
        <v>6</v>
      </c>
    </row>
    <row r="16" spans="1:7">
      <c r="A16" s="314" t="s">
        <v>1531</v>
      </c>
      <c r="B16" s="314">
        <v>5</v>
      </c>
      <c r="C16" s="314">
        <v>11</v>
      </c>
      <c r="D16" s="314">
        <v>6</v>
      </c>
    </row>
    <row r="17" spans="1:9">
      <c r="A17" s="800" t="s">
        <v>1635</v>
      </c>
      <c r="B17" s="314">
        <v>5</v>
      </c>
      <c r="C17" s="314">
        <v>11</v>
      </c>
      <c r="D17" s="314">
        <v>6</v>
      </c>
    </row>
    <row r="18" spans="1:9">
      <c r="A18" s="33" t="s">
        <v>482</v>
      </c>
    </row>
    <row r="19" spans="1:9">
      <c r="A19" s="33"/>
    </row>
    <row r="20" spans="1:9">
      <c r="A20" s="148" t="s">
        <v>667</v>
      </c>
    </row>
    <row r="21" spans="1:9" s="713" customFormat="1">
      <c r="A21" s="712" t="s">
        <v>668</v>
      </c>
    </row>
    <row r="23" spans="1:9" s="714" customFormat="1">
      <c r="D23" s="137" t="s">
        <v>1422</v>
      </c>
    </row>
    <row r="24" spans="1:9" s="714" customFormat="1" ht="63.75">
      <c r="A24" s="732" t="s">
        <v>664</v>
      </c>
      <c r="B24" s="716" t="s">
        <v>619</v>
      </c>
      <c r="C24" s="716" t="s">
        <v>620</v>
      </c>
      <c r="D24" s="716" t="s">
        <v>621</v>
      </c>
      <c r="H24" s="612"/>
    </row>
    <row r="25" spans="1:9">
      <c r="A25" s="717" t="s">
        <v>1319</v>
      </c>
      <c r="B25" s="719">
        <v>4387805.8889110088</v>
      </c>
      <c r="C25" s="719">
        <v>66403194.984405071</v>
      </c>
      <c r="D25" s="719">
        <v>633065761.44933295</v>
      </c>
      <c r="H25" s="613"/>
    </row>
    <row r="26" spans="1:9">
      <c r="A26" s="717" t="s">
        <v>1325</v>
      </c>
      <c r="B26" s="719">
        <v>4408457.3707611645</v>
      </c>
      <c r="C26" s="719">
        <v>60338443.762691617</v>
      </c>
      <c r="D26" s="719">
        <v>602210908.87915587</v>
      </c>
    </row>
    <row r="27" spans="1:9">
      <c r="A27" s="717" t="s">
        <v>1350</v>
      </c>
      <c r="B27" s="719">
        <v>4117766.5405799984</v>
      </c>
      <c r="C27" s="719">
        <v>55102178.512177311</v>
      </c>
      <c r="D27" s="719">
        <v>558811708.93888116</v>
      </c>
      <c r="E27" s="1078"/>
      <c r="F27" s="1078"/>
      <c r="G27" s="1078"/>
      <c r="I27" s="1078"/>
    </row>
    <row r="28" spans="1:9">
      <c r="A28" s="717" t="s">
        <v>1368</v>
      </c>
      <c r="B28" s="719">
        <v>4085669.1220386219</v>
      </c>
      <c r="C28" s="719">
        <v>51583037.228747755</v>
      </c>
      <c r="D28" s="719">
        <v>552721271.08633614</v>
      </c>
    </row>
    <row r="29" spans="1:9">
      <c r="A29" s="717" t="s">
        <v>1418</v>
      </c>
      <c r="B29" s="719">
        <v>3958593.9345676554</v>
      </c>
      <c r="C29" s="719">
        <v>50289952.219788969</v>
      </c>
      <c r="D29" s="719">
        <v>577498269.5600239</v>
      </c>
      <c r="E29" s="937"/>
      <c r="F29" s="937"/>
      <c r="G29" s="937"/>
    </row>
    <row r="30" spans="1:9">
      <c r="A30" s="717" t="s">
        <v>1469</v>
      </c>
      <c r="B30" s="719">
        <v>4622276</v>
      </c>
      <c r="C30" s="719">
        <v>50920135</v>
      </c>
      <c r="D30" s="719">
        <v>591068571</v>
      </c>
    </row>
    <row r="31" spans="1:9">
      <c r="A31" s="717" t="s">
        <v>1497</v>
      </c>
      <c r="B31" s="719">
        <v>4990328.72</v>
      </c>
      <c r="C31" s="719">
        <v>48373007.909999996</v>
      </c>
      <c r="D31" s="719">
        <v>596464408.23999989</v>
      </c>
    </row>
    <row r="32" spans="1:9">
      <c r="A32" s="314" t="s">
        <v>1531</v>
      </c>
      <c r="B32" s="719">
        <v>5150111.82</v>
      </c>
      <c r="C32" s="719">
        <v>47781620.990000002</v>
      </c>
      <c r="D32" s="719">
        <v>619227317.36000001</v>
      </c>
    </row>
    <row r="33" spans="1:11">
      <c r="A33" s="800" t="s">
        <v>1635</v>
      </c>
      <c r="B33" s="719">
        <v>5530726.3100000005</v>
      </c>
      <c r="C33" s="719">
        <v>50993044.340000004</v>
      </c>
      <c r="D33" s="719">
        <v>648160243.52999997</v>
      </c>
      <c r="E33" s="719"/>
      <c r="F33" s="719"/>
      <c r="G33" s="719"/>
      <c r="I33" s="791"/>
      <c r="J33" s="791"/>
      <c r="K33" s="791"/>
    </row>
    <row r="34" spans="1:11">
      <c r="A34" s="33" t="s">
        <v>482</v>
      </c>
      <c r="E34" s="937"/>
      <c r="F34" s="937"/>
      <c r="G34" s="937"/>
      <c r="I34" s="937"/>
      <c r="J34" s="937"/>
      <c r="K34" s="937"/>
    </row>
    <row r="35" spans="1:11">
      <c r="A35" s="553"/>
    </row>
    <row r="36" spans="1:11" s="713" customFormat="1">
      <c r="A36" s="148" t="s">
        <v>669</v>
      </c>
      <c r="B36" s="314"/>
      <c r="C36" s="314"/>
      <c r="D36" s="314"/>
      <c r="E36" s="314"/>
      <c r="F36" s="314"/>
      <c r="G36" s="314"/>
      <c r="H36" s="314"/>
      <c r="I36" s="314"/>
      <c r="J36" s="314"/>
    </row>
    <row r="37" spans="1:11">
      <c r="A37" s="712" t="s">
        <v>670</v>
      </c>
      <c r="B37" s="713"/>
      <c r="C37" s="713"/>
      <c r="D37" s="713"/>
      <c r="E37" s="713"/>
      <c r="F37" s="713"/>
      <c r="G37" s="713"/>
      <c r="H37" s="713"/>
      <c r="I37" s="713"/>
      <c r="J37" s="713"/>
    </row>
    <row r="38" spans="1:11" s="714" customFormat="1">
      <c r="A38" s="314"/>
      <c r="B38" s="314"/>
      <c r="C38" s="314"/>
      <c r="D38" s="314"/>
      <c r="E38" s="314"/>
      <c r="F38" s="314"/>
      <c r="G38" s="314"/>
      <c r="H38" s="314"/>
      <c r="I38" s="314"/>
      <c r="J38" s="314"/>
    </row>
    <row r="39" spans="1:11" s="714" customFormat="1">
      <c r="C39" s="137" t="s">
        <v>1422</v>
      </c>
    </row>
    <row r="40" spans="1:11" ht="51">
      <c r="A40" s="732" t="s">
        <v>664</v>
      </c>
      <c r="B40" s="716" t="s">
        <v>619</v>
      </c>
      <c r="C40" s="716" t="s">
        <v>620</v>
      </c>
      <c r="D40" s="714"/>
      <c r="E40" s="714"/>
      <c r="F40" s="714"/>
      <c r="G40" s="714"/>
      <c r="H40" s="714"/>
      <c r="I40" s="714"/>
      <c r="J40" s="714"/>
    </row>
    <row r="41" spans="1:11">
      <c r="A41" s="717" t="s">
        <v>1319</v>
      </c>
      <c r="B41" s="719">
        <v>581119452.9696728</v>
      </c>
      <c r="C41" s="719">
        <v>10943368654.43095</v>
      </c>
      <c r="D41" s="1078"/>
      <c r="E41" s="1078"/>
      <c r="F41" s="1078"/>
      <c r="G41" s="1078"/>
      <c r="I41" s="1078"/>
    </row>
    <row r="42" spans="1:11">
      <c r="A42" s="717" t="s">
        <v>1325</v>
      </c>
      <c r="B42" s="719">
        <v>602349878.31972933</v>
      </c>
      <c r="C42" s="719">
        <v>10927899032.193243</v>
      </c>
    </row>
    <row r="43" spans="1:11">
      <c r="A43" s="717" t="s">
        <v>1350</v>
      </c>
      <c r="B43" s="719">
        <v>659002849.42597377</v>
      </c>
      <c r="C43" s="719">
        <v>10459325564.80191</v>
      </c>
    </row>
    <row r="44" spans="1:11">
      <c r="A44" s="717" t="s">
        <v>1368</v>
      </c>
      <c r="B44" s="719">
        <v>575836870.92706883</v>
      </c>
      <c r="C44" s="719">
        <v>9797711106.6427765</v>
      </c>
      <c r="D44" s="706"/>
      <c r="E44" s="706"/>
      <c r="F44" s="706"/>
      <c r="G44" s="706"/>
      <c r="H44" s="706"/>
      <c r="I44" s="706"/>
      <c r="J44" s="706"/>
    </row>
    <row r="45" spans="1:11">
      <c r="A45" s="717" t="s">
        <v>1418</v>
      </c>
      <c r="B45" s="719">
        <v>659669627.4470768</v>
      </c>
      <c r="C45" s="719">
        <v>10772312419.669519</v>
      </c>
      <c r="H45" s="613"/>
    </row>
    <row r="46" spans="1:11">
      <c r="A46" s="717" t="s">
        <v>1469</v>
      </c>
      <c r="B46" s="719">
        <v>748991921</v>
      </c>
      <c r="C46" s="719">
        <v>12434586514</v>
      </c>
    </row>
    <row r="47" spans="1:11">
      <c r="A47" s="717" t="s">
        <v>1497</v>
      </c>
      <c r="B47" s="719">
        <v>843540092.06000006</v>
      </c>
      <c r="C47" s="719">
        <v>12545109063.289999</v>
      </c>
    </row>
    <row r="48" spans="1:11">
      <c r="A48" s="314" t="s">
        <v>1531</v>
      </c>
      <c r="B48" s="719">
        <v>1399133793.3699999</v>
      </c>
      <c r="C48" s="719">
        <v>14837057660.85</v>
      </c>
    </row>
    <row r="49" spans="1:10">
      <c r="A49" s="800" t="s">
        <v>1635</v>
      </c>
      <c r="B49" s="719">
        <v>977784997.59000003</v>
      </c>
      <c r="C49" s="719">
        <v>19160539854.84</v>
      </c>
    </row>
    <row r="50" spans="1:10">
      <c r="A50" s="275" t="s">
        <v>820</v>
      </c>
    </row>
    <row r="51" spans="1:10">
      <c r="A51" s="761" t="s">
        <v>821</v>
      </c>
    </row>
    <row r="52" spans="1:10">
      <c r="A52" s="33" t="s">
        <v>482</v>
      </c>
    </row>
    <row r="53" spans="1:10">
      <c r="A53" s="33"/>
    </row>
    <row r="54" spans="1:10">
      <c r="A54" s="148" t="s">
        <v>859</v>
      </c>
    </row>
    <row r="55" spans="1:10" ht="15" customHeight="1">
      <c r="A55" s="712" t="s">
        <v>860</v>
      </c>
    </row>
    <row r="56" spans="1:10" ht="15" customHeight="1">
      <c r="J56" s="137" t="s">
        <v>1422</v>
      </c>
    </row>
    <row r="57" spans="1:10" ht="15">
      <c r="A57" s="709"/>
      <c r="B57" s="1227" t="s">
        <v>874</v>
      </c>
      <c r="C57" s="1227"/>
      <c r="D57" s="1227"/>
      <c r="E57" s="1227"/>
      <c r="F57" s="1227"/>
      <c r="G57" s="1227"/>
      <c r="H57" s="1227"/>
      <c r="I57" s="1227"/>
      <c r="J57" s="1227"/>
    </row>
    <row r="58" spans="1:10" ht="84">
      <c r="A58" s="732" t="s">
        <v>664</v>
      </c>
      <c r="B58" s="793" t="s">
        <v>875</v>
      </c>
      <c r="C58" s="793" t="s">
        <v>876</v>
      </c>
      <c r="D58" s="793" t="s">
        <v>877</v>
      </c>
      <c r="E58" s="793" t="s">
        <v>878</v>
      </c>
      <c r="F58" s="793" t="s">
        <v>879</v>
      </c>
      <c r="G58" s="793" t="s">
        <v>880</v>
      </c>
      <c r="H58" s="799" t="s">
        <v>881</v>
      </c>
      <c r="I58" s="799" t="s">
        <v>882</v>
      </c>
      <c r="J58" s="793" t="s">
        <v>861</v>
      </c>
    </row>
    <row r="59" spans="1:10">
      <c r="A59" s="800" t="s">
        <v>1319</v>
      </c>
      <c r="B59" s="1077">
        <v>232220164.178114</v>
      </c>
      <c r="C59" s="1077">
        <v>5508367.1112880744</v>
      </c>
      <c r="D59" s="1077">
        <v>0</v>
      </c>
      <c r="E59" s="1077">
        <v>0</v>
      </c>
      <c r="F59" s="1077">
        <v>0</v>
      </c>
      <c r="G59" s="1077">
        <v>25228932.775897536</v>
      </c>
      <c r="H59" s="1077">
        <v>0</v>
      </c>
      <c r="I59" s="1077">
        <v>3902455.5046784789</v>
      </c>
      <c r="J59" s="1077">
        <v>266859919.56997809</v>
      </c>
    </row>
    <row r="60" spans="1:10">
      <c r="A60" s="800" t="s">
        <v>1325</v>
      </c>
      <c r="B60" s="1077">
        <v>250811442.98564461</v>
      </c>
      <c r="C60" s="1077">
        <v>8520307.3952886723</v>
      </c>
      <c r="D60" s="1077">
        <v>0</v>
      </c>
      <c r="E60" s="1077">
        <v>0</v>
      </c>
      <c r="F60" s="1077">
        <v>0</v>
      </c>
      <c r="G60" s="1077">
        <v>19573234.120445944</v>
      </c>
      <c r="H60" s="1077">
        <v>0</v>
      </c>
      <c r="I60" s="1077">
        <v>8085611.7486230005</v>
      </c>
      <c r="J60" s="1077">
        <v>286990596.25000226</v>
      </c>
    </row>
    <row r="61" spans="1:10">
      <c r="A61" s="800" t="s">
        <v>1350</v>
      </c>
      <c r="B61" s="1077">
        <v>143497241.62187272</v>
      </c>
      <c r="C61" s="1077">
        <v>1445306.1251576082</v>
      </c>
      <c r="D61" s="1077">
        <v>181830247.5280377</v>
      </c>
      <c r="E61" s="1077">
        <v>0</v>
      </c>
      <c r="F61" s="1077">
        <v>0</v>
      </c>
      <c r="G61" s="1077">
        <v>25294880.094233193</v>
      </c>
      <c r="H61" s="1077">
        <v>0</v>
      </c>
      <c r="I61" s="1077">
        <v>8127766.6733028069</v>
      </c>
      <c r="J61" s="1077">
        <v>360195442.04260409</v>
      </c>
    </row>
    <row r="62" spans="1:10">
      <c r="A62" s="800" t="s">
        <v>1368</v>
      </c>
      <c r="B62" s="1077">
        <v>173256581.45862365</v>
      </c>
      <c r="C62" s="1077">
        <v>1979222.9079567322</v>
      </c>
      <c r="D62" s="1077">
        <v>0</v>
      </c>
      <c r="E62" s="1077">
        <v>0</v>
      </c>
      <c r="F62" s="1077">
        <v>0</v>
      </c>
      <c r="G62" s="1077">
        <v>8319975.4462804431</v>
      </c>
      <c r="H62" s="1077">
        <v>0</v>
      </c>
      <c r="I62" s="1077">
        <v>3787286.216736346</v>
      </c>
      <c r="J62" s="1077">
        <v>187343066.02959716</v>
      </c>
    </row>
    <row r="63" spans="1:10">
      <c r="A63" s="800" t="s">
        <v>1418</v>
      </c>
      <c r="B63" s="1077">
        <v>148711049.57196894</v>
      </c>
      <c r="C63" s="1077">
        <v>26924559.161191851</v>
      </c>
      <c r="D63" s="1077">
        <v>0</v>
      </c>
      <c r="E63" s="1077">
        <v>0</v>
      </c>
      <c r="F63" s="1077">
        <v>0</v>
      </c>
      <c r="G63" s="1077">
        <v>18415374.875572365</v>
      </c>
      <c r="H63" s="1077">
        <v>0</v>
      </c>
      <c r="I63" s="1077">
        <v>2139229.1459287279</v>
      </c>
      <c r="J63" s="1077">
        <v>196190212.75466189</v>
      </c>
    </row>
    <row r="64" spans="1:10">
      <c r="A64" s="800" t="s">
        <v>1469</v>
      </c>
      <c r="B64" s="1077">
        <v>248972818</v>
      </c>
      <c r="C64" s="1077">
        <v>33219541</v>
      </c>
      <c r="D64" s="1077">
        <v>0</v>
      </c>
      <c r="E64" s="1077">
        <v>0</v>
      </c>
      <c r="F64" s="1077">
        <v>0</v>
      </c>
      <c r="G64" s="1077">
        <v>9737234</v>
      </c>
      <c r="H64" s="1077">
        <v>0</v>
      </c>
      <c r="I64" s="1077">
        <v>12861896</v>
      </c>
      <c r="J64" s="1077">
        <v>304791489</v>
      </c>
    </row>
    <row r="65" spans="1:10">
      <c r="A65" s="800" t="s">
        <v>1497</v>
      </c>
      <c r="B65" s="1077">
        <v>192578298.73612595</v>
      </c>
      <c r="C65" s="1077">
        <v>19248480.18</v>
      </c>
      <c r="D65" s="1077">
        <v>0</v>
      </c>
      <c r="E65" s="1077">
        <v>0</v>
      </c>
      <c r="F65" s="1077">
        <v>0</v>
      </c>
      <c r="G65" s="1077">
        <v>20068584.364</v>
      </c>
      <c r="H65" s="1077">
        <v>13157</v>
      </c>
      <c r="I65" s="1077">
        <v>8798086.5</v>
      </c>
      <c r="J65" s="1077">
        <v>240706606.78012595</v>
      </c>
    </row>
    <row r="66" spans="1:10">
      <c r="A66" s="800" t="s">
        <v>1531</v>
      </c>
      <c r="B66" s="1077">
        <v>155571450.64124143</v>
      </c>
      <c r="C66" s="1077">
        <v>17924453.780000001</v>
      </c>
      <c r="D66" s="1077">
        <v>0</v>
      </c>
      <c r="E66" s="1077">
        <v>0</v>
      </c>
      <c r="F66" s="1077">
        <v>0</v>
      </c>
      <c r="G66" s="1077">
        <v>2362062.5</v>
      </c>
      <c r="H66" s="1077">
        <v>0</v>
      </c>
      <c r="I66" s="1077">
        <v>3884281.2800000003</v>
      </c>
      <c r="J66" s="1077">
        <v>179742248.20124143</v>
      </c>
    </row>
    <row r="67" spans="1:10">
      <c r="A67" s="800" t="s">
        <v>1635</v>
      </c>
      <c r="B67" s="1077">
        <v>227033204.83233634</v>
      </c>
      <c r="C67" s="1077">
        <v>38749856.410000004</v>
      </c>
      <c r="D67" s="1077">
        <v>0</v>
      </c>
      <c r="E67" s="1077">
        <v>0</v>
      </c>
      <c r="F67" s="1077">
        <v>0</v>
      </c>
      <c r="G67" s="1077">
        <v>23928707.57</v>
      </c>
      <c r="H67" s="1077">
        <v>0</v>
      </c>
      <c r="I67" s="1077">
        <v>3856463.9834752027</v>
      </c>
      <c r="J67" s="1077">
        <v>293568232.79581153</v>
      </c>
    </row>
    <row r="68" spans="1:10">
      <c r="A68" s="33" t="s">
        <v>482</v>
      </c>
    </row>
    <row r="70" spans="1:10">
      <c r="A70" s="611" t="s">
        <v>81</v>
      </c>
    </row>
    <row r="75" spans="1:10">
      <c r="J75" s="34" t="s">
        <v>1044</v>
      </c>
    </row>
    <row r="106" spans="2:2">
      <c r="B106" s="715"/>
    </row>
    <row r="107" spans="2:2">
      <c r="B107" s="720"/>
    </row>
  </sheetData>
  <mergeCells count="2">
    <mergeCell ref="A4:G4"/>
    <mergeCell ref="B57:J57"/>
  </mergeCells>
  <hyperlinks>
    <hyperlink ref="A70" location="'2 Sadržaj'!A1" display="Sadržaj / Contents" xr:uid="{00000000-0004-0000-1600-000000000000}"/>
  </hyperlinks>
  <pageMargins left="0.7" right="0.7" top="0.75" bottom="0.75" header="0.3" footer="0.3"/>
  <pageSetup paperSize="9" scale="63" orientation="portrait" r:id="rId1"/>
  <rowBreaks count="1" manualBreakCount="1">
    <brk id="8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66"/>
  </sheetPr>
  <dimension ref="A1:S238"/>
  <sheetViews>
    <sheetView showGridLines="0" zoomScaleNormal="100" workbookViewId="0">
      <pane ySplit="10" topLeftCell="A35" activePane="bottomLeft" state="frozen"/>
      <selection pane="bottomLeft"/>
    </sheetView>
  </sheetViews>
  <sheetFormatPr defaultRowHeight="15"/>
  <cols>
    <col min="1" max="1" width="31.85546875" customWidth="1"/>
    <col min="2" max="2" width="11.140625" bestFit="1" customWidth="1"/>
    <col min="3" max="3" width="14.42578125" customWidth="1"/>
    <col min="4" max="4" width="33.42578125" customWidth="1"/>
    <col min="5" max="5" width="6.42578125" bestFit="1" customWidth="1"/>
    <col min="6" max="6" width="5.7109375" customWidth="1"/>
    <col min="7" max="7" width="8.42578125" style="261" bestFit="1" customWidth="1"/>
    <col min="8" max="8" width="11.7109375" bestFit="1" customWidth="1"/>
    <col min="9" max="9" width="8" bestFit="1" customWidth="1"/>
    <col min="10" max="10" width="9.28515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598" t="s">
        <v>671</v>
      </c>
      <c r="B1" s="535"/>
      <c r="C1" s="535"/>
      <c r="D1" s="535"/>
      <c r="E1" s="536"/>
      <c r="F1" s="536"/>
      <c r="G1" s="536"/>
      <c r="H1" s="536"/>
      <c r="I1" s="536"/>
      <c r="J1" s="536"/>
      <c r="K1" s="536"/>
      <c r="L1" s="536"/>
    </row>
    <row r="2" spans="1:19" ht="15" customHeight="1">
      <c r="A2" s="599" t="s">
        <v>672</v>
      </c>
      <c r="B2" s="538"/>
      <c r="C2" s="538"/>
      <c r="D2" s="538"/>
      <c r="E2" s="538"/>
      <c r="F2" s="538"/>
      <c r="G2" s="538"/>
      <c r="H2" s="538"/>
      <c r="I2" s="538"/>
      <c r="J2" s="536"/>
      <c r="K2" s="536"/>
      <c r="L2" s="536"/>
    </row>
    <row r="3" spans="1:19" s="261" customFormat="1">
      <c r="A3" s="537"/>
      <c r="B3" s="538"/>
      <c r="C3" s="538"/>
      <c r="D3" s="538"/>
      <c r="E3" s="538"/>
      <c r="F3" s="538"/>
      <c r="G3" s="538"/>
      <c r="H3" s="538"/>
      <c r="I3" s="538"/>
      <c r="J3" s="536"/>
      <c r="K3" s="536"/>
      <c r="L3" s="536"/>
    </row>
    <row r="4" spans="1:19" ht="12.75" customHeight="1">
      <c r="A4" s="139" t="s">
        <v>673</v>
      </c>
    </row>
    <row r="5" spans="1:19" ht="12.75" customHeight="1">
      <c r="A5" s="529" t="s">
        <v>674</v>
      </c>
      <c r="H5" s="261"/>
      <c r="I5" s="261"/>
    </row>
    <row r="6" spans="1:19" ht="12.75" customHeight="1">
      <c r="F6" s="137"/>
      <c r="G6" s="137"/>
      <c r="H6" s="1229" t="str">
        <f>Naslovnica!A20</f>
        <v>Ožujak 2024.</v>
      </c>
      <c r="I6" s="1229"/>
    </row>
    <row r="7" spans="1:19" ht="12.75" customHeight="1">
      <c r="F7" s="281"/>
      <c r="G7" s="281"/>
      <c r="H7" s="1230" t="str">
        <f>Naslovnica!A24</f>
        <v>March 2024</v>
      </c>
      <c r="I7" s="1230"/>
    </row>
    <row r="8" spans="1:19" ht="15" customHeight="1">
      <c r="A8" s="557"/>
      <c r="B8" s="558"/>
      <c r="C8" s="558"/>
      <c r="D8" s="558"/>
      <c r="E8" s="558"/>
      <c r="F8" s="558"/>
      <c r="G8" s="558"/>
      <c r="H8" s="736"/>
      <c r="I8" s="736"/>
      <c r="J8" s="559"/>
      <c r="K8" s="1228" t="s">
        <v>1094</v>
      </c>
      <c r="L8" s="1228"/>
    </row>
    <row r="9" spans="1:19" ht="33.75">
      <c r="A9" s="560" t="s">
        <v>74</v>
      </c>
      <c r="B9" s="561" t="s">
        <v>161</v>
      </c>
      <c r="C9" s="561" t="s">
        <v>162</v>
      </c>
      <c r="D9" s="562" t="s">
        <v>75</v>
      </c>
      <c r="E9" s="561" t="s">
        <v>104</v>
      </c>
      <c r="F9" s="561" t="s">
        <v>141</v>
      </c>
      <c r="G9" s="561" t="s">
        <v>628</v>
      </c>
      <c r="H9" s="561" t="s">
        <v>1408</v>
      </c>
      <c r="I9" s="561" t="s">
        <v>1410</v>
      </c>
      <c r="J9" s="561" t="s">
        <v>624</v>
      </c>
      <c r="K9" s="561" t="s">
        <v>626</v>
      </c>
      <c r="L9" s="561" t="s">
        <v>59</v>
      </c>
    </row>
    <row r="10" spans="1:19" ht="31.5">
      <c r="A10" s="563" t="s">
        <v>195</v>
      </c>
      <c r="B10" s="564" t="s">
        <v>164</v>
      </c>
      <c r="C10" s="564" t="s">
        <v>163</v>
      </c>
      <c r="D10" s="565" t="s">
        <v>76</v>
      </c>
      <c r="E10" s="564" t="s">
        <v>450</v>
      </c>
      <c r="F10" s="564" t="s">
        <v>142</v>
      </c>
      <c r="G10" s="566" t="s">
        <v>629</v>
      </c>
      <c r="H10" s="566" t="s">
        <v>1409</v>
      </c>
      <c r="I10" s="566" t="s">
        <v>1411</v>
      </c>
      <c r="J10" s="566" t="s">
        <v>766</v>
      </c>
      <c r="K10" s="566" t="s">
        <v>238</v>
      </c>
      <c r="L10" s="566" t="s">
        <v>239</v>
      </c>
    </row>
    <row r="11" spans="1:19" ht="12.75" customHeight="1">
      <c r="A11" s="133" t="s">
        <v>1134</v>
      </c>
      <c r="B11" s="189">
        <v>37695515978</v>
      </c>
      <c r="C11" s="424" t="s">
        <v>1135</v>
      </c>
      <c r="D11" s="424" t="s">
        <v>77</v>
      </c>
      <c r="E11" s="425" t="s">
        <v>1129</v>
      </c>
      <c r="F11" s="425" t="s">
        <v>1128</v>
      </c>
      <c r="G11" s="425" t="s">
        <v>1130</v>
      </c>
      <c r="H11" s="426">
        <v>819004.82</v>
      </c>
      <c r="I11" s="427">
        <v>13.2912</v>
      </c>
      <c r="J11" s="428">
        <v>-0.14848801160311864</v>
      </c>
      <c r="K11" s="428">
        <v>1.6955377364265223E-2</v>
      </c>
      <c r="L11" s="428">
        <v>4.6781446637769841E-2</v>
      </c>
      <c r="M11" s="288"/>
      <c r="N11" s="288"/>
      <c r="O11" s="288"/>
      <c r="P11" s="164"/>
      <c r="Q11" s="193"/>
      <c r="R11" s="76"/>
      <c r="S11" s="76"/>
    </row>
    <row r="12" spans="1:19" ht="12.75" customHeight="1">
      <c r="A12" s="133" t="s">
        <v>1136</v>
      </c>
      <c r="B12" s="189">
        <v>56499633647</v>
      </c>
      <c r="C12" s="424" t="s">
        <v>1137</v>
      </c>
      <c r="D12" s="424" t="s">
        <v>103</v>
      </c>
      <c r="E12" s="425" t="s">
        <v>1133</v>
      </c>
      <c r="F12" s="425" t="s">
        <v>1128</v>
      </c>
      <c r="G12" s="425" t="s">
        <v>1130</v>
      </c>
      <c r="H12" s="426">
        <v>78675417.109999999</v>
      </c>
      <c r="I12" s="427">
        <v>110.9212</v>
      </c>
      <c r="J12" s="428">
        <v>3.8575562933778285E-2</v>
      </c>
      <c r="K12" s="428">
        <v>7.8202443201693672E-3</v>
      </c>
      <c r="L12" s="428">
        <v>-2.3527928365304485E-3</v>
      </c>
      <c r="M12" s="288"/>
      <c r="N12" s="288"/>
      <c r="O12" s="288"/>
      <c r="P12" s="164"/>
      <c r="Q12" s="193"/>
      <c r="R12" s="76"/>
      <c r="S12" s="76"/>
    </row>
    <row r="13" spans="1:19" ht="12.75" customHeight="1">
      <c r="A13" s="133" t="s">
        <v>1138</v>
      </c>
      <c r="B13" s="189">
        <v>29300390100</v>
      </c>
      <c r="C13" s="424" t="s">
        <v>1139</v>
      </c>
      <c r="D13" s="424" t="s">
        <v>103</v>
      </c>
      <c r="E13" s="113" t="s">
        <v>1129</v>
      </c>
      <c r="F13" s="113" t="s">
        <v>1128</v>
      </c>
      <c r="G13" s="113" t="s">
        <v>1130</v>
      </c>
      <c r="H13" s="426">
        <v>21121106.27</v>
      </c>
      <c r="I13" s="427">
        <v>117.75839999999999</v>
      </c>
      <c r="J13" s="428">
        <v>4.3119196480707611E-2</v>
      </c>
      <c r="K13" s="428">
        <v>3.6292739076141611E-2</v>
      </c>
      <c r="L13" s="428">
        <v>9.3629349713460597E-2</v>
      </c>
      <c r="M13" s="288"/>
      <c r="N13" s="288"/>
      <c r="O13" s="288"/>
      <c r="P13" s="164"/>
      <c r="Q13" s="193"/>
      <c r="R13" s="76"/>
      <c r="S13" s="76"/>
    </row>
    <row r="14" spans="1:19" s="1073" customFormat="1" ht="12.75" customHeight="1">
      <c r="A14" s="133" t="s">
        <v>1140</v>
      </c>
      <c r="B14" s="189" t="s">
        <v>1141</v>
      </c>
      <c r="C14" s="424" t="s">
        <v>1142</v>
      </c>
      <c r="D14" s="424" t="s">
        <v>103</v>
      </c>
      <c r="E14" s="113" t="s">
        <v>1143</v>
      </c>
      <c r="F14" s="113" t="s">
        <v>1128</v>
      </c>
      <c r="G14" s="113" t="s">
        <v>1130</v>
      </c>
      <c r="H14" s="426">
        <v>24417883.02</v>
      </c>
      <c r="I14" s="427">
        <v>95.691900000000004</v>
      </c>
      <c r="J14" s="428">
        <v>2.5870421118317166E-2</v>
      </c>
      <c r="K14" s="428">
        <v>1.2537695620430167E-2</v>
      </c>
      <c r="L14" s="428">
        <v>1.7383341469985103E-2</v>
      </c>
      <c r="M14" s="288"/>
      <c r="N14" s="288"/>
      <c r="O14" s="288"/>
      <c r="P14" s="164"/>
      <c r="Q14" s="193"/>
      <c r="R14" s="76"/>
      <c r="S14" s="76"/>
    </row>
    <row r="15" spans="1:19" s="1073" customFormat="1" ht="12.75" customHeight="1">
      <c r="A15" s="133" t="s">
        <v>1144</v>
      </c>
      <c r="B15" s="189">
        <v>15448763136</v>
      </c>
      <c r="C15" s="424" t="s">
        <v>1145</v>
      </c>
      <c r="D15" s="424" t="s">
        <v>103</v>
      </c>
      <c r="E15" s="113" t="s">
        <v>1133</v>
      </c>
      <c r="F15" s="113" t="s">
        <v>1128</v>
      </c>
      <c r="G15" s="113" t="s">
        <v>1130</v>
      </c>
      <c r="H15" s="426">
        <v>26813660.469999999</v>
      </c>
      <c r="I15" s="427">
        <v>114.1058</v>
      </c>
      <c r="J15" s="428">
        <v>-0.49897941773631649</v>
      </c>
      <c r="K15" s="428">
        <v>2.859013627115381E-3</v>
      </c>
      <c r="L15" s="428">
        <v>5.6109765199459094E-3</v>
      </c>
      <c r="M15" s="288"/>
      <c r="N15" s="288"/>
      <c r="O15" s="288"/>
      <c r="P15" s="164"/>
      <c r="Q15" s="193"/>
      <c r="R15" s="76"/>
      <c r="S15" s="76"/>
    </row>
    <row r="16" spans="1:19" s="1073" customFormat="1" ht="12.75" customHeight="1">
      <c r="A16" s="133" t="s">
        <v>1312</v>
      </c>
      <c r="B16" s="189" t="s">
        <v>1313</v>
      </c>
      <c r="C16" s="424" t="s">
        <v>1314</v>
      </c>
      <c r="D16" s="424" t="s">
        <v>103</v>
      </c>
      <c r="E16" s="113" t="s">
        <v>1147</v>
      </c>
      <c r="F16" s="113" t="s">
        <v>1128</v>
      </c>
      <c r="G16" s="113" t="s">
        <v>1130</v>
      </c>
      <c r="H16" s="426">
        <v>2134366.9500000002</v>
      </c>
      <c r="I16" s="427">
        <v>100.6206</v>
      </c>
      <c r="J16" s="428">
        <v>2.9649899478534358E-2</v>
      </c>
      <c r="K16" s="428">
        <v>1.7932583360310783E-2</v>
      </c>
      <c r="L16" s="428">
        <v>6.8577620695391861E-2</v>
      </c>
      <c r="M16" s="288"/>
      <c r="N16" s="288"/>
      <c r="O16" s="288"/>
      <c r="P16" s="164"/>
      <c r="Q16" s="193"/>
      <c r="R16" s="76"/>
      <c r="S16" s="76"/>
    </row>
    <row r="17" spans="1:19" s="1073" customFormat="1" ht="12.75" customHeight="1">
      <c r="A17" s="133" t="s">
        <v>1146</v>
      </c>
      <c r="B17" s="189" t="s">
        <v>1271</v>
      </c>
      <c r="C17" s="424" t="s">
        <v>1272</v>
      </c>
      <c r="D17" s="424" t="s">
        <v>103</v>
      </c>
      <c r="E17" s="113" t="s">
        <v>1147</v>
      </c>
      <c r="F17" s="113" t="s">
        <v>1128</v>
      </c>
      <c r="G17" s="113" t="s">
        <v>1130</v>
      </c>
      <c r="H17" s="426">
        <v>5276435.58</v>
      </c>
      <c r="I17" s="427">
        <v>90.584199999999996</v>
      </c>
      <c r="J17" s="428">
        <v>-3.6437884552538047E-2</v>
      </c>
      <c r="K17" s="428">
        <v>3.9851869878754664E-2</v>
      </c>
      <c r="L17" s="428">
        <v>1.530878667066693E-3</v>
      </c>
      <c r="M17" s="288"/>
      <c r="N17" s="288"/>
      <c r="O17" s="288"/>
      <c r="P17" s="164"/>
      <c r="Q17" s="193"/>
      <c r="R17" s="76"/>
      <c r="S17" s="76"/>
    </row>
    <row r="18" spans="1:19" s="1073" customFormat="1" ht="12.75" customHeight="1">
      <c r="A18" s="133" t="s">
        <v>1315</v>
      </c>
      <c r="B18" s="189" t="s">
        <v>1316</v>
      </c>
      <c r="C18" s="424" t="s">
        <v>1317</v>
      </c>
      <c r="D18" s="424" t="s">
        <v>103</v>
      </c>
      <c r="E18" s="113" t="s">
        <v>1147</v>
      </c>
      <c r="F18" s="113" t="s">
        <v>1128</v>
      </c>
      <c r="G18" s="113" t="s">
        <v>1130</v>
      </c>
      <c r="H18" s="426">
        <v>3299046.49</v>
      </c>
      <c r="I18" s="427">
        <v>96.867199999999997</v>
      </c>
      <c r="J18" s="428">
        <v>-1.445233158920034E-2</v>
      </c>
      <c r="K18" s="428">
        <v>2.5294938260366884E-2</v>
      </c>
      <c r="L18" s="428">
        <v>-3.2186564340394019E-3</v>
      </c>
      <c r="M18" s="288"/>
      <c r="N18" s="288"/>
      <c r="O18" s="288"/>
      <c r="P18" s="164"/>
      <c r="Q18" s="193"/>
      <c r="R18" s="76"/>
      <c r="S18" s="76"/>
    </row>
    <row r="19" spans="1:19" s="1073" customFormat="1" ht="12.75" customHeight="1">
      <c r="A19" s="133" t="s">
        <v>1482</v>
      </c>
      <c r="B19" s="189" t="s">
        <v>1483</v>
      </c>
      <c r="C19" s="424" t="s">
        <v>1526</v>
      </c>
      <c r="D19" s="424" t="s">
        <v>103</v>
      </c>
      <c r="E19" s="113" t="s">
        <v>1143</v>
      </c>
      <c r="F19" s="113" t="s">
        <v>1128</v>
      </c>
      <c r="G19" s="113" t="s">
        <v>1130</v>
      </c>
      <c r="H19" s="426">
        <v>9838187.6400000006</v>
      </c>
      <c r="I19" s="427">
        <v>102.39109999999999</v>
      </c>
      <c r="J19" s="428">
        <v>2.0306592067143026E-3</v>
      </c>
      <c r="K19" s="428">
        <v>2.7008685280265343E-3</v>
      </c>
      <c r="L19" s="428">
        <v>-4.4363530680380237E-5</v>
      </c>
      <c r="M19" s="288"/>
      <c r="N19" s="288"/>
      <c r="O19" s="288"/>
      <c r="P19" s="164"/>
      <c r="Q19" s="193"/>
      <c r="R19" s="76"/>
      <c r="S19" s="76"/>
    </row>
    <row r="20" spans="1:19" s="1073" customFormat="1" ht="12.75" customHeight="1">
      <c r="A20" s="133" t="s">
        <v>1585</v>
      </c>
      <c r="B20" s="189" t="s">
        <v>1685</v>
      </c>
      <c r="C20" s="424" t="s">
        <v>1686</v>
      </c>
      <c r="D20" s="424" t="s">
        <v>103</v>
      </c>
      <c r="E20" s="113" t="s">
        <v>1143</v>
      </c>
      <c r="F20" s="113" t="s">
        <v>1128</v>
      </c>
      <c r="G20" s="113" t="s">
        <v>1130</v>
      </c>
      <c r="H20" s="426">
        <v>5051916.21</v>
      </c>
      <c r="I20" s="427">
        <v>100.5128</v>
      </c>
      <c r="J20" s="428">
        <v>2.1312722094928294E-3</v>
      </c>
      <c r="K20" s="428">
        <v>2.7294711051166765E-3</v>
      </c>
      <c r="L20" s="428">
        <v>8.1360570936794829E-4</v>
      </c>
      <c r="M20" s="288"/>
      <c r="N20" s="288"/>
      <c r="O20" s="288"/>
      <c r="P20" s="164"/>
      <c r="Q20" s="193"/>
      <c r="R20" s="76"/>
      <c r="S20" s="76"/>
    </row>
    <row r="21" spans="1:19" s="1073" customFormat="1" ht="12.75" customHeight="1">
      <c r="A21" s="133" t="s">
        <v>1532</v>
      </c>
      <c r="B21" s="189" t="s">
        <v>1573</v>
      </c>
      <c r="C21" s="424" t="s">
        <v>1574</v>
      </c>
      <c r="D21" s="424" t="s">
        <v>103</v>
      </c>
      <c r="E21" s="113" t="s">
        <v>1143</v>
      </c>
      <c r="F21" s="113" t="s">
        <v>1128</v>
      </c>
      <c r="G21" s="113" t="s">
        <v>1155</v>
      </c>
      <c r="H21" s="426">
        <v>9462982.0399999991</v>
      </c>
      <c r="I21" s="427">
        <v>102.6294</v>
      </c>
      <c r="J21" s="428">
        <v>4.2128608200802109E-3</v>
      </c>
      <c r="K21" s="428">
        <v>8.595566875170646E-2</v>
      </c>
      <c r="L21" s="428">
        <v>8.3739316549496401E-2</v>
      </c>
      <c r="M21" s="288"/>
      <c r="N21" s="288"/>
      <c r="O21" s="288"/>
      <c r="P21" s="164"/>
      <c r="Q21" s="193"/>
      <c r="R21" s="76"/>
      <c r="S21" s="76"/>
    </row>
    <row r="22" spans="1:19" s="261" customFormat="1" ht="12.75" customHeight="1">
      <c r="A22" s="133" t="s">
        <v>1448</v>
      </c>
      <c r="B22" s="189" t="s">
        <v>1450</v>
      </c>
      <c r="C22" s="424" t="s">
        <v>1451</v>
      </c>
      <c r="D22" s="424" t="s">
        <v>103</v>
      </c>
      <c r="E22" s="113" t="s">
        <v>1143</v>
      </c>
      <c r="F22" s="113" t="s">
        <v>1128</v>
      </c>
      <c r="G22" s="113" t="s">
        <v>1130</v>
      </c>
      <c r="H22" s="426">
        <v>14923457.43</v>
      </c>
      <c r="I22" s="427">
        <v>102.3788</v>
      </c>
      <c r="J22" s="428">
        <v>3.4203718409420159E-3</v>
      </c>
      <c r="K22" s="428">
        <v>3.6291057812771754E-3</v>
      </c>
      <c r="L22" s="428">
        <v>-1.8252416957329487E-3</v>
      </c>
      <c r="M22" s="288"/>
      <c r="N22" s="288"/>
      <c r="O22" s="288"/>
      <c r="P22" s="164"/>
      <c r="Q22" s="193"/>
      <c r="R22" s="76"/>
      <c r="S22" s="76"/>
    </row>
    <row r="23" spans="1:19" s="261" customFormat="1" ht="12.75" customHeight="1">
      <c r="A23" s="133" t="s">
        <v>1452</v>
      </c>
      <c r="B23" s="189" t="s">
        <v>1453</v>
      </c>
      <c r="C23" s="424" t="s">
        <v>1454</v>
      </c>
      <c r="D23" s="424" t="s">
        <v>103</v>
      </c>
      <c r="E23" s="113" t="s">
        <v>1143</v>
      </c>
      <c r="F23" s="113" t="s">
        <v>1128</v>
      </c>
      <c r="G23" s="113" t="s">
        <v>1130</v>
      </c>
      <c r="H23" s="426">
        <v>2778630.52</v>
      </c>
      <c r="I23" s="427">
        <v>102.9665</v>
      </c>
      <c r="J23" s="428">
        <v>3.1839095891750269E-3</v>
      </c>
      <c r="K23" s="428">
        <v>3.6298383630246622E-3</v>
      </c>
      <c r="L23" s="428">
        <v>-1.9683716271676754E-3</v>
      </c>
      <c r="M23" s="288"/>
      <c r="N23" s="288"/>
      <c r="O23" s="288"/>
      <c r="P23" s="164"/>
      <c r="Q23" s="193"/>
      <c r="R23" s="76"/>
      <c r="S23" s="76"/>
    </row>
    <row r="24" spans="1:19" s="261" customFormat="1" ht="12.75" customHeight="1">
      <c r="A24" s="133" t="s">
        <v>1533</v>
      </c>
      <c r="B24" s="189" t="s">
        <v>1575</v>
      </c>
      <c r="C24" s="424" t="s">
        <v>1576</v>
      </c>
      <c r="D24" s="424" t="s">
        <v>103</v>
      </c>
      <c r="E24" s="113" t="s">
        <v>1143</v>
      </c>
      <c r="F24" s="113" t="s">
        <v>1128</v>
      </c>
      <c r="G24" s="113" t="s">
        <v>1130</v>
      </c>
      <c r="H24" s="426">
        <v>14037100.83</v>
      </c>
      <c r="I24" s="427">
        <v>103.1781</v>
      </c>
      <c r="J24" s="428">
        <v>2.536814159382228E-3</v>
      </c>
      <c r="K24" s="428">
        <v>3.9739339513493732E-3</v>
      </c>
      <c r="L24" s="428">
        <v>5.2802784586414298E-4</v>
      </c>
      <c r="M24" s="288"/>
      <c r="N24" s="288"/>
      <c r="O24" s="288"/>
      <c r="P24" s="164"/>
      <c r="Q24" s="193"/>
      <c r="R24" s="76"/>
      <c r="S24" s="76"/>
    </row>
    <row r="25" spans="1:19" s="261" customFormat="1" ht="12.75" customHeight="1">
      <c r="A25" s="133" t="s">
        <v>1538</v>
      </c>
      <c r="B25" s="189" t="s">
        <v>1577</v>
      </c>
      <c r="C25" s="424" t="s">
        <v>1578</v>
      </c>
      <c r="D25" s="424" t="s">
        <v>103</v>
      </c>
      <c r="E25" s="113" t="s">
        <v>1143</v>
      </c>
      <c r="F25" s="113" t="s">
        <v>1128</v>
      </c>
      <c r="G25" s="113" t="s">
        <v>1130</v>
      </c>
      <c r="H25" s="426">
        <v>6054537.2300000004</v>
      </c>
      <c r="I25" s="427">
        <v>101.94459999999999</v>
      </c>
      <c r="J25" s="428">
        <v>3.8972379268384927E-3</v>
      </c>
      <c r="K25" s="428">
        <v>3.8966448676449605E-3</v>
      </c>
      <c r="L25" s="428">
        <v>3.3594895091604293E-4</v>
      </c>
      <c r="M25" s="288"/>
      <c r="N25" s="288"/>
      <c r="O25" s="288"/>
      <c r="P25" s="164"/>
      <c r="Q25" s="193"/>
      <c r="R25" s="76"/>
      <c r="S25" s="76"/>
    </row>
    <row r="26" spans="1:19" s="261" customFormat="1" ht="12.75" customHeight="1">
      <c r="A26" s="133" t="s">
        <v>1648</v>
      </c>
      <c r="B26" s="189" t="s">
        <v>1687</v>
      </c>
      <c r="C26" s="424" t="s">
        <v>1688</v>
      </c>
      <c r="D26" s="424" t="s">
        <v>103</v>
      </c>
      <c r="E26" s="113" t="s">
        <v>1143</v>
      </c>
      <c r="F26" s="113" t="s">
        <v>1128</v>
      </c>
      <c r="G26" s="113" t="s">
        <v>1155</v>
      </c>
      <c r="H26" s="426">
        <v>8930928.6699999999</v>
      </c>
      <c r="I26" s="427">
        <v>100.0265</v>
      </c>
      <c r="J26" s="428">
        <v>2.8836903823739046E-3</v>
      </c>
      <c r="K26" s="428">
        <v>8.574307641806711E-2</v>
      </c>
      <c r="L26" s="428" t="s">
        <v>1128</v>
      </c>
      <c r="M26" s="288"/>
      <c r="N26" s="288"/>
      <c r="O26" s="288"/>
      <c r="P26" s="164"/>
      <c r="Q26" s="193"/>
      <c r="R26" s="76"/>
      <c r="S26" s="76"/>
    </row>
    <row r="27" spans="1:19" s="261" customFormat="1" ht="12.75" customHeight="1">
      <c r="A27" s="133" t="s">
        <v>1689</v>
      </c>
      <c r="B27" s="189" t="s">
        <v>1690</v>
      </c>
      <c r="C27" s="424" t="s">
        <v>1691</v>
      </c>
      <c r="D27" s="424" t="s">
        <v>103</v>
      </c>
      <c r="E27" s="113" t="s">
        <v>1535</v>
      </c>
      <c r="F27" s="113" t="s">
        <v>1128</v>
      </c>
      <c r="G27" s="113" t="s">
        <v>1130</v>
      </c>
      <c r="H27" s="426">
        <v>66974868.109999999</v>
      </c>
      <c r="I27" s="427">
        <v>100.2486</v>
      </c>
      <c r="J27" s="428" t="s">
        <v>1128</v>
      </c>
      <c r="K27" s="428" t="s">
        <v>1128</v>
      </c>
      <c r="L27" s="428" t="s">
        <v>1128</v>
      </c>
      <c r="M27" s="288"/>
      <c r="N27" s="288"/>
      <c r="O27" s="288"/>
      <c r="P27" s="164"/>
      <c r="Q27" s="193"/>
      <c r="R27" s="76"/>
      <c r="S27" s="76"/>
    </row>
    <row r="28" spans="1:19" s="1073" customFormat="1" ht="12.75" customHeight="1">
      <c r="A28" s="133" t="s">
        <v>1148</v>
      </c>
      <c r="B28" s="189" t="s">
        <v>1273</v>
      </c>
      <c r="C28" s="424" t="s">
        <v>1274</v>
      </c>
      <c r="D28" s="424" t="s">
        <v>103</v>
      </c>
      <c r="E28" s="113" t="s">
        <v>1147</v>
      </c>
      <c r="F28" s="113" t="s">
        <v>1128</v>
      </c>
      <c r="G28" s="113" t="s">
        <v>1130</v>
      </c>
      <c r="H28" s="426">
        <v>11505635.210000001</v>
      </c>
      <c r="I28" s="427">
        <v>141.96440000000001</v>
      </c>
      <c r="J28" s="428">
        <v>1.7999803431153261E-2</v>
      </c>
      <c r="K28" s="428">
        <v>1.4210364257122521E-2</v>
      </c>
      <c r="L28" s="428">
        <v>0.12063448924460118</v>
      </c>
      <c r="M28" s="288"/>
      <c r="N28" s="288"/>
      <c r="O28" s="288"/>
      <c r="P28" s="164"/>
      <c r="Q28" s="193"/>
      <c r="R28" s="76"/>
      <c r="S28" s="76"/>
    </row>
    <row r="29" spans="1:19" s="1073" customFormat="1" ht="12.75" customHeight="1">
      <c r="A29" s="133" t="s">
        <v>1354</v>
      </c>
      <c r="B29" s="189" t="s">
        <v>1395</v>
      </c>
      <c r="C29" s="424" t="s">
        <v>1396</v>
      </c>
      <c r="D29" s="424" t="s">
        <v>1300</v>
      </c>
      <c r="E29" s="113" t="s">
        <v>1143</v>
      </c>
      <c r="F29" s="113" t="s">
        <v>1128</v>
      </c>
      <c r="G29" s="113" t="s">
        <v>1130</v>
      </c>
      <c r="H29" s="426">
        <v>13200603.550000001</v>
      </c>
      <c r="I29" s="427">
        <v>100.7859</v>
      </c>
      <c r="J29" s="428">
        <v>1.3282941709348295E-2</v>
      </c>
      <c r="K29" s="428">
        <v>1.471441055772793E-2</v>
      </c>
      <c r="L29" s="428">
        <v>1.65863353981337E-2</v>
      </c>
      <c r="M29" s="288"/>
      <c r="N29" s="288"/>
      <c r="O29" s="288"/>
      <c r="P29" s="164"/>
      <c r="Q29" s="193"/>
      <c r="R29" s="76"/>
      <c r="S29" s="76"/>
    </row>
    <row r="30" spans="1:19" s="261" customFormat="1" ht="12.75" customHeight="1">
      <c r="A30" s="133" t="s">
        <v>1330</v>
      </c>
      <c r="B30" s="189" t="s">
        <v>1331</v>
      </c>
      <c r="C30" s="424" t="s">
        <v>1332</v>
      </c>
      <c r="D30" s="424" t="s">
        <v>1300</v>
      </c>
      <c r="E30" s="113" t="s">
        <v>1143</v>
      </c>
      <c r="F30" s="113" t="s">
        <v>1128</v>
      </c>
      <c r="G30" s="113" t="s">
        <v>1130</v>
      </c>
      <c r="H30" s="426">
        <v>9132949.9600000009</v>
      </c>
      <c r="I30" s="427">
        <v>104.1925</v>
      </c>
      <c r="J30" s="428">
        <v>1.5259775979996837E-2</v>
      </c>
      <c r="K30" s="428">
        <v>2.0695553189217453E-2</v>
      </c>
      <c r="L30" s="428">
        <v>3.1617289714567676E-2</v>
      </c>
      <c r="M30" s="288"/>
      <c r="N30" s="288"/>
      <c r="O30" s="288"/>
      <c r="P30" s="164"/>
      <c r="Q30" s="193"/>
      <c r="R30" s="76"/>
      <c r="S30" s="76"/>
    </row>
    <row r="31" spans="1:19" s="261" customFormat="1" ht="12.75" customHeight="1">
      <c r="A31" s="133" t="s">
        <v>1299</v>
      </c>
      <c r="B31" s="189" t="s">
        <v>1208</v>
      </c>
      <c r="C31" s="424" t="s">
        <v>1209</v>
      </c>
      <c r="D31" s="424" t="s">
        <v>1300</v>
      </c>
      <c r="E31" s="113" t="s">
        <v>1133</v>
      </c>
      <c r="F31" s="113" t="s">
        <v>1128</v>
      </c>
      <c r="G31" s="113" t="s">
        <v>1130</v>
      </c>
      <c r="H31" s="426">
        <v>59252894.450000003</v>
      </c>
      <c r="I31" s="427">
        <v>128.8905</v>
      </c>
      <c r="J31" s="428">
        <v>1.0239069371369647E-2</v>
      </c>
      <c r="K31" s="428">
        <v>5.2896640961905828E-3</v>
      </c>
      <c r="L31" s="428">
        <v>-1.738644193957084E-4</v>
      </c>
      <c r="M31" s="288"/>
      <c r="N31" s="288"/>
      <c r="O31" s="288"/>
      <c r="P31" s="164"/>
      <c r="Q31" s="193"/>
      <c r="R31" s="76"/>
      <c r="S31" s="76"/>
    </row>
    <row r="32" spans="1:19" s="261" customFormat="1" ht="12.75" customHeight="1">
      <c r="A32" s="133" t="s">
        <v>1586</v>
      </c>
      <c r="B32" s="189" t="s">
        <v>1128</v>
      </c>
      <c r="C32" s="424" t="s">
        <v>1128</v>
      </c>
      <c r="D32" s="424" t="s">
        <v>1300</v>
      </c>
      <c r="E32" s="113" t="s">
        <v>1535</v>
      </c>
      <c r="F32" s="113" t="s">
        <v>114</v>
      </c>
      <c r="G32" s="113" t="s">
        <v>1130</v>
      </c>
      <c r="H32" s="426">
        <v>107476642.95999999</v>
      </c>
      <c r="I32" s="427">
        <v>100.9379</v>
      </c>
      <c r="J32" s="428">
        <v>0.38128576916896462</v>
      </c>
      <c r="K32" s="428">
        <v>2.7774679733751917E-3</v>
      </c>
      <c r="L32" s="428">
        <v>8.1359683510231484E-3</v>
      </c>
      <c r="M32" s="288"/>
      <c r="N32" s="288"/>
      <c r="O32" s="288"/>
      <c r="P32" s="164"/>
      <c r="Q32" s="193"/>
      <c r="R32" s="76"/>
      <c r="S32" s="76"/>
    </row>
    <row r="33" spans="1:19" s="1073" customFormat="1" ht="12.75" customHeight="1">
      <c r="A33" s="133" t="s">
        <v>1128</v>
      </c>
      <c r="B33" s="189" t="s">
        <v>1128</v>
      </c>
      <c r="C33" s="424" t="s">
        <v>1128</v>
      </c>
      <c r="D33" s="424" t="s">
        <v>1128</v>
      </c>
      <c r="E33" s="113" t="s">
        <v>1128</v>
      </c>
      <c r="F33" s="113" t="s">
        <v>115</v>
      </c>
      <c r="G33" s="113" t="s">
        <v>1130</v>
      </c>
      <c r="H33" s="426">
        <v>16098811.439999999</v>
      </c>
      <c r="I33" s="427">
        <v>100.9499</v>
      </c>
      <c r="J33" s="428">
        <v>0.64759193166085804</v>
      </c>
      <c r="K33" s="428">
        <v>2.8181019317397027E-3</v>
      </c>
      <c r="L33" s="428">
        <v>8.2276249649193556E-3</v>
      </c>
      <c r="M33" s="288"/>
      <c r="N33" s="288"/>
      <c r="O33" s="288"/>
      <c r="P33" s="164"/>
      <c r="Q33" s="193"/>
      <c r="R33" s="76"/>
      <c r="S33" s="76"/>
    </row>
    <row r="34" spans="1:19" s="1073" customFormat="1" ht="12.75" customHeight="1">
      <c r="A34" s="133" t="s">
        <v>1128</v>
      </c>
      <c r="B34" s="189" t="s">
        <v>1128</v>
      </c>
      <c r="C34" s="424" t="s">
        <v>1128</v>
      </c>
      <c r="D34" s="424" t="s">
        <v>1128</v>
      </c>
      <c r="E34" s="113" t="s">
        <v>1128</v>
      </c>
      <c r="F34" s="113" t="s">
        <v>116</v>
      </c>
      <c r="G34" s="113" t="s">
        <v>1130</v>
      </c>
      <c r="H34" s="426">
        <v>1208302.0800000001</v>
      </c>
      <c r="I34" s="427">
        <v>100.9603</v>
      </c>
      <c r="J34" s="428">
        <v>2.8680511748706561E-3</v>
      </c>
      <c r="K34" s="428">
        <v>2.8682087085705188E-3</v>
      </c>
      <c r="L34" s="428" t="s">
        <v>1128</v>
      </c>
      <c r="M34" s="288"/>
      <c r="N34" s="288"/>
      <c r="O34" s="288"/>
      <c r="P34" s="164"/>
      <c r="Q34" s="193"/>
      <c r="R34" s="76"/>
      <c r="S34" s="76"/>
    </row>
    <row r="35" spans="1:19" s="1073" customFormat="1" ht="12.75" customHeight="1">
      <c r="A35" s="133" t="s">
        <v>1301</v>
      </c>
      <c r="B35" s="189">
        <v>97407922886</v>
      </c>
      <c r="C35" s="424" t="s">
        <v>1210</v>
      </c>
      <c r="D35" s="424" t="s">
        <v>1300</v>
      </c>
      <c r="E35" s="113" t="s">
        <v>1133</v>
      </c>
      <c r="F35" s="113" t="s">
        <v>1128</v>
      </c>
      <c r="G35" s="113" t="s">
        <v>1130</v>
      </c>
      <c r="H35" s="426">
        <v>51142681.280000001</v>
      </c>
      <c r="I35" s="427">
        <v>114.5882</v>
      </c>
      <c r="J35" s="428">
        <v>-3.6979706938100598E-4</v>
      </c>
      <c r="K35" s="428">
        <v>6.0474418653653217E-3</v>
      </c>
      <c r="L35" s="428">
        <v>5.3146557889014456E-3</v>
      </c>
      <c r="M35" s="288"/>
      <c r="N35" s="288"/>
      <c r="O35" s="288"/>
      <c r="P35" s="164"/>
      <c r="Q35" s="193"/>
      <c r="R35" s="76"/>
      <c r="S35" s="76"/>
    </row>
    <row r="36" spans="1:19" s="1073" customFormat="1" ht="12.75" customHeight="1">
      <c r="A36" s="133" t="s">
        <v>1449</v>
      </c>
      <c r="B36" s="189" t="s">
        <v>1397</v>
      </c>
      <c r="C36" s="424" t="s">
        <v>1398</v>
      </c>
      <c r="D36" s="424" t="s">
        <v>1300</v>
      </c>
      <c r="E36" s="113" t="s">
        <v>1143</v>
      </c>
      <c r="F36" s="113" t="s">
        <v>1128</v>
      </c>
      <c r="G36" s="113" t="s">
        <v>1155</v>
      </c>
      <c r="H36" s="426">
        <v>10746160.27</v>
      </c>
      <c r="I36" s="427">
        <v>104.883</v>
      </c>
      <c r="J36" s="428">
        <v>4.3001245132274768E-3</v>
      </c>
      <c r="K36" s="428">
        <v>8.6050087130461694E-2</v>
      </c>
      <c r="L36" s="428">
        <v>8.413381304720069E-2</v>
      </c>
      <c r="M36" s="288"/>
      <c r="N36" s="288"/>
      <c r="O36" s="288"/>
      <c r="P36" s="164"/>
      <c r="Q36" s="193"/>
      <c r="R36" s="76"/>
      <c r="S36" s="76"/>
    </row>
    <row r="37" spans="1:19" s="1073" customFormat="1" ht="12.75" customHeight="1">
      <c r="A37" s="133" t="s">
        <v>1302</v>
      </c>
      <c r="B37" s="189" t="s">
        <v>1211</v>
      </c>
      <c r="C37" s="424" t="s">
        <v>1212</v>
      </c>
      <c r="D37" s="424" t="s">
        <v>1300</v>
      </c>
      <c r="E37" s="113" t="s">
        <v>1143</v>
      </c>
      <c r="F37" s="113" t="s">
        <v>1128</v>
      </c>
      <c r="G37" s="113" t="s">
        <v>1155</v>
      </c>
      <c r="H37" s="426">
        <v>7429152.1399999997</v>
      </c>
      <c r="I37" s="427">
        <v>103.2574</v>
      </c>
      <c r="J37" s="428">
        <v>6.0523205296409976E-2</v>
      </c>
      <c r="K37" s="428">
        <v>9.8806590117054283E-2</v>
      </c>
      <c r="L37" s="428">
        <v>0.11386059392846248</v>
      </c>
      <c r="M37" s="288"/>
      <c r="N37" s="288"/>
      <c r="O37" s="288"/>
      <c r="P37" s="164"/>
      <c r="Q37" s="193"/>
      <c r="R37" s="76"/>
      <c r="S37" s="76"/>
    </row>
    <row r="38" spans="1:19" s="261" customFormat="1" ht="12.75" customHeight="1">
      <c r="A38" s="133" t="s">
        <v>1303</v>
      </c>
      <c r="B38" s="189">
        <v>30096106301</v>
      </c>
      <c r="C38" s="424" t="s">
        <v>1213</v>
      </c>
      <c r="D38" s="424" t="s">
        <v>1300</v>
      </c>
      <c r="E38" s="113" t="s">
        <v>1133</v>
      </c>
      <c r="F38" s="113" t="s">
        <v>1128</v>
      </c>
      <c r="G38" s="113" t="s">
        <v>1155</v>
      </c>
      <c r="H38" s="426">
        <v>46188265.509999998</v>
      </c>
      <c r="I38" s="427">
        <v>145.23859999999999</v>
      </c>
      <c r="J38" s="428">
        <v>1.5653118588039971E-2</v>
      </c>
      <c r="K38" s="428">
        <v>8.7203813273072361E-2</v>
      </c>
      <c r="L38" s="428">
        <v>8.604345192141527E-2</v>
      </c>
      <c r="M38" s="288"/>
      <c r="N38" s="288"/>
      <c r="O38" s="288"/>
      <c r="P38" s="164"/>
      <c r="Q38" s="193"/>
      <c r="R38" s="76"/>
      <c r="S38" s="76"/>
    </row>
    <row r="39" spans="1:19" s="261" customFormat="1" ht="12.75" customHeight="1">
      <c r="A39" s="133" t="s">
        <v>1304</v>
      </c>
      <c r="B39" s="189">
        <v>18911840764</v>
      </c>
      <c r="C39" s="424" t="s">
        <v>1214</v>
      </c>
      <c r="D39" s="424" t="s">
        <v>1300</v>
      </c>
      <c r="E39" s="113" t="s">
        <v>1129</v>
      </c>
      <c r="F39" s="113" t="s">
        <v>1128</v>
      </c>
      <c r="G39" s="113" t="s">
        <v>1130</v>
      </c>
      <c r="H39" s="426">
        <v>90454559.909999996</v>
      </c>
      <c r="I39" s="427">
        <v>19.398299999999999</v>
      </c>
      <c r="J39" s="428">
        <v>7.4770280532650446E-2</v>
      </c>
      <c r="K39" s="428">
        <v>3.9421088165636053E-2</v>
      </c>
      <c r="L39" s="428">
        <v>9.9726031936014703E-2</v>
      </c>
      <c r="M39" s="288"/>
      <c r="N39" s="288"/>
      <c r="O39" s="288"/>
      <c r="P39" s="164"/>
      <c r="Q39" s="193"/>
      <c r="R39" s="76"/>
      <c r="S39" s="76"/>
    </row>
    <row r="40" spans="1:19" s="261" customFormat="1" ht="12.75" customHeight="1">
      <c r="A40" s="133" t="s">
        <v>1305</v>
      </c>
      <c r="B40" s="189" t="s">
        <v>1282</v>
      </c>
      <c r="C40" s="424" t="s">
        <v>1283</v>
      </c>
      <c r="D40" s="424" t="s">
        <v>1300</v>
      </c>
      <c r="E40" s="113" t="s">
        <v>1143</v>
      </c>
      <c r="F40" s="113" t="s">
        <v>1128</v>
      </c>
      <c r="G40" s="113" t="s">
        <v>1130</v>
      </c>
      <c r="H40" s="426">
        <v>13522823.48</v>
      </c>
      <c r="I40" s="427">
        <v>115.50279999999999</v>
      </c>
      <c r="J40" s="428">
        <v>6.3194933501104389E-2</v>
      </c>
      <c r="K40" s="428">
        <v>3.3692178406470097E-2</v>
      </c>
      <c r="L40" s="428">
        <v>9.8888170054881597E-2</v>
      </c>
      <c r="M40" s="288"/>
      <c r="N40" s="288"/>
      <c r="O40" s="288"/>
      <c r="P40" s="164"/>
      <c r="Q40" s="193"/>
      <c r="R40" s="76"/>
      <c r="S40" s="76"/>
    </row>
    <row r="41" spans="1:19" s="1073" customFormat="1" ht="12.75" customHeight="1">
      <c r="A41" s="133" t="s">
        <v>1306</v>
      </c>
      <c r="B41" s="189" t="s">
        <v>1215</v>
      </c>
      <c r="C41" s="424" t="s">
        <v>1216</v>
      </c>
      <c r="D41" s="424" t="s">
        <v>1300</v>
      </c>
      <c r="E41" s="113" t="s">
        <v>1133</v>
      </c>
      <c r="F41" s="113" t="s">
        <v>1128</v>
      </c>
      <c r="G41" s="113" t="s">
        <v>1130</v>
      </c>
      <c r="H41" s="426">
        <v>40544928.789999999</v>
      </c>
      <c r="I41" s="427">
        <v>101.2685</v>
      </c>
      <c r="J41" s="428">
        <v>-1.3889259554273004E-2</v>
      </c>
      <c r="K41" s="428">
        <v>3.6640673625454312E-3</v>
      </c>
      <c r="L41" s="428">
        <v>6.6016246098066222E-3</v>
      </c>
      <c r="M41" s="288"/>
      <c r="N41" s="288"/>
      <c r="O41" s="288"/>
      <c r="P41" s="164"/>
      <c r="Q41" s="193"/>
      <c r="R41" s="76"/>
      <c r="S41" s="76"/>
    </row>
    <row r="42" spans="1:19" s="1073" customFormat="1" ht="12.75" customHeight="1">
      <c r="A42" s="133" t="s">
        <v>1307</v>
      </c>
      <c r="B42" s="189">
        <v>62937824927</v>
      </c>
      <c r="C42" s="424" t="s">
        <v>1217</v>
      </c>
      <c r="D42" s="424" t="s">
        <v>1300</v>
      </c>
      <c r="E42" s="113" t="s">
        <v>1143</v>
      </c>
      <c r="F42" s="113" t="s">
        <v>1128</v>
      </c>
      <c r="G42" s="113" t="s">
        <v>1130</v>
      </c>
      <c r="H42" s="426">
        <v>22133145.460000001</v>
      </c>
      <c r="I42" s="427">
        <v>109.6664</v>
      </c>
      <c r="J42" s="428">
        <v>1.5535290933522905E-2</v>
      </c>
      <c r="K42" s="428">
        <v>1.6243838067041327E-2</v>
      </c>
      <c r="L42" s="428">
        <v>1.0896296573154052E-2</v>
      </c>
      <c r="M42" s="288"/>
      <c r="N42" s="288"/>
      <c r="O42" s="288"/>
      <c r="P42" s="164"/>
      <c r="Q42" s="193"/>
      <c r="R42" s="76"/>
      <c r="S42" s="76"/>
    </row>
    <row r="43" spans="1:19" s="1073" customFormat="1" ht="12.75" customHeight="1">
      <c r="A43" s="133" t="s">
        <v>1308</v>
      </c>
      <c r="B43" s="189">
        <v>52772437018</v>
      </c>
      <c r="C43" s="424" t="s">
        <v>1218</v>
      </c>
      <c r="D43" s="424" t="s">
        <v>1300</v>
      </c>
      <c r="E43" s="113" t="s">
        <v>1131</v>
      </c>
      <c r="F43" s="113" t="s">
        <v>1128</v>
      </c>
      <c r="G43" s="113" t="s">
        <v>1130</v>
      </c>
      <c r="H43" s="426">
        <v>60805213.409999996</v>
      </c>
      <c r="I43" s="427">
        <v>19.9831</v>
      </c>
      <c r="J43" s="428">
        <v>2.5742371730428149E-2</v>
      </c>
      <c r="K43" s="428">
        <v>2.2017532195206746E-2</v>
      </c>
      <c r="L43" s="428">
        <v>5.6804750647113877E-2</v>
      </c>
      <c r="M43" s="288"/>
      <c r="N43" s="288"/>
      <c r="O43" s="288"/>
      <c r="P43" s="164"/>
      <c r="Q43" s="193"/>
      <c r="R43" s="76"/>
      <c r="S43" s="76"/>
    </row>
    <row r="44" spans="1:19" s="261" customFormat="1" ht="12.75" customHeight="1">
      <c r="A44" s="133" t="s">
        <v>1309</v>
      </c>
      <c r="B44" s="189" t="s">
        <v>1219</v>
      </c>
      <c r="C44" s="424" t="s">
        <v>1220</v>
      </c>
      <c r="D44" s="424" t="s">
        <v>1300</v>
      </c>
      <c r="E44" s="113" t="s">
        <v>1143</v>
      </c>
      <c r="F44" s="113" t="s">
        <v>1128</v>
      </c>
      <c r="G44" s="113" t="s">
        <v>1130</v>
      </c>
      <c r="H44" s="426">
        <v>3192937.96</v>
      </c>
      <c r="I44" s="427">
        <v>98.670699999999997</v>
      </c>
      <c r="J44" s="428">
        <v>-9.7905335692477502E-3</v>
      </c>
      <c r="K44" s="428">
        <v>1.1520120914296994E-2</v>
      </c>
      <c r="L44" s="428">
        <v>1.3599700580213092E-2</v>
      </c>
      <c r="M44" s="288"/>
      <c r="N44" s="288"/>
      <c r="O44" s="288"/>
      <c r="P44" s="164"/>
      <c r="Q44" s="193"/>
      <c r="R44" s="76"/>
      <c r="S44" s="76"/>
    </row>
    <row r="45" spans="1:19" s="261" customFormat="1" ht="12.75" customHeight="1">
      <c r="A45" s="133" t="s">
        <v>1310</v>
      </c>
      <c r="B45" s="189" t="s">
        <v>1221</v>
      </c>
      <c r="C45" s="424" t="s">
        <v>1222</v>
      </c>
      <c r="D45" s="424" t="s">
        <v>1300</v>
      </c>
      <c r="E45" s="113" t="s">
        <v>1143</v>
      </c>
      <c r="F45" s="113" t="s">
        <v>1128</v>
      </c>
      <c r="G45" s="113" t="s">
        <v>1130</v>
      </c>
      <c r="H45" s="426">
        <v>3414954.95</v>
      </c>
      <c r="I45" s="427">
        <v>96.533100000000005</v>
      </c>
      <c r="J45" s="428">
        <v>-3.6114789895113075E-3</v>
      </c>
      <c r="K45" s="428">
        <v>9.8291201807654272E-3</v>
      </c>
      <c r="L45" s="428">
        <v>1.2486037883147061E-2</v>
      </c>
      <c r="M45" s="288"/>
      <c r="N45" s="288"/>
      <c r="O45" s="288"/>
      <c r="P45" s="164"/>
      <c r="Q45" s="193"/>
      <c r="R45" s="76"/>
      <c r="S45" s="76"/>
    </row>
    <row r="46" spans="1:19" ht="12.75" customHeight="1">
      <c r="A46" s="133" t="s">
        <v>1311</v>
      </c>
      <c r="B46" s="189">
        <v>66324185184</v>
      </c>
      <c r="C46" s="424" t="s">
        <v>1223</v>
      </c>
      <c r="D46" s="424" t="s">
        <v>1300</v>
      </c>
      <c r="E46" s="425" t="s">
        <v>1133</v>
      </c>
      <c r="F46" s="425" t="s">
        <v>1128</v>
      </c>
      <c r="G46" s="425" t="s">
        <v>1130</v>
      </c>
      <c r="H46" s="426">
        <v>73764154.599999994</v>
      </c>
      <c r="I46" s="427">
        <v>19.180900000000001</v>
      </c>
      <c r="J46" s="428">
        <v>-1.0722710931757917E-2</v>
      </c>
      <c r="K46" s="428">
        <v>2.7446101085297769E-3</v>
      </c>
      <c r="L46" s="428">
        <v>5.2996111740801766E-3</v>
      </c>
      <c r="M46" s="288"/>
      <c r="N46" s="288"/>
      <c r="O46" s="288"/>
      <c r="P46" s="164"/>
      <c r="Q46" s="193"/>
      <c r="R46" s="76"/>
      <c r="S46" s="76"/>
    </row>
    <row r="47" spans="1:19" s="261" customFormat="1" ht="12.75" customHeight="1">
      <c r="A47" s="133" t="s">
        <v>1369</v>
      </c>
      <c r="B47" s="189" t="s">
        <v>1391</v>
      </c>
      <c r="C47" s="424" t="s">
        <v>1392</v>
      </c>
      <c r="D47" s="424" t="s">
        <v>1300</v>
      </c>
      <c r="E47" s="425" t="s">
        <v>1143</v>
      </c>
      <c r="F47" s="425" t="s">
        <v>1128</v>
      </c>
      <c r="G47" s="425" t="s">
        <v>1130</v>
      </c>
      <c r="H47" s="426">
        <v>17979469.940000001</v>
      </c>
      <c r="I47" s="427">
        <v>101.5692</v>
      </c>
      <c r="J47" s="428">
        <v>1.7394074030376849E-3</v>
      </c>
      <c r="K47" s="428">
        <v>2.7168440381464265E-3</v>
      </c>
      <c r="L47" s="428">
        <v>-2.3377435101651356E-3</v>
      </c>
      <c r="M47" s="288"/>
      <c r="N47" s="288"/>
      <c r="O47" s="288"/>
      <c r="P47" s="164"/>
      <c r="Q47" s="193"/>
      <c r="R47" s="76"/>
      <c r="S47" s="76"/>
    </row>
    <row r="48" spans="1:19" s="261" customFormat="1" ht="12.75" customHeight="1">
      <c r="A48" s="133" t="s">
        <v>1380</v>
      </c>
      <c r="B48" s="189" t="s">
        <v>1389</v>
      </c>
      <c r="C48" s="424" t="s">
        <v>1390</v>
      </c>
      <c r="D48" s="424" t="s">
        <v>1300</v>
      </c>
      <c r="E48" s="425" t="s">
        <v>1143</v>
      </c>
      <c r="F48" s="425" t="s">
        <v>1128</v>
      </c>
      <c r="G48" s="425" t="s">
        <v>1130</v>
      </c>
      <c r="H48" s="426">
        <v>4203685.9000000004</v>
      </c>
      <c r="I48" s="427">
        <v>102.4384</v>
      </c>
      <c r="J48" s="428">
        <v>1.423755063711063E-3</v>
      </c>
      <c r="K48" s="428">
        <v>2.6986365865429018E-3</v>
      </c>
      <c r="L48" s="428">
        <v>-3.0823983528536214E-3</v>
      </c>
      <c r="M48" s="288"/>
      <c r="N48" s="288"/>
      <c r="O48" s="288"/>
      <c r="P48" s="164"/>
      <c r="Q48" s="193"/>
      <c r="R48" s="76"/>
      <c r="S48" s="76"/>
    </row>
    <row r="49" spans="1:19" s="261" customFormat="1" ht="12.75" customHeight="1">
      <c r="A49" s="133" t="s">
        <v>1414</v>
      </c>
      <c r="B49" s="189" t="s">
        <v>1387</v>
      </c>
      <c r="C49" s="424" t="s">
        <v>1388</v>
      </c>
      <c r="D49" s="424" t="s">
        <v>1300</v>
      </c>
      <c r="E49" s="425" t="s">
        <v>1143</v>
      </c>
      <c r="F49" s="425" t="s">
        <v>1128</v>
      </c>
      <c r="G49" s="425" t="s">
        <v>1130</v>
      </c>
      <c r="H49" s="426">
        <v>25695440.140000001</v>
      </c>
      <c r="I49" s="427">
        <v>102.1344</v>
      </c>
      <c r="J49" s="428">
        <v>-1.5371339671212958E-3</v>
      </c>
      <c r="K49" s="428">
        <v>2.6978311322642945E-3</v>
      </c>
      <c r="L49" s="428">
        <v>2.9160408021211559E-3</v>
      </c>
      <c r="M49" s="288"/>
      <c r="N49" s="288"/>
      <c r="O49" s="288"/>
      <c r="P49" s="164"/>
      <c r="Q49" s="193"/>
      <c r="R49" s="76"/>
      <c r="S49" s="76"/>
    </row>
    <row r="50" spans="1:19" s="261" customFormat="1" ht="12.75" customHeight="1">
      <c r="A50" s="133" t="s">
        <v>1455</v>
      </c>
      <c r="B50" s="189" t="s">
        <v>1456</v>
      </c>
      <c r="C50" s="424" t="s">
        <v>1457</v>
      </c>
      <c r="D50" s="424" t="s">
        <v>1300</v>
      </c>
      <c r="E50" s="425" t="s">
        <v>1143</v>
      </c>
      <c r="F50" s="425" t="s">
        <v>1128</v>
      </c>
      <c r="G50" s="425" t="s">
        <v>1130</v>
      </c>
      <c r="H50" s="426">
        <v>31454749.809999999</v>
      </c>
      <c r="I50" s="427">
        <v>101.7363</v>
      </c>
      <c r="J50" s="428">
        <v>1.8707485194611184E-3</v>
      </c>
      <c r="K50" s="428">
        <v>2.49697239633484E-3</v>
      </c>
      <c r="L50" s="428">
        <v>1.0646543177716961E-3</v>
      </c>
      <c r="M50" s="288"/>
      <c r="N50" s="288"/>
      <c r="O50" s="288"/>
      <c r="P50" s="164"/>
      <c r="Q50" s="193"/>
      <c r="R50" s="76"/>
      <c r="S50" s="76"/>
    </row>
    <row r="51" spans="1:19" s="261" customFormat="1" ht="12.75" customHeight="1">
      <c r="A51" s="112" t="s">
        <v>1488</v>
      </c>
      <c r="B51" s="429" t="s">
        <v>1489</v>
      </c>
      <c r="C51" s="430" t="s">
        <v>1490</v>
      </c>
      <c r="D51" s="430" t="s">
        <v>1300</v>
      </c>
      <c r="E51" s="113" t="s">
        <v>1143</v>
      </c>
      <c r="F51" s="113" t="s">
        <v>1128</v>
      </c>
      <c r="G51" s="113" t="s">
        <v>1130</v>
      </c>
      <c r="H51" s="426">
        <v>25541826.48</v>
      </c>
      <c r="I51" s="427">
        <v>102.4395</v>
      </c>
      <c r="J51" s="428">
        <v>-1.093956596818213E-3</v>
      </c>
      <c r="K51" s="428">
        <v>3.6534968344199559E-3</v>
      </c>
      <c r="L51" s="428">
        <v>-2.037843919105331E-3</v>
      </c>
      <c r="M51" s="288"/>
      <c r="N51" s="288"/>
      <c r="O51" s="288"/>
      <c r="P51" s="164"/>
      <c r="Q51" s="193"/>
      <c r="R51" s="76"/>
      <c r="S51" s="76"/>
    </row>
    <row r="52" spans="1:19" s="261" customFormat="1" ht="12.75" customHeight="1">
      <c r="A52" s="133" t="s">
        <v>1640</v>
      </c>
      <c r="B52" s="189" t="s">
        <v>1692</v>
      </c>
      <c r="C52" s="424" t="s">
        <v>1693</v>
      </c>
      <c r="D52" s="424" t="s">
        <v>1300</v>
      </c>
      <c r="E52" s="425" t="s">
        <v>1143</v>
      </c>
      <c r="F52" s="425" t="s">
        <v>1128</v>
      </c>
      <c r="G52" s="425" t="s">
        <v>1130</v>
      </c>
      <c r="H52" s="426">
        <v>13933545.33</v>
      </c>
      <c r="I52" s="427">
        <v>100.43170000000001</v>
      </c>
      <c r="J52" s="428">
        <v>3.42723206330664E-3</v>
      </c>
      <c r="K52" s="428">
        <v>4.0348662025970761E-3</v>
      </c>
      <c r="L52" s="428" t="s">
        <v>1128</v>
      </c>
      <c r="M52" s="288"/>
      <c r="N52" s="288"/>
      <c r="O52" s="288"/>
      <c r="P52" s="164"/>
      <c r="Q52" s="193"/>
      <c r="R52" s="76"/>
      <c r="S52" s="76"/>
    </row>
    <row r="53" spans="1:19" s="261" customFormat="1" ht="12.75" customHeight="1">
      <c r="A53" s="112" t="s">
        <v>1365</v>
      </c>
      <c r="B53" s="429" t="s">
        <v>1393</v>
      </c>
      <c r="C53" s="430" t="s">
        <v>1394</v>
      </c>
      <c r="D53" s="430" t="s">
        <v>1300</v>
      </c>
      <c r="E53" s="113" t="s">
        <v>1143</v>
      </c>
      <c r="F53" s="113" t="s">
        <v>1128</v>
      </c>
      <c r="G53" s="113" t="s">
        <v>1130</v>
      </c>
      <c r="H53" s="426">
        <v>18327674.82</v>
      </c>
      <c r="I53" s="427">
        <v>104.1985</v>
      </c>
      <c r="J53" s="428">
        <v>2.4752377604633224E-3</v>
      </c>
      <c r="K53" s="428">
        <v>5.2326877048238796E-3</v>
      </c>
      <c r="L53" s="428">
        <v>-5.7122338666781847E-4</v>
      </c>
      <c r="M53" s="288"/>
      <c r="N53" s="288"/>
      <c r="O53" s="288"/>
      <c r="P53" s="164"/>
      <c r="Q53" s="193"/>
      <c r="R53" s="76"/>
      <c r="S53" s="76"/>
    </row>
    <row r="54" spans="1:19" s="261" customFormat="1" ht="12.75" customHeight="1">
      <c r="A54" s="437" t="s">
        <v>1367</v>
      </c>
      <c r="B54" s="429" t="s">
        <v>1387</v>
      </c>
      <c r="C54" s="430" t="s">
        <v>1388</v>
      </c>
      <c r="D54" s="430" t="s">
        <v>1300</v>
      </c>
      <c r="E54" s="113" t="s">
        <v>1143</v>
      </c>
      <c r="F54" s="113" t="s">
        <v>1128</v>
      </c>
      <c r="G54" s="113" t="s">
        <v>1130</v>
      </c>
      <c r="H54" s="426">
        <v>6972639.75</v>
      </c>
      <c r="I54" s="427">
        <v>106.46899999999999</v>
      </c>
      <c r="J54" s="428">
        <v>4.8721219315253084E-3</v>
      </c>
      <c r="K54" s="428">
        <v>4.8729291466853564E-3</v>
      </c>
      <c r="L54" s="428">
        <v>-1.5721673753864573E-3</v>
      </c>
      <c r="M54" s="288"/>
      <c r="N54" s="288"/>
      <c r="O54" s="288"/>
      <c r="P54" s="164"/>
      <c r="Q54" s="193"/>
      <c r="R54" s="76"/>
      <c r="S54" s="76"/>
    </row>
    <row r="55" spans="1:19" s="261" customFormat="1" ht="12.75" customHeight="1">
      <c r="A55" s="437" t="s">
        <v>1347</v>
      </c>
      <c r="B55" s="429" t="s">
        <v>1348</v>
      </c>
      <c r="C55" s="430" t="s">
        <v>1349</v>
      </c>
      <c r="D55" s="430" t="s">
        <v>1300</v>
      </c>
      <c r="E55" s="113" t="s">
        <v>1143</v>
      </c>
      <c r="F55" s="113" t="s">
        <v>1128</v>
      </c>
      <c r="G55" s="113" t="s">
        <v>1130</v>
      </c>
      <c r="H55" s="426">
        <v>22060519.989999998</v>
      </c>
      <c r="I55" s="427">
        <v>101.42319999999999</v>
      </c>
      <c r="J55" s="428">
        <v>4.8894838324033962E-3</v>
      </c>
      <c r="K55" s="428">
        <v>4.9243902970685927E-3</v>
      </c>
      <c r="L55" s="428">
        <v>-2.0299020108041077E-3</v>
      </c>
      <c r="M55" s="288"/>
      <c r="N55" s="288"/>
      <c r="O55" s="288"/>
      <c r="P55" s="164"/>
      <c r="Q55" s="193"/>
      <c r="R55" s="76"/>
      <c r="S55" s="76"/>
    </row>
    <row r="56" spans="1:19" s="261" customFormat="1" ht="12.75" customHeight="1">
      <c r="A56" s="437" t="s">
        <v>1150</v>
      </c>
      <c r="B56" s="429">
        <v>84300431782</v>
      </c>
      <c r="C56" s="430" t="s">
        <v>1151</v>
      </c>
      <c r="D56" s="430" t="s">
        <v>140</v>
      </c>
      <c r="E56" s="113" t="s">
        <v>1129</v>
      </c>
      <c r="F56" s="113" t="s">
        <v>1128</v>
      </c>
      <c r="G56" s="113" t="s">
        <v>1130</v>
      </c>
      <c r="H56" s="426">
        <v>12285771.27</v>
      </c>
      <c r="I56" s="427">
        <v>29.613800000000001</v>
      </c>
      <c r="J56" s="428">
        <v>5.9687146289307602E-2</v>
      </c>
      <c r="K56" s="428">
        <v>4.254854744905856E-2</v>
      </c>
      <c r="L56" s="428">
        <v>9.5937666421859191E-2</v>
      </c>
      <c r="M56" s="288"/>
      <c r="N56" s="288"/>
      <c r="O56" s="288"/>
      <c r="P56" s="164"/>
      <c r="Q56" s="193"/>
      <c r="R56" s="76"/>
      <c r="S56" s="76"/>
    </row>
    <row r="57" spans="1:19" s="261" customFormat="1" ht="12.75" customHeight="1">
      <c r="A57" s="437" t="s">
        <v>1152</v>
      </c>
      <c r="B57" s="429" t="s">
        <v>1153</v>
      </c>
      <c r="C57" s="430" t="s">
        <v>1154</v>
      </c>
      <c r="D57" s="430" t="s">
        <v>140</v>
      </c>
      <c r="E57" s="113" t="s">
        <v>1129</v>
      </c>
      <c r="F57" s="113" t="s">
        <v>1128</v>
      </c>
      <c r="G57" s="113" t="s">
        <v>1155</v>
      </c>
      <c r="H57" s="426">
        <v>637031.87</v>
      </c>
      <c r="I57" s="427">
        <v>28.899100000000001</v>
      </c>
      <c r="J57" s="428">
        <v>-2.7340376025500324E-2</v>
      </c>
      <c r="K57" s="428">
        <v>0.11092789916729084</v>
      </c>
      <c r="L57" s="428">
        <v>0.15214526814871743</v>
      </c>
      <c r="M57" s="288"/>
      <c r="N57" s="288"/>
      <c r="O57" s="288"/>
      <c r="P57" s="164"/>
      <c r="Q57" s="193"/>
      <c r="R57" s="76"/>
      <c r="S57" s="76"/>
    </row>
    <row r="58" spans="1:19" s="261" customFormat="1" ht="12.75" customHeight="1">
      <c r="A58" s="437" t="s">
        <v>1156</v>
      </c>
      <c r="B58" s="429" t="s">
        <v>1157</v>
      </c>
      <c r="C58" s="430" t="s">
        <v>1158</v>
      </c>
      <c r="D58" s="430" t="s">
        <v>1159</v>
      </c>
      <c r="E58" s="113" t="s">
        <v>1131</v>
      </c>
      <c r="F58" s="113" t="s">
        <v>1128</v>
      </c>
      <c r="G58" s="113" t="s">
        <v>1130</v>
      </c>
      <c r="H58" s="426">
        <v>5590221.0999999996</v>
      </c>
      <c r="I58" s="427">
        <v>105.1926</v>
      </c>
      <c r="J58" s="428">
        <v>-7.1990989034748099E-3</v>
      </c>
      <c r="K58" s="428">
        <v>1.7235227051850766E-2</v>
      </c>
      <c r="L58" s="428">
        <v>1.7789618797414253E-2</v>
      </c>
      <c r="M58" s="288"/>
      <c r="N58" s="288"/>
      <c r="O58" s="288"/>
      <c r="P58" s="164"/>
      <c r="Q58" s="193"/>
      <c r="R58" s="76"/>
      <c r="S58" s="76"/>
    </row>
    <row r="59" spans="1:19" s="261" customFormat="1" ht="12.75" customHeight="1">
      <c r="A59" s="437" t="s">
        <v>1160</v>
      </c>
      <c r="B59" s="429">
        <v>80921653541</v>
      </c>
      <c r="C59" s="430" t="s">
        <v>1161</v>
      </c>
      <c r="D59" s="430" t="s">
        <v>1159</v>
      </c>
      <c r="E59" s="113" t="s">
        <v>1129</v>
      </c>
      <c r="F59" s="113" t="s">
        <v>1128</v>
      </c>
      <c r="G59" s="113" t="s">
        <v>1130</v>
      </c>
      <c r="H59" s="426">
        <v>4901590.33</v>
      </c>
      <c r="I59" s="427">
        <v>21.8476</v>
      </c>
      <c r="J59" s="428">
        <v>2.5969946912376418E-2</v>
      </c>
      <c r="K59" s="428">
        <v>2.7126644288360424E-2</v>
      </c>
      <c r="L59" s="428">
        <v>0.10394726638290774</v>
      </c>
      <c r="M59" s="288"/>
      <c r="N59" s="288"/>
      <c r="O59" s="288"/>
      <c r="P59" s="164"/>
      <c r="Q59" s="193"/>
      <c r="R59" s="76"/>
      <c r="S59" s="76"/>
    </row>
    <row r="60" spans="1:19" s="261" customFormat="1" ht="12.75" customHeight="1">
      <c r="A60" s="437" t="s">
        <v>1162</v>
      </c>
      <c r="B60" s="429">
        <v>43449016606</v>
      </c>
      <c r="C60" s="430" t="s">
        <v>1163</v>
      </c>
      <c r="D60" s="430" t="s">
        <v>1159</v>
      </c>
      <c r="E60" s="113" t="s">
        <v>1131</v>
      </c>
      <c r="F60" s="113" t="s">
        <v>1128</v>
      </c>
      <c r="G60" s="113" t="s">
        <v>1130</v>
      </c>
      <c r="H60" s="426">
        <v>13664063.529999999</v>
      </c>
      <c r="I60" s="427">
        <v>19.192299999999999</v>
      </c>
      <c r="J60" s="428">
        <v>1.8687034923006385E-2</v>
      </c>
      <c r="K60" s="428">
        <v>1.8202364026059348E-2</v>
      </c>
      <c r="L60" s="428">
        <v>7.3052827276257615E-2</v>
      </c>
      <c r="M60" s="288"/>
      <c r="N60" s="288"/>
      <c r="O60" s="288"/>
      <c r="P60" s="164"/>
      <c r="Q60" s="193"/>
      <c r="R60" s="76"/>
      <c r="S60" s="76"/>
    </row>
    <row r="61" spans="1:19" s="261" customFormat="1" ht="12.75" customHeight="1">
      <c r="A61" s="437" t="s">
        <v>1164</v>
      </c>
      <c r="B61" s="429">
        <v>70498146370</v>
      </c>
      <c r="C61" s="430" t="s">
        <v>1165</v>
      </c>
      <c r="D61" s="430" t="s">
        <v>1159</v>
      </c>
      <c r="E61" s="113" t="s">
        <v>1133</v>
      </c>
      <c r="F61" s="113" t="s">
        <v>1128</v>
      </c>
      <c r="G61" s="113" t="s">
        <v>1130</v>
      </c>
      <c r="H61" s="426">
        <v>2380331.06</v>
      </c>
      <c r="I61" s="427">
        <v>108.3142</v>
      </c>
      <c r="J61" s="428">
        <v>-2.5419805289418118E-2</v>
      </c>
      <c r="K61" s="428">
        <v>2.7542037481240733E-3</v>
      </c>
      <c r="L61" s="428">
        <v>5.71890335463765E-3</v>
      </c>
      <c r="M61" s="288"/>
      <c r="N61" s="288"/>
      <c r="O61" s="288"/>
      <c r="P61" s="164"/>
      <c r="Q61" s="193"/>
      <c r="R61" s="76"/>
      <c r="S61" s="76"/>
    </row>
    <row r="62" spans="1:19" s="261" customFormat="1" ht="12.75" customHeight="1">
      <c r="A62" s="437" t="s">
        <v>1415</v>
      </c>
      <c r="B62" s="429" t="s">
        <v>1166</v>
      </c>
      <c r="C62" s="430" t="s">
        <v>1167</v>
      </c>
      <c r="D62" s="430" t="s">
        <v>1159</v>
      </c>
      <c r="E62" s="113" t="s">
        <v>1133</v>
      </c>
      <c r="F62" s="113" t="s">
        <v>1128</v>
      </c>
      <c r="G62" s="113" t="s">
        <v>1130</v>
      </c>
      <c r="H62" s="426">
        <v>5469392.5999999996</v>
      </c>
      <c r="I62" s="427">
        <v>18.7881</v>
      </c>
      <c r="J62" s="428">
        <v>-2.1395703389206044E-2</v>
      </c>
      <c r="K62" s="428">
        <v>2.4864605287731045E-3</v>
      </c>
      <c r="L62" s="428">
        <v>4.8593916160559747E-3</v>
      </c>
      <c r="M62" s="288"/>
      <c r="N62" s="288"/>
      <c r="O62" s="288"/>
      <c r="P62" s="164"/>
      <c r="Q62" s="193"/>
      <c r="R62" s="76"/>
      <c r="S62" s="76"/>
    </row>
    <row r="63" spans="1:19" s="261" customFormat="1" ht="12.75" customHeight="1">
      <c r="A63" s="437" t="s">
        <v>1168</v>
      </c>
      <c r="B63" s="429" t="s">
        <v>1169</v>
      </c>
      <c r="C63" s="430" t="s">
        <v>1170</v>
      </c>
      <c r="D63" s="430" t="s">
        <v>1159</v>
      </c>
      <c r="E63" s="113" t="s">
        <v>1133</v>
      </c>
      <c r="F63" s="113" t="s">
        <v>1128</v>
      </c>
      <c r="G63" s="113" t="s">
        <v>1130</v>
      </c>
      <c r="H63" s="426">
        <v>12541066.58</v>
      </c>
      <c r="I63" s="427">
        <v>163.4085</v>
      </c>
      <c r="J63" s="428">
        <v>-6.0681968519410434E-3</v>
      </c>
      <c r="K63" s="428">
        <v>1.121561720858355E-2</v>
      </c>
      <c r="L63" s="428">
        <v>5.0549832484705348E-3</v>
      </c>
      <c r="M63" s="288"/>
      <c r="N63" s="288"/>
      <c r="O63" s="288"/>
      <c r="P63" s="164"/>
      <c r="Q63" s="193"/>
      <c r="R63" s="76"/>
      <c r="S63" s="76"/>
    </row>
    <row r="64" spans="1:19" s="261" customFormat="1" ht="12.75" customHeight="1">
      <c r="A64" s="437" t="s">
        <v>1171</v>
      </c>
      <c r="B64" s="429">
        <v>99792542550</v>
      </c>
      <c r="C64" s="430" t="s">
        <v>1172</v>
      </c>
      <c r="D64" s="430" t="s">
        <v>112</v>
      </c>
      <c r="E64" s="113" t="s">
        <v>1131</v>
      </c>
      <c r="F64" s="113" t="s">
        <v>114</v>
      </c>
      <c r="G64" s="113" t="s">
        <v>1130</v>
      </c>
      <c r="H64" s="426">
        <v>10587649.83</v>
      </c>
      <c r="I64" s="427">
        <v>17.062100000000001</v>
      </c>
      <c r="J64" s="428">
        <v>9.9308626600906891E-3</v>
      </c>
      <c r="K64" s="428">
        <v>1.3062504082032689E-2</v>
      </c>
      <c r="L64" s="428">
        <v>2.8717336516779435E-2</v>
      </c>
      <c r="M64" s="288"/>
      <c r="N64" s="288"/>
      <c r="O64" s="288"/>
      <c r="P64" s="164"/>
      <c r="Q64" s="193"/>
      <c r="R64" s="76"/>
      <c r="S64" s="76"/>
    </row>
    <row r="65" spans="1:19" ht="12.75" customHeight="1">
      <c r="A65" s="112" t="s">
        <v>1128</v>
      </c>
      <c r="B65" s="429" t="s">
        <v>1128</v>
      </c>
      <c r="C65" s="430" t="s">
        <v>1128</v>
      </c>
      <c r="D65" s="430" t="s">
        <v>1128</v>
      </c>
      <c r="E65" s="113" t="s">
        <v>1128</v>
      </c>
      <c r="F65" s="113" t="s">
        <v>115</v>
      </c>
      <c r="G65" s="113" t="s">
        <v>1130</v>
      </c>
      <c r="H65" s="426">
        <v>5760943.0700000003</v>
      </c>
      <c r="I65" s="427">
        <v>16.429500000000001</v>
      </c>
      <c r="J65" s="428">
        <v>3.7914799589937598E-3</v>
      </c>
      <c r="K65" s="428">
        <v>1.2641453613076781E-2</v>
      </c>
      <c r="L65" s="428">
        <v>2.7479502942445722E-2</v>
      </c>
      <c r="M65" s="288"/>
      <c r="N65" s="288"/>
      <c r="O65" s="288"/>
      <c r="P65" s="164"/>
      <c r="Q65" s="193"/>
      <c r="R65" s="76"/>
      <c r="S65" s="76"/>
    </row>
    <row r="66" spans="1:19" ht="12.75" customHeight="1">
      <c r="A66" s="437" t="s">
        <v>1128</v>
      </c>
      <c r="B66" s="429" t="s">
        <v>1128</v>
      </c>
      <c r="C66" s="430" t="s">
        <v>1128</v>
      </c>
      <c r="D66" s="430" t="s">
        <v>1128</v>
      </c>
      <c r="E66" s="113" t="s">
        <v>1128</v>
      </c>
      <c r="F66" s="113" t="s">
        <v>116</v>
      </c>
      <c r="G66" s="113" t="s">
        <v>1130</v>
      </c>
      <c r="H66" s="426">
        <v>893264.75</v>
      </c>
      <c r="I66" s="427">
        <v>16.951499999999999</v>
      </c>
      <c r="J66" s="428">
        <v>0.14685644571500345</v>
      </c>
      <c r="K66" s="428">
        <v>1.3269972204787761E-2</v>
      </c>
      <c r="L66" s="428">
        <v>2.9334968788710558E-2</v>
      </c>
      <c r="M66" s="288"/>
      <c r="N66" s="288"/>
      <c r="O66" s="288"/>
      <c r="P66" s="164"/>
      <c r="Q66" s="193"/>
      <c r="R66" s="76"/>
      <c r="S66" s="76"/>
    </row>
    <row r="67" spans="1:19" ht="12.75" customHeight="1">
      <c r="A67" s="112" t="s">
        <v>1470</v>
      </c>
      <c r="B67" s="189" t="s">
        <v>1471</v>
      </c>
      <c r="C67" s="424" t="s">
        <v>1472</v>
      </c>
      <c r="D67" s="430" t="s">
        <v>112</v>
      </c>
      <c r="E67" s="113" t="s">
        <v>1129</v>
      </c>
      <c r="F67" s="113" t="s">
        <v>114</v>
      </c>
      <c r="G67" s="113" t="s">
        <v>1130</v>
      </c>
      <c r="H67" s="431">
        <v>7581258.1799999997</v>
      </c>
      <c r="I67" s="432">
        <v>13.954499999999999</v>
      </c>
      <c r="J67" s="428">
        <v>0.11472670302295818</v>
      </c>
      <c r="K67" s="428">
        <v>6.9572615507250912E-2</v>
      </c>
      <c r="L67" s="428">
        <v>0.10941329178829418</v>
      </c>
      <c r="M67" s="288"/>
      <c r="N67" s="288"/>
      <c r="O67" s="288"/>
      <c r="P67" s="164"/>
      <c r="Q67" s="193"/>
      <c r="R67" s="76"/>
      <c r="S67" s="76"/>
    </row>
    <row r="68" spans="1:19" ht="12.75" customHeight="1">
      <c r="A68" s="433" t="s">
        <v>1128</v>
      </c>
      <c r="B68" s="434" t="s">
        <v>1128</v>
      </c>
      <c r="C68" s="869" t="s">
        <v>1128</v>
      </c>
      <c r="D68" s="430" t="s">
        <v>1128</v>
      </c>
      <c r="E68" s="425" t="s">
        <v>1128</v>
      </c>
      <c r="F68" s="425" t="s">
        <v>115</v>
      </c>
      <c r="G68" s="425" t="s">
        <v>1130</v>
      </c>
      <c r="H68" s="114">
        <v>0</v>
      </c>
      <c r="I68" s="115">
        <v>0</v>
      </c>
      <c r="J68" s="428" t="s">
        <v>1128</v>
      </c>
      <c r="K68" s="428" t="s">
        <v>1128</v>
      </c>
      <c r="L68" s="428" t="s">
        <v>1128</v>
      </c>
      <c r="M68" s="288"/>
      <c r="N68" s="288"/>
      <c r="O68" s="288"/>
      <c r="P68" s="164"/>
      <c r="Q68" s="193"/>
      <c r="R68" s="76"/>
      <c r="S68" s="76"/>
    </row>
    <row r="69" spans="1:19" ht="12.75" customHeight="1">
      <c r="A69" s="112" t="s">
        <v>1173</v>
      </c>
      <c r="B69" s="189">
        <v>48827873221</v>
      </c>
      <c r="C69" s="424" t="s">
        <v>1174</v>
      </c>
      <c r="D69" s="430" t="s">
        <v>112</v>
      </c>
      <c r="E69" s="113" t="s">
        <v>1133</v>
      </c>
      <c r="F69" s="113" t="s">
        <v>114</v>
      </c>
      <c r="G69" s="113" t="s">
        <v>1130</v>
      </c>
      <c r="H69" s="426">
        <v>6304740.54</v>
      </c>
      <c r="I69" s="427">
        <v>220.56979999999999</v>
      </c>
      <c r="J69" s="428">
        <v>0.11418471624221782</v>
      </c>
      <c r="K69" s="428">
        <v>6.9910084300248698E-3</v>
      </c>
      <c r="L69" s="428">
        <v>5.8310619993240387E-3</v>
      </c>
      <c r="M69" s="288"/>
      <c r="N69" s="288"/>
      <c r="O69" s="288"/>
      <c r="P69" s="164"/>
      <c r="Q69" s="193"/>
      <c r="R69" s="76"/>
      <c r="S69" s="76"/>
    </row>
    <row r="70" spans="1:19" ht="12.75" customHeight="1">
      <c r="A70" s="133" t="s">
        <v>1128</v>
      </c>
      <c r="B70" s="189" t="s">
        <v>1128</v>
      </c>
      <c r="C70" s="424" t="s">
        <v>1128</v>
      </c>
      <c r="D70" s="430" t="s">
        <v>1128</v>
      </c>
      <c r="E70" s="113" t="s">
        <v>1128</v>
      </c>
      <c r="F70" s="113" t="s">
        <v>115</v>
      </c>
      <c r="G70" s="113" t="s">
        <v>1130</v>
      </c>
      <c r="H70" s="426">
        <v>6308078.3099999996</v>
      </c>
      <c r="I70" s="427">
        <v>210.75120000000001</v>
      </c>
      <c r="J70" s="428">
        <v>-7.1115927458332839E-3</v>
      </c>
      <c r="K70" s="428">
        <v>6.5714532707534801E-3</v>
      </c>
      <c r="L70" s="428">
        <v>4.6166819284907401E-3</v>
      </c>
      <c r="M70" s="288"/>
      <c r="N70" s="288"/>
      <c r="O70" s="288"/>
      <c r="P70" s="164"/>
      <c r="Q70" s="193"/>
      <c r="R70" s="76"/>
      <c r="S70" s="76"/>
    </row>
    <row r="71" spans="1:19" ht="12.75" customHeight="1">
      <c r="A71" s="112" t="s">
        <v>1128</v>
      </c>
      <c r="B71" s="189" t="s">
        <v>1128</v>
      </c>
      <c r="C71" s="424" t="s">
        <v>1128</v>
      </c>
      <c r="D71" s="430" t="s">
        <v>1128</v>
      </c>
      <c r="E71" s="113" t="s">
        <v>1128</v>
      </c>
      <c r="F71" s="113" t="s">
        <v>116</v>
      </c>
      <c r="G71" s="113" t="s">
        <v>1130</v>
      </c>
      <c r="H71" s="426">
        <v>511670.89</v>
      </c>
      <c r="I71" s="427">
        <v>215.41569999999999</v>
      </c>
      <c r="J71" s="428">
        <v>0.1170486560033841</v>
      </c>
      <c r="K71" s="428">
        <v>7.2037405026299517E-3</v>
      </c>
      <c r="L71" s="428">
        <v>6.4799690508940966E-3</v>
      </c>
      <c r="M71" s="288"/>
      <c r="N71" s="288"/>
      <c r="O71" s="288"/>
      <c r="P71" s="164"/>
      <c r="Q71" s="193"/>
      <c r="R71" s="76"/>
      <c r="S71" s="76"/>
    </row>
    <row r="72" spans="1:19" s="261" customFormat="1" ht="12.75" customHeight="1">
      <c r="A72" s="112" t="s">
        <v>1175</v>
      </c>
      <c r="B72" s="189" t="s">
        <v>1176</v>
      </c>
      <c r="C72" s="424" t="s">
        <v>1177</v>
      </c>
      <c r="D72" s="430" t="s">
        <v>112</v>
      </c>
      <c r="E72" s="113" t="s">
        <v>1143</v>
      </c>
      <c r="F72" s="113" t="s">
        <v>114</v>
      </c>
      <c r="G72" s="113" t="s">
        <v>1130</v>
      </c>
      <c r="H72" s="426">
        <v>1215476.31</v>
      </c>
      <c r="I72" s="427">
        <v>97.470799999999997</v>
      </c>
      <c r="J72" s="428">
        <v>1.1795252481138663E-2</v>
      </c>
      <c r="K72" s="428">
        <v>1.3265803625355677E-2</v>
      </c>
      <c r="L72" s="428">
        <v>2.4606328182487092E-2</v>
      </c>
      <c r="M72" s="288"/>
      <c r="N72" s="288"/>
      <c r="O72" s="288"/>
      <c r="P72" s="164"/>
      <c r="Q72" s="193"/>
      <c r="R72" s="76"/>
      <c r="S72" s="76"/>
    </row>
    <row r="73" spans="1:19" ht="12.75" customHeight="1">
      <c r="A73" s="112" t="s">
        <v>1128</v>
      </c>
      <c r="B73" s="189" t="s">
        <v>1128</v>
      </c>
      <c r="C73" s="424" t="s">
        <v>1128</v>
      </c>
      <c r="D73" s="430" t="s">
        <v>1128</v>
      </c>
      <c r="E73" s="113" t="s">
        <v>1128</v>
      </c>
      <c r="F73" s="113" t="s">
        <v>115</v>
      </c>
      <c r="G73" s="113" t="s">
        <v>1130</v>
      </c>
      <c r="H73" s="426">
        <v>1302922.92</v>
      </c>
      <c r="I73" s="427">
        <v>96.1066</v>
      </c>
      <c r="J73" s="428">
        <v>1.0753749273100688E-2</v>
      </c>
      <c r="K73" s="428">
        <v>1.283930684815715E-2</v>
      </c>
      <c r="L73" s="428">
        <v>2.3339264247237201E-2</v>
      </c>
      <c r="M73" s="288"/>
      <c r="N73" s="288"/>
      <c r="O73" s="288"/>
      <c r="P73" s="164"/>
      <c r="Q73" s="193"/>
      <c r="R73" s="76"/>
      <c r="S73" s="76"/>
    </row>
    <row r="74" spans="1:19" ht="12.75" customHeight="1">
      <c r="A74" s="112" t="s">
        <v>1128</v>
      </c>
      <c r="B74" s="189" t="s">
        <v>1128</v>
      </c>
      <c r="C74" s="424" t="s">
        <v>1128</v>
      </c>
      <c r="D74" s="424" t="s">
        <v>1128</v>
      </c>
      <c r="E74" s="113" t="s">
        <v>1128</v>
      </c>
      <c r="F74" s="113" t="s">
        <v>116</v>
      </c>
      <c r="G74" s="113" t="s">
        <v>1130</v>
      </c>
      <c r="H74" s="426">
        <v>0</v>
      </c>
      <c r="I74" s="427">
        <v>0</v>
      </c>
      <c r="J74" s="428" t="s">
        <v>1128</v>
      </c>
      <c r="K74" s="428" t="s">
        <v>1128</v>
      </c>
      <c r="L74" s="428" t="s">
        <v>1128</v>
      </c>
      <c r="M74" s="288"/>
      <c r="N74" s="288"/>
      <c r="O74" s="288"/>
      <c r="P74" s="164"/>
      <c r="Q74" s="193"/>
      <c r="R74" s="76"/>
      <c r="S74" s="76"/>
    </row>
    <row r="75" spans="1:19" ht="12.75" customHeight="1">
      <c r="A75" s="437" t="s">
        <v>1178</v>
      </c>
      <c r="B75" s="189" t="s">
        <v>1179</v>
      </c>
      <c r="C75" s="424" t="s">
        <v>1008</v>
      </c>
      <c r="D75" s="424" t="s">
        <v>112</v>
      </c>
      <c r="E75" s="113" t="s">
        <v>1129</v>
      </c>
      <c r="F75" s="113" t="s">
        <v>114</v>
      </c>
      <c r="G75" s="113" t="s">
        <v>1130</v>
      </c>
      <c r="H75" s="426">
        <v>4091124.42</v>
      </c>
      <c r="I75" s="427">
        <v>22.849699999999999</v>
      </c>
      <c r="J75" s="428">
        <v>4.2187498103752885E-2</v>
      </c>
      <c r="K75" s="428">
        <v>4.2189858926233725E-2</v>
      </c>
      <c r="L75" s="428">
        <v>0.10363697836166907</v>
      </c>
      <c r="M75" s="288"/>
      <c r="N75" s="288"/>
      <c r="O75" s="288"/>
      <c r="P75" s="164"/>
      <c r="Q75" s="193"/>
      <c r="R75" s="76"/>
      <c r="S75" s="76"/>
    </row>
    <row r="76" spans="1:19" ht="12.75" customHeight="1">
      <c r="A76" s="437" t="s">
        <v>1128</v>
      </c>
      <c r="B76" s="189" t="s">
        <v>1128</v>
      </c>
      <c r="C76" s="424" t="s">
        <v>1128</v>
      </c>
      <c r="D76" s="424" t="s">
        <v>1128</v>
      </c>
      <c r="E76" s="113" t="s">
        <v>1128</v>
      </c>
      <c r="F76" s="113" t="s">
        <v>115</v>
      </c>
      <c r="G76" s="113" t="s">
        <v>1130</v>
      </c>
      <c r="H76" s="426">
        <v>38335.99</v>
      </c>
      <c r="I76" s="427">
        <v>22.8462</v>
      </c>
      <c r="J76" s="428">
        <v>4.2194306103568557E-2</v>
      </c>
      <c r="K76" s="428">
        <v>4.2191840812360715E-2</v>
      </c>
      <c r="L76" s="428">
        <v>0.10364916958928716</v>
      </c>
      <c r="M76" s="288"/>
      <c r="N76" s="288"/>
      <c r="O76" s="288"/>
      <c r="P76" s="164"/>
      <c r="Q76" s="193"/>
      <c r="R76" s="76"/>
      <c r="S76" s="76"/>
    </row>
    <row r="77" spans="1:19" ht="12.75" customHeight="1">
      <c r="A77" s="112" t="s">
        <v>1370</v>
      </c>
      <c r="B77" s="189" t="s">
        <v>1399</v>
      </c>
      <c r="C77" s="424" t="s">
        <v>1400</v>
      </c>
      <c r="D77" s="424" t="s">
        <v>112</v>
      </c>
      <c r="E77" s="113" t="s">
        <v>1131</v>
      </c>
      <c r="F77" s="113" t="s">
        <v>114</v>
      </c>
      <c r="G77" s="113" t="s">
        <v>1155</v>
      </c>
      <c r="H77" s="426">
        <v>1306801.99</v>
      </c>
      <c r="I77" s="427">
        <v>110.3095</v>
      </c>
      <c r="J77" s="428">
        <v>-6.2215983127835828E-2</v>
      </c>
      <c r="K77" s="428">
        <v>9.5315568941575668E-2</v>
      </c>
      <c r="L77" s="428">
        <v>0.11076298908666771</v>
      </c>
      <c r="M77" s="288"/>
      <c r="N77" s="288"/>
      <c r="O77" s="288"/>
      <c r="P77" s="164"/>
      <c r="Q77" s="193"/>
      <c r="R77" s="76"/>
      <c r="S77" s="76"/>
    </row>
    <row r="78" spans="1:19" ht="12.75" customHeight="1">
      <c r="A78" s="133" t="s">
        <v>1128</v>
      </c>
      <c r="B78" s="189" t="s">
        <v>1128</v>
      </c>
      <c r="C78" s="424" t="s">
        <v>1128</v>
      </c>
      <c r="D78" s="424" t="s">
        <v>1128</v>
      </c>
      <c r="E78" s="435" t="s">
        <v>1128</v>
      </c>
      <c r="F78" s="435" t="s">
        <v>115</v>
      </c>
      <c r="G78" s="435" t="s">
        <v>1155</v>
      </c>
      <c r="H78" s="426">
        <v>0</v>
      </c>
      <c r="I78" s="427">
        <v>0</v>
      </c>
      <c r="J78" s="428" t="s">
        <v>1128</v>
      </c>
      <c r="K78" s="428" t="s">
        <v>1128</v>
      </c>
      <c r="L78" s="428" t="s">
        <v>1128</v>
      </c>
      <c r="M78" s="288"/>
      <c r="N78" s="288"/>
      <c r="O78" s="288"/>
      <c r="P78" s="164"/>
      <c r="Q78" s="193"/>
      <c r="R78" s="76"/>
      <c r="S78" s="76"/>
    </row>
    <row r="79" spans="1:19" ht="12.75" customHeight="1">
      <c r="A79" s="112" t="s">
        <v>1128</v>
      </c>
      <c r="B79" s="189" t="s">
        <v>1128</v>
      </c>
      <c r="C79" s="424" t="s">
        <v>1128</v>
      </c>
      <c r="D79" s="424" t="s">
        <v>1128</v>
      </c>
      <c r="E79" s="113" t="s">
        <v>1128</v>
      </c>
      <c r="F79" s="113" t="s">
        <v>116</v>
      </c>
      <c r="G79" s="113" t="s">
        <v>1155</v>
      </c>
      <c r="H79" s="114">
        <v>0</v>
      </c>
      <c r="I79" s="115">
        <v>0</v>
      </c>
      <c r="J79" s="428" t="s">
        <v>1128</v>
      </c>
      <c r="K79" s="428" t="s">
        <v>1128</v>
      </c>
      <c r="L79" s="428" t="s">
        <v>1128</v>
      </c>
      <c r="M79" s="288"/>
      <c r="N79" s="288"/>
      <c r="O79" s="288"/>
      <c r="P79" s="164"/>
      <c r="Q79" s="193"/>
      <c r="R79" s="76"/>
      <c r="S79" s="76"/>
    </row>
    <row r="80" spans="1:19" ht="12.75" customHeight="1">
      <c r="A80" s="112" t="s">
        <v>1180</v>
      </c>
      <c r="B80" s="189" t="s">
        <v>1181</v>
      </c>
      <c r="C80" s="424" t="s">
        <v>1182</v>
      </c>
      <c r="D80" s="424" t="s">
        <v>112</v>
      </c>
      <c r="E80" s="113" t="s">
        <v>1133</v>
      </c>
      <c r="F80" s="113" t="s">
        <v>114</v>
      </c>
      <c r="G80" s="113" t="s">
        <v>1155</v>
      </c>
      <c r="H80" s="114">
        <v>1879459.76</v>
      </c>
      <c r="I80" s="115">
        <v>105.75020000000001</v>
      </c>
      <c r="J80" s="428">
        <v>-0.12060079454898576</v>
      </c>
      <c r="K80" s="428">
        <v>8.7292696692174099E-2</v>
      </c>
      <c r="L80" s="428">
        <v>8.1034918243114484E-2</v>
      </c>
      <c r="M80" s="288"/>
      <c r="N80" s="288"/>
      <c r="O80" s="288"/>
      <c r="P80" s="164"/>
      <c r="Q80" s="193"/>
      <c r="R80" s="76"/>
      <c r="S80" s="76"/>
    </row>
    <row r="81" spans="1:19" ht="12.75" customHeight="1">
      <c r="A81" s="112" t="s">
        <v>1128</v>
      </c>
      <c r="B81" s="189" t="s">
        <v>1128</v>
      </c>
      <c r="C81" s="424" t="s">
        <v>1128</v>
      </c>
      <c r="D81" s="424" t="s">
        <v>1128</v>
      </c>
      <c r="E81" s="113" t="s">
        <v>1128</v>
      </c>
      <c r="F81" s="113" t="s">
        <v>115</v>
      </c>
      <c r="G81" s="113" t="s">
        <v>1155</v>
      </c>
      <c r="H81" s="114">
        <v>416328.39</v>
      </c>
      <c r="I81" s="115">
        <v>102.25830000000001</v>
      </c>
      <c r="J81" s="428">
        <v>-1.7016672161297874E-2</v>
      </c>
      <c r="K81" s="428">
        <v>8.6840442720462985E-2</v>
      </c>
      <c r="L81" s="428">
        <v>7.9724964398232734E-2</v>
      </c>
      <c r="M81" s="288"/>
      <c r="N81" s="288"/>
      <c r="O81" s="288"/>
      <c r="P81" s="164"/>
      <c r="Q81" s="193"/>
      <c r="R81" s="76"/>
      <c r="S81" s="76"/>
    </row>
    <row r="82" spans="1:19" ht="12.75" customHeight="1">
      <c r="A82" s="112" t="s">
        <v>1128</v>
      </c>
      <c r="B82" s="429" t="s">
        <v>1128</v>
      </c>
      <c r="C82" s="430" t="s">
        <v>1128</v>
      </c>
      <c r="D82" s="430" t="s">
        <v>1128</v>
      </c>
      <c r="E82" s="113" t="s">
        <v>1128</v>
      </c>
      <c r="F82" s="113" t="s">
        <v>116</v>
      </c>
      <c r="G82" s="113" t="s">
        <v>1155</v>
      </c>
      <c r="H82" s="426">
        <v>101773.55</v>
      </c>
      <c r="I82" s="436">
        <v>105.6123</v>
      </c>
      <c r="J82" s="428">
        <v>0.14883024866464711</v>
      </c>
      <c r="K82" s="428">
        <v>8.7525916725439412E-2</v>
      </c>
      <c r="L82" s="428">
        <v>8.1719560564617488E-2</v>
      </c>
      <c r="M82" s="288"/>
      <c r="N82" s="288"/>
      <c r="O82" s="288"/>
      <c r="P82" s="164"/>
      <c r="Q82" s="193"/>
      <c r="R82" s="76"/>
      <c r="S82" s="76"/>
    </row>
    <row r="83" spans="1:19" ht="12.75" customHeight="1">
      <c r="A83" s="133" t="s">
        <v>1534</v>
      </c>
      <c r="B83" s="429" t="s">
        <v>1579</v>
      </c>
      <c r="C83" s="430" t="s">
        <v>1537</v>
      </c>
      <c r="D83" s="430" t="s">
        <v>112</v>
      </c>
      <c r="E83" s="113" t="s">
        <v>1535</v>
      </c>
      <c r="F83" s="113" t="s">
        <v>1128</v>
      </c>
      <c r="G83" s="113" t="s">
        <v>1130</v>
      </c>
      <c r="H83" s="426">
        <v>19661674.649999999</v>
      </c>
      <c r="I83" s="436">
        <v>101.5834</v>
      </c>
      <c r="J83" s="428">
        <v>0.12265981701366502</v>
      </c>
      <c r="K83" s="428">
        <v>3.0402219687881704E-3</v>
      </c>
      <c r="L83" s="428">
        <v>8.899494355591564E-3</v>
      </c>
      <c r="M83" s="288"/>
      <c r="N83" s="288"/>
      <c r="O83" s="288"/>
      <c r="P83" s="164"/>
      <c r="Q83" s="193"/>
      <c r="R83" s="76"/>
      <c r="S83" s="76"/>
    </row>
    <row r="84" spans="1:19" s="261" customFormat="1" ht="13.5" customHeight="1">
      <c r="A84" s="112" t="s">
        <v>1183</v>
      </c>
      <c r="B84" s="429">
        <v>61691616181</v>
      </c>
      <c r="C84" s="430" t="s">
        <v>1184</v>
      </c>
      <c r="D84" s="430" t="s">
        <v>112</v>
      </c>
      <c r="E84" s="113" t="s">
        <v>1129</v>
      </c>
      <c r="F84" s="113" t="s">
        <v>114</v>
      </c>
      <c r="G84" s="113" t="s">
        <v>1130</v>
      </c>
      <c r="H84" s="426">
        <v>16664897.24</v>
      </c>
      <c r="I84" s="436">
        <v>18.8644</v>
      </c>
      <c r="J84" s="428">
        <v>4.6155589052029988E-2</v>
      </c>
      <c r="K84" s="428">
        <v>1.3664622973546647E-2</v>
      </c>
      <c r="L84" s="428">
        <v>5.2418994912077022E-2</v>
      </c>
      <c r="M84" s="288"/>
      <c r="N84" s="288"/>
      <c r="O84" s="288"/>
      <c r="P84" s="164"/>
      <c r="Q84" s="193"/>
      <c r="R84" s="76"/>
      <c r="S84" s="76"/>
    </row>
    <row r="85" spans="1:19" s="261" customFormat="1" ht="13.5" customHeight="1">
      <c r="A85" s="112" t="s">
        <v>1128</v>
      </c>
      <c r="B85" s="429" t="s">
        <v>1128</v>
      </c>
      <c r="C85" s="430" t="s">
        <v>1128</v>
      </c>
      <c r="D85" s="430" t="s">
        <v>1128</v>
      </c>
      <c r="E85" s="113" t="s">
        <v>1128</v>
      </c>
      <c r="F85" s="113" t="s">
        <v>115</v>
      </c>
      <c r="G85" s="113" t="s">
        <v>1130</v>
      </c>
      <c r="H85" s="426">
        <v>8216168.6200000001</v>
      </c>
      <c r="I85" s="436">
        <v>17.901199999999999</v>
      </c>
      <c r="J85" s="428">
        <v>5.068339979976022E-3</v>
      </c>
      <c r="K85" s="428">
        <v>1.2814927551811239E-2</v>
      </c>
      <c r="L85" s="428">
        <v>4.9843706931436138E-2</v>
      </c>
      <c r="M85" s="288"/>
      <c r="N85" s="288"/>
      <c r="O85" s="288"/>
      <c r="P85" s="164"/>
      <c r="Q85" s="193"/>
      <c r="R85" s="76"/>
      <c r="S85" s="76"/>
    </row>
    <row r="86" spans="1:19" s="261" customFormat="1" ht="13.5" customHeight="1">
      <c r="A86" s="112" t="s">
        <v>1128</v>
      </c>
      <c r="B86" s="429" t="s">
        <v>1128</v>
      </c>
      <c r="C86" s="430" t="s">
        <v>1128</v>
      </c>
      <c r="D86" s="430" t="s">
        <v>1128</v>
      </c>
      <c r="E86" s="113" t="s">
        <v>1128</v>
      </c>
      <c r="F86" s="113" t="s">
        <v>116</v>
      </c>
      <c r="G86" s="113" t="s">
        <v>1130</v>
      </c>
      <c r="H86" s="426">
        <v>194816.94</v>
      </c>
      <c r="I86" s="436">
        <v>18.927800000000001</v>
      </c>
      <c r="J86" s="428">
        <v>9.8298496651483935E-2</v>
      </c>
      <c r="K86" s="428">
        <v>1.4090694783764235E-2</v>
      </c>
      <c r="L86" s="428">
        <v>5.3686941224935225E-2</v>
      </c>
      <c r="M86" s="288"/>
      <c r="N86" s="288"/>
      <c r="O86" s="288"/>
      <c r="P86" s="164"/>
      <c r="Q86" s="193"/>
      <c r="R86" s="76"/>
      <c r="S86" s="76"/>
    </row>
    <row r="87" spans="1:19" s="261" customFormat="1" ht="13.5" customHeight="1">
      <c r="A87" s="112" t="s">
        <v>1128</v>
      </c>
      <c r="B87" s="429" t="s">
        <v>1128</v>
      </c>
      <c r="C87" s="430" t="s">
        <v>1128</v>
      </c>
      <c r="D87" s="430" t="s">
        <v>1128</v>
      </c>
      <c r="E87" s="113" t="s">
        <v>1128</v>
      </c>
      <c r="F87" s="113" t="s">
        <v>1129</v>
      </c>
      <c r="G87" s="113" t="s">
        <v>1130</v>
      </c>
      <c r="H87" s="426">
        <v>38347.599999999999</v>
      </c>
      <c r="I87" s="436">
        <v>19.683299999999999</v>
      </c>
      <c r="J87" s="428">
        <v>1.2224172964656832E-2</v>
      </c>
      <c r="K87" s="428">
        <v>1.4524650155915753E-2</v>
      </c>
      <c r="L87" s="428">
        <v>5.5003189134431363E-2</v>
      </c>
      <c r="M87" s="288"/>
      <c r="N87" s="288"/>
      <c r="O87" s="288"/>
      <c r="P87" s="164"/>
      <c r="Q87" s="193"/>
      <c r="R87" s="76"/>
      <c r="S87" s="76"/>
    </row>
    <row r="88" spans="1:19" ht="13.5" customHeight="1">
      <c r="A88" s="437" t="s">
        <v>1185</v>
      </c>
      <c r="B88" s="429" t="s">
        <v>1186</v>
      </c>
      <c r="C88" s="430" t="s">
        <v>1187</v>
      </c>
      <c r="D88" s="430" t="s">
        <v>112</v>
      </c>
      <c r="E88" s="113" t="s">
        <v>1129</v>
      </c>
      <c r="F88" s="113" t="s">
        <v>114</v>
      </c>
      <c r="G88" s="113" t="s">
        <v>1155</v>
      </c>
      <c r="H88" s="426">
        <v>9737507.3100000005</v>
      </c>
      <c r="I88" s="436">
        <v>108.7788</v>
      </c>
      <c r="J88" s="428">
        <v>4.2891826359354068E-2</v>
      </c>
      <c r="K88" s="428">
        <v>0.10023766371944176</v>
      </c>
      <c r="L88" s="428">
        <v>0.2091558403021454</v>
      </c>
      <c r="M88" s="288"/>
      <c r="N88" s="288"/>
      <c r="O88" s="288"/>
      <c r="P88" s="164"/>
      <c r="Q88" s="193"/>
      <c r="R88" s="76"/>
      <c r="S88" s="76"/>
    </row>
    <row r="89" spans="1:19" s="261" customFormat="1" ht="12.75" customHeight="1">
      <c r="A89" s="437" t="s">
        <v>1128</v>
      </c>
      <c r="B89" s="429" t="s">
        <v>1128</v>
      </c>
      <c r="C89" s="430" t="s">
        <v>1128</v>
      </c>
      <c r="D89" s="430" t="s">
        <v>1128</v>
      </c>
      <c r="E89" s="113" t="s">
        <v>1128</v>
      </c>
      <c r="F89" s="113" t="s">
        <v>115</v>
      </c>
      <c r="G89" s="113" t="s">
        <v>1155</v>
      </c>
      <c r="H89" s="426">
        <v>7470870.75</v>
      </c>
      <c r="I89" s="436">
        <v>105.6661</v>
      </c>
      <c r="J89" s="428">
        <v>4.2804026952100171E-2</v>
      </c>
      <c r="K89" s="428">
        <v>9.9326749934909309E-2</v>
      </c>
      <c r="L89" s="428">
        <v>0.20628613965485298</v>
      </c>
      <c r="M89" s="288"/>
      <c r="N89" s="288"/>
      <c r="O89" s="288"/>
      <c r="P89" s="164"/>
      <c r="Q89" s="193"/>
      <c r="R89" s="76"/>
      <c r="S89" s="76"/>
    </row>
    <row r="90" spans="1:19" ht="12.75" customHeight="1">
      <c r="A90" s="133" t="s">
        <v>1128</v>
      </c>
      <c r="B90" s="429" t="s">
        <v>1128</v>
      </c>
      <c r="C90" s="430" t="s">
        <v>1128</v>
      </c>
      <c r="D90" s="430" t="s">
        <v>1128</v>
      </c>
      <c r="E90" s="113" t="s">
        <v>1128</v>
      </c>
      <c r="F90" s="113" t="s">
        <v>116</v>
      </c>
      <c r="G90" s="113" t="s">
        <v>1155</v>
      </c>
      <c r="H90" s="426">
        <v>652237.44999999995</v>
      </c>
      <c r="I90" s="427">
        <v>108.7734</v>
      </c>
      <c r="J90" s="428">
        <v>9.6459382409979533E-2</v>
      </c>
      <c r="K90" s="428">
        <v>0.10068945060962653</v>
      </c>
      <c r="L90" s="428">
        <v>0.21058537639802699</v>
      </c>
      <c r="M90" s="288"/>
      <c r="N90" s="288"/>
      <c r="O90" s="288"/>
      <c r="P90" s="164"/>
      <c r="Q90" s="193"/>
      <c r="R90" s="76"/>
      <c r="S90" s="76"/>
    </row>
    <row r="91" spans="1:19" ht="12.75" customHeight="1">
      <c r="A91" s="133" t="s">
        <v>1128</v>
      </c>
      <c r="B91" s="429" t="s">
        <v>1128</v>
      </c>
      <c r="C91" s="430" t="s">
        <v>1128</v>
      </c>
      <c r="D91" s="430" t="s">
        <v>1128</v>
      </c>
      <c r="E91" s="113" t="s">
        <v>1128</v>
      </c>
      <c r="F91" s="113" t="s">
        <v>1129</v>
      </c>
      <c r="G91" s="113" t="s">
        <v>1155</v>
      </c>
      <c r="H91" s="426">
        <v>132639.13</v>
      </c>
      <c r="I91" s="427">
        <v>112.164</v>
      </c>
      <c r="J91" s="428">
        <v>4.2266340156466926</v>
      </c>
      <c r="K91" s="428">
        <v>0.10101120395927099</v>
      </c>
      <c r="L91" s="428">
        <v>0.21189442182470741</v>
      </c>
      <c r="M91" s="288"/>
      <c r="N91" s="288"/>
      <c r="O91" s="288"/>
      <c r="P91" s="164"/>
      <c r="Q91" s="193"/>
      <c r="R91" s="76"/>
      <c r="S91" s="76"/>
    </row>
    <row r="92" spans="1:19" s="261" customFormat="1" ht="12.75" customHeight="1">
      <c r="A92" s="133" t="s">
        <v>1188</v>
      </c>
      <c r="B92" s="429" t="s">
        <v>1189</v>
      </c>
      <c r="C92" s="430" t="s">
        <v>1190</v>
      </c>
      <c r="D92" s="430" t="s">
        <v>112</v>
      </c>
      <c r="E92" s="113" t="s">
        <v>1143</v>
      </c>
      <c r="F92" s="113" t="s">
        <v>114</v>
      </c>
      <c r="G92" s="113" t="s">
        <v>1130</v>
      </c>
      <c r="H92" s="426">
        <v>3333925.1</v>
      </c>
      <c r="I92" s="427">
        <v>114.88249999999999</v>
      </c>
      <c r="J92" s="428">
        <v>-2.4112101906807348E-2</v>
      </c>
      <c r="K92" s="428">
        <v>9.5894853121458734E-3</v>
      </c>
      <c r="L92" s="428">
        <v>9.5619819604479961E-3</v>
      </c>
      <c r="M92" s="288"/>
      <c r="N92" s="288"/>
      <c r="O92" s="288"/>
      <c r="P92" s="235"/>
      <c r="Q92" s="236"/>
      <c r="R92" s="76"/>
      <c r="S92" s="76"/>
    </row>
    <row r="93" spans="1:19" s="261" customFormat="1" ht="12.75" customHeight="1">
      <c r="A93" s="133" t="s">
        <v>1128</v>
      </c>
      <c r="B93" s="429" t="s">
        <v>1128</v>
      </c>
      <c r="C93" s="430" t="s">
        <v>1128</v>
      </c>
      <c r="D93" s="430" t="s">
        <v>1128</v>
      </c>
      <c r="E93" s="113" t="s">
        <v>1128</v>
      </c>
      <c r="F93" s="113" t="s">
        <v>115</v>
      </c>
      <c r="G93" s="113" t="s">
        <v>1130</v>
      </c>
      <c r="H93" s="426">
        <v>15942279.75</v>
      </c>
      <c r="I93" s="427">
        <v>110.8929</v>
      </c>
      <c r="J93" s="428">
        <v>4.8070527943044894E-3</v>
      </c>
      <c r="K93" s="428">
        <v>9.183337307228312E-3</v>
      </c>
      <c r="L93" s="428">
        <v>8.3620296926618654E-3</v>
      </c>
      <c r="M93" s="288"/>
      <c r="N93" s="288"/>
      <c r="O93" s="288"/>
      <c r="P93" s="235"/>
      <c r="Q93" s="236"/>
      <c r="R93" s="76"/>
      <c r="S93" s="76"/>
    </row>
    <row r="94" spans="1:19" s="261" customFormat="1" ht="12.75" customHeight="1">
      <c r="A94" s="133" t="s">
        <v>1128</v>
      </c>
      <c r="B94" s="429" t="s">
        <v>1128</v>
      </c>
      <c r="C94" s="430" t="s">
        <v>1128</v>
      </c>
      <c r="D94" s="430" t="s">
        <v>1128</v>
      </c>
      <c r="E94" s="113" t="s">
        <v>1128</v>
      </c>
      <c r="F94" s="113" t="s">
        <v>116</v>
      </c>
      <c r="G94" s="113" t="s">
        <v>1130</v>
      </c>
      <c r="H94" s="426">
        <v>54147.39</v>
      </c>
      <c r="I94" s="427">
        <v>112.55970000000001</v>
      </c>
      <c r="J94" s="428">
        <v>9.1456911594308021E-2</v>
      </c>
      <c r="K94" s="428">
        <v>9.785689102520978E-3</v>
      </c>
      <c r="L94" s="428">
        <v>1.0139109879843788E-2</v>
      </c>
      <c r="M94" s="288"/>
      <c r="N94" s="288"/>
      <c r="O94" s="288"/>
      <c r="P94" s="235"/>
      <c r="Q94" s="236"/>
      <c r="R94" s="76"/>
      <c r="S94" s="76"/>
    </row>
    <row r="95" spans="1:19" s="261" customFormat="1" ht="12.75" customHeight="1">
      <c r="A95" s="133" t="s">
        <v>1641</v>
      </c>
      <c r="B95" s="429">
        <v>30290598804</v>
      </c>
      <c r="C95" s="430" t="s">
        <v>1149</v>
      </c>
      <c r="D95" s="430" t="s">
        <v>112</v>
      </c>
      <c r="E95" s="113" t="s">
        <v>1129</v>
      </c>
      <c r="F95" s="113" t="s">
        <v>1128</v>
      </c>
      <c r="G95" s="113" t="s">
        <v>1130</v>
      </c>
      <c r="H95" s="426">
        <v>3326783.07</v>
      </c>
      <c r="I95" s="427">
        <v>0.48459999999999998</v>
      </c>
      <c r="J95" s="428">
        <v>2.1136813937477239E-2</v>
      </c>
      <c r="K95" s="428">
        <v>2.2147226323560254E-2</v>
      </c>
      <c r="L95" s="428">
        <v>4.2457447557970873E-2</v>
      </c>
      <c r="M95" s="288"/>
      <c r="N95" s="288"/>
      <c r="O95" s="288"/>
      <c r="P95" s="235"/>
      <c r="Q95" s="236"/>
      <c r="R95" s="76"/>
      <c r="S95" s="76"/>
    </row>
    <row r="96" spans="1:19" s="261" customFormat="1" ht="12.75" customHeight="1">
      <c r="A96" s="133" t="s">
        <v>1191</v>
      </c>
      <c r="B96" s="429" t="s">
        <v>1192</v>
      </c>
      <c r="C96" s="430" t="s">
        <v>1096</v>
      </c>
      <c r="D96" s="430" t="s">
        <v>112</v>
      </c>
      <c r="E96" s="113" t="s">
        <v>1129</v>
      </c>
      <c r="F96" s="113" t="s">
        <v>114</v>
      </c>
      <c r="G96" s="973" t="s">
        <v>1130</v>
      </c>
      <c r="H96" s="426">
        <v>7449696.8700000001</v>
      </c>
      <c r="I96" s="974">
        <v>27.079799999999999</v>
      </c>
      <c r="J96" s="428">
        <v>3.6718452623117681E-2</v>
      </c>
      <c r="K96" s="428">
        <v>4.0490278951817338E-2</v>
      </c>
      <c r="L96" s="428">
        <v>0.1711399237110014</v>
      </c>
      <c r="M96" s="288"/>
      <c r="N96" s="288"/>
      <c r="O96" s="288"/>
      <c r="P96" s="235"/>
      <c r="Q96" s="236"/>
      <c r="R96" s="76"/>
      <c r="S96" s="76"/>
    </row>
    <row r="97" spans="1:19" ht="12.75" customHeight="1">
      <c r="A97" s="112" t="s">
        <v>1128</v>
      </c>
      <c r="B97" s="189" t="s">
        <v>1128</v>
      </c>
      <c r="C97" s="424" t="s">
        <v>1128</v>
      </c>
      <c r="D97" s="424" t="s">
        <v>1128</v>
      </c>
      <c r="E97" s="113" t="s">
        <v>1128</v>
      </c>
      <c r="F97" s="113" t="s">
        <v>115</v>
      </c>
      <c r="G97" s="113" t="s">
        <v>1130</v>
      </c>
      <c r="H97" s="426">
        <v>443784.45</v>
      </c>
      <c r="I97" s="427">
        <v>27.079799999999999</v>
      </c>
      <c r="J97" s="428">
        <v>0.10810290858258687</v>
      </c>
      <c r="K97" s="428">
        <v>4.0486281079378017E-2</v>
      </c>
      <c r="L97" s="428">
        <v>0.17113485881839052</v>
      </c>
      <c r="M97" s="288"/>
      <c r="N97" s="288"/>
      <c r="O97" s="288"/>
      <c r="P97" s="164"/>
      <c r="Q97" s="193"/>
      <c r="R97" s="76"/>
      <c r="S97" s="76"/>
    </row>
    <row r="98" spans="1:19" ht="12.75" customHeight="1">
      <c r="A98" s="112" t="s">
        <v>1193</v>
      </c>
      <c r="B98" s="189" t="s">
        <v>1194</v>
      </c>
      <c r="C98" s="424" t="s">
        <v>1195</v>
      </c>
      <c r="D98" s="424" t="s">
        <v>112</v>
      </c>
      <c r="E98" s="113" t="s">
        <v>1129</v>
      </c>
      <c r="F98" s="113" t="s">
        <v>114</v>
      </c>
      <c r="G98" s="113" t="s">
        <v>1130</v>
      </c>
      <c r="H98" s="426">
        <v>33052609.469999999</v>
      </c>
      <c r="I98" s="427">
        <v>201.77610000000001</v>
      </c>
      <c r="J98" s="428">
        <v>8.3103067936169506E-2</v>
      </c>
      <c r="K98" s="428">
        <v>3.4559826739412491E-2</v>
      </c>
      <c r="L98" s="428">
        <v>7.6116816770211315E-2</v>
      </c>
      <c r="M98" s="288"/>
      <c r="N98" s="288"/>
      <c r="O98" s="288"/>
      <c r="P98" s="164"/>
      <c r="Q98" s="193"/>
      <c r="R98" s="76"/>
      <c r="S98" s="76"/>
    </row>
    <row r="99" spans="1:19" ht="12.75" customHeight="1">
      <c r="A99" s="112" t="s">
        <v>1128</v>
      </c>
      <c r="B99" s="189" t="s">
        <v>1128</v>
      </c>
      <c r="C99" s="424" t="s">
        <v>1128</v>
      </c>
      <c r="D99" s="424" t="s">
        <v>1128</v>
      </c>
      <c r="E99" s="113" t="s">
        <v>1128</v>
      </c>
      <c r="F99" s="113" t="s">
        <v>115</v>
      </c>
      <c r="G99" s="113" t="s">
        <v>1130</v>
      </c>
      <c r="H99" s="426">
        <v>11926543.880000001</v>
      </c>
      <c r="I99" s="427">
        <v>183.50360000000001</v>
      </c>
      <c r="J99" s="428">
        <v>2.2782657040708587E-2</v>
      </c>
      <c r="K99" s="428">
        <v>3.3734575968705771E-2</v>
      </c>
      <c r="L99" s="428">
        <v>7.3585060201490915E-2</v>
      </c>
      <c r="M99" s="288"/>
      <c r="N99" s="288"/>
      <c r="O99" s="288"/>
      <c r="P99" s="164"/>
      <c r="Q99" s="193"/>
      <c r="R99" s="76"/>
      <c r="S99" s="76"/>
    </row>
    <row r="100" spans="1:19" ht="12.75" customHeight="1">
      <c r="A100" s="112" t="s">
        <v>1128</v>
      </c>
      <c r="B100" s="189" t="s">
        <v>1128</v>
      </c>
      <c r="C100" s="424" t="s">
        <v>1128</v>
      </c>
      <c r="D100" s="424" t="s">
        <v>1128</v>
      </c>
      <c r="E100" s="113" t="s">
        <v>1128</v>
      </c>
      <c r="F100" s="113" t="s">
        <v>116</v>
      </c>
      <c r="G100" s="113" t="s">
        <v>1130</v>
      </c>
      <c r="H100" s="426">
        <v>590073.63</v>
      </c>
      <c r="I100" s="427">
        <v>202.01599999999999</v>
      </c>
      <c r="J100" s="428">
        <v>0.15172846471021995</v>
      </c>
      <c r="K100" s="428">
        <v>3.4969463134182366E-2</v>
      </c>
      <c r="L100" s="428">
        <v>7.7374422490382955E-2</v>
      </c>
      <c r="M100" s="288"/>
      <c r="N100" s="288"/>
      <c r="O100" s="288"/>
      <c r="P100" s="164"/>
      <c r="Q100" s="193"/>
      <c r="R100" s="76"/>
      <c r="S100" s="76"/>
    </row>
    <row r="101" spans="1:19" ht="12.75" customHeight="1">
      <c r="A101" s="112" t="s">
        <v>1128</v>
      </c>
      <c r="B101" s="189" t="s">
        <v>1128</v>
      </c>
      <c r="C101" s="424" t="s">
        <v>1128</v>
      </c>
      <c r="D101" s="424" t="s">
        <v>1128</v>
      </c>
      <c r="E101" s="113" t="s">
        <v>1128</v>
      </c>
      <c r="F101" s="113" t="s">
        <v>1129</v>
      </c>
      <c r="G101" s="113" t="s">
        <v>1130</v>
      </c>
      <c r="H101" s="426">
        <v>355995.24</v>
      </c>
      <c r="I101" s="427">
        <v>209.98060000000001</v>
      </c>
      <c r="J101" s="428">
        <v>1.4325274751297319</v>
      </c>
      <c r="K101" s="428">
        <v>3.5354713246812386E-2</v>
      </c>
      <c r="L101" s="428">
        <v>7.8611318862853885E-2</v>
      </c>
      <c r="M101" s="288"/>
      <c r="N101" s="288"/>
      <c r="O101" s="288"/>
      <c r="P101" s="164"/>
      <c r="Q101" s="193"/>
      <c r="R101" s="76"/>
      <c r="S101" s="76"/>
    </row>
    <row r="102" spans="1:19" ht="12.75" customHeight="1">
      <c r="A102" s="133" t="s">
        <v>1366</v>
      </c>
      <c r="B102" s="189">
        <v>74643964821</v>
      </c>
      <c r="C102" s="424" t="s">
        <v>1196</v>
      </c>
      <c r="D102" s="424" t="s">
        <v>112</v>
      </c>
      <c r="E102" s="113" t="s">
        <v>1133</v>
      </c>
      <c r="F102" s="113" t="s">
        <v>1128</v>
      </c>
      <c r="G102" s="113" t="s">
        <v>1130</v>
      </c>
      <c r="H102" s="426">
        <v>52287509.270000003</v>
      </c>
      <c r="I102" s="427">
        <v>134.74959999999999</v>
      </c>
      <c r="J102" s="428">
        <v>-7.0076000644410885E-2</v>
      </c>
      <c r="K102" s="428">
        <v>2.483339012229191E-3</v>
      </c>
      <c r="L102" s="428">
        <v>7.3082202425307496E-3</v>
      </c>
      <c r="M102" s="288"/>
      <c r="N102" s="288"/>
      <c r="O102" s="288"/>
      <c r="P102" s="164"/>
      <c r="Q102" s="193"/>
      <c r="R102" s="76"/>
      <c r="S102" s="76"/>
    </row>
    <row r="103" spans="1:19" s="1073" customFormat="1" ht="12.75" customHeight="1">
      <c r="A103" s="133" t="s">
        <v>1197</v>
      </c>
      <c r="B103" s="189" t="s">
        <v>1198</v>
      </c>
      <c r="C103" s="424" t="s">
        <v>1199</v>
      </c>
      <c r="D103" s="424" t="s">
        <v>1005</v>
      </c>
      <c r="E103" s="113" t="s">
        <v>1143</v>
      </c>
      <c r="F103" s="113" t="s">
        <v>1128</v>
      </c>
      <c r="G103" s="113" t="s">
        <v>1130</v>
      </c>
      <c r="H103" s="426">
        <v>6160933.9900000002</v>
      </c>
      <c r="I103" s="427">
        <v>98.634799999999998</v>
      </c>
      <c r="J103" s="428">
        <v>1.790005596362465E-2</v>
      </c>
      <c r="K103" s="428">
        <v>2.2546133112170796E-2</v>
      </c>
      <c r="L103" s="428">
        <v>2.5378303524708379E-2</v>
      </c>
      <c r="M103" s="288"/>
      <c r="N103" s="288"/>
      <c r="O103" s="288"/>
      <c r="P103" s="164"/>
      <c r="Q103" s="193"/>
      <c r="R103" s="76"/>
      <c r="S103" s="76"/>
    </row>
    <row r="104" spans="1:19" s="1073" customFormat="1" ht="12.75" customHeight="1">
      <c r="A104" s="133" t="s">
        <v>1200</v>
      </c>
      <c r="B104" s="189">
        <v>85535430386</v>
      </c>
      <c r="C104" s="424" t="s">
        <v>1201</v>
      </c>
      <c r="D104" s="424" t="s">
        <v>1005</v>
      </c>
      <c r="E104" s="113" t="s">
        <v>1129</v>
      </c>
      <c r="F104" s="113" t="s">
        <v>1128</v>
      </c>
      <c r="G104" s="113" t="s">
        <v>1130</v>
      </c>
      <c r="H104" s="426">
        <v>37574458.57</v>
      </c>
      <c r="I104" s="427">
        <v>9.7959999999999994</v>
      </c>
      <c r="J104" s="428">
        <v>9.2777126685046563E-2</v>
      </c>
      <c r="K104" s="428">
        <v>3.8702152475877494E-2</v>
      </c>
      <c r="L104" s="428">
        <v>0.11351928616193008</v>
      </c>
      <c r="M104" s="288"/>
      <c r="N104" s="288"/>
      <c r="O104" s="288"/>
      <c r="P104" s="164"/>
      <c r="Q104" s="193"/>
      <c r="R104" s="76"/>
      <c r="S104" s="76"/>
    </row>
    <row r="105" spans="1:19" s="1073" customFormat="1" ht="12.75" customHeight="1">
      <c r="A105" s="133" t="s">
        <v>1202</v>
      </c>
      <c r="B105" s="189">
        <v>40425097619</v>
      </c>
      <c r="C105" s="424" t="s">
        <v>1203</v>
      </c>
      <c r="D105" s="424" t="s">
        <v>1005</v>
      </c>
      <c r="E105" s="113" t="s">
        <v>1129</v>
      </c>
      <c r="F105" s="113" t="s">
        <v>1128</v>
      </c>
      <c r="G105" s="113" t="s">
        <v>1130</v>
      </c>
      <c r="H105" s="426">
        <v>3493094.82</v>
      </c>
      <c r="I105" s="427">
        <v>132.45840000000001</v>
      </c>
      <c r="J105" s="428">
        <v>2.2136598261326856E-2</v>
      </c>
      <c r="K105" s="428">
        <v>2.2596048065528507E-2</v>
      </c>
      <c r="L105" s="428">
        <v>5.5783048436203186E-2</v>
      </c>
      <c r="M105" s="288"/>
      <c r="N105" s="288"/>
      <c r="O105" s="288"/>
      <c r="P105" s="164"/>
      <c r="Q105" s="193"/>
      <c r="R105" s="76"/>
      <c r="S105" s="76"/>
    </row>
    <row r="106" spans="1:19" s="1073" customFormat="1" ht="12.75" customHeight="1">
      <c r="A106" s="133" t="s">
        <v>1539</v>
      </c>
      <c r="B106" s="189" t="s">
        <v>1580</v>
      </c>
      <c r="C106" s="424" t="s">
        <v>1581</v>
      </c>
      <c r="D106" s="424" t="s">
        <v>1005</v>
      </c>
      <c r="E106" s="113" t="s">
        <v>1143</v>
      </c>
      <c r="F106" s="113" t="s">
        <v>1128</v>
      </c>
      <c r="G106" s="113" t="s">
        <v>1130</v>
      </c>
      <c r="H106" s="426">
        <v>14399565.77</v>
      </c>
      <c r="I106" s="427">
        <v>100.82</v>
      </c>
      <c r="J106" s="428">
        <v>6.9118689599836358E-3</v>
      </c>
      <c r="K106" s="428">
        <v>1.3129693964908373E-3</v>
      </c>
      <c r="L106" s="428">
        <v>3.5204334040701557E-3</v>
      </c>
      <c r="M106" s="288"/>
      <c r="N106" s="288"/>
      <c r="O106" s="288"/>
      <c r="P106" s="164"/>
      <c r="Q106" s="193"/>
      <c r="R106" s="76"/>
      <c r="S106" s="76"/>
    </row>
    <row r="107" spans="1:19" s="1073" customFormat="1" ht="12.75" customHeight="1">
      <c r="A107" s="133" t="s">
        <v>1473</v>
      </c>
      <c r="B107" s="189" t="s">
        <v>1474</v>
      </c>
      <c r="C107" s="424" t="s">
        <v>1475</v>
      </c>
      <c r="D107" s="424" t="s">
        <v>1005</v>
      </c>
      <c r="E107" s="113" t="s">
        <v>1143</v>
      </c>
      <c r="F107" s="113" t="s">
        <v>1128</v>
      </c>
      <c r="G107" s="113" t="s">
        <v>1130</v>
      </c>
      <c r="H107" s="426">
        <v>28753390.199999999</v>
      </c>
      <c r="I107" s="427">
        <v>101.996</v>
      </c>
      <c r="J107" s="428">
        <v>-5.5277305390333265E-4</v>
      </c>
      <c r="K107" s="428">
        <v>1.5977091972860791E-3</v>
      </c>
      <c r="L107" s="428">
        <v>3.8067598925590751E-3</v>
      </c>
      <c r="M107" s="288"/>
      <c r="N107" s="288"/>
      <c r="O107" s="288"/>
      <c r="P107" s="164"/>
      <c r="Q107" s="193"/>
      <c r="R107" s="76"/>
      <c r="S107" s="76"/>
    </row>
    <row r="108" spans="1:19" s="1073" customFormat="1" ht="12.75" customHeight="1">
      <c r="A108" s="133" t="s">
        <v>1371</v>
      </c>
      <c r="B108" s="189" t="s">
        <v>1381</v>
      </c>
      <c r="C108" s="424" t="s">
        <v>1382</v>
      </c>
      <c r="D108" s="424" t="s">
        <v>1005</v>
      </c>
      <c r="E108" s="113" t="s">
        <v>1143</v>
      </c>
      <c r="F108" s="113" t="s">
        <v>1128</v>
      </c>
      <c r="G108" s="113" t="s">
        <v>1155</v>
      </c>
      <c r="H108" s="426">
        <v>15397375.220000001</v>
      </c>
      <c r="I108" s="427">
        <v>102.946</v>
      </c>
      <c r="J108" s="428">
        <v>3.0365718279776743E-3</v>
      </c>
      <c r="K108" s="428">
        <v>8.5247475855033672E-2</v>
      </c>
      <c r="L108" s="428">
        <v>8.2702853832814949E-2</v>
      </c>
      <c r="M108" s="288"/>
      <c r="N108" s="288"/>
      <c r="O108" s="288"/>
      <c r="P108" s="164"/>
      <c r="Q108" s="193"/>
      <c r="R108" s="76"/>
      <c r="S108" s="76"/>
    </row>
    <row r="109" spans="1:19" ht="12.75" customHeight="1">
      <c r="A109" s="112" t="s">
        <v>1204</v>
      </c>
      <c r="B109" s="189">
        <v>61515780704</v>
      </c>
      <c r="C109" s="424" t="s">
        <v>1205</v>
      </c>
      <c r="D109" s="424" t="s">
        <v>1005</v>
      </c>
      <c r="E109" s="113" t="s">
        <v>1133</v>
      </c>
      <c r="F109" s="113" t="s">
        <v>1128</v>
      </c>
      <c r="G109" s="113" t="s">
        <v>1130</v>
      </c>
      <c r="H109" s="426">
        <v>47569550.920000002</v>
      </c>
      <c r="I109" s="427">
        <v>17.839099999999998</v>
      </c>
      <c r="J109" s="428">
        <v>9.4302554363525637E-3</v>
      </c>
      <c r="K109" s="428">
        <v>1.1673391962194746E-3</v>
      </c>
      <c r="L109" s="428">
        <v>2.89012600344285E-3</v>
      </c>
      <c r="M109" s="288"/>
      <c r="N109" s="288"/>
      <c r="O109" s="288"/>
      <c r="P109" s="164"/>
      <c r="Q109" s="193"/>
      <c r="R109" s="76"/>
      <c r="S109" s="76"/>
    </row>
    <row r="110" spans="1:19" ht="12.75" customHeight="1">
      <c r="A110" s="112" t="s">
        <v>1206</v>
      </c>
      <c r="B110" s="189">
        <v>16128752508</v>
      </c>
      <c r="C110" s="424" t="s">
        <v>1207</v>
      </c>
      <c r="D110" s="424" t="s">
        <v>1005</v>
      </c>
      <c r="E110" s="113" t="s">
        <v>1131</v>
      </c>
      <c r="F110" s="113" t="s">
        <v>1128</v>
      </c>
      <c r="G110" s="113" t="s">
        <v>1130</v>
      </c>
      <c r="H110" s="426">
        <v>6650527.9299999997</v>
      </c>
      <c r="I110" s="427">
        <v>14.925700000000001</v>
      </c>
      <c r="J110" s="428">
        <v>3.1001694669459789E-2</v>
      </c>
      <c r="K110" s="428">
        <v>1.8415917247779134E-2</v>
      </c>
      <c r="L110" s="428">
        <v>2.9141653122622957E-2</v>
      </c>
      <c r="M110" s="288"/>
      <c r="N110" s="288"/>
      <c r="O110" s="288"/>
      <c r="P110" s="164"/>
      <c r="Q110" s="193"/>
      <c r="R110" s="76"/>
      <c r="S110" s="76"/>
    </row>
    <row r="111" spans="1:19" ht="12.75" customHeight="1">
      <c r="A111" s="112" t="s">
        <v>1225</v>
      </c>
      <c r="B111" s="189" t="s">
        <v>1226</v>
      </c>
      <c r="C111" s="424" t="s">
        <v>1227</v>
      </c>
      <c r="D111" s="424" t="s">
        <v>1224</v>
      </c>
      <c r="E111" s="113" t="s">
        <v>1133</v>
      </c>
      <c r="F111" s="113" t="s">
        <v>1128</v>
      </c>
      <c r="G111" s="113" t="s">
        <v>1130</v>
      </c>
      <c r="H111" s="426">
        <v>26438172.289999999</v>
      </c>
      <c r="I111" s="427">
        <v>103.4588</v>
      </c>
      <c r="J111" s="428">
        <v>7.4249730763520372E-3</v>
      </c>
      <c r="K111" s="428">
        <v>5.5253021907799571E-3</v>
      </c>
      <c r="L111" s="428">
        <v>1.1386030949191994E-3</v>
      </c>
      <c r="M111" s="288"/>
      <c r="N111" s="288"/>
      <c r="O111" s="288"/>
      <c r="P111" s="164"/>
      <c r="Q111" s="193"/>
      <c r="R111" s="76"/>
      <c r="S111" s="76"/>
    </row>
    <row r="112" spans="1:19" ht="12.75" customHeight="1">
      <c r="A112" s="133" t="s">
        <v>1458</v>
      </c>
      <c r="B112" s="189" t="s">
        <v>1459</v>
      </c>
      <c r="C112" s="424" t="s">
        <v>1460</v>
      </c>
      <c r="D112" s="424" t="s">
        <v>1224</v>
      </c>
      <c r="E112" s="113" t="s">
        <v>1143</v>
      </c>
      <c r="F112" s="113" t="s">
        <v>1128</v>
      </c>
      <c r="G112" s="113" t="s">
        <v>1130</v>
      </c>
      <c r="H112" s="426">
        <v>12841592.390000001</v>
      </c>
      <c r="I112" s="427">
        <v>102.24460000000001</v>
      </c>
      <c r="J112" s="428">
        <v>1.580372468158675E-3</v>
      </c>
      <c r="K112" s="428">
        <v>1.5810632895520982E-3</v>
      </c>
      <c r="L112" s="428">
        <v>2.4637090555024166E-3</v>
      </c>
      <c r="M112" s="288"/>
      <c r="N112" s="288"/>
      <c r="O112" s="288"/>
      <c r="P112" s="164"/>
      <c r="Q112" s="193"/>
      <c r="R112" s="76"/>
      <c r="S112" s="76"/>
    </row>
    <row r="113" spans="1:19" s="261" customFormat="1" ht="12.75" customHeight="1">
      <c r="A113" s="112" t="s">
        <v>1372</v>
      </c>
      <c r="B113" s="189" t="s">
        <v>1383</v>
      </c>
      <c r="C113" s="424" t="s">
        <v>1384</v>
      </c>
      <c r="D113" s="424" t="s">
        <v>1224</v>
      </c>
      <c r="E113" s="113" t="s">
        <v>1143</v>
      </c>
      <c r="F113" s="113" t="s">
        <v>1128</v>
      </c>
      <c r="G113" s="113" t="s">
        <v>1130</v>
      </c>
      <c r="H113" s="426">
        <v>27668446.920000002</v>
      </c>
      <c r="I113" s="427">
        <v>102.7246</v>
      </c>
      <c r="J113" s="428">
        <v>4.4773198378589285E-5</v>
      </c>
      <c r="K113" s="428">
        <v>1.8921180603643784E-3</v>
      </c>
      <c r="L113" s="428">
        <v>2.0811291853368719E-3</v>
      </c>
      <c r="M113" s="288"/>
      <c r="N113" s="288"/>
      <c r="O113" s="288"/>
      <c r="P113" s="164"/>
      <c r="Q113" s="193"/>
      <c r="R113" s="76"/>
      <c r="S113" s="76"/>
    </row>
    <row r="114" spans="1:19" s="261" customFormat="1" ht="12.75" customHeight="1">
      <c r="A114" s="133" t="s">
        <v>1694</v>
      </c>
      <c r="B114" s="189" t="s">
        <v>1695</v>
      </c>
      <c r="C114" s="424" t="s">
        <v>1696</v>
      </c>
      <c r="D114" s="424" t="s">
        <v>1224</v>
      </c>
      <c r="E114" s="113" t="s">
        <v>1143</v>
      </c>
      <c r="F114" s="113" t="s">
        <v>1128</v>
      </c>
      <c r="G114" s="113" t="s">
        <v>1130</v>
      </c>
      <c r="H114" s="426">
        <v>9137891.5600000005</v>
      </c>
      <c r="I114" s="427">
        <v>100.1602</v>
      </c>
      <c r="J114" s="428" t="s">
        <v>1128</v>
      </c>
      <c r="K114" s="428" t="s">
        <v>1128</v>
      </c>
      <c r="L114" s="428" t="s">
        <v>1128</v>
      </c>
      <c r="M114" s="288"/>
      <c r="N114" s="288"/>
      <c r="O114" s="288"/>
      <c r="P114" s="164"/>
      <c r="Q114" s="193"/>
      <c r="R114" s="76"/>
      <c r="S114" s="76"/>
    </row>
    <row r="115" spans="1:19" s="1073" customFormat="1" ht="12.75" customHeight="1">
      <c r="A115" s="133" t="s">
        <v>1228</v>
      </c>
      <c r="B115" s="189">
        <v>27751007165</v>
      </c>
      <c r="C115" s="424" t="s">
        <v>1229</v>
      </c>
      <c r="D115" s="424" t="s">
        <v>1224</v>
      </c>
      <c r="E115" s="113" t="s">
        <v>1133</v>
      </c>
      <c r="F115" s="113" t="s">
        <v>1128</v>
      </c>
      <c r="G115" s="113" t="s">
        <v>1130</v>
      </c>
      <c r="H115" s="426">
        <v>38154456.200000003</v>
      </c>
      <c r="I115" s="427">
        <v>100.0707</v>
      </c>
      <c r="J115" s="428">
        <v>2.494148564267995E-3</v>
      </c>
      <c r="K115" s="428">
        <v>2.6511405615488037E-3</v>
      </c>
      <c r="L115" s="428">
        <v>3.421730801757672E-3</v>
      </c>
      <c r="M115" s="288"/>
      <c r="N115" s="288"/>
      <c r="O115" s="288"/>
      <c r="P115" s="164"/>
      <c r="Q115" s="193"/>
      <c r="R115" s="76"/>
      <c r="S115" s="76"/>
    </row>
    <row r="116" spans="1:19" s="1073" customFormat="1" ht="12.75" customHeight="1">
      <c r="A116" s="133" t="s">
        <v>1430</v>
      </c>
      <c r="B116" s="189" t="s">
        <v>1231</v>
      </c>
      <c r="C116" s="424" t="s">
        <v>1232</v>
      </c>
      <c r="D116" s="424" t="s">
        <v>1224</v>
      </c>
      <c r="E116" s="113" t="s">
        <v>1133</v>
      </c>
      <c r="F116" s="113" t="s">
        <v>1128</v>
      </c>
      <c r="G116" s="113" t="s">
        <v>1130</v>
      </c>
      <c r="H116" s="426">
        <v>21548908.079999998</v>
      </c>
      <c r="I116" s="427">
        <v>13.507400000000001</v>
      </c>
      <c r="J116" s="428">
        <v>7.0911981953004188E-2</v>
      </c>
      <c r="K116" s="428">
        <v>2.8137644307510978E-3</v>
      </c>
      <c r="L116" s="428">
        <v>4.3932606159098331E-3</v>
      </c>
      <c r="M116" s="288"/>
      <c r="N116" s="288"/>
      <c r="O116" s="288"/>
      <c r="P116" s="164"/>
      <c r="Q116" s="193"/>
      <c r="R116" s="76"/>
      <c r="S116" s="76"/>
    </row>
    <row r="117" spans="1:19" s="1073" customFormat="1" ht="12.75" customHeight="1">
      <c r="A117" s="133" t="s">
        <v>1461</v>
      </c>
      <c r="B117" s="189">
        <v>20010251059</v>
      </c>
      <c r="C117" s="424" t="s">
        <v>1230</v>
      </c>
      <c r="D117" s="424" t="s">
        <v>1224</v>
      </c>
      <c r="E117" s="113" t="s">
        <v>1147</v>
      </c>
      <c r="F117" s="113" t="s">
        <v>1128</v>
      </c>
      <c r="G117" s="113" t="s">
        <v>1130</v>
      </c>
      <c r="H117" s="426">
        <v>13326693.73</v>
      </c>
      <c r="I117" s="427">
        <v>105.35639999999999</v>
      </c>
      <c r="J117" s="428">
        <v>-1.3403734269475498E-2</v>
      </c>
      <c r="K117" s="428">
        <v>3.6399385373371285E-3</v>
      </c>
      <c r="L117" s="428">
        <v>3.1728992534740819E-3</v>
      </c>
      <c r="M117" s="288"/>
      <c r="N117" s="288"/>
      <c r="O117" s="288"/>
      <c r="P117" s="164"/>
      <c r="Q117" s="193"/>
      <c r="R117" s="76"/>
      <c r="S117" s="76"/>
    </row>
    <row r="118" spans="1:19" s="1073" customFormat="1" ht="12.75" customHeight="1">
      <c r="A118" s="133" t="s">
        <v>1233</v>
      </c>
      <c r="B118" s="189" t="s">
        <v>1234</v>
      </c>
      <c r="C118" s="424" t="s">
        <v>1235</v>
      </c>
      <c r="D118" s="424" t="s">
        <v>1224</v>
      </c>
      <c r="E118" s="113" t="s">
        <v>1133</v>
      </c>
      <c r="F118" s="113" t="s">
        <v>1128</v>
      </c>
      <c r="G118" s="113" t="s">
        <v>1155</v>
      </c>
      <c r="H118" s="426">
        <v>11646582.189999999</v>
      </c>
      <c r="I118" s="427">
        <v>105.2145</v>
      </c>
      <c r="J118" s="428">
        <v>8.0089875993875292E-2</v>
      </c>
      <c r="K118" s="428">
        <v>8.666818052419667E-2</v>
      </c>
      <c r="L118" s="428">
        <v>8.840945150162427E-2</v>
      </c>
      <c r="M118" s="288"/>
      <c r="N118" s="288"/>
      <c r="O118" s="288"/>
      <c r="P118" s="164"/>
      <c r="Q118" s="193"/>
      <c r="R118" s="76"/>
      <c r="S118" s="76"/>
    </row>
    <row r="119" spans="1:19" s="261" customFormat="1" ht="12.75" customHeight="1">
      <c r="A119" s="112" t="s">
        <v>1238</v>
      </c>
      <c r="B119" s="189">
        <v>79301865686</v>
      </c>
      <c r="C119" s="424" t="s">
        <v>1239</v>
      </c>
      <c r="D119" s="424" t="s">
        <v>1224</v>
      </c>
      <c r="E119" s="113" t="s">
        <v>1147</v>
      </c>
      <c r="F119" s="113" t="s">
        <v>1128</v>
      </c>
      <c r="G119" s="113" t="s">
        <v>1130</v>
      </c>
      <c r="H119" s="426">
        <v>12708523.93</v>
      </c>
      <c r="I119" s="427">
        <v>124.34820000000001</v>
      </c>
      <c r="J119" s="428">
        <v>1.7522548288757989E-2</v>
      </c>
      <c r="K119" s="428">
        <v>2.3865847342562363E-2</v>
      </c>
      <c r="L119" s="428">
        <v>4.2507592948612283E-2</v>
      </c>
      <c r="M119" s="288"/>
      <c r="N119" s="288"/>
      <c r="O119" s="288"/>
      <c r="P119" s="164"/>
      <c r="Q119" s="193"/>
      <c r="R119" s="76"/>
      <c r="S119" s="76"/>
    </row>
    <row r="120" spans="1:19" s="261" customFormat="1" ht="12.75" customHeight="1">
      <c r="A120" s="112" t="s">
        <v>1318</v>
      </c>
      <c r="B120" s="189" t="s">
        <v>1236</v>
      </c>
      <c r="C120" s="424" t="s">
        <v>1237</v>
      </c>
      <c r="D120" s="424" t="s">
        <v>1224</v>
      </c>
      <c r="E120" s="113" t="s">
        <v>1147</v>
      </c>
      <c r="F120" s="113" t="s">
        <v>1128</v>
      </c>
      <c r="G120" s="113" t="s">
        <v>1130</v>
      </c>
      <c r="H120" s="426">
        <v>4433159.8600000003</v>
      </c>
      <c r="I120" s="427">
        <v>136.43450000000001</v>
      </c>
      <c r="J120" s="428">
        <v>5.7752519547852321E-2</v>
      </c>
      <c r="K120" s="428">
        <v>2.366284090644788E-2</v>
      </c>
      <c r="L120" s="428">
        <v>8.6432753650020011E-2</v>
      </c>
      <c r="M120" s="288"/>
      <c r="N120" s="288"/>
      <c r="O120" s="288"/>
      <c r="P120" s="164"/>
      <c r="Q120" s="193"/>
      <c r="R120" s="76"/>
      <c r="S120" s="76"/>
    </row>
    <row r="121" spans="1:19" s="261" customFormat="1" ht="12.75" customHeight="1">
      <c r="A121" s="112" t="s">
        <v>1240</v>
      </c>
      <c r="B121" s="189" t="s">
        <v>1241</v>
      </c>
      <c r="C121" s="424" t="s">
        <v>1242</v>
      </c>
      <c r="D121" s="424" t="s">
        <v>1224</v>
      </c>
      <c r="E121" s="113" t="s">
        <v>1147</v>
      </c>
      <c r="F121" s="113" t="s">
        <v>1128</v>
      </c>
      <c r="G121" s="113" t="s">
        <v>1130</v>
      </c>
      <c r="H121" s="426">
        <v>19128097.800000001</v>
      </c>
      <c r="I121" s="427">
        <v>109.0209</v>
      </c>
      <c r="J121" s="428">
        <v>-8.704345861568985E-3</v>
      </c>
      <c r="K121" s="428">
        <v>1.743303261040996E-2</v>
      </c>
      <c r="L121" s="428">
        <v>4.5948532851734836E-2</v>
      </c>
      <c r="M121" s="288"/>
      <c r="N121" s="288"/>
      <c r="O121" s="288"/>
      <c r="P121" s="164"/>
      <c r="Q121" s="193"/>
      <c r="R121" s="76"/>
      <c r="S121" s="76"/>
    </row>
    <row r="122" spans="1:19" s="261" customFormat="1" ht="12.75" customHeight="1">
      <c r="A122" s="112" t="s">
        <v>1323</v>
      </c>
      <c r="B122" s="189" t="s">
        <v>1328</v>
      </c>
      <c r="C122" s="424" t="s">
        <v>1329</v>
      </c>
      <c r="D122" s="424" t="s">
        <v>1224</v>
      </c>
      <c r="E122" s="113" t="s">
        <v>1147</v>
      </c>
      <c r="F122" s="113" t="s">
        <v>1128</v>
      </c>
      <c r="G122" s="113" t="s">
        <v>1130</v>
      </c>
      <c r="H122" s="426">
        <v>7571689.7199999997</v>
      </c>
      <c r="I122" s="427">
        <v>108.3048</v>
      </c>
      <c r="J122" s="428">
        <v>-1.0147754197250669E-2</v>
      </c>
      <c r="K122" s="428">
        <v>1.3244568435883508E-2</v>
      </c>
      <c r="L122" s="428">
        <v>1.9840892683903988E-2</v>
      </c>
      <c r="M122" s="288"/>
      <c r="N122" s="288"/>
      <c r="O122" s="288"/>
      <c r="P122" s="164"/>
      <c r="Q122" s="193"/>
      <c r="R122" s="76"/>
      <c r="S122" s="76"/>
    </row>
    <row r="123" spans="1:19" s="261" customFormat="1" ht="12.75" customHeight="1">
      <c r="A123" s="112" t="s">
        <v>1291</v>
      </c>
      <c r="B123" s="189" t="s">
        <v>1292</v>
      </c>
      <c r="C123" s="424" t="s">
        <v>1293</v>
      </c>
      <c r="D123" s="424" t="s">
        <v>1224</v>
      </c>
      <c r="E123" s="113" t="s">
        <v>1133</v>
      </c>
      <c r="F123" s="113" t="s">
        <v>1128</v>
      </c>
      <c r="G123" s="113" t="s">
        <v>1155</v>
      </c>
      <c r="H123" s="426">
        <v>5582537.4699999997</v>
      </c>
      <c r="I123" s="427">
        <v>92.931799999999996</v>
      </c>
      <c r="J123" s="428">
        <v>3.8090570514845989E-3</v>
      </c>
      <c r="K123" s="428">
        <v>8.5518247726356522E-2</v>
      </c>
      <c r="L123" s="428">
        <v>7.7345351201726587E-2</v>
      </c>
      <c r="M123" s="288"/>
      <c r="N123" s="288"/>
      <c r="O123" s="288"/>
      <c r="P123" s="164"/>
      <c r="Q123" s="193"/>
      <c r="R123" s="76"/>
      <c r="S123" s="76"/>
    </row>
    <row r="124" spans="1:19" s="261" customFormat="1" ht="12.75" customHeight="1">
      <c r="A124" s="112" t="s">
        <v>1243</v>
      </c>
      <c r="B124" s="189" t="s">
        <v>1244</v>
      </c>
      <c r="C124" s="424" t="s">
        <v>1245</v>
      </c>
      <c r="D124" s="424" t="s">
        <v>1224</v>
      </c>
      <c r="E124" s="113" t="s">
        <v>1143</v>
      </c>
      <c r="F124" s="113" t="s">
        <v>1128</v>
      </c>
      <c r="G124" s="113" t="s">
        <v>1130</v>
      </c>
      <c r="H124" s="426">
        <v>13341048.35</v>
      </c>
      <c r="I124" s="427">
        <v>99.420400000000001</v>
      </c>
      <c r="J124" s="428">
        <v>1.328576287961325E-2</v>
      </c>
      <c r="K124" s="428">
        <v>1.3286205828155762E-2</v>
      </c>
      <c r="L124" s="428">
        <v>2.0046975603403183E-2</v>
      </c>
      <c r="M124" s="288"/>
      <c r="N124" s="288"/>
      <c r="O124" s="288"/>
      <c r="P124" s="164"/>
      <c r="Q124" s="193"/>
      <c r="R124" s="76"/>
      <c r="S124" s="76"/>
    </row>
    <row r="125" spans="1:19" s="261" customFormat="1" ht="12.75" customHeight="1">
      <c r="A125" s="112" t="s">
        <v>1375</v>
      </c>
      <c r="B125" s="189" t="s">
        <v>1401</v>
      </c>
      <c r="C125" s="424" t="s">
        <v>1402</v>
      </c>
      <c r="D125" s="424" t="s">
        <v>79</v>
      </c>
      <c r="E125" s="113" t="s">
        <v>1129</v>
      </c>
      <c r="F125" s="113" t="s">
        <v>1128</v>
      </c>
      <c r="G125" s="113" t="s">
        <v>1130</v>
      </c>
      <c r="H125" s="426">
        <v>7056335.4400000004</v>
      </c>
      <c r="I125" s="427">
        <v>93.422899999999998</v>
      </c>
      <c r="J125" s="428">
        <v>3.1964747549696915E-2</v>
      </c>
      <c r="K125" s="428">
        <v>0.11430916050110151</v>
      </c>
      <c r="L125" s="428">
        <v>0.17228919894446126</v>
      </c>
      <c r="M125" s="288"/>
      <c r="N125" s="288"/>
      <c r="O125" s="288"/>
      <c r="P125" s="164"/>
      <c r="Q125" s="193"/>
      <c r="R125" s="76"/>
      <c r="S125" s="76"/>
    </row>
    <row r="126" spans="1:19" s="261" customFormat="1" ht="12.75" customHeight="1">
      <c r="A126" s="112" t="s">
        <v>1636</v>
      </c>
      <c r="B126" s="189">
        <v>37884602446</v>
      </c>
      <c r="C126" s="424" t="s">
        <v>1246</v>
      </c>
      <c r="D126" s="424" t="s">
        <v>79</v>
      </c>
      <c r="E126" s="113" t="s">
        <v>1129</v>
      </c>
      <c r="F126" s="113" t="s">
        <v>1128</v>
      </c>
      <c r="G126" s="113" t="s">
        <v>1130</v>
      </c>
      <c r="H126" s="426">
        <v>31788420.57</v>
      </c>
      <c r="I126" s="427">
        <v>21.0777</v>
      </c>
      <c r="J126" s="428">
        <v>3.924046444977769E-2</v>
      </c>
      <c r="K126" s="428">
        <v>3.3671552785283776E-2</v>
      </c>
      <c r="L126" s="428">
        <v>7.2297938534761519E-2</v>
      </c>
      <c r="M126" s="288"/>
      <c r="N126" s="288"/>
      <c r="O126" s="288"/>
      <c r="P126" s="164"/>
      <c r="Q126" s="193"/>
      <c r="R126" s="76"/>
      <c r="S126" s="76"/>
    </row>
    <row r="127" spans="1:19" s="261" customFormat="1" ht="12.75" customHeight="1">
      <c r="A127" s="112" t="s">
        <v>1376</v>
      </c>
      <c r="B127" s="189">
        <v>94465089647</v>
      </c>
      <c r="C127" s="424" t="s">
        <v>1247</v>
      </c>
      <c r="D127" s="424" t="s">
        <v>79</v>
      </c>
      <c r="E127" s="113" t="s">
        <v>1131</v>
      </c>
      <c r="F127" s="113" t="s">
        <v>1128</v>
      </c>
      <c r="G127" s="113" t="s">
        <v>1130</v>
      </c>
      <c r="H127" s="426">
        <v>99052580.060000002</v>
      </c>
      <c r="I127" s="427">
        <v>196.37819999999999</v>
      </c>
      <c r="J127" s="428">
        <v>5.3140237510880262E-3</v>
      </c>
      <c r="K127" s="428">
        <v>1.0226852999791092E-2</v>
      </c>
      <c r="L127" s="428">
        <v>1.3902937534381543E-2</v>
      </c>
      <c r="M127" s="288"/>
      <c r="N127" s="288"/>
      <c r="O127" s="288"/>
      <c r="P127" s="164"/>
      <c r="Q127" s="193"/>
      <c r="R127" s="76"/>
      <c r="S127" s="76"/>
    </row>
    <row r="128" spans="1:19" s="261" customFormat="1" ht="12.75" customHeight="1">
      <c r="A128" s="112" t="s">
        <v>1462</v>
      </c>
      <c r="B128" s="189">
        <v>35313366580</v>
      </c>
      <c r="C128" s="424" t="s">
        <v>1476</v>
      </c>
      <c r="D128" s="424" t="s">
        <v>79</v>
      </c>
      <c r="E128" s="113" t="s">
        <v>1133</v>
      </c>
      <c r="F128" s="113" t="s">
        <v>1128</v>
      </c>
      <c r="G128" s="113" t="s">
        <v>1130</v>
      </c>
      <c r="H128" s="426">
        <v>238858650.88999999</v>
      </c>
      <c r="I128" s="427">
        <v>148.63239999999999</v>
      </c>
      <c r="J128" s="428">
        <v>-2.8437405223331491E-2</v>
      </c>
      <c r="K128" s="428">
        <v>2.5692826042231776E-3</v>
      </c>
      <c r="L128" s="428">
        <v>1.4599543788444969E-3</v>
      </c>
      <c r="M128" s="288"/>
      <c r="N128" s="288"/>
      <c r="O128" s="288"/>
      <c r="P128" s="164"/>
      <c r="Q128" s="193"/>
      <c r="R128" s="76"/>
      <c r="S128" s="76"/>
    </row>
    <row r="129" spans="1:19" s="261" customFormat="1" ht="12.75" customHeight="1">
      <c r="A129" s="112" t="s">
        <v>1248</v>
      </c>
      <c r="B129" s="189">
        <v>41002460007</v>
      </c>
      <c r="C129" s="424" t="s">
        <v>1249</v>
      </c>
      <c r="D129" s="424" t="s">
        <v>79</v>
      </c>
      <c r="E129" s="113" t="s">
        <v>1129</v>
      </c>
      <c r="F129" s="113" t="s">
        <v>1128</v>
      </c>
      <c r="G129" s="113" t="s">
        <v>1130</v>
      </c>
      <c r="H129" s="426">
        <v>51338815.530000001</v>
      </c>
      <c r="I129" s="427">
        <v>194.64760000000001</v>
      </c>
      <c r="J129" s="428">
        <v>5.568399871423968E-2</v>
      </c>
      <c r="K129" s="428">
        <v>3.7570482634806002E-2</v>
      </c>
      <c r="L129" s="428">
        <v>9.9953441306748436E-2</v>
      </c>
      <c r="M129" s="288"/>
      <c r="N129" s="288"/>
      <c r="O129" s="288"/>
      <c r="P129" s="164"/>
      <c r="Q129" s="193"/>
      <c r="R129" s="76"/>
      <c r="S129" s="76"/>
    </row>
    <row r="130" spans="1:19" s="261" customFormat="1" ht="12.75" customHeight="1">
      <c r="A130" s="112" t="s">
        <v>1250</v>
      </c>
      <c r="B130" s="189">
        <v>58320210450</v>
      </c>
      <c r="C130" s="424" t="s">
        <v>1251</v>
      </c>
      <c r="D130" s="424" t="s">
        <v>79</v>
      </c>
      <c r="E130" s="113" t="s">
        <v>1143</v>
      </c>
      <c r="F130" s="113" t="s">
        <v>1128</v>
      </c>
      <c r="G130" s="113" t="s">
        <v>1130</v>
      </c>
      <c r="H130" s="426">
        <v>3289889.28</v>
      </c>
      <c r="I130" s="427">
        <v>127.8702</v>
      </c>
      <c r="J130" s="428">
        <v>2.2535607602244934E-2</v>
      </c>
      <c r="K130" s="428">
        <v>1.2956025561909668E-2</v>
      </c>
      <c r="L130" s="428">
        <v>3.611952599430035E-2</v>
      </c>
      <c r="M130" s="288"/>
      <c r="N130" s="288"/>
      <c r="O130" s="288"/>
      <c r="P130" s="164"/>
      <c r="Q130" s="193"/>
      <c r="R130" s="76"/>
      <c r="S130" s="76"/>
    </row>
    <row r="131" spans="1:19" s="1073" customFormat="1" ht="12.75" customHeight="1">
      <c r="A131" s="112" t="s">
        <v>1252</v>
      </c>
      <c r="B131" s="189">
        <v>31982273976</v>
      </c>
      <c r="C131" s="424" t="s">
        <v>1253</v>
      </c>
      <c r="D131" s="424" t="s">
        <v>79</v>
      </c>
      <c r="E131" s="113" t="s">
        <v>1143</v>
      </c>
      <c r="F131" s="113" t="s">
        <v>1128</v>
      </c>
      <c r="G131" s="113" t="s">
        <v>1130</v>
      </c>
      <c r="H131" s="426">
        <v>5028702.8600000003</v>
      </c>
      <c r="I131" s="427">
        <v>144.29570000000001</v>
      </c>
      <c r="J131" s="428">
        <v>3.4577581636679344E-2</v>
      </c>
      <c r="K131" s="428">
        <v>2.0963994203751835E-2</v>
      </c>
      <c r="L131" s="428">
        <v>6.5575853455769773E-2</v>
      </c>
      <c r="M131" s="288"/>
      <c r="N131" s="288"/>
      <c r="O131" s="288"/>
      <c r="P131" s="164"/>
      <c r="Q131" s="193"/>
      <c r="R131" s="76"/>
      <c r="S131" s="76"/>
    </row>
    <row r="132" spans="1:19" s="1073" customFormat="1" ht="12.75" customHeight="1">
      <c r="A132" s="112" t="s">
        <v>1254</v>
      </c>
      <c r="B132" s="189" t="s">
        <v>1255</v>
      </c>
      <c r="C132" s="424" t="s">
        <v>1256</v>
      </c>
      <c r="D132" s="424" t="s">
        <v>79</v>
      </c>
      <c r="E132" s="113" t="s">
        <v>1143</v>
      </c>
      <c r="F132" s="113" t="s">
        <v>1128</v>
      </c>
      <c r="G132" s="113" t="s">
        <v>1130</v>
      </c>
      <c r="H132" s="426">
        <v>5966440.2699999996</v>
      </c>
      <c r="I132" s="427">
        <v>160.81379999999999</v>
      </c>
      <c r="J132" s="428">
        <v>0.20569241756808476</v>
      </c>
      <c r="K132" s="428">
        <v>2.5606063311709004E-2</v>
      </c>
      <c r="L132" s="428">
        <v>8.8982058320114188E-2</v>
      </c>
      <c r="M132" s="288"/>
      <c r="N132" s="288"/>
      <c r="O132" s="288"/>
      <c r="P132" s="164"/>
      <c r="Q132" s="193"/>
      <c r="R132" s="76"/>
      <c r="S132" s="76"/>
    </row>
    <row r="133" spans="1:19" s="1073" customFormat="1" ht="12.75" customHeight="1">
      <c r="A133" s="112" t="s">
        <v>1257</v>
      </c>
      <c r="B133" s="189">
        <v>40820433166</v>
      </c>
      <c r="C133" s="424" t="s">
        <v>1258</v>
      </c>
      <c r="D133" s="424" t="s">
        <v>79</v>
      </c>
      <c r="E133" s="113" t="s">
        <v>1143</v>
      </c>
      <c r="F133" s="113" t="s">
        <v>1128</v>
      </c>
      <c r="G133" s="113" t="s">
        <v>1130</v>
      </c>
      <c r="H133" s="426">
        <v>3037431.89</v>
      </c>
      <c r="I133" s="427">
        <v>161.6765</v>
      </c>
      <c r="J133" s="428">
        <v>7.6313716331259718E-2</v>
      </c>
      <c r="K133" s="428">
        <v>2.6758667115449386E-2</v>
      </c>
      <c r="L133" s="428">
        <v>9.3107524862896751E-2</v>
      </c>
      <c r="M133" s="288"/>
      <c r="N133" s="288"/>
      <c r="O133" s="288"/>
      <c r="P133" s="164"/>
      <c r="Q133" s="193"/>
      <c r="R133" s="76"/>
      <c r="S133" s="76"/>
    </row>
    <row r="134" spans="1:19" s="1073" customFormat="1" ht="12.75" customHeight="1">
      <c r="A134" s="112" t="s">
        <v>1374</v>
      </c>
      <c r="B134" s="189" t="s">
        <v>1259</v>
      </c>
      <c r="C134" s="424" t="s">
        <v>1260</v>
      </c>
      <c r="D134" s="424" t="s">
        <v>79</v>
      </c>
      <c r="E134" s="113" t="s">
        <v>1131</v>
      </c>
      <c r="F134" s="113" t="s">
        <v>1128</v>
      </c>
      <c r="G134" s="113" t="s">
        <v>1130</v>
      </c>
      <c r="H134" s="426">
        <v>17321145.210000001</v>
      </c>
      <c r="I134" s="427">
        <v>108.242</v>
      </c>
      <c r="J134" s="428">
        <v>5.8808753559717708E-2</v>
      </c>
      <c r="K134" s="428">
        <v>1.20302593700361E-2</v>
      </c>
      <c r="L134" s="428">
        <v>5.0939421300622678E-2</v>
      </c>
      <c r="M134" s="288"/>
      <c r="N134" s="288"/>
      <c r="O134" s="288"/>
      <c r="P134" s="164"/>
      <c r="Q134" s="193"/>
      <c r="R134" s="76"/>
      <c r="S134" s="76"/>
    </row>
    <row r="135" spans="1:19" s="261" customFormat="1" ht="12.75" customHeight="1">
      <c r="A135" s="112" t="s">
        <v>1262</v>
      </c>
      <c r="B135" s="189" t="s">
        <v>1263</v>
      </c>
      <c r="C135" s="424" t="s">
        <v>1264</v>
      </c>
      <c r="D135" s="424" t="s">
        <v>79</v>
      </c>
      <c r="E135" s="113" t="s">
        <v>1143</v>
      </c>
      <c r="F135" s="113" t="s">
        <v>1128</v>
      </c>
      <c r="G135" s="113" t="s">
        <v>1130</v>
      </c>
      <c r="H135" s="426">
        <v>12382808.689999999</v>
      </c>
      <c r="I135" s="427">
        <v>130.16540000000001</v>
      </c>
      <c r="J135" s="428">
        <v>1.2321000751847055E-2</v>
      </c>
      <c r="K135" s="428">
        <v>1.3453236009732361E-2</v>
      </c>
      <c r="L135" s="428">
        <v>8.4378212085807869E-2</v>
      </c>
      <c r="M135" s="288"/>
      <c r="N135" s="288"/>
      <c r="O135" s="288"/>
      <c r="P135" s="164"/>
      <c r="Q135" s="193"/>
      <c r="R135" s="76"/>
      <c r="S135" s="76"/>
    </row>
    <row r="136" spans="1:19" s="261" customFormat="1" ht="12.75" customHeight="1">
      <c r="A136" s="112" t="s">
        <v>1491</v>
      </c>
      <c r="B136" s="189" t="s">
        <v>1492</v>
      </c>
      <c r="C136" s="424" t="s">
        <v>1493</v>
      </c>
      <c r="D136" s="424" t="s">
        <v>79</v>
      </c>
      <c r="E136" s="113" t="s">
        <v>1143</v>
      </c>
      <c r="F136" s="113" t="s">
        <v>1128</v>
      </c>
      <c r="G136" s="113" t="s">
        <v>1130</v>
      </c>
      <c r="H136" s="426">
        <v>23870990.100000001</v>
      </c>
      <c r="I136" s="427">
        <v>101.996</v>
      </c>
      <c r="J136" s="428">
        <v>2.0270979785459442E-3</v>
      </c>
      <c r="K136" s="428">
        <v>2.8750211398613779E-3</v>
      </c>
      <c r="L136" s="428">
        <v>1.1002444268648492E-3</v>
      </c>
      <c r="M136" s="288"/>
      <c r="N136" s="288"/>
      <c r="O136" s="288"/>
      <c r="P136" s="164"/>
      <c r="Q136" s="193"/>
      <c r="R136" s="76"/>
      <c r="S136" s="76"/>
    </row>
    <row r="137" spans="1:19" s="261" customFormat="1" ht="12.75" customHeight="1">
      <c r="A137" s="112" t="s">
        <v>1536</v>
      </c>
      <c r="B137" s="189" t="s">
        <v>1587</v>
      </c>
      <c r="C137" s="424" t="s">
        <v>1582</v>
      </c>
      <c r="D137" s="424" t="s">
        <v>79</v>
      </c>
      <c r="E137" s="113" t="s">
        <v>1143</v>
      </c>
      <c r="F137" s="113" t="s">
        <v>1128</v>
      </c>
      <c r="G137" s="113" t="s">
        <v>1130</v>
      </c>
      <c r="H137" s="426">
        <v>25408321.039999999</v>
      </c>
      <c r="I137" s="427">
        <v>101.741</v>
      </c>
      <c r="J137" s="428">
        <v>2.9648773809427542E-3</v>
      </c>
      <c r="K137" s="428">
        <v>3.0898887482302406E-3</v>
      </c>
      <c r="L137" s="428">
        <v>-1.668203043434624E-3</v>
      </c>
      <c r="M137" s="288"/>
      <c r="N137" s="288"/>
      <c r="O137" s="288"/>
      <c r="P137" s="164"/>
      <c r="Q137" s="193"/>
      <c r="R137" s="76"/>
      <c r="S137" s="76"/>
    </row>
    <row r="138" spans="1:19" s="261" customFormat="1" ht="12.75" customHeight="1">
      <c r="A138" s="112" t="s">
        <v>1463</v>
      </c>
      <c r="B138" s="189" t="s">
        <v>1464</v>
      </c>
      <c r="C138" s="424" t="s">
        <v>1465</v>
      </c>
      <c r="D138" s="424" t="s">
        <v>79</v>
      </c>
      <c r="E138" s="113" t="s">
        <v>1143</v>
      </c>
      <c r="F138" s="113" t="s">
        <v>1128</v>
      </c>
      <c r="G138" s="113" t="s">
        <v>1155</v>
      </c>
      <c r="H138" s="426">
        <v>4622629.51</v>
      </c>
      <c r="I138" s="427">
        <v>101.27379999999999</v>
      </c>
      <c r="J138" s="428">
        <v>2.3604663745111498E-3</v>
      </c>
      <c r="K138" s="428">
        <v>8.507921880381053E-2</v>
      </c>
      <c r="L138" s="428">
        <v>7.9803690118528836E-2</v>
      </c>
      <c r="M138" s="288"/>
      <c r="N138" s="288"/>
      <c r="O138" s="288"/>
      <c r="P138" s="164"/>
      <c r="Q138" s="193"/>
      <c r="R138" s="76"/>
      <c r="S138" s="76"/>
    </row>
    <row r="139" spans="1:19" s="261" customFormat="1" ht="12.75" customHeight="1">
      <c r="A139" s="112" t="s">
        <v>1697</v>
      </c>
      <c r="B139" s="189" t="s">
        <v>1698</v>
      </c>
      <c r="C139" s="424" t="s">
        <v>1699</v>
      </c>
      <c r="D139" s="424" t="s">
        <v>79</v>
      </c>
      <c r="E139" s="113" t="s">
        <v>1143</v>
      </c>
      <c r="F139" s="113" t="s">
        <v>1128</v>
      </c>
      <c r="G139" s="113" t="s">
        <v>1155</v>
      </c>
      <c r="H139" s="426">
        <v>8487136.1500000004</v>
      </c>
      <c r="I139" s="427">
        <v>99.907200000000003</v>
      </c>
      <c r="J139" s="428" t="s">
        <v>1128</v>
      </c>
      <c r="K139" s="428" t="s">
        <v>1128</v>
      </c>
      <c r="L139" s="428" t="s">
        <v>1128</v>
      </c>
      <c r="M139" s="288"/>
      <c r="N139" s="288"/>
      <c r="O139" s="288"/>
      <c r="P139" s="164"/>
      <c r="Q139" s="193"/>
      <c r="R139" s="76"/>
      <c r="S139" s="76"/>
    </row>
    <row r="140" spans="1:19" s="261" customFormat="1" ht="12.75" customHeight="1">
      <c r="A140" s="112" t="s">
        <v>1373</v>
      </c>
      <c r="B140" s="189" t="s">
        <v>1385</v>
      </c>
      <c r="C140" s="424" t="s">
        <v>1386</v>
      </c>
      <c r="D140" s="424" t="s">
        <v>79</v>
      </c>
      <c r="E140" s="113" t="s">
        <v>1143</v>
      </c>
      <c r="F140" s="113" t="s">
        <v>1128</v>
      </c>
      <c r="G140" s="113" t="s">
        <v>1130</v>
      </c>
      <c r="H140" s="426">
        <v>25624604.43</v>
      </c>
      <c r="I140" s="427">
        <v>103.9068</v>
      </c>
      <c r="J140" s="428">
        <v>1.902920661007057E-3</v>
      </c>
      <c r="K140" s="428">
        <v>5.2591251044860066E-3</v>
      </c>
      <c r="L140" s="428">
        <v>8.2542224790338459E-4</v>
      </c>
      <c r="M140" s="288"/>
      <c r="N140" s="288"/>
      <c r="O140" s="288"/>
      <c r="P140" s="164"/>
      <c r="Q140" s="193"/>
      <c r="R140" s="76"/>
      <c r="S140" s="76"/>
    </row>
    <row r="141" spans="1:19" s="261" customFormat="1" ht="12.75" customHeight="1">
      <c r="A141" s="112" t="s">
        <v>1466</v>
      </c>
      <c r="B141" s="189" t="s">
        <v>1467</v>
      </c>
      <c r="C141" s="424" t="s">
        <v>1468</v>
      </c>
      <c r="D141" s="424" t="s">
        <v>79</v>
      </c>
      <c r="E141" s="113" t="s">
        <v>1143</v>
      </c>
      <c r="F141" s="113" t="s">
        <v>1128</v>
      </c>
      <c r="G141" s="113" t="s">
        <v>1130</v>
      </c>
      <c r="H141" s="426">
        <v>24429545.550000001</v>
      </c>
      <c r="I141" s="427">
        <v>104.9524</v>
      </c>
      <c r="J141" s="428">
        <v>3.1148936441176556E-3</v>
      </c>
      <c r="K141" s="428">
        <v>4.7483926308009572E-3</v>
      </c>
      <c r="L141" s="428">
        <v>6.3804243955800644E-5</v>
      </c>
      <c r="M141" s="288"/>
      <c r="N141" s="288"/>
      <c r="O141" s="288"/>
      <c r="P141" s="164"/>
      <c r="Q141" s="193"/>
      <c r="R141" s="76"/>
      <c r="S141" s="76"/>
    </row>
    <row r="142" spans="1:19" s="261" customFormat="1" ht="12.75" customHeight="1">
      <c r="A142" s="133" t="s">
        <v>1637</v>
      </c>
      <c r="B142" s="189" t="s">
        <v>1700</v>
      </c>
      <c r="C142" s="424" t="s">
        <v>1701</v>
      </c>
      <c r="D142" s="424" t="s">
        <v>79</v>
      </c>
      <c r="E142" s="113" t="s">
        <v>1143</v>
      </c>
      <c r="F142" s="113" t="s">
        <v>1128</v>
      </c>
      <c r="G142" s="113" t="s">
        <v>1130</v>
      </c>
      <c r="H142" s="426">
        <v>23686849.829999998</v>
      </c>
      <c r="I142" s="427">
        <v>101.22580000000001</v>
      </c>
      <c r="J142" s="428">
        <v>7.673927925899493E-3</v>
      </c>
      <c r="K142" s="428">
        <v>7.6730874520931636E-3</v>
      </c>
      <c r="L142" s="428" t="s">
        <v>1128</v>
      </c>
      <c r="M142" s="288"/>
      <c r="N142" s="288"/>
      <c r="O142" s="288"/>
      <c r="P142" s="164"/>
      <c r="Q142" s="193"/>
      <c r="R142" s="76"/>
      <c r="S142" s="76"/>
    </row>
    <row r="143" spans="1:19" s="261" customFormat="1" ht="12.75" customHeight="1">
      <c r="A143" s="112" t="s">
        <v>1702</v>
      </c>
      <c r="B143" s="189" t="s">
        <v>1703</v>
      </c>
      <c r="C143" s="424" t="s">
        <v>1704</v>
      </c>
      <c r="D143" s="424" t="s">
        <v>79</v>
      </c>
      <c r="E143" s="113" t="s">
        <v>1143</v>
      </c>
      <c r="F143" s="113" t="s">
        <v>1128</v>
      </c>
      <c r="G143" s="113" t="s">
        <v>1130</v>
      </c>
      <c r="H143" s="426">
        <v>25893421.100000001</v>
      </c>
      <c r="I143" s="427">
        <v>100.1284</v>
      </c>
      <c r="J143" s="428" t="s">
        <v>1128</v>
      </c>
      <c r="K143" s="428" t="s">
        <v>1128</v>
      </c>
      <c r="L143" s="428" t="s">
        <v>1128</v>
      </c>
      <c r="M143" s="288"/>
      <c r="N143" s="288"/>
      <c r="O143" s="288"/>
      <c r="P143" s="164"/>
      <c r="Q143" s="193"/>
      <c r="R143" s="76"/>
      <c r="S143" s="76"/>
    </row>
    <row r="144" spans="1:19" s="1073" customFormat="1" ht="12.75" customHeight="1">
      <c r="A144" s="112" t="s">
        <v>1494</v>
      </c>
      <c r="B144" s="189" t="s">
        <v>1495</v>
      </c>
      <c r="C144" s="424" t="s">
        <v>1496</v>
      </c>
      <c r="D144" s="424" t="s">
        <v>79</v>
      </c>
      <c r="E144" s="113" t="s">
        <v>1143</v>
      </c>
      <c r="F144" s="113" t="s">
        <v>1128</v>
      </c>
      <c r="G144" s="113" t="s">
        <v>1130</v>
      </c>
      <c r="H144" s="426">
        <v>9202536.7300000004</v>
      </c>
      <c r="I144" s="427">
        <v>104.19710000000001</v>
      </c>
      <c r="J144" s="428">
        <v>6.6642649513983798E-3</v>
      </c>
      <c r="K144" s="428">
        <v>6.66426425962241E-3</v>
      </c>
      <c r="L144" s="428">
        <v>6.2197787934172855E-3</v>
      </c>
      <c r="M144" s="288"/>
      <c r="N144" s="288"/>
      <c r="O144" s="288"/>
      <c r="P144" s="164"/>
      <c r="Q144" s="193"/>
      <c r="R144" s="76"/>
      <c r="S144" s="76"/>
    </row>
    <row r="145" spans="1:19" s="1073" customFormat="1" ht="12.75" customHeight="1">
      <c r="A145" s="112" t="s">
        <v>1265</v>
      </c>
      <c r="B145" s="189" t="s">
        <v>1266</v>
      </c>
      <c r="C145" s="424" t="s">
        <v>1267</v>
      </c>
      <c r="D145" s="424" t="s">
        <v>79</v>
      </c>
      <c r="E145" s="113" t="s">
        <v>1143</v>
      </c>
      <c r="F145" s="113" t="s">
        <v>1128</v>
      </c>
      <c r="G145" s="113" t="s">
        <v>1130</v>
      </c>
      <c r="H145" s="426">
        <v>22154904.02</v>
      </c>
      <c r="I145" s="427">
        <v>107.1705</v>
      </c>
      <c r="J145" s="428">
        <v>1.4956066576723437E-3</v>
      </c>
      <c r="K145" s="428">
        <v>1.2469461675228999E-2</v>
      </c>
      <c r="L145" s="428">
        <v>4.4541604278887093E-2</v>
      </c>
      <c r="M145" s="288"/>
      <c r="N145" s="288"/>
      <c r="O145" s="288"/>
      <c r="P145" s="164"/>
      <c r="Q145" s="193"/>
      <c r="R145" s="76"/>
      <c r="S145" s="76"/>
    </row>
    <row r="146" spans="1:19" s="261" customFormat="1" ht="12.75" customHeight="1">
      <c r="A146" s="112" t="s">
        <v>1710</v>
      </c>
      <c r="B146" s="189">
        <v>84643903663</v>
      </c>
      <c r="C146" s="424" t="s">
        <v>1261</v>
      </c>
      <c r="D146" s="424" t="s">
        <v>79</v>
      </c>
      <c r="E146" s="113" t="s">
        <v>1131</v>
      </c>
      <c r="F146" s="113" t="s">
        <v>1128</v>
      </c>
      <c r="G146" s="113" t="s">
        <v>1130</v>
      </c>
      <c r="H146" s="426">
        <v>50575139.780000001</v>
      </c>
      <c r="I146" s="427">
        <v>29.901800000000001</v>
      </c>
      <c r="J146" s="428">
        <v>2.6291291161434138E-2</v>
      </c>
      <c r="K146" s="428">
        <v>1.6373159846499563E-2</v>
      </c>
      <c r="L146" s="428">
        <v>-0.82742863149756651</v>
      </c>
      <c r="M146" s="288"/>
      <c r="N146" s="288"/>
      <c r="O146" s="288"/>
      <c r="P146" s="164"/>
      <c r="Q146" s="193"/>
      <c r="R146" s="76"/>
      <c r="S146" s="76"/>
    </row>
    <row r="147" spans="1:19" s="1073" customFormat="1" ht="12.75" customHeight="1">
      <c r="A147" s="112" t="s">
        <v>1705</v>
      </c>
      <c r="B147" s="189">
        <v>12916294683</v>
      </c>
      <c r="C147" s="424" t="s">
        <v>1132</v>
      </c>
      <c r="D147" s="424" t="s">
        <v>79</v>
      </c>
      <c r="E147" s="113" t="s">
        <v>1133</v>
      </c>
      <c r="F147" s="113" t="s">
        <v>1128</v>
      </c>
      <c r="G147" s="113" t="s">
        <v>1130</v>
      </c>
      <c r="H147" s="426">
        <v>12795986.199999999</v>
      </c>
      <c r="I147" s="427">
        <v>16.252700000000001</v>
      </c>
      <c r="J147" s="428">
        <v>2.2619728736854583E-3</v>
      </c>
      <c r="K147" s="428">
        <v>2.2631968426245486E-3</v>
      </c>
      <c r="L147" s="428">
        <v>4.2688307466716147E-3</v>
      </c>
      <c r="M147" s="288"/>
      <c r="N147" s="288"/>
      <c r="O147" s="288"/>
      <c r="P147" s="164"/>
      <c r="Q147" s="193"/>
      <c r="R147" s="76"/>
      <c r="S147" s="76"/>
    </row>
    <row r="148" spans="1:19" s="1073" customFormat="1" ht="12.75" customHeight="1">
      <c r="A148" s="112" t="s">
        <v>1268</v>
      </c>
      <c r="B148" s="189">
        <v>88183360964</v>
      </c>
      <c r="C148" s="424" t="s">
        <v>1269</v>
      </c>
      <c r="D148" s="424" t="s">
        <v>79</v>
      </c>
      <c r="E148" s="113" t="s">
        <v>1129</v>
      </c>
      <c r="F148" s="113" t="s">
        <v>1128</v>
      </c>
      <c r="G148" s="113" t="s">
        <v>1155</v>
      </c>
      <c r="H148" s="426">
        <v>45673207.530000001</v>
      </c>
      <c r="I148" s="427">
        <v>369.48899999999998</v>
      </c>
      <c r="J148" s="428">
        <v>4.0057937884969697E-2</v>
      </c>
      <c r="K148" s="428">
        <v>0.10240410673718037</v>
      </c>
      <c r="L148" s="428">
        <v>0.17876714164498542</v>
      </c>
      <c r="M148" s="288"/>
      <c r="N148" s="288"/>
      <c r="O148" s="288"/>
      <c r="P148" s="164"/>
      <c r="Q148" s="193"/>
      <c r="R148" s="76"/>
      <c r="S148" s="76"/>
    </row>
    <row r="149" spans="1:19" ht="18.75" customHeight="1">
      <c r="A149" s="567" t="s">
        <v>402</v>
      </c>
      <c r="B149" s="568"/>
      <c r="C149" s="568"/>
      <c r="D149" s="568"/>
      <c r="E149" s="569"/>
      <c r="F149" s="569"/>
      <c r="G149" s="569"/>
      <c r="H149" s="570">
        <f>SUM(H11:H148)</f>
        <v>2566368894.5800004</v>
      </c>
      <c r="I149" s="570"/>
      <c r="J149" s="571">
        <v>6.2354773881005965E-2</v>
      </c>
      <c r="K149" s="571"/>
      <c r="L149" s="571"/>
      <c r="M149" s="288"/>
      <c r="N149" s="288"/>
      <c r="O149" s="288"/>
      <c r="P149" s="164"/>
    </row>
    <row r="150" spans="1:19" ht="12.75" customHeight="1">
      <c r="A150" s="21" t="s">
        <v>304</v>
      </c>
      <c r="M150" s="164"/>
      <c r="N150" s="164"/>
      <c r="O150" s="164"/>
      <c r="P150" s="164"/>
    </row>
    <row r="151" spans="1:19" s="261" customFormat="1" ht="12.75" customHeight="1">
      <c r="A151" s="21"/>
      <c r="F151" s="222"/>
      <c r="G151" s="222"/>
      <c r="M151" s="164"/>
      <c r="N151" s="164"/>
      <c r="O151" s="164"/>
      <c r="P151" s="164"/>
    </row>
    <row r="152" spans="1:19" ht="12.75" customHeight="1">
      <c r="A152" s="45" t="s">
        <v>407</v>
      </c>
      <c r="C152" s="221"/>
      <c r="F152" s="222"/>
      <c r="G152" s="222"/>
      <c r="M152" s="164"/>
      <c r="N152" s="164"/>
      <c r="O152" s="164"/>
      <c r="P152" s="164"/>
    </row>
    <row r="153" spans="1:19" ht="12.75" customHeight="1">
      <c r="A153" s="46" t="s">
        <v>451</v>
      </c>
      <c r="F153" s="222"/>
      <c r="G153" s="222"/>
      <c r="M153" s="164"/>
      <c r="N153" s="164"/>
      <c r="O153" s="164"/>
      <c r="P153" s="164"/>
    </row>
    <row r="154" spans="1:19" ht="12.75" customHeight="1">
      <c r="A154" s="33" t="s">
        <v>109</v>
      </c>
      <c r="M154" s="164"/>
      <c r="N154" s="164"/>
      <c r="O154" s="164"/>
      <c r="P154" s="164"/>
    </row>
    <row r="155" spans="1:19" ht="12.75" customHeight="1">
      <c r="A155" s="528" t="s">
        <v>110</v>
      </c>
      <c r="H155" s="132"/>
    </row>
    <row r="156" spans="1:19" ht="12.75" customHeight="1">
      <c r="A156" s="528" t="s">
        <v>452</v>
      </c>
      <c r="H156" s="76"/>
    </row>
    <row r="157" spans="1:19" ht="12.75" customHeight="1">
      <c r="A157" s="32" t="s">
        <v>1290</v>
      </c>
      <c r="B157" s="48"/>
      <c r="C157" s="48"/>
      <c r="D157" s="48"/>
      <c r="E157" s="48"/>
      <c r="F157" s="48"/>
      <c r="G157" s="48"/>
      <c r="H157" s="48"/>
      <c r="I157" s="48"/>
      <c r="J157" s="48"/>
    </row>
    <row r="158" spans="1:19" s="1073" customFormat="1" ht="12.75" customHeight="1">
      <c r="A158" s="32"/>
      <c r="B158" s="48"/>
      <c r="C158" s="48"/>
      <c r="D158" s="48"/>
      <c r="E158" s="48"/>
      <c r="F158" s="48"/>
      <c r="G158" s="48"/>
      <c r="H158" s="48"/>
      <c r="I158" s="48"/>
      <c r="J158" s="48"/>
    </row>
    <row r="159" spans="1:19" s="1073" customFormat="1" ht="12.75" customHeight="1">
      <c r="A159" s="160"/>
      <c r="B159" s="48"/>
      <c r="C159" s="48"/>
      <c r="D159" s="48"/>
      <c r="E159" s="48"/>
      <c r="F159" s="48"/>
      <c r="G159" s="48"/>
      <c r="H159" s="48"/>
      <c r="I159" s="48"/>
      <c r="J159" s="48"/>
    </row>
    <row r="160" spans="1:19" s="261" customFormat="1" ht="12.75" customHeight="1">
      <c r="A160" s="33"/>
      <c r="B160" s="48"/>
      <c r="C160" s="48"/>
      <c r="D160" s="48"/>
      <c r="E160" s="48"/>
      <c r="F160" s="48"/>
      <c r="G160" s="48"/>
      <c r="H160" s="48"/>
      <c r="I160" s="48"/>
      <c r="J160" s="48"/>
    </row>
    <row r="161" spans="1:12" s="261" customFormat="1">
      <c r="A161" s="606" t="s">
        <v>396</v>
      </c>
      <c r="B161" s="607"/>
      <c r="C161" s="607"/>
      <c r="D161" s="590"/>
      <c r="E161" s="939"/>
      <c r="F161" s="939"/>
      <c r="G161" s="939"/>
      <c r="H161" s="939"/>
      <c r="I161" s="939"/>
      <c r="J161" s="939"/>
      <c r="K161" s="939"/>
      <c r="L161" s="939"/>
    </row>
    <row r="162" spans="1:12" s="261" customFormat="1">
      <c r="A162" s="590" t="s">
        <v>171</v>
      </c>
      <c r="B162" s="590"/>
      <c r="C162" s="590"/>
      <c r="D162" s="590"/>
      <c r="E162" s="49"/>
      <c r="F162" s="49"/>
      <c r="G162" s="49"/>
      <c r="H162" s="49"/>
      <c r="I162" s="49"/>
      <c r="J162" s="49"/>
    </row>
    <row r="163" spans="1:12" ht="12.75" customHeight="1">
      <c r="A163" s="590" t="s">
        <v>227</v>
      </c>
      <c r="B163" s="590"/>
      <c r="C163" s="590"/>
      <c r="D163" s="590"/>
    </row>
    <row r="164" spans="1:12" ht="12.75" customHeight="1">
      <c r="A164" s="611" t="s">
        <v>81</v>
      </c>
    </row>
    <row r="165" spans="1:12" ht="12.75" customHeight="1">
      <c r="L165" s="34" t="s">
        <v>1045</v>
      </c>
    </row>
    <row r="166" spans="1:12" ht="12.75" customHeight="1"/>
    <row r="167" spans="1:12" ht="12.75" customHeight="1"/>
    <row r="168" spans="1:12" ht="12.75" customHeight="1"/>
    <row r="169" spans="1:12" ht="12.75" customHeight="1"/>
    <row r="170" spans="1:12">
      <c r="A170" s="53"/>
      <c r="B170" s="53"/>
      <c r="C170" s="53"/>
      <c r="D170" s="53"/>
      <c r="E170" s="53"/>
      <c r="F170" s="53"/>
      <c r="G170" s="53"/>
      <c r="H170" s="53"/>
      <c r="I170" s="53"/>
      <c r="J170" s="53"/>
      <c r="K170" s="53"/>
    </row>
    <row r="171" spans="1:12" ht="12.75" customHeight="1"/>
    <row r="172" spans="1:12" ht="12.75" customHeight="1">
      <c r="A172" s="33"/>
    </row>
    <row r="173" spans="1:12" ht="12.75" customHeight="1">
      <c r="A173" s="53"/>
    </row>
    <row r="174" spans="1:12" ht="12.75" customHeight="1">
      <c r="A174" s="33"/>
    </row>
    <row r="175" spans="1:12" ht="12.75" customHeight="1">
      <c r="A175" s="33"/>
    </row>
    <row r="176" spans="1:12" ht="12.75" customHeight="1">
      <c r="A176" s="53"/>
    </row>
    <row r="177" spans="1:1" ht="12.75" customHeight="1"/>
    <row r="178" spans="1:1" ht="12.75" customHeight="1">
      <c r="A178" s="33"/>
    </row>
    <row r="179" spans="1:1" ht="12.75" customHeight="1">
      <c r="A179" s="53"/>
    </row>
    <row r="180" spans="1:1" ht="12.75" customHeight="1">
      <c r="A180" s="56"/>
    </row>
    <row r="181" spans="1:1" ht="12.75" customHeight="1">
      <c r="A181" s="33"/>
    </row>
    <row r="182" spans="1:1" ht="12.75" customHeight="1">
      <c r="A182" s="53"/>
    </row>
    <row r="183" spans="1:1" ht="12.75" customHeight="1"/>
    <row r="184" spans="1:1" ht="12.75" customHeight="1"/>
    <row r="185" spans="1:1" ht="12.75" customHeight="1"/>
    <row r="186" spans="1:1" ht="12.75" customHeight="1"/>
    <row r="187" spans="1:1" ht="12.75" customHeight="1"/>
    <row r="188" spans="1:1" ht="12.75" customHeight="1"/>
    <row r="189" spans="1:1" ht="12.75" customHeight="1"/>
    <row r="190" spans="1:1" ht="12.75" customHeight="1"/>
    <row r="191" spans="1:1" ht="12.75" customHeight="1"/>
    <row r="192" spans="1:1"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sheetData>
  <mergeCells count="3">
    <mergeCell ref="K8:L8"/>
    <mergeCell ref="H6:I6"/>
    <mergeCell ref="H7:I7"/>
  </mergeCells>
  <hyperlinks>
    <hyperlink ref="A164" location="'2 Sadržaj'!A1" display="Sadržaj / Contents" xr:uid="{00000000-0004-0000-1700-000000000000}"/>
  </hyperlinks>
  <pageMargins left="0.7" right="0.7" top="0.75" bottom="0.75" header="0.3" footer="0.3"/>
  <pageSetup paperSize="9" scale="38" orientation="portrait" r:id="rId1"/>
  <ignoredErrors>
    <ignoredError sqref="B51:B52 B14:B50 B53:B148"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66"/>
  </sheetPr>
  <dimension ref="A1:O198"/>
  <sheetViews>
    <sheetView showGridLines="0" zoomScaleNormal="100" workbookViewId="0"/>
  </sheetViews>
  <sheetFormatPr defaultRowHeight="15"/>
  <cols>
    <col min="1" max="1" width="26.5703125" customWidth="1"/>
    <col min="2" max="3" width="8.85546875" customWidth="1"/>
    <col min="4" max="4" width="9.85546875" bestFit="1" customWidth="1"/>
    <col min="5" max="6" width="9.5703125" customWidth="1"/>
    <col min="7" max="7" width="9.85546875" customWidth="1"/>
    <col min="8" max="9" width="9.85546875" style="1073" customWidth="1"/>
    <col min="10" max="10" width="9.85546875" customWidth="1"/>
    <col min="11" max="15" width="8.85546875" customWidth="1"/>
  </cols>
  <sheetData>
    <row r="1" spans="1:15" ht="12.75" customHeight="1">
      <c r="A1" s="141" t="s">
        <v>675</v>
      </c>
      <c r="O1" s="137" t="str">
        <f>Naslovnica!A20</f>
        <v>Ožujak 2024.</v>
      </c>
    </row>
    <row r="2" spans="1:15" ht="12.75" customHeight="1">
      <c r="A2" s="533" t="s">
        <v>676</v>
      </c>
      <c r="O2" s="527" t="str">
        <f>Naslovnica!A24</f>
        <v>March 2024</v>
      </c>
    </row>
    <row r="3" spans="1:15" ht="12.75" customHeight="1">
      <c r="A3" s="10"/>
      <c r="O3" s="11"/>
    </row>
    <row r="4" spans="1:15" ht="12.75" customHeight="1">
      <c r="A4" s="63"/>
      <c r="B4" s="63"/>
      <c r="C4" s="63"/>
      <c r="D4" s="63"/>
      <c r="E4" s="63"/>
      <c r="F4" s="63"/>
      <c r="G4" s="63"/>
      <c r="H4" s="63"/>
      <c r="I4" s="63"/>
      <c r="J4" s="63"/>
      <c r="K4" s="63"/>
      <c r="L4" s="63"/>
      <c r="M4" s="63"/>
      <c r="N4" s="63"/>
      <c r="O4" s="13" t="s">
        <v>1412</v>
      </c>
    </row>
    <row r="5" spans="1:15" ht="25.5" customHeight="1">
      <c r="A5" s="1234" t="s">
        <v>413</v>
      </c>
      <c r="B5" s="1235" t="s">
        <v>414</v>
      </c>
      <c r="C5" s="1236"/>
      <c r="D5" s="1231" t="s">
        <v>415</v>
      </c>
      <c r="E5" s="1232"/>
      <c r="F5" s="1231" t="s">
        <v>416</v>
      </c>
      <c r="G5" s="1232"/>
      <c r="H5" s="1231" t="s">
        <v>1529</v>
      </c>
      <c r="I5" s="1232"/>
      <c r="J5" s="1231" t="s">
        <v>417</v>
      </c>
      <c r="K5" s="1232"/>
      <c r="L5" s="1231" t="s">
        <v>418</v>
      </c>
      <c r="M5" s="1232"/>
      <c r="N5" s="1231" t="s">
        <v>419</v>
      </c>
      <c r="O5" s="1232"/>
    </row>
    <row r="6" spans="1:15" ht="12.75" customHeight="1">
      <c r="A6" s="1234"/>
      <c r="B6" s="572" t="s">
        <v>31</v>
      </c>
      <c r="C6" s="572" t="s">
        <v>32</v>
      </c>
      <c r="D6" s="572" t="s">
        <v>31</v>
      </c>
      <c r="E6" s="572" t="s">
        <v>32</v>
      </c>
      <c r="F6" s="572" t="s">
        <v>31</v>
      </c>
      <c r="G6" s="572" t="s">
        <v>32</v>
      </c>
      <c r="H6" s="572" t="s">
        <v>31</v>
      </c>
      <c r="I6" s="572" t="s">
        <v>32</v>
      </c>
      <c r="J6" s="572" t="s">
        <v>31</v>
      </c>
      <c r="K6" s="572" t="s">
        <v>32</v>
      </c>
      <c r="L6" s="572" t="s">
        <v>31</v>
      </c>
      <c r="M6" s="572" t="s">
        <v>32</v>
      </c>
      <c r="N6" s="572" t="s">
        <v>31</v>
      </c>
      <c r="O6" s="572" t="s">
        <v>32</v>
      </c>
    </row>
    <row r="7" spans="1:15" ht="12.75" customHeight="1">
      <c r="A7" s="1234"/>
      <c r="B7" s="573" t="s">
        <v>29</v>
      </c>
      <c r="C7" s="573" t="s">
        <v>30</v>
      </c>
      <c r="D7" s="573" t="s">
        <v>29</v>
      </c>
      <c r="E7" s="573" t="s">
        <v>30</v>
      </c>
      <c r="F7" s="573" t="s">
        <v>29</v>
      </c>
      <c r="G7" s="573" t="s">
        <v>30</v>
      </c>
      <c r="H7" s="573" t="s">
        <v>29</v>
      </c>
      <c r="I7" s="573" t="s">
        <v>30</v>
      </c>
      <c r="J7" s="573" t="s">
        <v>29</v>
      </c>
      <c r="K7" s="573" t="s">
        <v>30</v>
      </c>
      <c r="L7" s="573" t="s">
        <v>29</v>
      </c>
      <c r="M7" s="573" t="s">
        <v>30</v>
      </c>
      <c r="N7" s="573" t="s">
        <v>29</v>
      </c>
      <c r="O7" s="573" t="s">
        <v>30</v>
      </c>
    </row>
    <row r="8" spans="1:15" ht="21.75">
      <c r="A8" s="128" t="s">
        <v>1097</v>
      </c>
      <c r="B8" s="930">
        <v>30238.696220000002</v>
      </c>
      <c r="C8" s="931">
        <v>7.2150286194972449E-2</v>
      </c>
      <c r="D8" s="930">
        <v>4987.2322000000004</v>
      </c>
      <c r="E8" s="931">
        <v>3.2003528133640317E-2</v>
      </c>
      <c r="F8" s="930">
        <v>2183.9719799999998</v>
      </c>
      <c r="G8" s="931">
        <v>2.7511609762949817E-2</v>
      </c>
      <c r="H8" s="930">
        <v>2528.37968</v>
      </c>
      <c r="I8" s="931">
        <v>1.1959020436407074E-2</v>
      </c>
      <c r="J8" s="930">
        <v>4646.0482899999997</v>
      </c>
      <c r="K8" s="931">
        <v>4.7237496176131388E-3</v>
      </c>
      <c r="L8" s="930">
        <v>5241.3551799999996</v>
      </c>
      <c r="M8" s="931">
        <v>7.3093734898407436E-3</v>
      </c>
      <c r="N8" s="930">
        <v>49825.683550000002</v>
      </c>
      <c r="O8" s="931">
        <v>1.9414856421738552E-2</v>
      </c>
    </row>
    <row r="9" spans="1:15" ht="21.75">
      <c r="A9" s="128" t="s">
        <v>1098</v>
      </c>
      <c r="B9" s="930">
        <v>3651.3189000000002</v>
      </c>
      <c r="C9" s="931">
        <v>8.7121383047549916E-3</v>
      </c>
      <c r="D9" s="930">
        <v>154.73819</v>
      </c>
      <c r="E9" s="931">
        <v>9.9296920985824169E-4</v>
      </c>
      <c r="F9" s="930">
        <v>92.321730000000002</v>
      </c>
      <c r="G9" s="931">
        <v>1.1629816827596925E-3</v>
      </c>
      <c r="H9" s="930">
        <v>0</v>
      </c>
      <c r="I9" s="931">
        <v>0</v>
      </c>
      <c r="J9" s="930">
        <v>8302.5499500000005</v>
      </c>
      <c r="K9" s="931">
        <v>8.4414032535866067E-3</v>
      </c>
      <c r="L9" s="930">
        <v>3258.74883</v>
      </c>
      <c r="M9" s="931">
        <v>4.544514059825944E-3</v>
      </c>
      <c r="N9" s="930">
        <v>15459.677600000001</v>
      </c>
      <c r="O9" s="931">
        <v>6.0239498898027192E-3</v>
      </c>
    </row>
    <row r="10" spans="1:15" ht="21.75">
      <c r="A10" s="128" t="s">
        <v>1099</v>
      </c>
      <c r="B10" s="930">
        <v>394748.70562000002</v>
      </c>
      <c r="C10" s="931">
        <v>0.94188029399033157</v>
      </c>
      <c r="D10" s="930">
        <v>152084.77954999998</v>
      </c>
      <c r="E10" s="931">
        <v>0.97594203073739172</v>
      </c>
      <c r="F10" s="930">
        <v>77486.740189999997</v>
      </c>
      <c r="G10" s="931">
        <v>0.97610453679463416</v>
      </c>
      <c r="H10" s="930">
        <v>213725.83655000001</v>
      </c>
      <c r="I10" s="931">
        <v>1.0109049947315065</v>
      </c>
      <c r="J10" s="930">
        <v>972167.97705999995</v>
      </c>
      <c r="K10" s="931">
        <v>0.9884266850555945</v>
      </c>
      <c r="L10" s="930">
        <v>710201.08418000001</v>
      </c>
      <c r="M10" s="931">
        <v>0.99041656191699778</v>
      </c>
      <c r="N10" s="930">
        <v>2520415.1231499999</v>
      </c>
      <c r="O10" s="931">
        <v>0.98209385707736552</v>
      </c>
    </row>
    <row r="11" spans="1:15" ht="22.5">
      <c r="A11" s="128" t="s">
        <v>1100</v>
      </c>
      <c r="B11" s="847">
        <v>136835.11457000001</v>
      </c>
      <c r="C11" s="848">
        <v>0.32649200897813524</v>
      </c>
      <c r="D11" s="847">
        <v>34346.327149999997</v>
      </c>
      <c r="E11" s="848">
        <v>0.22040354311801227</v>
      </c>
      <c r="F11" s="847">
        <v>0</v>
      </c>
      <c r="G11" s="848">
        <v>0</v>
      </c>
      <c r="H11" s="847">
        <v>138002.35386</v>
      </c>
      <c r="I11" s="848">
        <v>0.65273937420823624</v>
      </c>
      <c r="J11" s="847">
        <v>425174.98326999997</v>
      </c>
      <c r="K11" s="848">
        <v>0.43228568436604325</v>
      </c>
      <c r="L11" s="847">
        <v>141291.65526999999</v>
      </c>
      <c r="M11" s="848">
        <v>0.19703939990692546</v>
      </c>
      <c r="N11" s="847">
        <v>875650.43411999999</v>
      </c>
      <c r="O11" s="848">
        <v>0.34120209182906097</v>
      </c>
    </row>
    <row r="12" spans="1:15" ht="22.5">
      <c r="A12" s="79" t="s">
        <v>1101</v>
      </c>
      <c r="B12" s="847">
        <v>103723.77009999999</v>
      </c>
      <c r="C12" s="848">
        <v>0.24748751214302603</v>
      </c>
      <c r="D12" s="847">
        <v>5328.5859899999996</v>
      </c>
      <c r="E12" s="848">
        <v>3.4194026827843838E-2</v>
      </c>
      <c r="F12" s="847">
        <v>0</v>
      </c>
      <c r="G12" s="848">
        <v>0</v>
      </c>
      <c r="H12" s="847">
        <v>0</v>
      </c>
      <c r="I12" s="848">
        <v>0</v>
      </c>
      <c r="J12" s="847">
        <v>0</v>
      </c>
      <c r="K12" s="848">
        <v>0</v>
      </c>
      <c r="L12" s="847">
        <v>49.517620000000001</v>
      </c>
      <c r="M12" s="848">
        <v>6.9055190209034418E-5</v>
      </c>
      <c r="N12" s="847">
        <v>109101.87370999999</v>
      </c>
      <c r="O12" s="848">
        <v>4.251215562946957E-2</v>
      </c>
    </row>
    <row r="13" spans="1:15" ht="22.5">
      <c r="A13" s="79" t="s">
        <v>1102</v>
      </c>
      <c r="B13" s="847">
        <v>272.05153000000001</v>
      </c>
      <c r="C13" s="848">
        <v>6.4912176128472418E-4</v>
      </c>
      <c r="D13" s="847">
        <v>21367.566760000002</v>
      </c>
      <c r="E13" s="848">
        <v>0.13711764291847042</v>
      </c>
      <c r="F13" s="847">
        <v>0</v>
      </c>
      <c r="G13" s="848">
        <v>0</v>
      </c>
      <c r="H13" s="847">
        <v>0</v>
      </c>
      <c r="I13" s="848">
        <v>0</v>
      </c>
      <c r="J13" s="847">
        <v>306116.53237999999</v>
      </c>
      <c r="K13" s="848">
        <v>0.31123607903246414</v>
      </c>
      <c r="L13" s="847">
        <v>97484.072</v>
      </c>
      <c r="M13" s="848">
        <v>0.13594718676526066</v>
      </c>
      <c r="N13" s="847">
        <v>425240.22266999999</v>
      </c>
      <c r="O13" s="848">
        <v>0.16569723242434437</v>
      </c>
    </row>
    <row r="14" spans="1:15" ht="22.5">
      <c r="A14" s="79" t="s">
        <v>1103</v>
      </c>
      <c r="B14" s="847">
        <v>73.117949999999993</v>
      </c>
      <c r="C14" s="848">
        <v>1.7446125917956938E-4</v>
      </c>
      <c r="D14" s="847">
        <v>14.62359</v>
      </c>
      <c r="E14" s="848">
        <v>9.3840923223871791E-5</v>
      </c>
      <c r="F14" s="847">
        <v>0</v>
      </c>
      <c r="G14" s="848">
        <v>0</v>
      </c>
      <c r="H14" s="847">
        <v>0</v>
      </c>
      <c r="I14" s="848">
        <v>0</v>
      </c>
      <c r="J14" s="847">
        <v>148.18691999999999</v>
      </c>
      <c r="K14" s="848">
        <v>1.5066522407696902E-4</v>
      </c>
      <c r="L14" s="847">
        <v>0</v>
      </c>
      <c r="M14" s="848">
        <v>0</v>
      </c>
      <c r="N14" s="847">
        <v>235.92845999999997</v>
      </c>
      <c r="O14" s="848">
        <v>9.1930844703923517E-5</v>
      </c>
    </row>
    <row r="15" spans="1:15" ht="22.5">
      <c r="A15" s="79" t="s">
        <v>1104</v>
      </c>
      <c r="B15" s="847">
        <v>262.36036000000001</v>
      </c>
      <c r="C15" s="848">
        <v>6.2599838705003537E-4</v>
      </c>
      <c r="D15" s="847">
        <v>676.12822000000006</v>
      </c>
      <c r="E15" s="848">
        <v>4.3387770296153746E-3</v>
      </c>
      <c r="F15" s="847">
        <v>0</v>
      </c>
      <c r="G15" s="848">
        <v>0</v>
      </c>
      <c r="H15" s="847">
        <v>0</v>
      </c>
      <c r="I15" s="848">
        <v>0</v>
      </c>
      <c r="J15" s="847">
        <v>18360.42308</v>
      </c>
      <c r="K15" s="848">
        <v>1.8667486020332656E-2</v>
      </c>
      <c r="L15" s="847">
        <v>0</v>
      </c>
      <c r="M15" s="848">
        <v>0</v>
      </c>
      <c r="N15" s="847">
        <v>19298.911660000002</v>
      </c>
      <c r="O15" s="848">
        <v>7.5199289257862284E-3</v>
      </c>
    </row>
    <row r="16" spans="1:15" ht="22.5">
      <c r="A16" s="846" t="s">
        <v>1105</v>
      </c>
      <c r="B16" s="847">
        <v>0</v>
      </c>
      <c r="C16" s="848">
        <v>0</v>
      </c>
      <c r="D16" s="847">
        <v>0</v>
      </c>
      <c r="E16" s="848">
        <v>0</v>
      </c>
      <c r="F16" s="847">
        <v>0</v>
      </c>
      <c r="G16" s="848">
        <v>0</v>
      </c>
      <c r="H16" s="847">
        <v>0</v>
      </c>
      <c r="I16" s="848">
        <v>0</v>
      </c>
      <c r="J16" s="847">
        <v>0</v>
      </c>
      <c r="K16" s="848">
        <v>0</v>
      </c>
      <c r="L16" s="847">
        <v>0</v>
      </c>
      <c r="M16" s="848">
        <v>0</v>
      </c>
      <c r="N16" s="847">
        <v>0</v>
      </c>
      <c r="O16" s="848">
        <v>0</v>
      </c>
    </row>
    <row r="17" spans="1:15" ht="22.5">
      <c r="A17" s="846" t="s">
        <v>1106</v>
      </c>
      <c r="B17" s="847">
        <v>1738.79556</v>
      </c>
      <c r="C17" s="848">
        <v>4.1488097362336407E-3</v>
      </c>
      <c r="D17" s="847">
        <v>1651.9488899999999</v>
      </c>
      <c r="E17" s="848">
        <v>1.0600708099464647E-2</v>
      </c>
      <c r="F17" s="847">
        <v>0</v>
      </c>
      <c r="G17" s="848">
        <v>0</v>
      </c>
      <c r="H17" s="847">
        <v>0</v>
      </c>
      <c r="I17" s="848">
        <v>0</v>
      </c>
      <c r="J17" s="847">
        <v>1176.1995999999999</v>
      </c>
      <c r="K17" s="848">
        <v>1.1958705686928464E-3</v>
      </c>
      <c r="L17" s="847">
        <v>8006.6822700000002</v>
      </c>
      <c r="M17" s="848">
        <v>1.1165782343702172E-2</v>
      </c>
      <c r="N17" s="847">
        <v>12573.626319999999</v>
      </c>
      <c r="O17" s="848">
        <v>4.8993838580944638E-3</v>
      </c>
    </row>
    <row r="18" spans="1:15" ht="22.5">
      <c r="A18" s="79" t="s">
        <v>1107</v>
      </c>
      <c r="B18" s="847">
        <v>87.860699999999994</v>
      </c>
      <c r="C18" s="848">
        <v>2.0963782975860773E-4</v>
      </c>
      <c r="D18" s="847">
        <v>0</v>
      </c>
      <c r="E18" s="848">
        <v>0</v>
      </c>
      <c r="F18" s="847">
        <v>0</v>
      </c>
      <c r="G18" s="848">
        <v>0</v>
      </c>
      <c r="H18" s="847">
        <v>0</v>
      </c>
      <c r="I18" s="848">
        <v>0</v>
      </c>
      <c r="J18" s="847">
        <v>493.42500000000001</v>
      </c>
      <c r="K18" s="848">
        <v>5.01677126362964E-4</v>
      </c>
      <c r="L18" s="847">
        <v>0</v>
      </c>
      <c r="M18" s="848">
        <v>0</v>
      </c>
      <c r="N18" s="847">
        <v>581.28570000000002</v>
      </c>
      <c r="O18" s="848">
        <v>2.2650122590259556E-4</v>
      </c>
    </row>
    <row r="19" spans="1:15" ht="22.5">
      <c r="A19" s="128" t="s">
        <v>1108</v>
      </c>
      <c r="B19" s="847">
        <v>30677.158370000001</v>
      </c>
      <c r="C19" s="848">
        <v>7.319646786160261E-2</v>
      </c>
      <c r="D19" s="847">
        <v>5307.4736999999996</v>
      </c>
      <c r="E19" s="848">
        <v>3.4058547319394124E-2</v>
      </c>
      <c r="F19" s="847">
        <v>0</v>
      </c>
      <c r="G19" s="848">
        <v>0</v>
      </c>
      <c r="H19" s="847">
        <v>138002.35386</v>
      </c>
      <c r="I19" s="848">
        <v>0.65273937420823624</v>
      </c>
      <c r="J19" s="847">
        <v>98880.216289999997</v>
      </c>
      <c r="K19" s="848">
        <v>0.10053390639411368</v>
      </c>
      <c r="L19" s="847">
        <v>35751.383379999999</v>
      </c>
      <c r="M19" s="848">
        <v>4.98573756077536E-2</v>
      </c>
      <c r="N19" s="847">
        <v>308618.58559999999</v>
      </c>
      <c r="O19" s="848">
        <v>0.12025495892075984</v>
      </c>
    </row>
    <row r="20" spans="1:15" ht="22.5">
      <c r="A20" s="79" t="s">
        <v>1109</v>
      </c>
      <c r="B20" s="847">
        <v>257913.59105000002</v>
      </c>
      <c r="C20" s="848">
        <v>0.61538828501219633</v>
      </c>
      <c r="D20" s="847">
        <v>117738.45239999999</v>
      </c>
      <c r="E20" s="848">
        <v>0.75553848761937958</v>
      </c>
      <c r="F20" s="847">
        <v>77486.740189999997</v>
      </c>
      <c r="G20" s="848">
        <v>0.97610453679463416</v>
      </c>
      <c r="H20" s="847">
        <v>75723.482690000004</v>
      </c>
      <c r="I20" s="848">
        <v>0.35816562052327022</v>
      </c>
      <c r="J20" s="847">
        <v>546992.99378999998</v>
      </c>
      <c r="K20" s="848">
        <v>0.55614100068955119</v>
      </c>
      <c r="L20" s="847">
        <v>568909.42891000002</v>
      </c>
      <c r="M20" s="848">
        <v>0.79337716201007225</v>
      </c>
      <c r="N20" s="847">
        <v>1644764.68903</v>
      </c>
      <c r="O20" s="848">
        <v>0.64089176524830449</v>
      </c>
    </row>
    <row r="21" spans="1:15" ht="18" customHeight="1">
      <c r="A21" s="79" t="s">
        <v>1110</v>
      </c>
      <c r="B21" s="847">
        <v>250475.01279000001</v>
      </c>
      <c r="C21" s="848">
        <v>0.59763965106190953</v>
      </c>
      <c r="D21" s="847">
        <v>37806.36997</v>
      </c>
      <c r="E21" s="848">
        <v>0.24260695641275926</v>
      </c>
      <c r="F21" s="847">
        <v>0</v>
      </c>
      <c r="G21" s="848">
        <v>0</v>
      </c>
      <c r="H21" s="847">
        <v>0</v>
      </c>
      <c r="I21" s="848">
        <v>0</v>
      </c>
      <c r="J21" s="847">
        <v>13203.84173</v>
      </c>
      <c r="K21" s="848">
        <v>1.3424665098156331E-2</v>
      </c>
      <c r="L21" s="847">
        <v>20130.38969</v>
      </c>
      <c r="M21" s="848">
        <v>2.8072994805181176E-2</v>
      </c>
      <c r="N21" s="847">
        <v>321615.61417999998</v>
      </c>
      <c r="O21" s="848">
        <v>0.12531932383883895</v>
      </c>
    </row>
    <row r="22" spans="1:15" ht="22.5">
      <c r="A22" s="79" t="s">
        <v>1111</v>
      </c>
      <c r="B22" s="847">
        <v>657.31071999999995</v>
      </c>
      <c r="C22" s="848">
        <v>1.5683598334393862E-3</v>
      </c>
      <c r="D22" s="847">
        <v>37626.555469999999</v>
      </c>
      <c r="E22" s="848">
        <v>0.2414530702131982</v>
      </c>
      <c r="F22" s="847">
        <v>0</v>
      </c>
      <c r="G22" s="848">
        <v>0</v>
      </c>
      <c r="H22" s="847">
        <v>0</v>
      </c>
      <c r="I22" s="848">
        <v>0</v>
      </c>
      <c r="J22" s="847">
        <v>488812.71805000002</v>
      </c>
      <c r="K22" s="848">
        <v>0.49698770779955165</v>
      </c>
      <c r="L22" s="847">
        <v>486868.13871999999</v>
      </c>
      <c r="M22" s="848">
        <v>0.67896582925488247</v>
      </c>
      <c r="N22" s="847">
        <v>1013964.7229599999</v>
      </c>
      <c r="O22" s="848">
        <v>0.39509702848775685</v>
      </c>
    </row>
    <row r="23" spans="1:15" ht="18" customHeight="1">
      <c r="A23" s="79" t="s">
        <v>1103</v>
      </c>
      <c r="B23" s="847">
        <v>0</v>
      </c>
      <c r="C23" s="848">
        <v>0</v>
      </c>
      <c r="D23" s="847">
        <v>0</v>
      </c>
      <c r="E23" s="848">
        <v>0</v>
      </c>
      <c r="F23" s="847">
        <v>0</v>
      </c>
      <c r="G23" s="848">
        <v>0</v>
      </c>
      <c r="H23" s="847">
        <v>0</v>
      </c>
      <c r="I23" s="848">
        <v>0</v>
      </c>
      <c r="J23" s="847">
        <v>0</v>
      </c>
      <c r="K23" s="848">
        <v>0</v>
      </c>
      <c r="L23" s="847">
        <v>0</v>
      </c>
      <c r="M23" s="848">
        <v>0</v>
      </c>
      <c r="N23" s="847">
        <v>0</v>
      </c>
      <c r="O23" s="848">
        <v>0</v>
      </c>
    </row>
    <row r="24" spans="1:15" ht="22.5">
      <c r="A24" s="79" t="s">
        <v>1112</v>
      </c>
      <c r="B24" s="847">
        <v>0</v>
      </c>
      <c r="C24" s="848">
        <v>0</v>
      </c>
      <c r="D24" s="847">
        <v>1752.9481000000001</v>
      </c>
      <c r="E24" s="848">
        <v>1.1248829327650183E-2</v>
      </c>
      <c r="F24" s="847">
        <v>0</v>
      </c>
      <c r="G24" s="848">
        <v>0</v>
      </c>
      <c r="H24" s="847">
        <v>0</v>
      </c>
      <c r="I24" s="848">
        <v>0</v>
      </c>
      <c r="J24" s="847">
        <v>1219.2685799999999</v>
      </c>
      <c r="K24" s="848">
        <v>1.2396598418788097E-3</v>
      </c>
      <c r="L24" s="847">
        <v>123.05394</v>
      </c>
      <c r="M24" s="848">
        <v>1.7160584924459432E-4</v>
      </c>
      <c r="N24" s="847">
        <v>3095.2706199999998</v>
      </c>
      <c r="O24" s="848">
        <v>1.2060895183388942E-3</v>
      </c>
    </row>
    <row r="25" spans="1:15" ht="22.5">
      <c r="A25" s="846" t="s">
        <v>1105</v>
      </c>
      <c r="B25" s="847">
        <v>313.66241000000002</v>
      </c>
      <c r="C25" s="848">
        <v>7.4840636267699474E-4</v>
      </c>
      <c r="D25" s="847">
        <v>37.440570000000001</v>
      </c>
      <c r="E25" s="848">
        <v>2.4025958433107039E-4</v>
      </c>
      <c r="F25" s="847">
        <v>0</v>
      </c>
      <c r="G25" s="848">
        <v>0</v>
      </c>
      <c r="H25" s="847">
        <v>0</v>
      </c>
      <c r="I25" s="848">
        <v>0</v>
      </c>
      <c r="J25" s="847">
        <v>0</v>
      </c>
      <c r="K25" s="848">
        <v>0</v>
      </c>
      <c r="L25" s="847">
        <v>224.27185</v>
      </c>
      <c r="M25" s="848">
        <v>3.127600894445661E-4</v>
      </c>
      <c r="N25" s="847">
        <v>575.37482999999997</v>
      </c>
      <c r="O25" s="848">
        <v>2.2419802232963499E-4</v>
      </c>
    </row>
    <row r="26" spans="1:15" ht="22.5">
      <c r="A26" s="846" t="s">
        <v>1113</v>
      </c>
      <c r="B26" s="847">
        <v>6467.6051299999999</v>
      </c>
      <c r="C26" s="848">
        <v>1.5431867754170386E-2</v>
      </c>
      <c r="D26" s="847">
        <v>38737.21529</v>
      </c>
      <c r="E26" s="848">
        <v>0.24858027652139333</v>
      </c>
      <c r="F26" s="847">
        <v>77486.740189999997</v>
      </c>
      <c r="G26" s="848">
        <v>0.97610453679463416</v>
      </c>
      <c r="H26" s="847">
        <v>0</v>
      </c>
      <c r="I26" s="848">
        <v>0</v>
      </c>
      <c r="J26" s="847">
        <v>11298.919749999999</v>
      </c>
      <c r="K26" s="848">
        <v>1.1487884868390818E-2</v>
      </c>
      <c r="L26" s="847">
        <v>60359.576760000004</v>
      </c>
      <c r="M26" s="848">
        <v>8.4174927108746619E-2</v>
      </c>
      <c r="N26" s="847">
        <v>194350.05711999998</v>
      </c>
      <c r="O26" s="848">
        <v>7.5729587347356853E-2</v>
      </c>
    </row>
    <row r="27" spans="1:15" ht="22.5">
      <c r="A27" s="79" t="s">
        <v>1107</v>
      </c>
      <c r="B27" s="847">
        <v>0</v>
      </c>
      <c r="C27" s="848">
        <v>0</v>
      </c>
      <c r="D27" s="847">
        <v>1777.923</v>
      </c>
      <c r="E27" s="848">
        <v>1.1409095560047555E-2</v>
      </c>
      <c r="F27" s="847">
        <v>0</v>
      </c>
      <c r="G27" s="848">
        <v>0</v>
      </c>
      <c r="H27" s="847">
        <v>68015.502810000005</v>
      </c>
      <c r="I27" s="848">
        <v>0.32170753250844542</v>
      </c>
      <c r="J27" s="847">
        <v>32458.24568</v>
      </c>
      <c r="K27" s="848">
        <v>3.3001083081573679E-2</v>
      </c>
      <c r="L27" s="847">
        <v>1203.9979499999999</v>
      </c>
      <c r="M27" s="848">
        <v>1.6790449025728116E-3</v>
      </c>
      <c r="N27" s="847">
        <v>103455.66944000001</v>
      </c>
      <c r="O27" s="848">
        <v>4.031208053928334E-2</v>
      </c>
    </row>
    <row r="28" spans="1:15" ht="22.5">
      <c r="A28" s="79" t="s">
        <v>1108</v>
      </c>
      <c r="B28" s="847">
        <v>0</v>
      </c>
      <c r="C28" s="848">
        <v>0</v>
      </c>
      <c r="D28" s="847">
        <v>0</v>
      </c>
      <c r="E28" s="848">
        <v>0</v>
      </c>
      <c r="F28" s="847">
        <v>0</v>
      </c>
      <c r="G28" s="848">
        <v>0</v>
      </c>
      <c r="H28" s="847">
        <v>7707.9798799999999</v>
      </c>
      <c r="I28" s="848">
        <v>3.6458088014824794E-2</v>
      </c>
      <c r="J28" s="847">
        <v>0</v>
      </c>
      <c r="K28" s="848">
        <v>0</v>
      </c>
      <c r="L28" s="847">
        <v>0</v>
      </c>
      <c r="M28" s="848">
        <v>0</v>
      </c>
      <c r="N28" s="847">
        <v>7707.9798799999999</v>
      </c>
      <c r="O28" s="848">
        <v>3.0034574943999851E-3</v>
      </c>
    </row>
    <row r="29" spans="1:15" ht="22.5">
      <c r="A29" s="79" t="s">
        <v>1114</v>
      </c>
      <c r="B29" s="847">
        <v>2.0199999562464702E-3</v>
      </c>
      <c r="C29" s="848">
        <v>4.8197704655209051E-9</v>
      </c>
      <c r="D29" s="847">
        <v>0</v>
      </c>
      <c r="E29" s="848">
        <v>0</v>
      </c>
      <c r="F29" s="847">
        <v>0</v>
      </c>
      <c r="G29" s="848">
        <v>0</v>
      </c>
      <c r="H29" s="847">
        <v>-2.91038304567337E-11</v>
      </c>
      <c r="I29" s="848">
        <v>-1.3765863804513922E-16</v>
      </c>
      <c r="J29" s="847">
        <v>14143.5656600001</v>
      </c>
      <c r="K29" s="848">
        <v>1.4380105136210668E-2</v>
      </c>
      <c r="L29" s="847">
        <v>579.24456999998097</v>
      </c>
      <c r="M29" s="848">
        <v>8.0779011509234566E-4</v>
      </c>
      <c r="N29" s="847">
        <v>14722.812250000008</v>
      </c>
      <c r="O29" s="848">
        <v>5.7368261826477984E-3</v>
      </c>
    </row>
    <row r="30" spans="1:15" ht="21.75">
      <c r="A30" s="128" t="s">
        <v>1115</v>
      </c>
      <c r="B30" s="930">
        <v>428638.72275999998</v>
      </c>
      <c r="C30" s="931">
        <v>1.0227427233098294</v>
      </c>
      <c r="D30" s="930">
        <v>157226.74994000001</v>
      </c>
      <c r="E30" s="931">
        <v>1.0089385280808905</v>
      </c>
      <c r="F30" s="930">
        <v>79763.033899999995</v>
      </c>
      <c r="G30" s="931">
        <v>1.0047791282403438</v>
      </c>
      <c r="H30" s="930">
        <v>216254.21622999999</v>
      </c>
      <c r="I30" s="931">
        <v>1.0228640151679136</v>
      </c>
      <c r="J30" s="930">
        <v>999260.14095999999</v>
      </c>
      <c r="K30" s="931">
        <v>1.0159719430630048</v>
      </c>
      <c r="L30" s="930">
        <v>719280.43276</v>
      </c>
      <c r="M30" s="931">
        <v>1.0030782395817568</v>
      </c>
      <c r="N30" s="930">
        <v>2600423.2965500001</v>
      </c>
      <c r="O30" s="931">
        <v>1.0132694895715546</v>
      </c>
    </row>
    <row r="31" spans="1:15" ht="22.5">
      <c r="A31" s="79" t="s">
        <v>1116</v>
      </c>
      <c r="B31" s="847">
        <v>9531.6365000000005</v>
      </c>
      <c r="C31" s="848">
        <v>2.2742723309829443E-2</v>
      </c>
      <c r="D31" s="847">
        <v>1392.9250200000001</v>
      </c>
      <c r="E31" s="848">
        <v>8.9385280808905402E-3</v>
      </c>
      <c r="F31" s="847">
        <v>379.38463999999999</v>
      </c>
      <c r="G31" s="848">
        <v>4.7791282403436344E-3</v>
      </c>
      <c r="H31" s="847">
        <v>4833.9169300000003</v>
      </c>
      <c r="I31" s="848">
        <v>2.2864015167913448E-2</v>
      </c>
      <c r="J31" s="847">
        <v>15709.21932</v>
      </c>
      <c r="K31" s="848">
        <v>1.5971943063004826E-2</v>
      </c>
      <c r="L31" s="847">
        <v>2207.3228300000001</v>
      </c>
      <c r="M31" s="848">
        <v>3.0782395817568402E-3</v>
      </c>
      <c r="N31" s="847">
        <v>34054.40524</v>
      </c>
      <c r="O31" s="848">
        <v>1.3269489571554528E-2</v>
      </c>
    </row>
    <row r="32" spans="1:15" ht="26.25" customHeight="1">
      <c r="A32" s="574" t="s">
        <v>1117</v>
      </c>
      <c r="B32" s="575">
        <v>419107.08625999995</v>
      </c>
      <c r="C32" s="576">
        <v>1</v>
      </c>
      <c r="D32" s="575">
        <v>155833.82492000001</v>
      </c>
      <c r="E32" s="576">
        <v>1</v>
      </c>
      <c r="F32" s="575">
        <v>79383.649259999991</v>
      </c>
      <c r="G32" s="576">
        <v>1</v>
      </c>
      <c r="H32" s="575">
        <v>211420.29929999998</v>
      </c>
      <c r="I32" s="576">
        <v>1</v>
      </c>
      <c r="J32" s="575">
        <v>983550.92163999996</v>
      </c>
      <c r="K32" s="576">
        <v>1</v>
      </c>
      <c r="L32" s="575">
        <v>717073.10993000004</v>
      </c>
      <c r="M32" s="576">
        <v>1</v>
      </c>
      <c r="N32" s="575">
        <v>2566368.8913099999</v>
      </c>
      <c r="O32" s="576">
        <v>1</v>
      </c>
    </row>
    <row r="33" spans="1:15" ht="22.5">
      <c r="A33" s="79" t="s">
        <v>1118</v>
      </c>
      <c r="B33" s="847">
        <v>222.89125000000001</v>
      </c>
      <c r="C33" s="848">
        <v>5.3182410249614771E-4</v>
      </c>
      <c r="D33" s="847">
        <v>50.340260000000001</v>
      </c>
      <c r="E33" s="848">
        <v>3.2303808255905317E-4</v>
      </c>
      <c r="F33" s="847">
        <v>0</v>
      </c>
      <c r="G33" s="848">
        <v>0</v>
      </c>
      <c r="H33" s="847">
        <v>0</v>
      </c>
      <c r="I33" s="848">
        <v>0</v>
      </c>
      <c r="J33" s="847">
        <v>4.3734500000000001</v>
      </c>
      <c r="K33" s="848">
        <v>4.4465923459332325E-6</v>
      </c>
      <c r="L33" s="847">
        <v>1758.2671</v>
      </c>
      <c r="M33" s="848">
        <v>2.4520053473649855E-3</v>
      </c>
      <c r="N33" s="847">
        <v>2035.8720600000001</v>
      </c>
      <c r="O33" s="848">
        <v>7.9328894099896599E-4</v>
      </c>
    </row>
    <row r="34" spans="1:15" ht="33">
      <c r="A34" s="79" t="s">
        <v>1119</v>
      </c>
      <c r="B34" s="847">
        <v>0</v>
      </c>
      <c r="C34" s="848">
        <v>0</v>
      </c>
      <c r="D34" s="847">
        <v>0</v>
      </c>
      <c r="E34" s="848">
        <v>0</v>
      </c>
      <c r="F34" s="847">
        <v>0</v>
      </c>
      <c r="G34" s="848">
        <v>0</v>
      </c>
      <c r="H34" s="847">
        <v>0</v>
      </c>
      <c r="I34" s="848">
        <v>0</v>
      </c>
      <c r="J34" s="847">
        <v>0</v>
      </c>
      <c r="K34" s="848">
        <v>0</v>
      </c>
      <c r="L34" s="847">
        <v>0</v>
      </c>
      <c r="M34" s="848">
        <v>0</v>
      </c>
      <c r="N34" s="847">
        <v>0</v>
      </c>
      <c r="O34" s="848">
        <v>0</v>
      </c>
    </row>
    <row r="35" spans="1:15" ht="12.75" customHeight="1">
      <c r="A35" s="21" t="s">
        <v>392</v>
      </c>
      <c r="B35" s="76"/>
      <c r="D35" s="76"/>
      <c r="J35" s="76"/>
    </row>
    <row r="36" spans="1:15" ht="12.75" customHeight="1">
      <c r="A36" s="39" t="s">
        <v>443</v>
      </c>
    </row>
    <row r="37" spans="1:15" ht="12.75" customHeight="1">
      <c r="A37" s="271"/>
    </row>
    <row r="38" spans="1:15" ht="12.75" customHeight="1">
      <c r="A38" s="932"/>
    </row>
    <row r="39" spans="1:15" ht="12.75" customHeight="1"/>
    <row r="40" spans="1:15" ht="12.75" customHeight="1"/>
    <row r="41" spans="1:15" ht="12.75" customHeight="1">
      <c r="A41" s="141" t="s">
        <v>704</v>
      </c>
      <c r="H41" s="137" t="str">
        <f>O1</f>
        <v>Ožujak 2024.</v>
      </c>
      <c r="I41" s="1094"/>
    </row>
    <row r="42" spans="1:15">
      <c r="A42" s="533" t="s">
        <v>705</v>
      </c>
      <c r="H42" s="527" t="str">
        <f>O2</f>
        <v>March 2024</v>
      </c>
      <c r="I42" s="539"/>
    </row>
    <row r="43" spans="1:15" ht="12.75" customHeight="1">
      <c r="H43"/>
      <c r="I43" s="197"/>
    </row>
    <row r="44" spans="1:15">
      <c r="H44" s="13" t="s">
        <v>1412</v>
      </c>
      <c r="I44" s="26"/>
    </row>
    <row r="45" spans="1:15" ht="22.5">
      <c r="A45" s="1233" t="s">
        <v>444</v>
      </c>
      <c r="B45" s="577" t="s">
        <v>414</v>
      </c>
      <c r="C45" s="577" t="s">
        <v>415</v>
      </c>
      <c r="D45" s="577" t="s">
        <v>416</v>
      </c>
      <c r="E45" s="577" t="s">
        <v>1530</v>
      </c>
      <c r="F45" s="1093" t="s">
        <v>417</v>
      </c>
      <c r="G45" s="1093" t="s">
        <v>446</v>
      </c>
      <c r="H45" s="1093" t="s">
        <v>419</v>
      </c>
      <c r="I45" s="1095"/>
    </row>
    <row r="46" spans="1:15" ht="22.5">
      <c r="A46" s="1233"/>
      <c r="B46" s="578" t="s">
        <v>445</v>
      </c>
      <c r="C46" s="578" t="s">
        <v>445</v>
      </c>
      <c r="D46" s="578" t="s">
        <v>445</v>
      </c>
      <c r="E46" s="578" t="s">
        <v>445</v>
      </c>
      <c r="F46" s="578" t="s">
        <v>445</v>
      </c>
      <c r="G46" s="578" t="s">
        <v>445</v>
      </c>
      <c r="H46" s="578" t="s">
        <v>445</v>
      </c>
      <c r="I46" s="1096"/>
    </row>
    <row r="47" spans="1:15" ht="22.5">
      <c r="A47" s="79" t="s">
        <v>447</v>
      </c>
      <c r="B47" s="438">
        <v>17134.444520000001</v>
      </c>
      <c r="C47" s="438">
        <v>4959.155280000009</v>
      </c>
      <c r="D47" s="438">
        <v>969.31662000000006</v>
      </c>
      <c r="E47" s="438">
        <v>116018.86418</v>
      </c>
      <c r="F47" s="438">
        <v>26453.018744984747</v>
      </c>
      <c r="G47" s="438">
        <v>37744.749179999992</v>
      </c>
      <c r="H47" s="438">
        <v>203279.54852498477</v>
      </c>
      <c r="I47" s="1097"/>
    </row>
    <row r="48" spans="1:15" ht="22.5">
      <c r="A48" s="439" t="s">
        <v>448</v>
      </c>
      <c r="B48" s="438">
        <v>7418.1025850241213</v>
      </c>
      <c r="C48" s="438">
        <v>4106.1453200000014</v>
      </c>
      <c r="D48" s="438">
        <v>2281.02617164101</v>
      </c>
      <c r="E48" s="438">
        <v>11356.139116687451</v>
      </c>
      <c r="F48" s="438">
        <v>61420.513779342582</v>
      </c>
      <c r="G48" s="438">
        <v>2185.5152951530822</v>
      </c>
      <c r="H48" s="438">
        <v>88767.442267848237</v>
      </c>
      <c r="I48" s="1097"/>
    </row>
    <row r="49" spans="1:15" ht="21.75">
      <c r="A49" s="574" t="s">
        <v>449</v>
      </c>
      <c r="B49" s="579">
        <f>B47-B48</f>
        <v>9716.3419349758806</v>
      </c>
      <c r="C49" s="579">
        <f t="shared" ref="C49:D49" si="0">C47-C48</f>
        <v>853.0099600000076</v>
      </c>
      <c r="D49" s="579">
        <f t="shared" si="0"/>
        <v>-1311.70955164101</v>
      </c>
      <c r="E49" s="579">
        <f>E47-E48</f>
        <v>104662.72506331255</v>
      </c>
      <c r="F49" s="579">
        <f>F47-F48</f>
        <v>-34967.495034357838</v>
      </c>
      <c r="G49" s="579">
        <f>G47-G48</f>
        <v>35559.233884846908</v>
      </c>
      <c r="H49" s="579">
        <f>H47-H48</f>
        <v>114512.10625713653</v>
      </c>
      <c r="I49" s="1098"/>
    </row>
    <row r="50" spans="1:15" ht="12.75" customHeight="1">
      <c r="A50" s="21" t="s">
        <v>392</v>
      </c>
    </row>
    <row r="51" spans="1:15" ht="12.75" customHeight="1">
      <c r="A51" s="39" t="s">
        <v>443</v>
      </c>
    </row>
    <row r="52" spans="1:15" ht="12.75" customHeight="1"/>
    <row r="53" spans="1:15" ht="12.75" customHeight="1">
      <c r="A53" s="611" t="s">
        <v>81</v>
      </c>
    </row>
    <row r="54" spans="1:15" ht="12.75" customHeight="1"/>
    <row r="55" spans="1:15" ht="12.75" customHeight="1"/>
    <row r="56" spans="1:15" ht="12.75" customHeight="1">
      <c r="O56" s="34" t="s">
        <v>1046</v>
      </c>
    </row>
    <row r="57" spans="1:15" ht="12.75" customHeight="1"/>
    <row r="58" spans="1:15" ht="12.75" customHeight="1"/>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J5:K5"/>
    <mergeCell ref="H5:I5"/>
  </mergeCells>
  <hyperlinks>
    <hyperlink ref="A53" location="'2 Sadržaj'!A1" display="Sadržaj / Contents" xr:uid="{00000000-0004-0000-1800-000000000000}"/>
  </hyperlinks>
  <pageMargins left="0.7" right="0.7" top="0.75" bottom="0.75" header="0.3" footer="0.3"/>
  <pageSetup paperSize="9" scale="5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66"/>
  </sheetPr>
  <dimension ref="A1:H111"/>
  <sheetViews>
    <sheetView showGridLines="0" zoomScaleNormal="100" workbookViewId="0"/>
  </sheetViews>
  <sheetFormatPr defaultRowHeight="15"/>
  <cols>
    <col min="1" max="1" width="32.1406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s>
  <sheetData>
    <row r="1" spans="1:8" ht="12.75" customHeight="1">
      <c r="A1" s="139" t="s">
        <v>706</v>
      </c>
      <c r="F1" s="270" t="s">
        <v>220</v>
      </c>
      <c r="G1" s="158" t="s">
        <v>1480</v>
      </c>
    </row>
    <row r="2" spans="1:8">
      <c r="A2" s="529" t="s">
        <v>707</v>
      </c>
      <c r="F2" s="530" t="s">
        <v>221</v>
      </c>
      <c r="G2" s="531" t="s">
        <v>1481</v>
      </c>
    </row>
    <row r="3" spans="1:8" ht="12.75" customHeight="1"/>
    <row r="4" spans="1:8" ht="12.75" customHeight="1">
      <c r="C4" s="186"/>
      <c r="G4" s="157" t="s">
        <v>1413</v>
      </c>
    </row>
    <row r="5" spans="1:8" ht="22.5" customHeight="1">
      <c r="A5" s="561" t="s">
        <v>397</v>
      </c>
      <c r="B5" s="561" t="s">
        <v>398</v>
      </c>
      <c r="C5" s="561" t="s">
        <v>388</v>
      </c>
      <c r="D5" s="561" t="s">
        <v>399</v>
      </c>
      <c r="E5" s="561"/>
      <c r="F5" s="561" t="s">
        <v>400</v>
      </c>
      <c r="G5" s="561" t="s">
        <v>401</v>
      </c>
    </row>
    <row r="6" spans="1:8" ht="12.75" customHeight="1">
      <c r="A6" s="112" t="s">
        <v>78</v>
      </c>
      <c r="B6" s="189">
        <v>47572962490</v>
      </c>
      <c r="C6" s="276" t="s">
        <v>147</v>
      </c>
      <c r="D6" s="112" t="s">
        <v>77</v>
      </c>
      <c r="E6" s="112"/>
      <c r="F6" s="114">
        <v>1582000.48</v>
      </c>
      <c r="G6" s="115">
        <v>21.484048992047494</v>
      </c>
      <c r="H6" s="285"/>
    </row>
    <row r="7" spans="1:8" ht="12.75" customHeight="1">
      <c r="A7" s="112" t="s">
        <v>1002</v>
      </c>
      <c r="B7" s="189">
        <v>97433886648</v>
      </c>
      <c r="C7" s="276" t="s">
        <v>149</v>
      </c>
      <c r="D7" s="112" t="s">
        <v>103</v>
      </c>
      <c r="E7" s="112"/>
      <c r="F7" s="114">
        <v>3769454.27</v>
      </c>
      <c r="G7" s="115">
        <v>90.923547960399191</v>
      </c>
      <c r="H7" s="285"/>
    </row>
    <row r="8" spans="1:8" ht="12.75" customHeight="1">
      <c r="A8" s="112" t="s">
        <v>815</v>
      </c>
      <c r="B8" s="189" t="s">
        <v>817</v>
      </c>
      <c r="C8" s="276" t="s">
        <v>818</v>
      </c>
      <c r="D8" s="133" t="s">
        <v>816</v>
      </c>
      <c r="E8" s="112"/>
      <c r="F8" s="114">
        <v>22425762.66</v>
      </c>
      <c r="G8" s="115">
        <v>20.377795224214001</v>
      </c>
      <c r="H8" s="285"/>
    </row>
    <row r="9" spans="1:8" ht="12.75" customHeight="1">
      <c r="A9" s="112" t="s">
        <v>1416</v>
      </c>
      <c r="B9" s="189" t="s">
        <v>1439</v>
      </c>
      <c r="C9" s="276" t="s">
        <v>1440</v>
      </c>
      <c r="D9" s="133" t="s">
        <v>172</v>
      </c>
      <c r="E9" s="133"/>
      <c r="F9" s="116">
        <v>3563219.15</v>
      </c>
      <c r="G9" s="115">
        <v>100.91384226250926</v>
      </c>
      <c r="H9" s="285"/>
    </row>
    <row r="10" spans="1:8" ht="12.75" customHeight="1">
      <c r="A10" s="112" t="s">
        <v>137</v>
      </c>
      <c r="B10" s="189">
        <v>57255663752</v>
      </c>
      <c r="C10" s="276" t="s">
        <v>148</v>
      </c>
      <c r="D10" s="133" t="s">
        <v>172</v>
      </c>
      <c r="E10" s="133"/>
      <c r="F10" s="116">
        <v>940161.35</v>
      </c>
      <c r="G10" s="115">
        <v>17.064061100663832</v>
      </c>
      <c r="H10" s="285"/>
    </row>
    <row r="11" spans="1:8" s="261" customFormat="1" ht="12.75" customHeight="1">
      <c r="A11" s="112" t="s">
        <v>995</v>
      </c>
      <c r="B11" s="189">
        <v>48815690681</v>
      </c>
      <c r="C11" s="276" t="s">
        <v>151</v>
      </c>
      <c r="D11" s="112" t="s">
        <v>112</v>
      </c>
      <c r="E11" s="133"/>
      <c r="F11" s="116">
        <v>271322.81</v>
      </c>
      <c r="G11" s="115">
        <v>76.582911631144924</v>
      </c>
      <c r="H11" s="285"/>
    </row>
    <row r="12" spans="1:8" ht="12.75" customHeight="1">
      <c r="A12" s="112" t="s">
        <v>173</v>
      </c>
      <c r="B12" s="189">
        <v>13264226136</v>
      </c>
      <c r="C12" s="276" t="s">
        <v>150</v>
      </c>
      <c r="D12" s="133" t="s">
        <v>112</v>
      </c>
      <c r="E12" s="133"/>
      <c r="F12" s="116">
        <v>5028019.9000000004</v>
      </c>
      <c r="G12" s="115">
        <v>1.0056039800000001</v>
      </c>
    </row>
    <row r="13" spans="1:8" ht="12.75" customHeight="1">
      <c r="A13" s="112" t="s">
        <v>1280</v>
      </c>
      <c r="B13" s="189" t="s">
        <v>196</v>
      </c>
      <c r="C13" s="277" t="s">
        <v>197</v>
      </c>
      <c r="D13" s="112" t="s">
        <v>112</v>
      </c>
      <c r="E13" s="112"/>
      <c r="F13" s="114">
        <v>7901131.3700000001</v>
      </c>
      <c r="G13" s="115">
        <v>1.0242560331137638</v>
      </c>
      <c r="H13" s="285"/>
    </row>
    <row r="14" spans="1:8" ht="12.75" customHeight="1">
      <c r="A14" s="112" t="s">
        <v>833</v>
      </c>
      <c r="B14" s="189">
        <v>75398635234</v>
      </c>
      <c r="C14" s="276" t="s">
        <v>819</v>
      </c>
      <c r="D14" s="112" t="s">
        <v>865</v>
      </c>
      <c r="E14" s="112"/>
      <c r="F14" s="117">
        <v>6826246.1299999999</v>
      </c>
      <c r="G14" s="118">
        <v>791.73206020542182</v>
      </c>
      <c r="H14" s="285"/>
    </row>
    <row r="15" spans="1:8" ht="18.75" customHeight="1">
      <c r="A15" s="567" t="s">
        <v>402</v>
      </c>
      <c r="B15" s="581"/>
      <c r="C15" s="582"/>
      <c r="D15" s="568"/>
      <c r="E15" s="568"/>
      <c r="F15" s="570">
        <f>SUM(F6:F14)</f>
        <v>52307318.119999997</v>
      </c>
      <c r="G15" s="583"/>
    </row>
    <row r="16" spans="1:8" s="261" customFormat="1">
      <c r="A16" s="272" t="s">
        <v>1525</v>
      </c>
    </row>
    <row r="17" spans="1:8" ht="12.75" customHeight="1">
      <c r="A17" s="21" t="s">
        <v>384</v>
      </c>
    </row>
    <row r="18" spans="1:8" ht="12.75" customHeight="1">
      <c r="A18" s="45" t="s">
        <v>403</v>
      </c>
    </row>
    <row r="19" spans="1:8" ht="12.75" customHeight="1">
      <c r="A19" s="272"/>
    </row>
    <row r="20" spans="1:8" ht="12.75" customHeight="1">
      <c r="A20" s="139" t="s">
        <v>708</v>
      </c>
      <c r="G20" s="158" t="s">
        <v>1480</v>
      </c>
    </row>
    <row r="21" spans="1:8" ht="12.75" customHeight="1">
      <c r="A21" s="529" t="s">
        <v>709</v>
      </c>
      <c r="G21" s="531" t="s">
        <v>1481</v>
      </c>
    </row>
    <row r="22" spans="1:8" ht="12.75" customHeight="1">
      <c r="A22" s="53"/>
    </row>
    <row r="23" spans="1:8" ht="12.75" customHeight="1">
      <c r="A23" s="53"/>
      <c r="G23" s="979" t="s">
        <v>1413</v>
      </c>
    </row>
    <row r="24" spans="1:8" ht="21.75">
      <c r="A24" s="561" t="s">
        <v>404</v>
      </c>
      <c r="B24" s="561" t="s">
        <v>398</v>
      </c>
      <c r="C24" s="561" t="s">
        <v>388</v>
      </c>
      <c r="D24" s="561" t="s">
        <v>399</v>
      </c>
      <c r="E24" s="561" t="s">
        <v>405</v>
      </c>
      <c r="F24" s="561" t="s">
        <v>400</v>
      </c>
      <c r="G24" s="561" t="s">
        <v>401</v>
      </c>
    </row>
    <row r="25" spans="1:8">
      <c r="A25" s="112" t="s">
        <v>200</v>
      </c>
      <c r="B25" s="189" t="s">
        <v>206</v>
      </c>
      <c r="C25" s="276" t="s">
        <v>207</v>
      </c>
      <c r="D25" s="112" t="s">
        <v>77</v>
      </c>
      <c r="E25" s="113"/>
      <c r="F25" s="116">
        <v>788164.36</v>
      </c>
      <c r="G25" s="115">
        <v>12.918932582771804</v>
      </c>
    </row>
    <row r="26" spans="1:8">
      <c r="A26" s="112" t="s">
        <v>201</v>
      </c>
      <c r="B26" s="189" t="s">
        <v>208</v>
      </c>
      <c r="C26" s="276" t="s">
        <v>209</v>
      </c>
      <c r="D26" s="112" t="s">
        <v>204</v>
      </c>
      <c r="E26" s="113"/>
      <c r="F26" s="116">
        <v>40647838.853399999</v>
      </c>
      <c r="G26" s="115">
        <v>118.57452286208125</v>
      </c>
    </row>
    <row r="27" spans="1:8">
      <c r="A27" s="112" t="s">
        <v>202</v>
      </c>
      <c r="B27" s="189" t="s">
        <v>210</v>
      </c>
      <c r="C27" s="276" t="s">
        <v>211</v>
      </c>
      <c r="D27" s="112" t="s">
        <v>204</v>
      </c>
      <c r="E27" s="113"/>
      <c r="F27" s="116">
        <v>1074351.2189</v>
      </c>
      <c r="G27" s="115">
        <v>118.08029940342341</v>
      </c>
    </row>
    <row r="28" spans="1:8">
      <c r="A28" s="112" t="s">
        <v>1126</v>
      </c>
      <c r="B28" s="189" t="s">
        <v>1275</v>
      </c>
      <c r="C28" s="276" t="s">
        <v>1276</v>
      </c>
      <c r="D28" s="112" t="s">
        <v>204</v>
      </c>
      <c r="E28" s="113"/>
      <c r="F28" s="116">
        <v>3473815.0082</v>
      </c>
      <c r="G28" s="115">
        <v>123.66635591437131</v>
      </c>
    </row>
    <row r="29" spans="1:8" s="261" customFormat="1">
      <c r="A29" s="112" t="s">
        <v>203</v>
      </c>
      <c r="B29" s="189" t="s">
        <v>212</v>
      </c>
      <c r="C29" s="276" t="s">
        <v>213</v>
      </c>
      <c r="D29" s="112" t="s">
        <v>204</v>
      </c>
      <c r="E29" s="113"/>
      <c r="F29" s="116">
        <v>1372232.4146</v>
      </c>
      <c r="G29" s="115">
        <v>20.131484013786018</v>
      </c>
    </row>
    <row r="30" spans="1:8" s="261" customFormat="1">
      <c r="A30" s="112" t="s">
        <v>1284</v>
      </c>
      <c r="B30" s="189" t="s">
        <v>1321</v>
      </c>
      <c r="C30" s="276" t="s">
        <v>1322</v>
      </c>
      <c r="D30" s="112" t="s">
        <v>1285</v>
      </c>
      <c r="E30" s="113"/>
      <c r="F30" s="116" t="s">
        <v>139</v>
      </c>
      <c r="G30" s="115" t="s">
        <v>139</v>
      </c>
    </row>
    <row r="31" spans="1:8" s="261" customFormat="1">
      <c r="A31" s="112" t="s">
        <v>1357</v>
      </c>
      <c r="B31" s="189" t="s">
        <v>1361</v>
      </c>
      <c r="C31" s="276" t="s">
        <v>1362</v>
      </c>
      <c r="D31" s="112" t="s">
        <v>1324</v>
      </c>
      <c r="E31" s="113"/>
      <c r="F31" s="116">
        <v>1564</v>
      </c>
      <c r="G31" s="115">
        <v>34.831488199831185</v>
      </c>
    </row>
    <row r="32" spans="1:8" s="261" customFormat="1">
      <c r="A32" s="112" t="s">
        <v>1358</v>
      </c>
      <c r="B32" s="189" t="s">
        <v>1363</v>
      </c>
      <c r="C32" s="276" t="s">
        <v>1364</v>
      </c>
      <c r="D32" s="112" t="s">
        <v>1324</v>
      </c>
      <c r="E32" s="113"/>
      <c r="F32" s="116">
        <v>1557.39</v>
      </c>
      <c r="G32" s="115">
        <v>34.684278393564639</v>
      </c>
      <c r="H32"/>
    </row>
    <row r="33" spans="1:8" s="1073" customFormat="1">
      <c r="A33" s="112" t="s">
        <v>1547</v>
      </c>
      <c r="B33" s="189" t="s">
        <v>1555</v>
      </c>
      <c r="C33" s="276" t="s">
        <v>1556</v>
      </c>
      <c r="D33" s="112" t="s">
        <v>140</v>
      </c>
      <c r="E33" s="113"/>
      <c r="F33" s="116">
        <v>530118.15</v>
      </c>
      <c r="G33" s="115">
        <v>103.76624311353685</v>
      </c>
    </row>
    <row r="34" spans="1:8" s="1073" customFormat="1">
      <c r="A34" s="112" t="s">
        <v>1548</v>
      </c>
      <c r="B34" s="189" t="s">
        <v>1557</v>
      </c>
      <c r="C34" s="276" t="s">
        <v>1558</v>
      </c>
      <c r="D34" s="112" t="s">
        <v>140</v>
      </c>
      <c r="E34" s="113"/>
      <c r="F34" s="116">
        <v>764479.86</v>
      </c>
      <c r="G34" s="115">
        <v>99.910599548394813</v>
      </c>
    </row>
    <row r="35" spans="1:8" ht="12.75" customHeight="1">
      <c r="A35" s="112" t="s">
        <v>175</v>
      </c>
      <c r="B35" s="189" t="s">
        <v>176</v>
      </c>
      <c r="C35" s="276" t="s">
        <v>177</v>
      </c>
      <c r="D35" s="112" t="s">
        <v>172</v>
      </c>
      <c r="E35" s="113" t="s">
        <v>114</v>
      </c>
      <c r="F35" s="116">
        <v>2168877.1982999998</v>
      </c>
      <c r="G35" s="115">
        <v>21.5183</v>
      </c>
    </row>
    <row r="36" spans="1:8" ht="12.75" customHeight="1">
      <c r="A36" s="112"/>
      <c r="B36" s="189"/>
      <c r="C36" s="276"/>
      <c r="D36" s="112"/>
      <c r="E36" s="113" t="s">
        <v>115</v>
      </c>
      <c r="F36" s="116">
        <v>4285768.2317000004</v>
      </c>
      <c r="G36" s="115">
        <v>20.078900000000001</v>
      </c>
    </row>
    <row r="37" spans="1:8" s="1073" customFormat="1" ht="12.75" customHeight="1">
      <c r="A37" s="112" t="s">
        <v>1486</v>
      </c>
      <c r="B37" s="189" t="s">
        <v>1559</v>
      </c>
      <c r="C37" s="276" t="s">
        <v>1560</v>
      </c>
      <c r="D37" s="112" t="s">
        <v>172</v>
      </c>
      <c r="E37" s="113"/>
      <c r="F37" s="116">
        <v>11194932.470000001</v>
      </c>
      <c r="G37" s="115">
        <v>103.37467131157828</v>
      </c>
    </row>
    <row r="38" spans="1:8" s="1073" customFormat="1" ht="12.75" customHeight="1">
      <c r="A38" s="112" t="s">
        <v>1549</v>
      </c>
      <c r="B38" s="189" t="s">
        <v>1561</v>
      </c>
      <c r="C38" s="276" t="s">
        <v>1562</v>
      </c>
      <c r="D38" s="112" t="s">
        <v>172</v>
      </c>
      <c r="E38" s="113"/>
      <c r="F38" s="116">
        <v>3519111.28</v>
      </c>
      <c r="G38" s="115">
        <v>98.119136542321144</v>
      </c>
    </row>
    <row r="39" spans="1:8" s="1073" customFormat="1" ht="12.75" customHeight="1">
      <c r="A39" s="112" t="s">
        <v>1550</v>
      </c>
      <c r="B39" s="189" t="s">
        <v>1563</v>
      </c>
      <c r="C39" s="276" t="s">
        <v>1564</v>
      </c>
      <c r="D39" s="112" t="s">
        <v>172</v>
      </c>
      <c r="E39" s="113"/>
      <c r="F39" s="116">
        <v>1118986.79</v>
      </c>
      <c r="G39" s="115">
        <v>109.70620058138108</v>
      </c>
    </row>
    <row r="40" spans="1:8" ht="12.75" customHeight="1">
      <c r="A40" s="133" t="s">
        <v>1270</v>
      </c>
      <c r="B40" s="189" t="s">
        <v>198</v>
      </c>
      <c r="C40" s="276" t="s">
        <v>199</v>
      </c>
      <c r="D40" s="133" t="s">
        <v>112</v>
      </c>
      <c r="E40" s="133"/>
      <c r="F40" s="116">
        <v>5804034.4500000002</v>
      </c>
      <c r="G40" s="115">
        <v>0.89438761137029887</v>
      </c>
    </row>
    <row r="41" spans="1:8" ht="12.75" customHeight="1">
      <c r="A41" s="112" t="s">
        <v>174</v>
      </c>
      <c r="B41" s="189" t="s">
        <v>168</v>
      </c>
      <c r="C41" s="276" t="s">
        <v>152</v>
      </c>
      <c r="D41" s="112" t="s">
        <v>112</v>
      </c>
      <c r="E41" s="112"/>
      <c r="F41" s="116">
        <v>3678490.41</v>
      </c>
      <c r="G41" s="115">
        <v>1.3277269953236641</v>
      </c>
    </row>
    <row r="42" spans="1:8" ht="12.75" customHeight="1">
      <c r="A42" s="112" t="s">
        <v>178</v>
      </c>
      <c r="B42" s="189" t="s">
        <v>179</v>
      </c>
      <c r="C42" s="276" t="s">
        <v>180</v>
      </c>
      <c r="D42" s="112" t="s">
        <v>112</v>
      </c>
      <c r="E42" s="112"/>
      <c r="F42" s="116">
        <v>21054663.390000001</v>
      </c>
      <c r="G42" s="115">
        <v>1.0406176644923721</v>
      </c>
      <c r="H42" s="283"/>
    </row>
    <row r="43" spans="1:8" ht="12.75" customHeight="1">
      <c r="A43" s="112" t="s">
        <v>866</v>
      </c>
      <c r="B43" s="189" t="s">
        <v>868</v>
      </c>
      <c r="C43" s="276" t="s">
        <v>869</v>
      </c>
      <c r="D43" s="112" t="s">
        <v>865</v>
      </c>
      <c r="E43" s="112"/>
      <c r="F43" s="116">
        <v>69773052.75</v>
      </c>
      <c r="G43" s="115">
        <v>22.427499428154803</v>
      </c>
      <c r="H43" s="283"/>
    </row>
    <row r="44" spans="1:8" ht="12.75" customHeight="1">
      <c r="A44" s="112" t="s">
        <v>864</v>
      </c>
      <c r="B44" s="189" t="s">
        <v>870</v>
      </c>
      <c r="C44" s="276" t="s">
        <v>871</v>
      </c>
      <c r="D44" s="112" t="s">
        <v>865</v>
      </c>
      <c r="E44" s="112"/>
      <c r="F44" s="114">
        <v>46803.38</v>
      </c>
      <c r="G44" s="115">
        <v>11.700844999999999</v>
      </c>
      <c r="H44" s="282"/>
    </row>
    <row r="45" spans="1:8" ht="12.75" customHeight="1">
      <c r="A45" s="112" t="s">
        <v>867</v>
      </c>
      <c r="B45" s="189" t="s">
        <v>872</v>
      </c>
      <c r="C45" s="276" t="s">
        <v>873</v>
      </c>
      <c r="D45" s="112" t="s">
        <v>865</v>
      </c>
      <c r="E45" s="112"/>
      <c r="F45" s="114">
        <v>409782.98</v>
      </c>
      <c r="G45" s="115">
        <v>12.637402418309021</v>
      </c>
      <c r="H45" s="282"/>
    </row>
    <row r="46" spans="1:8" s="1073" customFormat="1" ht="12.75" customHeight="1">
      <c r="A46" s="112" t="s">
        <v>1484</v>
      </c>
      <c r="B46" s="189" t="s">
        <v>1565</v>
      </c>
      <c r="C46" s="276" t="s">
        <v>1566</v>
      </c>
      <c r="D46" s="112" t="s">
        <v>1485</v>
      </c>
      <c r="E46" s="112"/>
      <c r="F46" s="114">
        <v>4420780.96</v>
      </c>
      <c r="G46" s="115">
        <v>103.79709989494185</v>
      </c>
      <c r="H46" s="282"/>
    </row>
    <row r="47" spans="1:8" s="261" customFormat="1" ht="12.75" customHeight="1">
      <c r="A47" s="112" t="s">
        <v>205</v>
      </c>
      <c r="B47" s="189" t="s">
        <v>215</v>
      </c>
      <c r="C47" s="276" t="s">
        <v>214</v>
      </c>
      <c r="D47" s="112" t="s">
        <v>223</v>
      </c>
      <c r="E47" s="112"/>
      <c r="F47" s="114">
        <v>1434205.2</v>
      </c>
      <c r="G47" s="115">
        <v>148.31508541473269</v>
      </c>
      <c r="H47" s="282"/>
    </row>
    <row r="48" spans="1:8" s="1073" customFormat="1" ht="12.75" customHeight="1">
      <c r="A48" s="112" t="s">
        <v>1487</v>
      </c>
      <c r="B48" s="189" t="s">
        <v>1567</v>
      </c>
      <c r="C48" s="276" t="s">
        <v>1568</v>
      </c>
      <c r="D48" s="112" t="s">
        <v>223</v>
      </c>
      <c r="E48" s="112"/>
      <c r="F48" s="114">
        <v>445621.27</v>
      </c>
      <c r="G48" s="115">
        <v>89.061303689326309</v>
      </c>
      <c r="H48" s="282"/>
    </row>
    <row r="49" spans="1:8" s="261" customFormat="1" ht="12.75" customHeight="1">
      <c r="A49" s="112" t="s">
        <v>222</v>
      </c>
      <c r="B49" s="189">
        <v>34988643147</v>
      </c>
      <c r="C49" s="276" t="s">
        <v>153</v>
      </c>
      <c r="D49" s="133" t="s">
        <v>223</v>
      </c>
      <c r="E49" s="112"/>
      <c r="F49" s="114">
        <v>7177072.25</v>
      </c>
      <c r="G49" s="115">
        <v>291.93662838350411</v>
      </c>
      <c r="H49" s="282"/>
    </row>
    <row r="50" spans="1:8" s="1073" customFormat="1" ht="12.75" customHeight="1">
      <c r="A50" s="112" t="s">
        <v>1551</v>
      </c>
      <c r="B50" s="189" t="s">
        <v>1569</v>
      </c>
      <c r="C50" s="276" t="s">
        <v>1570</v>
      </c>
      <c r="D50" s="133" t="s">
        <v>223</v>
      </c>
      <c r="E50" s="113" t="s">
        <v>114</v>
      </c>
      <c r="F50" s="114">
        <v>2391785.523</v>
      </c>
      <c r="G50" s="115">
        <v>99.657700000000006</v>
      </c>
      <c r="H50" s="282"/>
    </row>
    <row r="51" spans="1:8" s="1073" customFormat="1" ht="12.75" customHeight="1">
      <c r="A51" s="112"/>
      <c r="B51" s="189"/>
      <c r="C51" s="276"/>
      <c r="D51" s="133"/>
      <c r="E51" s="113" t="s">
        <v>115</v>
      </c>
      <c r="F51" s="114">
        <v>1727367.4384000001</v>
      </c>
      <c r="G51" s="115">
        <v>99.657700000000006</v>
      </c>
      <c r="H51" s="282"/>
    </row>
    <row r="52" spans="1:8" s="1073" customFormat="1" ht="12.75" customHeight="1">
      <c r="A52" s="112"/>
      <c r="B52" s="189"/>
      <c r="C52" s="276"/>
      <c r="D52" s="133"/>
      <c r="E52" s="113" t="s">
        <v>116</v>
      </c>
      <c r="F52" s="114">
        <v>199315.45860000001</v>
      </c>
      <c r="G52" s="115">
        <v>99.657700000000006</v>
      </c>
      <c r="H52" s="282"/>
    </row>
    <row r="53" spans="1:8" s="1073" customFormat="1" ht="12.75" customHeight="1">
      <c r="A53" s="112" t="s">
        <v>1552</v>
      </c>
      <c r="B53" s="189" t="s">
        <v>1571</v>
      </c>
      <c r="C53" s="276" t="s">
        <v>1572</v>
      </c>
      <c r="D53" s="133" t="s">
        <v>223</v>
      </c>
      <c r="E53" s="113"/>
      <c r="F53" s="114">
        <v>54511.77</v>
      </c>
      <c r="G53" s="115">
        <v>99.112309090909079</v>
      </c>
      <c r="H53" s="282"/>
    </row>
    <row r="54" spans="1:8" s="261" customFormat="1" ht="12.75" customHeight="1">
      <c r="A54" s="112" t="s">
        <v>1001</v>
      </c>
      <c r="B54" s="189" t="s">
        <v>1122</v>
      </c>
      <c r="C54" s="276" t="s">
        <v>1121</v>
      </c>
      <c r="D54" s="133" t="s">
        <v>1127</v>
      </c>
      <c r="E54" s="112"/>
      <c r="F54" s="114">
        <v>311910.93</v>
      </c>
      <c r="G54" s="115">
        <v>309.48604494068076</v>
      </c>
      <c r="H54" s="271"/>
    </row>
    <row r="55" spans="1:8" ht="18.75" customHeight="1">
      <c r="A55" s="567" t="s">
        <v>406</v>
      </c>
      <c r="B55" s="581"/>
      <c r="C55" s="582"/>
      <c r="D55" s="568"/>
      <c r="E55" s="568"/>
      <c r="F55" s="570">
        <f>SUM(F25:F54)</f>
        <v>189871195.38510001</v>
      </c>
      <c r="G55" s="583"/>
    </row>
    <row r="56" spans="1:8" ht="12.75" customHeight="1">
      <c r="A56" s="21" t="s">
        <v>384</v>
      </c>
    </row>
    <row r="57" spans="1:8" ht="12.75" customHeight="1">
      <c r="A57" s="45" t="s">
        <v>407</v>
      </c>
    </row>
    <row r="58" spans="1:8" ht="12.75" customHeight="1">
      <c r="A58" s="272" t="s">
        <v>408</v>
      </c>
    </row>
    <row r="59" spans="1:8" ht="12.75" customHeight="1">
      <c r="A59" s="272" t="s">
        <v>1553</v>
      </c>
    </row>
    <row r="60" spans="1:8" s="261" customFormat="1" ht="12.75" customHeight="1">
      <c r="A60" s="1101" t="s">
        <v>1554</v>
      </c>
      <c r="C60" s="272"/>
    </row>
    <row r="61" spans="1:8" s="1073" customFormat="1" ht="12.75" customHeight="1">
      <c r="A61" s="272"/>
      <c r="C61" s="272"/>
    </row>
    <row r="62" spans="1:8" ht="12.75" customHeight="1">
      <c r="A62" s="139" t="s">
        <v>710</v>
      </c>
      <c r="G62" s="158" t="s">
        <v>1480</v>
      </c>
    </row>
    <row r="63" spans="1:8" ht="12.75" customHeight="1">
      <c r="A63" s="529" t="s">
        <v>811</v>
      </c>
      <c r="G63" s="531" t="s">
        <v>1481</v>
      </c>
    </row>
    <row r="64" spans="1:8" ht="12.75" customHeight="1">
      <c r="A64" s="68"/>
    </row>
    <row r="65" spans="1:7" ht="12.75" customHeight="1">
      <c r="A65" s="45"/>
      <c r="G65" s="979" t="s">
        <v>1413</v>
      </c>
    </row>
    <row r="66" spans="1:7" ht="47.25" customHeight="1">
      <c r="A66" s="584" t="s">
        <v>409</v>
      </c>
      <c r="B66" s="561" t="s">
        <v>387</v>
      </c>
      <c r="C66" s="561" t="s">
        <v>388</v>
      </c>
      <c r="D66" s="584" t="s">
        <v>389</v>
      </c>
      <c r="E66" s="584"/>
      <c r="F66" s="584" t="s">
        <v>390</v>
      </c>
      <c r="G66" s="584" t="s">
        <v>391</v>
      </c>
    </row>
    <row r="67" spans="1:7">
      <c r="A67" s="119" t="s">
        <v>146</v>
      </c>
      <c r="B67" s="112">
        <v>8269700991</v>
      </c>
      <c r="C67" s="276" t="s">
        <v>158</v>
      </c>
      <c r="D67" s="119" t="s">
        <v>816</v>
      </c>
      <c r="E67" s="119"/>
      <c r="F67" s="120">
        <v>244408054.68000001</v>
      </c>
      <c r="G67" s="115">
        <v>63.556882362012125</v>
      </c>
    </row>
    <row r="68" spans="1:7">
      <c r="A68" s="21" t="s">
        <v>304</v>
      </c>
      <c r="G68" s="220"/>
    </row>
    <row r="69" spans="1:7">
      <c r="A69" s="154" t="s">
        <v>410</v>
      </c>
    </row>
    <row r="70" spans="1:7" ht="12.75" customHeight="1">
      <c r="A70" s="160" t="s">
        <v>107</v>
      </c>
      <c r="B70" s="181"/>
      <c r="C70" s="181"/>
      <c r="D70" s="181"/>
      <c r="E70" s="219"/>
      <c r="F70" s="181"/>
      <c r="G70" s="181"/>
    </row>
    <row r="71" spans="1:7" ht="21.75" customHeight="1">
      <c r="A71" s="1237" t="s">
        <v>108</v>
      </c>
      <c r="B71" s="1237"/>
      <c r="C71" s="1237"/>
      <c r="D71" s="1237"/>
      <c r="E71" s="1237"/>
      <c r="F71" s="1237"/>
      <c r="G71" s="1237"/>
    </row>
    <row r="72" spans="1:7" ht="12.75" customHeight="1">
      <c r="A72" s="53"/>
    </row>
    <row r="73" spans="1:7" ht="12.75" customHeight="1">
      <c r="A73" s="145" t="s">
        <v>711</v>
      </c>
      <c r="F73" s="146"/>
      <c r="G73" s="158" t="s">
        <v>1480</v>
      </c>
    </row>
    <row r="74" spans="1:7" ht="12.75" customHeight="1">
      <c r="A74" s="532" t="s">
        <v>1351</v>
      </c>
      <c r="F74" s="54"/>
      <c r="G74" s="531" t="s">
        <v>1481</v>
      </c>
    </row>
    <row r="75" spans="1:7" ht="12.75" customHeight="1"/>
    <row r="76" spans="1:7" ht="12.75" customHeight="1">
      <c r="G76" s="979" t="s">
        <v>1413</v>
      </c>
    </row>
    <row r="77" spans="1:7" ht="35.25" customHeight="1">
      <c r="A77" s="584" t="s">
        <v>807</v>
      </c>
      <c r="B77" s="561" t="s">
        <v>398</v>
      </c>
      <c r="C77" s="561" t="s">
        <v>388</v>
      </c>
      <c r="D77" s="584" t="s">
        <v>389</v>
      </c>
      <c r="E77" s="584"/>
      <c r="F77" s="584" t="s">
        <v>390</v>
      </c>
      <c r="G77" s="561" t="s">
        <v>401</v>
      </c>
    </row>
    <row r="78" spans="1:7" s="261" customFormat="1">
      <c r="A78" s="123" t="s">
        <v>1355</v>
      </c>
      <c r="B78" s="189" t="s">
        <v>1359</v>
      </c>
      <c r="C78" s="278" t="s">
        <v>1360</v>
      </c>
      <c r="D78" s="123" t="s">
        <v>1356</v>
      </c>
      <c r="E78" s="123"/>
      <c r="F78" s="124">
        <v>15433174.32</v>
      </c>
      <c r="G78" s="125">
        <v>4.6921356804266547E-2</v>
      </c>
    </row>
    <row r="79" spans="1:7" ht="12.75" customHeight="1">
      <c r="A79" s="123" t="s">
        <v>1286</v>
      </c>
      <c r="B79" s="189" t="s">
        <v>1352</v>
      </c>
      <c r="C79" s="278" t="s">
        <v>1353</v>
      </c>
      <c r="D79" s="123" t="s">
        <v>1287</v>
      </c>
      <c r="E79" s="123"/>
      <c r="F79" s="124">
        <v>15467811.67</v>
      </c>
      <c r="G79" s="125">
        <v>74.168098033766171</v>
      </c>
    </row>
    <row r="80" spans="1:7" s="261" customFormat="1" ht="12.75" customHeight="1">
      <c r="A80" s="567" t="s">
        <v>406</v>
      </c>
      <c r="B80" s="581"/>
      <c r="C80" s="582"/>
      <c r="D80" s="581"/>
      <c r="E80" s="581"/>
      <c r="F80" s="585">
        <f>SUM(F76:F79)</f>
        <v>30900985.990000002</v>
      </c>
      <c r="G80" s="586"/>
    </row>
    <row r="81" spans="1:7" ht="12.75" customHeight="1">
      <c r="A81" s="40" t="s">
        <v>411</v>
      </c>
    </row>
    <row r="82" spans="1:7" ht="12.75" customHeight="1">
      <c r="A82" s="45" t="s">
        <v>407</v>
      </c>
    </row>
    <row r="83" spans="1:7" ht="12.75" customHeight="1"/>
    <row r="84" spans="1:7" ht="12.75" customHeight="1">
      <c r="A84" s="145" t="s">
        <v>809</v>
      </c>
      <c r="F84" s="146"/>
      <c r="G84" s="158" t="s">
        <v>1377</v>
      </c>
    </row>
    <row r="85" spans="1:7" ht="12.75" customHeight="1">
      <c r="A85" s="532" t="s">
        <v>810</v>
      </c>
      <c r="F85" s="54"/>
      <c r="G85" s="531" t="s">
        <v>1378</v>
      </c>
    </row>
    <row r="86" spans="1:7" ht="12.75" customHeight="1">
      <c r="A86" s="159"/>
    </row>
    <row r="87" spans="1:7" ht="12.75" customHeight="1">
      <c r="G87" s="979" t="s">
        <v>1413</v>
      </c>
    </row>
    <row r="88" spans="1:7" ht="21.75">
      <c r="A88" s="584" t="s">
        <v>412</v>
      </c>
      <c r="B88" s="561" t="s">
        <v>398</v>
      </c>
      <c r="C88" s="561" t="s">
        <v>388</v>
      </c>
      <c r="D88" s="584" t="s">
        <v>389</v>
      </c>
      <c r="E88" s="584"/>
      <c r="F88" s="584" t="s">
        <v>390</v>
      </c>
      <c r="G88" s="561" t="s">
        <v>401</v>
      </c>
    </row>
    <row r="89" spans="1:7" ht="12.75" customHeight="1">
      <c r="A89" s="123" t="s">
        <v>1289</v>
      </c>
      <c r="B89" s="189">
        <v>61196386099</v>
      </c>
      <c r="C89" s="278" t="s">
        <v>155</v>
      </c>
      <c r="D89" s="123"/>
      <c r="E89" s="123"/>
      <c r="F89" s="958" t="s">
        <v>139</v>
      </c>
      <c r="G89" s="959" t="s">
        <v>139</v>
      </c>
    </row>
    <row r="90" spans="1:7" ht="12.75" customHeight="1">
      <c r="A90" s="279" t="s">
        <v>836</v>
      </c>
      <c r="B90" s="189">
        <v>37735093339</v>
      </c>
      <c r="C90" s="278" t="s">
        <v>154</v>
      </c>
      <c r="D90" s="123" t="s">
        <v>1287</v>
      </c>
      <c r="E90" s="123"/>
      <c r="F90" s="769">
        <v>5632799.3032052554</v>
      </c>
      <c r="G90" s="770">
        <v>0.35399975043008575</v>
      </c>
    </row>
    <row r="91" spans="1:7" ht="18.75" customHeight="1">
      <c r="A91" s="567" t="s">
        <v>406</v>
      </c>
      <c r="B91" s="581"/>
      <c r="C91" s="582"/>
      <c r="D91" s="581"/>
      <c r="E91" s="581"/>
      <c r="F91" s="585">
        <f>SUM(F89:F90)</f>
        <v>5632799.3032052554</v>
      </c>
      <c r="G91" s="586"/>
    </row>
    <row r="92" spans="1:7" s="261" customFormat="1">
      <c r="A92" s="272" t="s">
        <v>1288</v>
      </c>
    </row>
    <row r="93" spans="1:7" ht="12.75" customHeight="1">
      <c r="A93" s="40" t="s">
        <v>411</v>
      </c>
    </row>
    <row r="94" spans="1:7" ht="12.75" customHeight="1">
      <c r="A94" s="45" t="s">
        <v>407</v>
      </c>
      <c r="F94" s="132"/>
    </row>
    <row r="95" spans="1:7" ht="12.75" customHeight="1">
      <c r="A95" s="528" t="s">
        <v>165</v>
      </c>
      <c r="D95" s="44"/>
    </row>
    <row r="96" spans="1:7">
      <c r="A96" s="160" t="s">
        <v>106</v>
      </c>
    </row>
    <row r="97" spans="1:7" ht="21" customHeight="1">
      <c r="A97" s="1238" t="s">
        <v>105</v>
      </c>
      <c r="B97" s="1238"/>
      <c r="C97" s="1238"/>
      <c r="D97" s="1238"/>
      <c r="E97" s="1238"/>
      <c r="F97" s="1238"/>
      <c r="G97" s="1238"/>
    </row>
    <row r="98" spans="1:7" ht="12.75" customHeight="1">
      <c r="A98" s="161"/>
      <c r="D98" s="44"/>
      <c r="F98" s="132"/>
    </row>
    <row r="99" spans="1:7" ht="12.75" customHeight="1">
      <c r="A99" s="611" t="s">
        <v>81</v>
      </c>
      <c r="D99" s="44"/>
    </row>
    <row r="100" spans="1:7" ht="12.75" customHeight="1">
      <c r="D100" s="44"/>
      <c r="G100" s="34" t="s">
        <v>802</v>
      </c>
    </row>
    <row r="101" spans="1:7" ht="12.75" customHeight="1">
      <c r="D101" s="44"/>
    </row>
    <row r="102" spans="1:7" ht="12.75" customHeight="1">
      <c r="A102" s="162"/>
      <c r="F102" s="132"/>
    </row>
    <row r="103" spans="1:7" ht="12.75" customHeight="1">
      <c r="A103" s="160"/>
      <c r="D103" s="44"/>
    </row>
    <row r="104" spans="1:7" ht="12.75" customHeight="1">
      <c r="A104" s="160"/>
      <c r="F104" s="132"/>
    </row>
    <row r="105" spans="1:7" ht="12.75" customHeight="1">
      <c r="A105" s="160"/>
    </row>
    <row r="106" spans="1:7" ht="12.75" customHeight="1">
      <c r="A106" s="161"/>
      <c r="F106" s="44"/>
    </row>
    <row r="107" spans="1:7" ht="12.75" customHeight="1">
      <c r="A107" s="161"/>
    </row>
    <row r="108" spans="1:7" ht="12.75" customHeight="1">
      <c r="A108" s="161"/>
    </row>
    <row r="109" spans="1:7" ht="12.75" customHeight="1">
      <c r="A109" s="161"/>
    </row>
    <row r="110" spans="1:7" ht="12.75" customHeight="1"/>
    <row r="111" spans="1:7" ht="12.75" customHeight="1"/>
  </sheetData>
  <sortState xmlns:xlrd2="http://schemas.microsoft.com/office/spreadsheetml/2017/richdata2" ref="A6:D18">
    <sortCondition ref="D6"/>
  </sortState>
  <mergeCells count="2">
    <mergeCell ref="A71:G71"/>
    <mergeCell ref="A97:G97"/>
  </mergeCells>
  <hyperlinks>
    <hyperlink ref="A99" location="'2 Sadržaj'!A1" display="Sadržaj / Contents" xr:uid="{00000000-0004-0000-1900-000000000000}"/>
  </hyperlinks>
  <pageMargins left="0.7" right="0.7" top="0.75" bottom="0.75" header="0.3" footer="0.3"/>
  <pageSetup paperSize="9" scale="53" orientation="portrait" r:id="rId1"/>
  <ignoredErrors>
    <ignoredError sqref="B54 B79:C79 B78 B40:B45 B35:B36 B47 B8:B13 B25:B30 B31:B32 B49"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66"/>
  </sheetPr>
  <dimension ref="A1:K213"/>
  <sheetViews>
    <sheetView showGridLines="0" zoomScaleNormal="100" workbookViewId="0"/>
  </sheetViews>
  <sheetFormatPr defaultColWidth="9.140625" defaultRowHeight="15"/>
  <cols>
    <col min="1" max="1" width="32.140625" style="63" customWidth="1"/>
    <col min="2" max="2" width="10.42578125" style="63" bestFit="1" customWidth="1"/>
    <col min="3" max="3" width="13.42578125" style="63" bestFit="1" customWidth="1"/>
    <col min="4" max="4" width="32.140625" style="63" bestFit="1" customWidth="1"/>
    <col min="5" max="5" width="5.140625" style="63" bestFit="1" customWidth="1"/>
    <col min="6" max="6" width="13.140625" style="63" bestFit="1" customWidth="1"/>
    <col min="7" max="16384" width="9.140625" style="63"/>
  </cols>
  <sheetData>
    <row r="1" spans="1:11" ht="12.75" customHeight="1">
      <c r="A1" s="141" t="s">
        <v>713</v>
      </c>
      <c r="G1" s="143" t="str">
        <f>Naslovnica!A20</f>
        <v>Ožujak 2024.</v>
      </c>
      <c r="K1" s="261"/>
    </row>
    <row r="2" spans="1:11" ht="12.75" customHeight="1">
      <c r="A2" s="525" t="s">
        <v>714</v>
      </c>
      <c r="G2" s="526" t="str">
        <f>Naslovnica!A24</f>
        <v>March 2024</v>
      </c>
    </row>
    <row r="3" spans="1:11" ht="12.75" customHeight="1"/>
    <row r="4" spans="1:11" ht="12.75" customHeight="1">
      <c r="G4" s="13" t="s">
        <v>1413</v>
      </c>
    </row>
    <row r="5" spans="1:11" ht="33">
      <c r="A5" s="584" t="s">
        <v>386</v>
      </c>
      <c r="B5" s="561" t="s">
        <v>387</v>
      </c>
      <c r="C5" s="561" t="s">
        <v>388</v>
      </c>
      <c r="D5" s="584" t="s">
        <v>389</v>
      </c>
      <c r="E5" s="584" t="s">
        <v>141</v>
      </c>
      <c r="F5" s="584" t="s">
        <v>390</v>
      </c>
      <c r="G5" s="561" t="s">
        <v>401</v>
      </c>
    </row>
    <row r="6" spans="1:11">
      <c r="A6" s="119" t="s">
        <v>1333</v>
      </c>
      <c r="B6" s="189" t="s">
        <v>1004</v>
      </c>
      <c r="C6" s="113" t="s">
        <v>1009</v>
      </c>
      <c r="D6" s="119" t="s">
        <v>1324</v>
      </c>
      <c r="E6" s="1082"/>
      <c r="F6" s="120">
        <v>56932.53</v>
      </c>
      <c r="G6" s="165">
        <v>19.475300000000001</v>
      </c>
    </row>
    <row r="7" spans="1:11">
      <c r="A7" s="119" t="s">
        <v>1431</v>
      </c>
      <c r="B7" s="189" t="s">
        <v>1545</v>
      </c>
      <c r="C7" s="113" t="s">
        <v>1546</v>
      </c>
      <c r="D7" s="119" t="s">
        <v>112</v>
      </c>
      <c r="E7" s="1082" t="s">
        <v>114</v>
      </c>
      <c r="F7" s="120">
        <v>2509008.7400000002</v>
      </c>
      <c r="G7" s="165">
        <v>92.02</v>
      </c>
    </row>
    <row r="8" spans="1:11">
      <c r="A8" s="119"/>
      <c r="B8" s="189"/>
      <c r="C8" s="113"/>
      <c r="D8" s="119"/>
      <c r="E8" s="1082" t="s">
        <v>115</v>
      </c>
      <c r="F8" s="120">
        <v>15468.37</v>
      </c>
      <c r="G8" s="165">
        <v>90.88</v>
      </c>
    </row>
    <row r="9" spans="1:11">
      <c r="A9" s="119"/>
      <c r="B9" s="189"/>
      <c r="C9" s="113"/>
      <c r="D9" s="119"/>
      <c r="E9" s="1082" t="s">
        <v>116</v>
      </c>
      <c r="F9" s="120">
        <v>317223.31</v>
      </c>
      <c r="G9" s="165">
        <v>92.49</v>
      </c>
    </row>
    <row r="10" spans="1:11">
      <c r="A10" s="119"/>
      <c r="B10" s="189"/>
      <c r="C10" s="113"/>
      <c r="D10" s="119"/>
      <c r="E10" s="1082" t="s">
        <v>1129</v>
      </c>
      <c r="F10" s="120">
        <v>104522.6</v>
      </c>
      <c r="G10" s="165">
        <v>93.09</v>
      </c>
    </row>
    <row r="11" spans="1:11">
      <c r="A11" s="567" t="s">
        <v>383</v>
      </c>
      <c r="B11" s="580"/>
      <c r="C11" s="580"/>
      <c r="D11" s="587"/>
      <c r="E11" s="587"/>
      <c r="F11" s="588">
        <f>SUM(F6:F10)</f>
        <v>3003155.5500000003</v>
      </c>
      <c r="G11" s="589"/>
    </row>
    <row r="12" spans="1:11" ht="12.75" customHeight="1">
      <c r="A12" s="21" t="s">
        <v>392</v>
      </c>
    </row>
    <row r="13" spans="1:11" ht="12.75" customHeight="1">
      <c r="A13" s="21"/>
    </row>
    <row r="14" spans="1:11" ht="12.75" customHeight="1">
      <c r="A14" s="21"/>
    </row>
    <row r="15" spans="1:11" ht="12.75" customHeight="1">
      <c r="A15" s="141" t="s">
        <v>715</v>
      </c>
      <c r="G15" s="143" t="s">
        <v>1638</v>
      </c>
    </row>
    <row r="16" spans="1:11" ht="12.75" customHeight="1">
      <c r="A16" s="525" t="s">
        <v>716</v>
      </c>
      <c r="G16" s="526" t="s">
        <v>1639</v>
      </c>
    </row>
    <row r="17" spans="1:7" ht="12.75" customHeight="1"/>
    <row r="18" spans="1:7" ht="12.75" customHeight="1">
      <c r="G18" s="13" t="s">
        <v>1413</v>
      </c>
    </row>
    <row r="19" spans="1:7" ht="54.75">
      <c r="A19" s="584" t="s">
        <v>393</v>
      </c>
      <c r="B19" s="561" t="s">
        <v>387</v>
      </c>
      <c r="C19" s="561" t="s">
        <v>388</v>
      </c>
      <c r="D19" s="584" t="s">
        <v>389</v>
      </c>
      <c r="E19" s="584"/>
      <c r="F19" s="584" t="s">
        <v>390</v>
      </c>
      <c r="G19" s="584" t="s">
        <v>391</v>
      </c>
    </row>
    <row r="20" spans="1:7" ht="12.75" customHeight="1">
      <c r="A20" s="119" t="s">
        <v>138</v>
      </c>
      <c r="B20" s="189">
        <v>75111210338</v>
      </c>
      <c r="C20" s="276" t="s">
        <v>157</v>
      </c>
      <c r="D20" s="274" t="s">
        <v>140</v>
      </c>
      <c r="E20" s="274"/>
      <c r="F20" s="120">
        <v>6889831.3366</v>
      </c>
      <c r="G20" s="165">
        <v>13.616300000000001</v>
      </c>
    </row>
    <row r="21" spans="1:7" ht="12.75" customHeight="1">
      <c r="A21" s="279" t="s">
        <v>1542</v>
      </c>
      <c r="B21" s="189" t="s">
        <v>167</v>
      </c>
      <c r="C21" s="276" t="s">
        <v>156</v>
      </c>
      <c r="D21" s="119" t="s">
        <v>172</v>
      </c>
      <c r="E21" s="119"/>
      <c r="F21" s="120">
        <v>13696187.050000001</v>
      </c>
      <c r="G21" s="165">
        <v>4.5021000000000004</v>
      </c>
    </row>
    <row r="22" spans="1:7">
      <c r="A22" s="567" t="s">
        <v>383</v>
      </c>
      <c r="B22" s="580"/>
      <c r="C22" s="580"/>
      <c r="D22" s="587"/>
      <c r="E22" s="587"/>
      <c r="F22" s="588">
        <f>SUM(F20:F21)</f>
        <v>20586018.386600003</v>
      </c>
      <c r="G22" s="589"/>
    </row>
    <row r="23" spans="1:7" ht="12.75" customHeight="1">
      <c r="A23" s="21" t="s">
        <v>394</v>
      </c>
    </row>
    <row r="24" spans="1:7" ht="12.75" customHeight="1">
      <c r="A24" s="56" t="s">
        <v>1543</v>
      </c>
    </row>
    <row r="25" spans="1:7" ht="12.75" customHeight="1">
      <c r="A25" s="1100" t="s">
        <v>1544</v>
      </c>
    </row>
    <row r="26" spans="1:7" ht="12.75" customHeight="1"/>
    <row r="27" spans="1:7" ht="12.75" customHeight="1">
      <c r="A27" s="142" t="s">
        <v>717</v>
      </c>
      <c r="G27" s="143" t="s">
        <v>1638</v>
      </c>
    </row>
    <row r="28" spans="1:7" ht="12.75" customHeight="1">
      <c r="A28" s="523" t="s">
        <v>718</v>
      </c>
      <c r="G28" s="526" t="s">
        <v>1639</v>
      </c>
    </row>
    <row r="29" spans="1:7" ht="12.75" customHeight="1"/>
    <row r="30" spans="1:7" ht="12.75" customHeight="1">
      <c r="G30" s="13" t="s">
        <v>1413</v>
      </c>
    </row>
    <row r="31" spans="1:7" ht="54.75">
      <c r="A31" s="584" t="s">
        <v>393</v>
      </c>
      <c r="B31" s="561" t="s">
        <v>387</v>
      </c>
      <c r="C31" s="561" t="s">
        <v>388</v>
      </c>
      <c r="D31" s="584" t="s">
        <v>389</v>
      </c>
      <c r="E31" s="584"/>
      <c r="F31" s="584" t="s">
        <v>390</v>
      </c>
      <c r="G31" s="584" t="s">
        <v>391</v>
      </c>
    </row>
    <row r="32" spans="1:7" ht="12.75" customHeight="1">
      <c r="A32" s="119" t="s">
        <v>832</v>
      </c>
      <c r="B32" s="189">
        <v>56903349567</v>
      </c>
      <c r="C32" s="276" t="s">
        <v>159</v>
      </c>
      <c r="D32" s="279" t="s">
        <v>883</v>
      </c>
      <c r="E32" s="279"/>
      <c r="F32" s="120" t="s">
        <v>139</v>
      </c>
      <c r="G32" s="165" t="s">
        <v>139</v>
      </c>
    </row>
    <row r="33" spans="1:7" ht="12.75" customHeight="1">
      <c r="A33" s="768" t="s">
        <v>834</v>
      </c>
    </row>
    <row r="34" spans="1:7" ht="12.75" customHeight="1">
      <c r="A34" s="21" t="s">
        <v>392</v>
      </c>
    </row>
    <row r="35" spans="1:7" ht="19.5" customHeight="1">
      <c r="A35" s="1239" t="s">
        <v>107</v>
      </c>
      <c r="B35" s="1239"/>
      <c r="C35" s="1239"/>
      <c r="D35" s="1239"/>
      <c r="E35" s="1081"/>
    </row>
    <row r="36" spans="1:7" ht="21.75" customHeight="1">
      <c r="A36" s="1237" t="s">
        <v>108</v>
      </c>
      <c r="B36" s="1237"/>
      <c r="C36" s="1237"/>
      <c r="D36" s="1237"/>
      <c r="E36" s="1080"/>
      <c r="F36" s="53"/>
      <c r="G36" s="53"/>
    </row>
    <row r="37" spans="1:7" ht="12.75" customHeight="1">
      <c r="A37" s="768"/>
    </row>
    <row r="38" spans="1:7" ht="12.75" customHeight="1"/>
    <row r="39" spans="1:7" ht="12.75" customHeight="1">
      <c r="A39" s="144" t="s">
        <v>719</v>
      </c>
      <c r="G39" s="137" t="str">
        <f>Naslovnica!A20</f>
        <v>Ožujak 2024.</v>
      </c>
    </row>
    <row r="40" spans="1:7" ht="12.75" customHeight="1">
      <c r="A40" s="523" t="s">
        <v>720</v>
      </c>
      <c r="G40" s="527" t="str">
        <f>Naslovnica!A24</f>
        <v>March 2024</v>
      </c>
    </row>
    <row r="41" spans="1:7" ht="12.75" customHeight="1"/>
    <row r="42" spans="1:7" ht="12.75" customHeight="1">
      <c r="F42" s="13"/>
      <c r="G42" s="13" t="s">
        <v>1413</v>
      </c>
    </row>
    <row r="43" spans="1:7" ht="33">
      <c r="A43" s="584" t="s">
        <v>395</v>
      </c>
      <c r="B43" s="561" t="s">
        <v>387</v>
      </c>
      <c r="C43" s="561" t="s">
        <v>388</v>
      </c>
      <c r="D43" s="584" t="s">
        <v>389</v>
      </c>
      <c r="E43" s="584"/>
      <c r="F43" s="584" t="s">
        <v>390</v>
      </c>
      <c r="G43" s="561" t="s">
        <v>401</v>
      </c>
    </row>
    <row r="44" spans="1:7" ht="22.5" customHeight="1">
      <c r="A44" s="121" t="s">
        <v>80</v>
      </c>
      <c r="B44" s="189">
        <v>39146857475</v>
      </c>
      <c r="C44" s="276" t="s">
        <v>160</v>
      </c>
      <c r="D44" s="258" t="s">
        <v>112</v>
      </c>
      <c r="E44" s="258"/>
      <c r="F44" s="122">
        <v>163415987.63999999</v>
      </c>
      <c r="G44" s="165">
        <v>92.18</v>
      </c>
    </row>
    <row r="45" spans="1:7" ht="12.75" customHeight="1">
      <c r="A45" s="21" t="s">
        <v>392</v>
      </c>
      <c r="B45" s="265"/>
      <c r="C45" s="266"/>
      <c r="D45" s="267"/>
      <c r="E45" s="267"/>
      <c r="F45" s="268"/>
    </row>
    <row r="46" spans="1:7" ht="12.75" customHeight="1">
      <c r="A46" s="528" t="s">
        <v>166</v>
      </c>
      <c r="F46" s="948"/>
      <c r="G46" s="949"/>
    </row>
    <row r="47" spans="1:7" ht="12.75" customHeight="1">
      <c r="A47" s="156"/>
      <c r="D47" s="868"/>
      <c r="E47" s="868"/>
    </row>
    <row r="48" spans="1:7" ht="12.75" customHeight="1">
      <c r="A48" s="269"/>
      <c r="B48" s="182"/>
      <c r="C48" s="182"/>
      <c r="D48" s="182"/>
      <c r="E48" s="182"/>
      <c r="F48" s="933"/>
      <c r="G48" s="933"/>
    </row>
    <row r="49" spans="1:5" ht="12.75" customHeight="1">
      <c r="A49" s="275"/>
      <c r="B49" s="53"/>
      <c r="C49" s="53"/>
      <c r="D49" s="53"/>
      <c r="E49" s="53"/>
    </row>
    <row r="50" spans="1:5" ht="12.75" customHeight="1">
      <c r="A50" s="175"/>
    </row>
    <row r="51" spans="1:5" ht="12.75" customHeight="1"/>
    <row r="52" spans="1:5" ht="12.75" customHeight="1"/>
    <row r="53" spans="1:5" ht="12.75" customHeight="1">
      <c r="A53" s="606" t="s">
        <v>396</v>
      </c>
      <c r="B53" s="608"/>
      <c r="C53" s="608"/>
      <c r="D53" s="608"/>
      <c r="E53" s="608"/>
    </row>
    <row r="54" spans="1:5" ht="12.75" customHeight="1">
      <c r="A54" s="609" t="s">
        <v>170</v>
      </c>
      <c r="B54" s="608"/>
      <c r="C54" s="608"/>
      <c r="D54" s="608"/>
      <c r="E54" s="608"/>
    </row>
    <row r="55" spans="1:5" ht="12.75" customHeight="1">
      <c r="A55" s="611" t="s">
        <v>81</v>
      </c>
    </row>
    <row r="56" spans="1:5" ht="12.75" customHeight="1"/>
    <row r="57" spans="1:5" ht="12.75" customHeight="1"/>
    <row r="58" spans="1:5" ht="12.75" customHeight="1"/>
    <row r="59" spans="1:5" ht="12.75" customHeight="1"/>
    <row r="60" spans="1:5" ht="12.75" customHeight="1"/>
    <row r="61" spans="1:5" ht="12.75" customHeight="1"/>
    <row r="62" spans="1:5" ht="12.75" customHeight="1"/>
    <row r="63" spans="1:5" ht="12.75" customHeight="1"/>
    <row r="64" spans="1:5" ht="12.75" customHeight="1"/>
    <row r="65" spans="7:7" ht="12.75" customHeight="1"/>
    <row r="66" spans="7:7" ht="12.75" customHeight="1">
      <c r="G66" s="34" t="s">
        <v>1047</v>
      </c>
    </row>
    <row r="67" spans="7:7" ht="12.75" customHeight="1"/>
    <row r="68" spans="7:7" ht="12.75" customHeight="1"/>
    <row r="69" spans="7:7" ht="12.75" customHeight="1"/>
    <row r="70" spans="7:7" ht="12.75" customHeight="1"/>
    <row r="71" spans="7:7" ht="12.75" customHeight="1"/>
    <row r="72" spans="7:7" ht="12.75" customHeight="1"/>
    <row r="73" spans="7:7" ht="12.75" customHeight="1"/>
    <row r="74" spans="7:7" ht="12.75" customHeight="1"/>
    <row r="75" spans="7:7" ht="12.75" customHeight="1"/>
    <row r="76" spans="7:7" ht="12.75" customHeight="1"/>
    <row r="77" spans="7:7" ht="12.75" customHeight="1"/>
    <row r="78" spans="7:7" ht="12.75" customHeight="1"/>
    <row r="79" spans="7:7" ht="12.75" customHeight="1"/>
    <row r="80" spans="7:7"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sheetData>
  <mergeCells count="2">
    <mergeCell ref="A35:D35"/>
    <mergeCell ref="A36:D36"/>
  </mergeCells>
  <hyperlinks>
    <hyperlink ref="A55" location="'2 Sadržaj'!A1" display="Sadržaj / Contents" xr:uid="{00000000-0004-0000-1A00-000000000000}"/>
  </hyperlinks>
  <pageMargins left="0.7" right="0.7" top="0.75" bottom="0.75" header="0.3" footer="0.3"/>
  <pageSetup paperSize="9" scale="75" orientation="portrait" r:id="rId1"/>
  <ignoredErrors>
    <ignoredError sqref="B6:B7 B21"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602" t="s">
        <v>677</v>
      </c>
      <c r="B1" s="603"/>
      <c r="C1" s="603"/>
      <c r="D1" s="510"/>
      <c r="E1" s="600"/>
      <c r="F1" s="197"/>
      <c r="G1" s="197"/>
      <c r="H1" s="197"/>
      <c r="I1" s="511" t="s">
        <v>1620</v>
      </c>
    </row>
    <row r="2" spans="1:27" ht="15" customHeight="1">
      <c r="A2" s="604" t="s">
        <v>678</v>
      </c>
      <c r="B2" s="603"/>
      <c r="C2" s="603"/>
      <c r="D2" s="510"/>
      <c r="E2" s="601"/>
      <c r="F2" s="197"/>
      <c r="G2" s="197"/>
      <c r="H2" s="197"/>
      <c r="I2" s="518" t="s">
        <v>1621</v>
      </c>
    </row>
    <row r="3" spans="1:27" ht="12.75" customHeight="1">
      <c r="A3" s="41" t="s">
        <v>840</v>
      </c>
    </row>
    <row r="4" spans="1:27" ht="12.75" customHeight="1"/>
    <row r="5" spans="1:27" ht="12.75" customHeight="1">
      <c r="A5" s="147" t="s">
        <v>679</v>
      </c>
    </row>
    <row r="6" spans="1:27" ht="12.75" customHeight="1">
      <c r="A6" s="519" t="s">
        <v>680</v>
      </c>
    </row>
    <row r="7" spans="1:27" ht="12.75" customHeight="1">
      <c r="J7" s="1240"/>
      <c r="K7" s="1240"/>
      <c r="L7" s="316"/>
      <c r="M7" s="316"/>
      <c r="N7" s="316"/>
      <c r="O7" s="316"/>
      <c r="P7" s="316"/>
    </row>
    <row r="8" spans="1:27" ht="16.5" customHeight="1">
      <c r="A8" s="1241" t="s">
        <v>373</v>
      </c>
      <c r="B8" s="1241"/>
      <c r="C8" s="440">
        <v>45291</v>
      </c>
      <c r="D8" s="316"/>
      <c r="E8" s="316"/>
      <c r="F8" s="316"/>
      <c r="G8" s="316"/>
      <c r="J8" s="1240"/>
      <c r="K8" s="1240"/>
      <c r="L8" s="317"/>
      <c r="M8" s="317"/>
      <c r="N8" s="317"/>
      <c r="O8" s="317"/>
      <c r="P8" s="317"/>
    </row>
    <row r="9" spans="1:27" ht="21.75" customHeight="1">
      <c r="A9" s="1242" t="s">
        <v>374</v>
      </c>
      <c r="B9" s="1242"/>
      <c r="C9" s="441">
        <v>15</v>
      </c>
      <c r="D9" s="316"/>
      <c r="E9" s="317"/>
      <c r="F9" s="317"/>
      <c r="G9" s="317"/>
    </row>
    <row r="10" spans="1:27" ht="12.75" customHeight="1">
      <c r="A10" s="16" t="s">
        <v>304</v>
      </c>
    </row>
    <row r="11" spans="1:27" ht="12.75" customHeight="1"/>
    <row r="12" spans="1:27" ht="12.75" customHeight="1">
      <c r="A12" s="147" t="s">
        <v>681</v>
      </c>
    </row>
    <row r="13" spans="1:27" ht="12.75" customHeight="1">
      <c r="A13" s="519" t="s">
        <v>682</v>
      </c>
      <c r="Z13" s="64"/>
      <c r="AA13" s="64"/>
    </row>
    <row r="14" spans="1:27" s="261" customFormat="1" ht="12.75" customHeight="1">
      <c r="A14" s="42"/>
      <c r="F14" s="197"/>
      <c r="I14" s="13" t="s">
        <v>1403</v>
      </c>
      <c r="Y14" s="64"/>
      <c r="Z14" s="64"/>
      <c r="AA14" s="64"/>
    </row>
    <row r="15" spans="1:27" s="261" customFormat="1" ht="22.5" customHeight="1">
      <c r="A15" s="442"/>
      <c r="B15" s="1246" t="s">
        <v>375</v>
      </c>
      <c r="C15" s="1246"/>
      <c r="D15" s="1246"/>
      <c r="E15" s="1246"/>
      <c r="F15" s="1246" t="s">
        <v>314</v>
      </c>
      <c r="G15" s="1246"/>
      <c r="H15" s="1246"/>
      <c r="I15" s="1246"/>
      <c r="Y15" s="64"/>
      <c r="Z15" s="64"/>
      <c r="AA15" s="64"/>
    </row>
    <row r="16" spans="1:27" ht="135" customHeight="1">
      <c r="A16" s="1247" t="s">
        <v>376</v>
      </c>
      <c r="B16" s="771" t="s">
        <v>769</v>
      </c>
      <c r="C16" s="1245" t="s">
        <v>377</v>
      </c>
      <c r="D16" s="771" t="s">
        <v>378</v>
      </c>
      <c r="E16" s="1245" t="s">
        <v>377</v>
      </c>
      <c r="F16" s="771" t="s">
        <v>770</v>
      </c>
      <c r="G16" s="1245" t="s">
        <v>379</v>
      </c>
      <c r="H16" s="771" t="s">
        <v>767</v>
      </c>
      <c r="I16" s="1245" t="s">
        <v>379</v>
      </c>
    </row>
    <row r="17" spans="1:16" ht="15.75" customHeight="1">
      <c r="A17" s="1247"/>
      <c r="B17" s="440">
        <v>45291</v>
      </c>
      <c r="C17" s="1245"/>
      <c r="D17" s="440">
        <v>45291</v>
      </c>
      <c r="E17" s="1245"/>
      <c r="F17" s="492" t="s">
        <v>1623</v>
      </c>
      <c r="G17" s="1245"/>
      <c r="H17" s="492" t="s">
        <v>1623</v>
      </c>
      <c r="I17" s="1245"/>
      <c r="J17" s="1240"/>
      <c r="K17" s="225"/>
      <c r="L17" s="318"/>
      <c r="M17" s="225"/>
      <c r="N17" s="319"/>
      <c r="O17" s="261"/>
    </row>
    <row r="18" spans="1:16" ht="16.5" customHeight="1">
      <c r="A18" s="443" t="s">
        <v>380</v>
      </c>
      <c r="B18" s="444">
        <v>38956</v>
      </c>
      <c r="C18" s="445">
        <v>6.4255272647798053E-2</v>
      </c>
      <c r="D18" s="444">
        <v>412139.92136000009</v>
      </c>
      <c r="E18" s="445">
        <v>0.28540077593997576</v>
      </c>
      <c r="F18" s="444">
        <v>16815</v>
      </c>
      <c r="G18" s="445">
        <v>0.45836947094535996</v>
      </c>
      <c r="H18" s="444">
        <v>294559.73998000001</v>
      </c>
      <c r="I18" s="447">
        <v>0.55379047914709179</v>
      </c>
      <c r="J18" s="1240"/>
      <c r="K18" s="320"/>
      <c r="L18" s="321"/>
      <c r="M18" s="320"/>
      <c r="N18" s="321"/>
      <c r="O18" s="261"/>
    </row>
    <row r="19" spans="1:16" ht="16.5" customHeight="1">
      <c r="A19" s="443" t="s">
        <v>381</v>
      </c>
      <c r="B19" s="444">
        <v>134183</v>
      </c>
      <c r="C19" s="445">
        <v>0.10330622682311152</v>
      </c>
      <c r="D19" s="444">
        <v>2579756.1772700003</v>
      </c>
      <c r="E19" s="445">
        <v>0.19601182183081495</v>
      </c>
      <c r="F19" s="444">
        <v>46001</v>
      </c>
      <c r="G19" s="445">
        <v>8.3957773693387999E-2</v>
      </c>
      <c r="H19" s="444">
        <v>1477291.6428100001</v>
      </c>
      <c r="I19" s="447">
        <v>0.22358861244190809</v>
      </c>
      <c r="J19" s="41"/>
      <c r="K19" s="322"/>
      <c r="L19" s="323"/>
      <c r="M19" s="322"/>
      <c r="N19" s="324"/>
      <c r="O19" s="261"/>
    </row>
    <row r="20" spans="1:16" ht="16.5" customHeight="1">
      <c r="A20" s="443" t="s">
        <v>382</v>
      </c>
      <c r="B20" s="444">
        <v>7</v>
      </c>
      <c r="C20" s="445">
        <v>0.16666666666666666</v>
      </c>
      <c r="D20" s="444">
        <v>0</v>
      </c>
      <c r="E20" s="445">
        <v>0</v>
      </c>
      <c r="F20" s="444"/>
      <c r="G20" s="445"/>
      <c r="H20" s="444"/>
      <c r="I20" s="446"/>
      <c r="J20" s="41"/>
      <c r="K20" s="322"/>
      <c r="L20" s="323"/>
      <c r="M20" s="322"/>
      <c r="N20" s="324"/>
      <c r="O20" s="261"/>
    </row>
    <row r="21" spans="1:16" ht="16.5" customHeight="1">
      <c r="A21" s="448" t="s">
        <v>383</v>
      </c>
      <c r="B21" s="449">
        <v>173146</v>
      </c>
      <c r="C21" s="450">
        <v>9.4274753679793211E-2</v>
      </c>
      <c r="D21" s="449">
        <v>2991896.0986300004</v>
      </c>
      <c r="E21" s="450">
        <v>0.20757984985831573</v>
      </c>
      <c r="F21" s="449">
        <v>62816</v>
      </c>
      <c r="G21" s="450">
        <v>0.16394900681885563</v>
      </c>
      <c r="H21" s="449">
        <v>1771851.3827900002</v>
      </c>
      <c r="I21" s="451">
        <v>0.26840010756206029</v>
      </c>
      <c r="J21" s="41"/>
      <c r="K21" s="322"/>
      <c r="L21" s="323"/>
      <c r="M21" s="322"/>
      <c r="N21" s="324"/>
      <c r="O21" s="261"/>
    </row>
    <row r="22" spans="1:16" ht="12.75" customHeight="1">
      <c r="A22" s="16" t="s">
        <v>384</v>
      </c>
      <c r="H22" s="132"/>
      <c r="I22" s="76"/>
      <c r="J22" s="132"/>
    </row>
    <row r="23" spans="1:16" ht="49.5" customHeight="1">
      <c r="A23" s="1243" t="s">
        <v>385</v>
      </c>
      <c r="B23" s="1243"/>
      <c r="C23" s="1243"/>
      <c r="D23" s="1243"/>
      <c r="E23" s="1243"/>
      <c r="F23" s="1243"/>
      <c r="G23" s="1243"/>
      <c r="H23" s="1243"/>
      <c r="I23" s="1243"/>
    </row>
    <row r="24" spans="1:16" ht="56.25" customHeight="1">
      <c r="A24" s="1243" t="s">
        <v>768</v>
      </c>
      <c r="B24" s="1243"/>
      <c r="C24" s="1243"/>
      <c r="D24" s="1243"/>
      <c r="E24" s="1243"/>
      <c r="F24" s="1243"/>
      <c r="G24" s="1243"/>
      <c r="H24" s="1243"/>
      <c r="I24" s="1243"/>
    </row>
    <row r="25" spans="1:16" ht="23.25" customHeight="1">
      <c r="A25" s="1244" t="s">
        <v>336</v>
      </c>
      <c r="B25" s="1244"/>
      <c r="C25" s="1244"/>
      <c r="D25" s="1244"/>
      <c r="E25" s="1244"/>
      <c r="F25" s="1244"/>
      <c r="G25" s="1244"/>
      <c r="H25" s="1244"/>
      <c r="I25" s="1244"/>
      <c r="J25" s="155"/>
      <c r="K25" s="70"/>
      <c r="L25" s="70"/>
      <c r="M25" s="70"/>
      <c r="N25" s="70"/>
      <c r="O25" s="70"/>
      <c r="P25" s="70"/>
    </row>
    <row r="26" spans="1:16">
      <c r="A26" s="155"/>
      <c r="B26" s="70"/>
      <c r="C26" s="70"/>
      <c r="D26" s="70"/>
      <c r="E26" s="70"/>
      <c r="F26" s="70"/>
      <c r="G26" s="70"/>
    </row>
    <row r="27" spans="1:16" ht="12.75" customHeight="1">
      <c r="A27" s="611" t="s">
        <v>81</v>
      </c>
    </row>
    <row r="28" spans="1:16" ht="12.75" customHeight="1"/>
    <row r="29" spans="1:16" ht="12.75" customHeight="1"/>
    <row r="30" spans="1:16" ht="12.75" customHeight="1"/>
    <row r="31" spans="1:16" ht="12.75" customHeight="1"/>
    <row r="32" spans="1:16" ht="12.75" customHeight="1">
      <c r="I32" s="34" t="s">
        <v>803</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A25:I25"/>
    <mergeCell ref="I16:I17"/>
    <mergeCell ref="B15:E15"/>
    <mergeCell ref="F15:I15"/>
    <mergeCell ref="J8:K8"/>
    <mergeCell ref="A16:A17"/>
    <mergeCell ref="C16:C17"/>
    <mergeCell ref="E16:E17"/>
    <mergeCell ref="G16:G17"/>
    <mergeCell ref="J17:J18"/>
    <mergeCell ref="J7:K7"/>
    <mergeCell ref="A8:B8"/>
    <mergeCell ref="A9:B9"/>
    <mergeCell ref="A23:I23"/>
    <mergeCell ref="A24:I24"/>
  </mergeCells>
  <hyperlinks>
    <hyperlink ref="A27" location="'2 Sadržaj'!A1" display="Sadržaj / Contents" xr:uid="{00000000-0004-0000-1B00-000000000000}"/>
  </hyperlinks>
  <pageMargins left="0.7" right="0.7" top="0.75" bottom="0.75" header="0.3" footer="0.3"/>
  <pageSetup paperSize="9" scale="62" orientation="portrait" r:id="rId1"/>
  <rowBreaks count="1" manualBreakCount="1">
    <brk id="32"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7C80"/>
  </sheetPr>
  <dimension ref="A1:H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8" ht="12.75" customHeight="1">
      <c r="A1" s="148" t="s">
        <v>683</v>
      </c>
      <c r="H1" s="261"/>
    </row>
    <row r="2" spans="1:8" ht="12.75" customHeight="1">
      <c r="A2" s="522" t="s">
        <v>684</v>
      </c>
    </row>
    <row r="3" spans="1:8" ht="12.75" customHeight="1"/>
    <row r="4" spans="1:8" ht="12.75" customHeight="1">
      <c r="D4" s="13" t="s">
        <v>1403</v>
      </c>
      <c r="E4" s="73"/>
    </row>
    <row r="5" spans="1:8" ht="45" customHeight="1">
      <c r="A5" s="1247" t="s">
        <v>305</v>
      </c>
      <c r="B5" s="452" t="s">
        <v>342</v>
      </c>
      <c r="C5" s="1250" t="s">
        <v>343</v>
      </c>
      <c r="D5" s="1250"/>
    </row>
    <row r="6" spans="1:8" ht="22.5" customHeight="1">
      <c r="A6" s="1248"/>
      <c r="B6" s="953">
        <v>45291</v>
      </c>
      <c r="C6" s="758" t="s">
        <v>344</v>
      </c>
      <c r="D6" s="758" t="s">
        <v>345</v>
      </c>
    </row>
    <row r="7" spans="1:8" ht="12.75" customHeight="1">
      <c r="A7" s="461" t="s">
        <v>346</v>
      </c>
      <c r="B7" s="462">
        <v>2508901.3869599993</v>
      </c>
      <c r="C7" s="463">
        <v>0.21459709792694917</v>
      </c>
      <c r="D7" s="462">
        <v>443276.99905215431</v>
      </c>
      <c r="E7" s="43"/>
    </row>
    <row r="8" spans="1:8" ht="12.75" customHeight="1">
      <c r="A8" s="453" t="s">
        <v>347</v>
      </c>
      <c r="B8" s="454">
        <v>3965.6446699999988</v>
      </c>
      <c r="C8" s="455">
        <v>-2.3476278766204908E-2</v>
      </c>
      <c r="D8" s="454">
        <v>-95.336731444688979</v>
      </c>
      <c r="E8" s="52"/>
    </row>
    <row r="9" spans="1:8" ht="12.75" customHeight="1">
      <c r="A9" s="453" t="s">
        <v>348</v>
      </c>
      <c r="B9" s="454">
        <v>674625.88016000006</v>
      </c>
      <c r="C9" s="455">
        <v>0.17247109637627001</v>
      </c>
      <c r="D9" s="454">
        <v>99237.811110749244</v>
      </c>
      <c r="E9" s="52"/>
    </row>
    <row r="10" spans="1:8" ht="12.75" customHeight="1">
      <c r="A10" s="453" t="s">
        <v>349</v>
      </c>
      <c r="B10" s="454">
        <v>4591.6861700000009</v>
      </c>
      <c r="C10" s="455">
        <v>-4.914071025302621E-3</v>
      </c>
      <c r="D10" s="454">
        <v>-22.675299999999815</v>
      </c>
    </row>
    <row r="11" spans="1:8" ht="12.75" customHeight="1">
      <c r="A11" s="453" t="s">
        <v>350</v>
      </c>
      <c r="B11" s="454">
        <v>1805658.2161999999</v>
      </c>
      <c r="C11" s="455">
        <v>0.23675855673523136</v>
      </c>
      <c r="D11" s="454">
        <v>345665.71696349763</v>
      </c>
    </row>
    <row r="12" spans="1:8" ht="12.75" customHeight="1">
      <c r="A12" s="453" t="s">
        <v>351</v>
      </c>
      <c r="B12" s="454">
        <v>20059.959759999994</v>
      </c>
      <c r="C12" s="455">
        <v>-6.9940821017933474E-2</v>
      </c>
      <c r="D12" s="454">
        <v>-1508.5169706476927</v>
      </c>
    </row>
    <row r="13" spans="1:8" ht="12.75" customHeight="1">
      <c r="A13" s="461" t="s">
        <v>352</v>
      </c>
      <c r="B13" s="462">
        <v>989053.01890999998</v>
      </c>
      <c r="C13" s="463">
        <v>0.12393049057339151</v>
      </c>
      <c r="D13" s="462">
        <v>109058.1907552638</v>
      </c>
    </row>
    <row r="14" spans="1:8" ht="12.75" customHeight="1">
      <c r="A14" s="453" t="s">
        <v>353</v>
      </c>
      <c r="B14" s="454">
        <v>55878.477819999993</v>
      </c>
      <c r="C14" s="455">
        <v>0.4049521695399691</v>
      </c>
      <c r="D14" s="454">
        <v>16105.965252332599</v>
      </c>
    </row>
    <row r="15" spans="1:8" ht="12.75" customHeight="1">
      <c r="A15" s="453" t="s">
        <v>354</v>
      </c>
      <c r="B15" s="454">
        <v>879407.74128999992</v>
      </c>
      <c r="C15" s="455">
        <v>0.14242632871966837</v>
      </c>
      <c r="D15" s="454">
        <v>109635.79260289001</v>
      </c>
    </row>
    <row r="16" spans="1:8" ht="12.75" customHeight="1">
      <c r="A16" s="453" t="s">
        <v>355</v>
      </c>
      <c r="B16" s="454">
        <v>14334.103570000001</v>
      </c>
      <c r="C16" s="455">
        <v>3.1715724594329266</v>
      </c>
      <c r="D16" s="454">
        <v>10897.964390015926</v>
      </c>
    </row>
    <row r="17" spans="1:6" ht="12.75" customHeight="1">
      <c r="A17" s="453" t="s">
        <v>356</v>
      </c>
      <c r="B17" s="454">
        <v>39432.696229999994</v>
      </c>
      <c r="C17" s="455">
        <v>-0.41157724901683257</v>
      </c>
      <c r="D17" s="454">
        <v>-27581.531489974783</v>
      </c>
    </row>
    <row r="18" spans="1:6" ht="22.5">
      <c r="A18" s="456" t="s">
        <v>357</v>
      </c>
      <c r="B18" s="454">
        <v>21156.985380000006</v>
      </c>
      <c r="C18" s="455">
        <v>0.23501144157451889</v>
      </c>
      <c r="D18" s="454">
        <v>4025.9818380191177</v>
      </c>
    </row>
    <row r="19" spans="1:6" ht="12.75" customHeight="1">
      <c r="A19" s="464" t="s">
        <v>358</v>
      </c>
      <c r="B19" s="465">
        <v>3519111.3912499999</v>
      </c>
      <c r="C19" s="466">
        <v>0.18778537858641883</v>
      </c>
      <c r="D19" s="465">
        <v>556361.17164543818</v>
      </c>
    </row>
    <row r="20" spans="1:6" ht="12.75" customHeight="1">
      <c r="A20" s="453" t="s">
        <v>359</v>
      </c>
      <c r="B20" s="454">
        <v>4813164.6332699982</v>
      </c>
      <c r="C20" s="455">
        <v>0.13453346331962476</v>
      </c>
      <c r="D20" s="454">
        <v>570747.12080036686</v>
      </c>
    </row>
    <row r="21" spans="1:6" ht="12.75" customHeight="1">
      <c r="A21" s="457" t="s">
        <v>247</v>
      </c>
      <c r="B21" s="458">
        <v>370358.10029201466</v>
      </c>
      <c r="C21" s="459">
        <v>9.2730713327071362E-2</v>
      </c>
      <c r="D21" s="458">
        <v>31429.125591217817</v>
      </c>
    </row>
    <row r="22" spans="1:6" ht="12.75" customHeight="1">
      <c r="A22" s="457" t="s">
        <v>253</v>
      </c>
      <c r="B22" s="458">
        <v>13686.122789999999</v>
      </c>
      <c r="C22" s="459">
        <v>-0.33357233518674723</v>
      </c>
      <c r="D22" s="458">
        <v>-6850.4238040480468</v>
      </c>
    </row>
    <row r="23" spans="1:6" ht="12.75" customHeight="1">
      <c r="A23" s="457" t="s">
        <v>249</v>
      </c>
      <c r="B23" s="458">
        <v>1876621.3513999996</v>
      </c>
      <c r="C23" s="459">
        <v>0.33108348931361931</v>
      </c>
      <c r="D23" s="458">
        <v>466776.38940765307</v>
      </c>
    </row>
    <row r="24" spans="1:6" ht="12.75" customHeight="1">
      <c r="A24" s="457" t="s">
        <v>250</v>
      </c>
      <c r="B24" s="458">
        <v>1193884.9976764</v>
      </c>
      <c r="C24" s="459">
        <v>5.4276851326156769E-2</v>
      </c>
      <c r="D24" s="458">
        <v>61464.233458127972</v>
      </c>
    </row>
    <row r="25" spans="1:6" ht="22.5">
      <c r="A25" s="460" t="s">
        <v>360</v>
      </c>
      <c r="B25" s="458">
        <v>64560.819089999997</v>
      </c>
      <c r="C25" s="459">
        <v>5.8045012530873075E-2</v>
      </c>
      <c r="D25" s="458">
        <v>3541.8469996078088</v>
      </c>
    </row>
    <row r="26" spans="1:6">
      <c r="A26" s="464" t="s">
        <v>361</v>
      </c>
      <c r="B26" s="465">
        <v>3519111.3912484143</v>
      </c>
      <c r="C26" s="466">
        <v>0.18778537859338318</v>
      </c>
      <c r="D26" s="465">
        <v>556361.17166255903</v>
      </c>
    </row>
    <row r="27" spans="1:6" ht="12.75" customHeight="1">
      <c r="A27" s="453" t="s">
        <v>362</v>
      </c>
      <c r="B27" s="454">
        <v>4813164.6332699982</v>
      </c>
      <c r="C27" s="455">
        <v>0.13453346331962476</v>
      </c>
      <c r="D27" s="454">
        <v>570747.12080036686</v>
      </c>
    </row>
    <row r="28" spans="1:6" ht="12.75" customHeight="1">
      <c r="A28" s="21" t="s">
        <v>304</v>
      </c>
    </row>
    <row r="29" spans="1:6" ht="12.75" customHeight="1">
      <c r="E29" s="70"/>
      <c r="F29" s="70"/>
    </row>
    <row r="30" spans="1:6" ht="26.25" customHeight="1">
      <c r="A30" s="1244" t="s">
        <v>336</v>
      </c>
      <c r="B30" s="1244"/>
      <c r="C30" s="1244"/>
      <c r="D30" s="1244"/>
      <c r="E30" s="70"/>
      <c r="F30" s="70"/>
    </row>
    <row r="31" spans="1:6" ht="12.75" customHeight="1"/>
    <row r="32" spans="1:6" ht="12.75" customHeight="1">
      <c r="A32" s="147" t="s">
        <v>685</v>
      </c>
    </row>
    <row r="33" spans="1:4" ht="12.75" customHeight="1">
      <c r="A33" s="519" t="s">
        <v>992</v>
      </c>
    </row>
    <row r="34" spans="1:4" s="261" customFormat="1" ht="12.75" customHeight="1">
      <c r="A34" s="42"/>
    </row>
    <row r="35" spans="1:4" s="261" customFormat="1" ht="12.75" customHeight="1">
      <c r="A35" s="42"/>
      <c r="D35" s="13" t="s">
        <v>1403</v>
      </c>
    </row>
    <row r="36" spans="1:4" ht="55.5" customHeight="1">
      <c r="A36" s="1247" t="s">
        <v>305</v>
      </c>
      <c r="B36" s="467" t="s">
        <v>306</v>
      </c>
      <c r="C36" s="1250" t="s">
        <v>363</v>
      </c>
      <c r="D36" s="1250"/>
    </row>
    <row r="37" spans="1:4" ht="21" customHeight="1">
      <c r="A37" s="1249"/>
      <c r="B37" s="492" t="s">
        <v>1623</v>
      </c>
      <c r="C37" s="452" t="s">
        <v>344</v>
      </c>
      <c r="D37" s="452" t="s">
        <v>345</v>
      </c>
    </row>
    <row r="38" spans="1:4">
      <c r="A38" s="79" t="s">
        <v>364</v>
      </c>
      <c r="B38" s="126">
        <v>138329.98295000001</v>
      </c>
      <c r="C38" s="127">
        <v>0.50122869549895266</v>
      </c>
      <c r="D38" s="126">
        <v>46185.472680014624</v>
      </c>
    </row>
    <row r="39" spans="1:4">
      <c r="A39" s="79" t="s">
        <v>307</v>
      </c>
      <c r="B39" s="126">
        <v>84569.996079999997</v>
      </c>
      <c r="C39" s="127">
        <v>2.2246488188597695</v>
      </c>
      <c r="D39" s="126">
        <v>58343.885631822945</v>
      </c>
    </row>
    <row r="40" spans="1:4">
      <c r="A40" s="128" t="s">
        <v>308</v>
      </c>
      <c r="B40" s="129">
        <v>53759.986869999979</v>
      </c>
      <c r="C40" s="130">
        <v>-0.18444642140396575</v>
      </c>
      <c r="D40" s="131">
        <v>-12158.412951808363</v>
      </c>
    </row>
    <row r="41" spans="1:4">
      <c r="A41" s="79" t="s">
        <v>365</v>
      </c>
      <c r="B41" s="126">
        <v>4971.8716499999991</v>
      </c>
      <c r="C41" s="127">
        <v>-5.2969378720839637E-4</v>
      </c>
      <c r="D41" s="126">
        <v>-2.6349652485242112</v>
      </c>
    </row>
    <row r="42" spans="1:4">
      <c r="A42" s="79" t="s">
        <v>366</v>
      </c>
      <c r="B42" s="126">
        <v>4353.3917300000003</v>
      </c>
      <c r="C42" s="127">
        <v>3.1997684777112137E-2</v>
      </c>
      <c r="D42" s="126">
        <v>134.97942712721508</v>
      </c>
    </row>
    <row r="43" spans="1:4" ht="19.5" customHeight="1">
      <c r="A43" s="128" t="s">
        <v>367</v>
      </c>
      <c r="B43" s="129">
        <v>618.47991999999988</v>
      </c>
      <c r="C43" s="130">
        <v>-0.18200691385091572</v>
      </c>
      <c r="D43" s="131">
        <v>-137.61439237573836</v>
      </c>
    </row>
    <row r="44" spans="1:4">
      <c r="A44" s="79" t="s">
        <v>368</v>
      </c>
      <c r="B44" s="126">
        <v>190495.47230000002</v>
      </c>
      <c r="C44" s="127">
        <v>0.17031978191325806</v>
      </c>
      <c r="D44" s="126">
        <v>27723.317847842605</v>
      </c>
    </row>
    <row r="45" spans="1:4">
      <c r="A45" s="79" t="s">
        <v>369</v>
      </c>
      <c r="B45" s="126">
        <v>185283.62046999999</v>
      </c>
      <c r="C45" s="127">
        <v>-3.9735231971327105E-2</v>
      </c>
      <c r="D45" s="126">
        <v>-7666.9350839319231</v>
      </c>
    </row>
    <row r="46" spans="1:4" ht="19.5" customHeight="1">
      <c r="A46" s="128" t="s">
        <v>309</v>
      </c>
      <c r="B46" s="129">
        <v>5211.8518300000114</v>
      </c>
      <c r="C46" s="130">
        <v>-1.1727013904464463</v>
      </c>
      <c r="D46" s="131">
        <v>35390.252921774525</v>
      </c>
    </row>
    <row r="47" spans="1:4" ht="28.5" customHeight="1">
      <c r="A47" s="79" t="s">
        <v>310</v>
      </c>
      <c r="B47" s="126">
        <v>59590.318619999998</v>
      </c>
      <c r="C47" s="127">
        <v>0.63278624282007623</v>
      </c>
      <c r="D47" s="126">
        <v>23094.225587590419</v>
      </c>
    </row>
    <row r="48" spans="1:4" ht="19.5" customHeight="1">
      <c r="A48" s="79" t="s">
        <v>311</v>
      </c>
      <c r="B48" s="126">
        <v>-4826.0669800000005</v>
      </c>
      <c r="C48" s="127">
        <v>-0.51707041496909656</v>
      </c>
      <c r="D48" s="126">
        <v>5167.2470135735612</v>
      </c>
    </row>
    <row r="49" spans="1:4">
      <c r="A49" s="79" t="s">
        <v>370</v>
      </c>
      <c r="B49" s="126">
        <v>64416.385600000009</v>
      </c>
      <c r="C49" s="127">
        <v>0.38561426614878952</v>
      </c>
      <c r="D49" s="126">
        <v>17926.97857401687</v>
      </c>
    </row>
    <row r="50" spans="1:4">
      <c r="A50" s="79" t="s">
        <v>371</v>
      </c>
      <c r="B50" s="126">
        <v>12390.935256399998</v>
      </c>
      <c r="C50" s="127">
        <v>0.35284971513979385</v>
      </c>
      <c r="D50" s="126">
        <v>3231.798718370268</v>
      </c>
    </row>
    <row r="51" spans="1:4" ht="19.5" customHeight="1">
      <c r="A51" s="468" t="s">
        <v>372</v>
      </c>
      <c r="B51" s="469">
        <v>52025.450343600001</v>
      </c>
      <c r="C51" s="470">
        <v>0.39365318449510761</v>
      </c>
      <c r="D51" s="471">
        <v>14695.179855646595</v>
      </c>
    </row>
    <row r="52" spans="1:4" ht="12.75" customHeight="1"/>
    <row r="53" spans="1:4" ht="21" customHeight="1">
      <c r="A53" s="1244" t="s">
        <v>312</v>
      </c>
      <c r="B53" s="1244"/>
      <c r="C53" s="1244"/>
    </row>
    <row r="54" spans="1:4" ht="12.75" customHeight="1"/>
    <row r="55" spans="1:4" ht="12.75" customHeight="1">
      <c r="A55" s="611" t="s">
        <v>81</v>
      </c>
    </row>
    <row r="56" spans="1:4" ht="12.75" customHeight="1">
      <c r="D56" s="34" t="s">
        <v>1048</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xr:uid="{00000000-0004-0000-1C00-000000000000}"/>
  </hyperlinks>
  <pageMargins left="0.7" right="0.7" top="0.75" bottom="0.75" header="0.3" footer="0.3"/>
  <pageSetup paperSize="9" scale="83" orientation="portrait" r:id="rId1"/>
  <rowBreaks count="1" manualBreakCount="1">
    <brk id="5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39997558519241921"/>
  </sheetPr>
  <dimension ref="A1:T53"/>
  <sheetViews>
    <sheetView showGridLines="0" zoomScaleNormal="100" workbookViewId="0"/>
  </sheetViews>
  <sheetFormatPr defaultRowHeight="15"/>
  <cols>
    <col min="1" max="1" width="24.5703125" customWidth="1"/>
    <col min="2" max="2" width="10.42578125" style="261" customWidth="1"/>
    <col min="3" max="3" width="15" style="261" customWidth="1"/>
    <col min="4" max="4" width="12.140625" customWidth="1"/>
    <col min="5" max="18" width="10" customWidth="1"/>
    <col min="19" max="19" width="12.140625" customWidth="1"/>
  </cols>
  <sheetData>
    <row r="1" spans="1:20" ht="18">
      <c r="A1" s="659" t="s">
        <v>930</v>
      </c>
      <c r="B1" s="659"/>
      <c r="C1" s="659"/>
      <c r="D1" s="556"/>
      <c r="E1" s="556"/>
      <c r="F1" s="556"/>
      <c r="G1" s="556"/>
      <c r="H1" s="556"/>
      <c r="I1" s="556"/>
      <c r="J1" s="556"/>
      <c r="K1" s="556"/>
      <c r="L1" s="556"/>
      <c r="M1" s="556"/>
      <c r="N1" s="556"/>
      <c r="O1" s="556"/>
      <c r="P1" s="556"/>
      <c r="Q1" s="556"/>
      <c r="R1" s="556"/>
      <c r="S1" s="556"/>
    </row>
    <row r="2" spans="1:20" ht="16.5">
      <c r="A2" s="660" t="s">
        <v>931</v>
      </c>
      <c r="B2" s="660"/>
      <c r="C2" s="660"/>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50" t="s">
        <v>631</v>
      </c>
      <c r="B4" s="150"/>
      <c r="C4" s="150"/>
      <c r="D4" s="339"/>
      <c r="E4" s="5"/>
      <c r="F4" s="6"/>
      <c r="G4" s="1063"/>
      <c r="S4" s="137" t="str">
        <f>Naslovnica!A20</f>
        <v>Ožujak 2024.</v>
      </c>
    </row>
    <row r="5" spans="1:20" ht="12.75" customHeight="1">
      <c r="A5" s="549" t="s">
        <v>906</v>
      </c>
      <c r="B5" s="549"/>
      <c r="C5" s="549"/>
      <c r="D5" s="340"/>
      <c r="E5" s="8"/>
      <c r="F5" s="9"/>
      <c r="G5" s="10"/>
      <c r="S5" s="527" t="str">
        <f>Naslovnica!A24</f>
        <v>March 2024</v>
      </c>
    </row>
    <row r="6" spans="1:20" ht="12.75" customHeight="1">
      <c r="E6" s="261"/>
    </row>
    <row r="7" spans="1:20" ht="12.75" customHeight="1">
      <c r="A7" s="1119"/>
      <c r="B7" s="1119"/>
      <c r="C7" s="1119"/>
      <c r="D7" s="1118" t="s">
        <v>19</v>
      </c>
      <c r="E7" s="1118"/>
      <c r="F7" s="1118"/>
      <c r="G7" s="1118" t="s">
        <v>20</v>
      </c>
      <c r="H7" s="1118"/>
      <c r="I7" s="1118"/>
      <c r="J7" s="1118" t="s">
        <v>21</v>
      </c>
      <c r="K7" s="1118"/>
      <c r="L7" s="1118"/>
      <c r="M7" s="1118" t="s">
        <v>22</v>
      </c>
      <c r="N7" s="1118"/>
      <c r="O7" s="1118"/>
      <c r="P7" s="1118" t="s">
        <v>596</v>
      </c>
      <c r="Q7" s="1118"/>
      <c r="R7" s="1118"/>
      <c r="S7" s="1118" t="s">
        <v>467</v>
      </c>
    </row>
    <row r="8" spans="1:20" ht="15" customHeight="1">
      <c r="A8" s="1126"/>
      <c r="B8" s="1126"/>
      <c r="C8" s="1126"/>
      <c r="D8" s="1120" t="s">
        <v>594</v>
      </c>
      <c r="E8" s="1121"/>
      <c r="F8" s="1121"/>
      <c r="G8" s="1120" t="s">
        <v>595</v>
      </c>
      <c r="H8" s="1121"/>
      <c r="I8" s="1121"/>
      <c r="J8" s="1120" t="s">
        <v>594</v>
      </c>
      <c r="K8" s="1121"/>
      <c r="L8" s="1121"/>
      <c r="M8" s="1120" t="s">
        <v>594</v>
      </c>
      <c r="N8" s="1121"/>
      <c r="O8" s="1121"/>
      <c r="P8" s="1120" t="s">
        <v>594</v>
      </c>
      <c r="Q8" s="1121"/>
      <c r="R8" s="1121"/>
      <c r="S8" s="1119"/>
    </row>
    <row r="9" spans="1:20">
      <c r="A9" s="1126" t="s">
        <v>593</v>
      </c>
      <c r="B9" s="1126"/>
      <c r="C9" s="1126"/>
      <c r="D9" s="662" t="s">
        <v>114</v>
      </c>
      <c r="E9" s="662" t="s">
        <v>115</v>
      </c>
      <c r="F9" s="662" t="s">
        <v>116</v>
      </c>
      <c r="G9" s="662" t="s">
        <v>114</v>
      </c>
      <c r="H9" s="662" t="s">
        <v>115</v>
      </c>
      <c r="I9" s="662" t="s">
        <v>116</v>
      </c>
      <c r="J9" s="662" t="s">
        <v>114</v>
      </c>
      <c r="K9" s="662" t="s">
        <v>115</v>
      </c>
      <c r="L9" s="662" t="s">
        <v>116</v>
      </c>
      <c r="M9" s="662" t="s">
        <v>114</v>
      </c>
      <c r="N9" s="662" t="s">
        <v>115</v>
      </c>
      <c r="O9" s="662" t="s">
        <v>116</v>
      </c>
      <c r="P9" s="662" t="s">
        <v>114</v>
      </c>
      <c r="Q9" s="662" t="s">
        <v>115</v>
      </c>
      <c r="R9" s="662" t="s">
        <v>116</v>
      </c>
      <c r="S9" s="1119"/>
    </row>
    <row r="10" spans="1:20" s="331" customFormat="1" ht="22.5" customHeight="1">
      <c r="A10" s="1127" t="s">
        <v>597</v>
      </c>
      <c r="B10" s="1127"/>
      <c r="C10" s="1127"/>
      <c r="D10" s="664">
        <v>85511</v>
      </c>
      <c r="E10" s="664">
        <v>614763</v>
      </c>
      <c r="F10" s="664">
        <v>38993</v>
      </c>
      <c r="G10" s="664">
        <v>71457</v>
      </c>
      <c r="H10" s="664">
        <v>320900</v>
      </c>
      <c r="I10" s="664">
        <v>14055</v>
      </c>
      <c r="J10" s="664">
        <v>108676</v>
      </c>
      <c r="K10" s="664">
        <v>348085</v>
      </c>
      <c r="L10" s="664">
        <v>19439</v>
      </c>
      <c r="M10" s="664">
        <v>67893</v>
      </c>
      <c r="N10" s="664">
        <v>536333</v>
      </c>
      <c r="O10" s="664">
        <v>33978</v>
      </c>
      <c r="P10" s="664">
        <v>333537</v>
      </c>
      <c r="Q10" s="664">
        <v>1820081</v>
      </c>
      <c r="R10" s="664">
        <v>106465</v>
      </c>
      <c r="S10" s="664">
        <v>2260083</v>
      </c>
    </row>
    <row r="11" spans="1:20" ht="21.75" customHeight="1">
      <c r="A11" s="1128" t="s">
        <v>598</v>
      </c>
      <c r="B11" s="1128"/>
      <c r="C11" s="1128"/>
      <c r="D11" s="663">
        <v>3.7835336135885272E-2</v>
      </c>
      <c r="E11" s="663">
        <v>0.27200903683625777</v>
      </c>
      <c r="F11" s="663">
        <v>1.7252906198577663E-2</v>
      </c>
      <c r="G11" s="663">
        <v>3.1616980438329036E-2</v>
      </c>
      <c r="H11" s="663">
        <v>0.14198593591474296</v>
      </c>
      <c r="I11" s="663">
        <v>6.2187981591826499E-3</v>
      </c>
      <c r="J11" s="663">
        <v>4.8084959711656605E-2</v>
      </c>
      <c r="K11" s="663">
        <v>0.15401425522867965</v>
      </c>
      <c r="L11" s="663">
        <v>8.6010115557702965E-3</v>
      </c>
      <c r="M11" s="663">
        <v>3.0040047201806305E-2</v>
      </c>
      <c r="N11" s="663">
        <v>0.23730677147697674</v>
      </c>
      <c r="O11" s="663">
        <v>1.5033961142135045E-2</v>
      </c>
      <c r="P11" s="663">
        <v>0.14757732348767721</v>
      </c>
      <c r="Q11" s="663">
        <v>0.80531599945665711</v>
      </c>
      <c r="R11" s="663">
        <v>4.7106677055665652E-2</v>
      </c>
      <c r="S11" s="663">
        <v>1</v>
      </c>
    </row>
    <row r="12" spans="1:20" ht="22.5" customHeight="1">
      <c r="A12" s="1129" t="s">
        <v>599</v>
      </c>
      <c r="B12" s="1129"/>
      <c r="C12" s="1129"/>
      <c r="D12" s="332">
        <v>24</v>
      </c>
      <c r="E12" s="332">
        <v>9</v>
      </c>
      <c r="F12" s="332">
        <v>1</v>
      </c>
      <c r="G12" s="332">
        <v>28</v>
      </c>
      <c r="H12" s="332">
        <v>17</v>
      </c>
      <c r="I12" s="332">
        <v>2</v>
      </c>
      <c r="J12" s="332">
        <v>23</v>
      </c>
      <c r="K12" s="332">
        <v>22</v>
      </c>
      <c r="L12" s="332">
        <v>1</v>
      </c>
      <c r="M12" s="332">
        <v>10</v>
      </c>
      <c r="N12" s="332">
        <v>8</v>
      </c>
      <c r="O12" s="332">
        <v>2</v>
      </c>
      <c r="P12" s="332">
        <v>85</v>
      </c>
      <c r="Q12" s="332">
        <v>56</v>
      </c>
      <c r="R12" s="332">
        <v>6</v>
      </c>
      <c r="S12" s="332">
        <v>147</v>
      </c>
    </row>
    <row r="13" spans="1:20" ht="22.5" customHeight="1">
      <c r="A13" s="1129" t="s">
        <v>600</v>
      </c>
      <c r="B13" s="1129"/>
      <c r="C13" s="1129"/>
      <c r="D13" s="332">
        <v>0</v>
      </c>
      <c r="E13" s="332">
        <v>1</v>
      </c>
      <c r="F13" s="332">
        <v>0</v>
      </c>
      <c r="G13" s="332">
        <v>0</v>
      </c>
      <c r="H13" s="332">
        <v>0</v>
      </c>
      <c r="I13" s="332">
        <v>0</v>
      </c>
      <c r="J13" s="332">
        <v>0</v>
      </c>
      <c r="K13" s="332">
        <v>0</v>
      </c>
      <c r="L13" s="332">
        <v>0</v>
      </c>
      <c r="M13" s="332">
        <v>0</v>
      </c>
      <c r="N13" s="332">
        <v>0</v>
      </c>
      <c r="O13" s="332">
        <v>0</v>
      </c>
      <c r="P13" s="332">
        <v>0</v>
      </c>
      <c r="Q13" s="332">
        <v>1</v>
      </c>
      <c r="R13" s="332">
        <v>0</v>
      </c>
      <c r="S13" s="332">
        <v>1</v>
      </c>
    </row>
    <row r="14" spans="1:20" ht="22.5" customHeight="1">
      <c r="A14" s="1129" t="s">
        <v>601</v>
      </c>
      <c r="B14" s="1129"/>
      <c r="C14" s="1129"/>
      <c r="D14" s="332">
        <v>1099</v>
      </c>
      <c r="E14" s="332">
        <v>0</v>
      </c>
      <c r="F14" s="332">
        <v>0</v>
      </c>
      <c r="G14" s="332">
        <v>1099</v>
      </c>
      <c r="H14" s="332">
        <v>0</v>
      </c>
      <c r="I14" s="332">
        <v>0</v>
      </c>
      <c r="J14" s="332">
        <v>1099</v>
      </c>
      <c r="K14" s="332">
        <v>0</v>
      </c>
      <c r="L14" s="332">
        <v>0</v>
      </c>
      <c r="M14" s="332">
        <v>2201</v>
      </c>
      <c r="N14" s="332">
        <v>2</v>
      </c>
      <c r="O14" s="332">
        <v>0</v>
      </c>
      <c r="P14" s="332">
        <v>5498</v>
      </c>
      <c r="Q14" s="332">
        <v>2</v>
      </c>
      <c r="R14" s="332">
        <v>0</v>
      </c>
      <c r="S14" s="332">
        <v>5500</v>
      </c>
      <c r="T14" s="76"/>
    </row>
    <row r="15" spans="1:20" ht="21.75" customHeight="1">
      <c r="A15" s="1128" t="s">
        <v>602</v>
      </c>
      <c r="B15" s="1128"/>
      <c r="C15" s="1128"/>
      <c r="D15" s="667">
        <v>1123</v>
      </c>
      <c r="E15" s="667">
        <v>10</v>
      </c>
      <c r="F15" s="667">
        <v>1</v>
      </c>
      <c r="G15" s="667">
        <v>1127</v>
      </c>
      <c r="H15" s="667">
        <v>17</v>
      </c>
      <c r="I15" s="667">
        <v>2</v>
      </c>
      <c r="J15" s="667">
        <v>1122</v>
      </c>
      <c r="K15" s="667">
        <v>22</v>
      </c>
      <c r="L15" s="667">
        <v>1</v>
      </c>
      <c r="M15" s="667">
        <v>2211</v>
      </c>
      <c r="N15" s="667">
        <v>10</v>
      </c>
      <c r="O15" s="667">
        <v>2</v>
      </c>
      <c r="P15" s="667">
        <v>5583</v>
      </c>
      <c r="Q15" s="667">
        <v>59</v>
      </c>
      <c r="R15" s="667">
        <v>6</v>
      </c>
      <c r="S15" s="667">
        <v>5648</v>
      </c>
    </row>
    <row r="16" spans="1:20" ht="22.5" customHeight="1">
      <c r="A16" s="1130" t="s">
        <v>603</v>
      </c>
      <c r="B16" s="1130"/>
      <c r="C16" s="1130"/>
      <c r="D16" s="172">
        <v>0</v>
      </c>
      <c r="E16" s="172">
        <v>31</v>
      </c>
      <c r="F16" s="172">
        <v>0</v>
      </c>
      <c r="G16" s="172">
        <v>0</v>
      </c>
      <c r="H16" s="172">
        <v>26</v>
      </c>
      <c r="I16" s="172">
        <v>2</v>
      </c>
      <c r="J16" s="172">
        <v>0</v>
      </c>
      <c r="K16" s="172">
        <v>31</v>
      </c>
      <c r="L16" s="172">
        <v>0</v>
      </c>
      <c r="M16" s="172">
        <v>1</v>
      </c>
      <c r="N16" s="172">
        <v>27</v>
      </c>
      <c r="O16" s="172">
        <v>1</v>
      </c>
      <c r="P16" s="172">
        <v>1</v>
      </c>
      <c r="Q16" s="172">
        <v>115</v>
      </c>
      <c r="R16" s="172">
        <v>3</v>
      </c>
      <c r="S16" s="172">
        <v>119</v>
      </c>
    </row>
    <row r="17" spans="1:20" ht="22.5" customHeight="1">
      <c r="A17" s="1130" t="s">
        <v>604</v>
      </c>
      <c r="B17" s="1130"/>
      <c r="C17" s="1130"/>
      <c r="D17" s="173">
        <v>31</v>
      </c>
      <c r="E17" s="172">
        <v>0</v>
      </c>
      <c r="F17" s="172">
        <v>1</v>
      </c>
      <c r="G17" s="172">
        <v>26</v>
      </c>
      <c r="H17" s="172">
        <v>1</v>
      </c>
      <c r="I17" s="172">
        <v>1</v>
      </c>
      <c r="J17" s="172">
        <v>31</v>
      </c>
      <c r="K17" s="172">
        <v>0</v>
      </c>
      <c r="L17" s="172">
        <v>0</v>
      </c>
      <c r="M17" s="172">
        <v>27</v>
      </c>
      <c r="N17" s="172">
        <v>2</v>
      </c>
      <c r="O17" s="172">
        <v>0</v>
      </c>
      <c r="P17" s="172">
        <v>115</v>
      </c>
      <c r="Q17" s="172">
        <v>3</v>
      </c>
      <c r="R17" s="172">
        <v>2</v>
      </c>
      <c r="S17" s="172">
        <v>120</v>
      </c>
    </row>
    <row r="18" spans="1:20" ht="22.5" customHeight="1">
      <c r="A18" s="1132" t="s">
        <v>605</v>
      </c>
      <c r="B18" s="1132"/>
      <c r="C18" s="1132"/>
      <c r="D18" s="172">
        <v>8</v>
      </c>
      <c r="E18" s="172">
        <v>14</v>
      </c>
      <c r="F18" s="172">
        <v>1</v>
      </c>
      <c r="G18" s="172">
        <v>1</v>
      </c>
      <c r="H18" s="172">
        <v>5</v>
      </c>
      <c r="I18" s="172">
        <v>0</v>
      </c>
      <c r="J18" s="172">
        <v>6</v>
      </c>
      <c r="K18" s="172">
        <v>4</v>
      </c>
      <c r="L18" s="172">
        <v>0</v>
      </c>
      <c r="M18" s="172">
        <v>18</v>
      </c>
      <c r="N18" s="172">
        <v>22</v>
      </c>
      <c r="O18" s="172">
        <v>1</v>
      </c>
      <c r="P18" s="172">
        <v>33</v>
      </c>
      <c r="Q18" s="172">
        <v>45</v>
      </c>
      <c r="R18" s="172">
        <v>2</v>
      </c>
      <c r="S18" s="172">
        <v>80</v>
      </c>
    </row>
    <row r="19" spans="1:20" ht="22.5" customHeight="1">
      <c r="A19" s="1131" t="s">
        <v>606</v>
      </c>
      <c r="B19" s="1131"/>
      <c r="C19" s="1131"/>
      <c r="D19" s="172">
        <v>1</v>
      </c>
      <c r="E19" s="172">
        <v>6</v>
      </c>
      <c r="F19" s="172">
        <v>0</v>
      </c>
      <c r="G19" s="172">
        <v>11</v>
      </c>
      <c r="H19" s="172">
        <v>26</v>
      </c>
      <c r="I19" s="172">
        <v>1</v>
      </c>
      <c r="J19" s="172">
        <v>20</v>
      </c>
      <c r="K19" s="172">
        <v>12</v>
      </c>
      <c r="L19" s="172">
        <v>0</v>
      </c>
      <c r="M19" s="172">
        <v>1</v>
      </c>
      <c r="N19" s="172">
        <v>1</v>
      </c>
      <c r="O19" s="172">
        <v>1</v>
      </c>
      <c r="P19" s="172">
        <v>33</v>
      </c>
      <c r="Q19" s="172">
        <v>45</v>
      </c>
      <c r="R19" s="172">
        <v>2</v>
      </c>
      <c r="S19" s="172">
        <v>80</v>
      </c>
    </row>
    <row r="20" spans="1:20" ht="22.5" customHeight="1">
      <c r="A20" s="1128" t="s">
        <v>607</v>
      </c>
      <c r="B20" s="1128"/>
      <c r="C20" s="1128"/>
      <c r="D20" s="667">
        <v>24</v>
      </c>
      <c r="E20" s="667">
        <v>-39</v>
      </c>
      <c r="F20" s="667">
        <v>0</v>
      </c>
      <c r="G20" s="667">
        <v>36</v>
      </c>
      <c r="H20" s="667">
        <v>-4</v>
      </c>
      <c r="I20" s="667">
        <v>0</v>
      </c>
      <c r="J20" s="667">
        <v>45</v>
      </c>
      <c r="K20" s="667">
        <v>-23</v>
      </c>
      <c r="L20" s="667">
        <v>0</v>
      </c>
      <c r="M20" s="667">
        <v>9</v>
      </c>
      <c r="N20" s="667">
        <v>-46</v>
      </c>
      <c r="O20" s="667">
        <v>-1</v>
      </c>
      <c r="P20" s="667">
        <v>114</v>
      </c>
      <c r="Q20" s="667">
        <v>-112</v>
      </c>
      <c r="R20" s="667">
        <v>-1</v>
      </c>
      <c r="S20" s="667">
        <v>1</v>
      </c>
    </row>
    <row r="21" spans="1:20" ht="22.5" customHeight="1">
      <c r="A21" s="1128" t="s">
        <v>608</v>
      </c>
      <c r="B21" s="1128"/>
      <c r="C21" s="1128"/>
      <c r="D21" s="667">
        <v>3</v>
      </c>
      <c r="E21" s="667">
        <v>150</v>
      </c>
      <c r="F21" s="667">
        <v>199</v>
      </c>
      <c r="G21" s="667">
        <v>2</v>
      </c>
      <c r="H21" s="667">
        <v>67</v>
      </c>
      <c r="I21" s="667">
        <v>71</v>
      </c>
      <c r="J21" s="667">
        <v>3</v>
      </c>
      <c r="K21" s="667">
        <v>89</v>
      </c>
      <c r="L21" s="667">
        <v>97</v>
      </c>
      <c r="M21" s="667">
        <v>4</v>
      </c>
      <c r="N21" s="667">
        <v>147</v>
      </c>
      <c r="O21" s="667">
        <v>168</v>
      </c>
      <c r="P21" s="667">
        <v>12</v>
      </c>
      <c r="Q21" s="667">
        <v>453</v>
      </c>
      <c r="R21" s="667">
        <v>535</v>
      </c>
      <c r="S21" s="667">
        <v>1000</v>
      </c>
    </row>
    <row r="22" spans="1:20" ht="21.75" customHeight="1">
      <c r="A22" s="1127" t="s">
        <v>609</v>
      </c>
      <c r="B22" s="1127"/>
      <c r="C22" s="1127"/>
      <c r="D22" s="665">
        <v>86655</v>
      </c>
      <c r="E22" s="665">
        <v>614584</v>
      </c>
      <c r="F22" s="665">
        <v>38795</v>
      </c>
      <c r="G22" s="665">
        <v>72618</v>
      </c>
      <c r="H22" s="665">
        <v>320846</v>
      </c>
      <c r="I22" s="665">
        <v>13986</v>
      </c>
      <c r="J22" s="666">
        <v>109840</v>
      </c>
      <c r="K22" s="665">
        <v>347995</v>
      </c>
      <c r="L22" s="665">
        <v>19343</v>
      </c>
      <c r="M22" s="665">
        <v>70109</v>
      </c>
      <c r="N22" s="665">
        <v>536150</v>
      </c>
      <c r="O22" s="665">
        <v>33811</v>
      </c>
      <c r="P22" s="665">
        <v>339222</v>
      </c>
      <c r="Q22" s="665">
        <v>1819575</v>
      </c>
      <c r="R22" s="665">
        <v>105935</v>
      </c>
      <c r="S22" s="665">
        <v>2264732</v>
      </c>
    </row>
    <row r="23" spans="1:20" s="261" customFormat="1" ht="22.5" customHeight="1">
      <c r="A23" s="1131" t="s">
        <v>630</v>
      </c>
      <c r="B23" s="1131"/>
      <c r="C23" s="1131"/>
      <c r="D23" s="335">
        <v>1144</v>
      </c>
      <c r="E23" s="335">
        <v>-179</v>
      </c>
      <c r="F23" s="335">
        <v>-198</v>
      </c>
      <c r="G23" s="335">
        <v>1161</v>
      </c>
      <c r="H23" s="335">
        <v>-54</v>
      </c>
      <c r="I23" s="335">
        <v>-69</v>
      </c>
      <c r="J23" s="335">
        <v>1164</v>
      </c>
      <c r="K23" s="335">
        <v>-90</v>
      </c>
      <c r="L23" s="335">
        <v>-96</v>
      </c>
      <c r="M23" s="335">
        <v>2216</v>
      </c>
      <c r="N23" s="335">
        <v>-183</v>
      </c>
      <c r="O23" s="335">
        <v>-167</v>
      </c>
      <c r="P23" s="335">
        <v>5685</v>
      </c>
      <c r="Q23" s="335">
        <v>-506</v>
      </c>
      <c r="R23" s="335">
        <v>-530</v>
      </c>
      <c r="S23" s="335">
        <v>4649</v>
      </c>
      <c r="T23" s="289"/>
    </row>
    <row r="24" spans="1:20" ht="22.5" customHeight="1">
      <c r="A24" s="1128" t="s">
        <v>610</v>
      </c>
      <c r="B24" s="1128"/>
      <c r="C24" s="1128"/>
      <c r="D24" s="663">
        <v>1.3378395761948755E-2</v>
      </c>
      <c r="E24" s="663">
        <v>-2.911691172045162E-4</v>
      </c>
      <c r="F24" s="663">
        <v>-5.0778344831123538E-3</v>
      </c>
      <c r="G24" s="663">
        <v>1.6247533481674292E-2</v>
      </c>
      <c r="H24" s="663">
        <v>-1.6827672172016204E-4</v>
      </c>
      <c r="I24" s="663">
        <v>-4.9092849519743863E-3</v>
      </c>
      <c r="J24" s="663">
        <v>1.0710736501159409E-2</v>
      </c>
      <c r="K24" s="663">
        <v>-2.5855753623396584E-4</v>
      </c>
      <c r="L24" s="663">
        <v>-4.9385256443232675E-3</v>
      </c>
      <c r="M24" s="663">
        <v>3.2639594656297406E-2</v>
      </c>
      <c r="N24" s="663">
        <v>-3.4120592989802975E-4</v>
      </c>
      <c r="O24" s="663">
        <v>-4.9149449643887217E-3</v>
      </c>
      <c r="P24" s="663">
        <v>1.7044585758101801E-2</v>
      </c>
      <c r="Q24" s="663">
        <v>-2.7800960506702726E-4</v>
      </c>
      <c r="R24" s="663">
        <v>-4.9781618372235006E-3</v>
      </c>
      <c r="S24" s="663">
        <v>2.0570041011768151E-3</v>
      </c>
    </row>
    <row r="25" spans="1:20" ht="21.75" customHeight="1">
      <c r="A25" s="1128" t="s">
        <v>598</v>
      </c>
      <c r="B25" s="1128"/>
      <c r="C25" s="1128"/>
      <c r="D25" s="663">
        <v>3.8262805488684756E-2</v>
      </c>
      <c r="E25" s="663">
        <v>0.27137162366231415</v>
      </c>
      <c r="F25" s="663">
        <v>1.7130062188373724E-2</v>
      </c>
      <c r="G25" s="663">
        <v>3.2064721123735609E-2</v>
      </c>
      <c r="H25" s="663">
        <v>0.14167062592836591</v>
      </c>
      <c r="I25" s="663">
        <v>6.1755651441318445E-3</v>
      </c>
      <c r="J25" s="663">
        <v>4.8500219893567981E-2</v>
      </c>
      <c r="K25" s="663">
        <v>0.15365835781010734</v>
      </c>
      <c r="L25" s="663">
        <v>8.5409664366468078E-3</v>
      </c>
      <c r="M25" s="663">
        <v>3.0956863770194444E-2</v>
      </c>
      <c r="N25" s="663">
        <v>0.23673882825870787</v>
      </c>
      <c r="O25" s="663">
        <v>1.4929360295169582E-2</v>
      </c>
      <c r="P25" s="663">
        <v>0.14978461027618278</v>
      </c>
      <c r="Q25" s="663">
        <v>0.80343943565949527</v>
      </c>
      <c r="R25" s="663">
        <v>4.6775954064321959E-2</v>
      </c>
      <c r="S25" s="663">
        <v>1</v>
      </c>
    </row>
    <row r="26" spans="1:20">
      <c r="A26" s="1062" t="s">
        <v>611</v>
      </c>
      <c r="B26" s="1062"/>
      <c r="C26" s="1062"/>
      <c r="D26" s="197"/>
      <c r="E26" s="197"/>
    </row>
    <row r="27" spans="1:20" ht="12.75" customHeight="1">
      <c r="A27" s="171" t="s">
        <v>612</v>
      </c>
      <c r="B27" s="171"/>
      <c r="C27" s="171"/>
      <c r="D27" s="169"/>
      <c r="E27" s="169"/>
      <c r="F27" s="169"/>
      <c r="G27" s="169"/>
      <c r="H27" s="170"/>
    </row>
    <row r="28" spans="1:20" ht="12.75" customHeight="1">
      <c r="A28" s="166" t="s">
        <v>613</v>
      </c>
      <c r="B28" s="166"/>
      <c r="C28" s="166"/>
      <c r="D28" s="168"/>
      <c r="E28" s="168"/>
      <c r="F28" s="168"/>
      <c r="G28" s="168"/>
      <c r="H28" s="168"/>
    </row>
    <row r="29" spans="1:20" ht="12.75" customHeight="1">
      <c r="A29" s="167"/>
      <c r="B29" s="167"/>
      <c r="C29" s="167"/>
      <c r="D29" s="166"/>
      <c r="E29" s="166"/>
      <c r="F29" s="166"/>
      <c r="G29" s="166"/>
      <c r="H29" s="166"/>
    </row>
    <row r="30" spans="1:20" ht="12.75" customHeight="1">
      <c r="B30" s="610"/>
      <c r="C30" s="610"/>
    </row>
    <row r="31" spans="1:20" ht="12.75" customHeight="1">
      <c r="A31" s="149" t="s">
        <v>632</v>
      </c>
      <c r="B31" s="197"/>
      <c r="C31" s="197"/>
      <c r="D31" s="197"/>
      <c r="E31" s="197"/>
      <c r="F31" s="197"/>
      <c r="S31" s="137" t="str">
        <f>Naslovnica!A20</f>
        <v>Ožujak 2024.</v>
      </c>
    </row>
    <row r="32" spans="1:20">
      <c r="A32" s="555" t="s">
        <v>907</v>
      </c>
      <c r="B32" s="197"/>
      <c r="C32" s="197"/>
      <c r="D32" s="197"/>
      <c r="E32" s="197"/>
      <c r="F32" s="197"/>
      <c r="S32" s="527" t="str">
        <f>Naslovnica!A24</f>
        <v>March 2024</v>
      </c>
    </row>
    <row r="33" spans="1:19">
      <c r="B33"/>
      <c r="C33"/>
    </row>
    <row r="34" spans="1:19" ht="32.25" customHeight="1">
      <c r="A34" s="668"/>
      <c r="B34" s="1126" t="s">
        <v>581</v>
      </c>
      <c r="C34" s="1126"/>
      <c r="D34" s="1126"/>
      <c r="E34" s="1125" t="s">
        <v>582</v>
      </c>
      <c r="F34" s="1125"/>
      <c r="G34" s="1125"/>
      <c r="H34" s="1125" t="s">
        <v>583</v>
      </c>
      <c r="I34" s="1125"/>
      <c r="J34" s="1125"/>
      <c r="K34" s="1124" t="s">
        <v>584</v>
      </c>
      <c r="L34" s="1124"/>
      <c r="M34" s="1124"/>
      <c r="N34" s="1124" t="s">
        <v>585</v>
      </c>
      <c r="O34" s="1124"/>
      <c r="P34" s="1124"/>
      <c r="Q34" s="1125" t="s">
        <v>586</v>
      </c>
      <c r="R34" s="1125"/>
      <c r="S34" s="1125"/>
    </row>
    <row r="35" spans="1:19" ht="21">
      <c r="A35" s="668" t="s">
        <v>530</v>
      </c>
      <c r="B35" s="1126" t="s">
        <v>587</v>
      </c>
      <c r="C35" s="1126"/>
      <c r="D35" s="1126"/>
      <c r="E35" s="1126" t="s">
        <v>588</v>
      </c>
      <c r="F35" s="1126"/>
      <c r="G35" s="1126"/>
      <c r="H35" s="1126" t="s">
        <v>588</v>
      </c>
      <c r="I35" s="1126"/>
      <c r="J35" s="1126"/>
      <c r="K35" s="1126" t="s">
        <v>589</v>
      </c>
      <c r="L35" s="1126"/>
      <c r="M35" s="1126"/>
      <c r="N35" s="1126" t="s">
        <v>589</v>
      </c>
      <c r="O35" s="1126"/>
      <c r="P35" s="1126"/>
      <c r="Q35" s="1126" t="s">
        <v>589</v>
      </c>
      <c r="R35" s="1126"/>
      <c r="S35" s="1126"/>
    </row>
    <row r="36" spans="1:19">
      <c r="A36" s="668"/>
      <c r="B36" s="669" t="s">
        <v>114</v>
      </c>
      <c r="C36" s="669" t="s">
        <v>115</v>
      </c>
      <c r="D36" s="669" t="s">
        <v>116</v>
      </c>
      <c r="E36" s="669" t="s">
        <v>114</v>
      </c>
      <c r="F36" s="669" t="s">
        <v>115</v>
      </c>
      <c r="G36" s="669" t="s">
        <v>116</v>
      </c>
      <c r="H36" s="669" t="s">
        <v>114</v>
      </c>
      <c r="I36" s="669" t="s">
        <v>115</v>
      </c>
      <c r="J36" s="669" t="s">
        <v>116</v>
      </c>
      <c r="K36" s="669" t="s">
        <v>114</v>
      </c>
      <c r="L36" s="669" t="s">
        <v>115</v>
      </c>
      <c r="M36" s="669" t="s">
        <v>116</v>
      </c>
      <c r="N36" s="669" t="s">
        <v>114</v>
      </c>
      <c r="O36" s="669" t="s">
        <v>115</v>
      </c>
      <c r="P36" s="669" t="s">
        <v>116</v>
      </c>
      <c r="Q36" s="661" t="s">
        <v>114</v>
      </c>
      <c r="R36" s="661" t="s">
        <v>115</v>
      </c>
      <c r="S36" s="661" t="s">
        <v>116</v>
      </c>
    </row>
    <row r="37" spans="1:19">
      <c r="A37" s="176" t="s">
        <v>6</v>
      </c>
      <c r="B37" s="183">
        <v>5249</v>
      </c>
      <c r="C37" s="183">
        <v>103</v>
      </c>
      <c r="D37" s="183">
        <v>8</v>
      </c>
      <c r="E37" s="183">
        <v>3279</v>
      </c>
      <c r="F37" s="183">
        <v>33</v>
      </c>
      <c r="G37" s="183">
        <v>1</v>
      </c>
      <c r="H37" s="183">
        <v>8528</v>
      </c>
      <c r="I37" s="183">
        <v>136</v>
      </c>
      <c r="J37" s="183">
        <v>9</v>
      </c>
      <c r="K37" s="183">
        <v>-454</v>
      </c>
      <c r="L37" s="183">
        <v>-16</v>
      </c>
      <c r="M37" s="183">
        <v>-1</v>
      </c>
      <c r="N37" s="183">
        <v>-387</v>
      </c>
      <c r="O37" s="183">
        <v>-7</v>
      </c>
      <c r="P37" s="183">
        <v>-1</v>
      </c>
      <c r="Q37" s="184">
        <v>-8.9764115700715075E-2</v>
      </c>
      <c r="R37" s="184">
        <v>-0.14465408805031443</v>
      </c>
      <c r="S37" s="184">
        <v>-0.18181818181818177</v>
      </c>
    </row>
    <row r="38" spans="1:19">
      <c r="A38" s="77" t="s">
        <v>7</v>
      </c>
      <c r="B38" s="183">
        <v>85521</v>
      </c>
      <c r="C38" s="183">
        <v>25142</v>
      </c>
      <c r="D38" s="183">
        <v>149</v>
      </c>
      <c r="E38" s="183">
        <v>59970</v>
      </c>
      <c r="F38" s="183">
        <v>18630</v>
      </c>
      <c r="G38" s="183">
        <v>110</v>
      </c>
      <c r="H38" s="183">
        <v>145491</v>
      </c>
      <c r="I38" s="183">
        <v>43772</v>
      </c>
      <c r="J38" s="183">
        <v>259</v>
      </c>
      <c r="K38" s="183">
        <v>1181</v>
      </c>
      <c r="L38" s="183">
        <v>-1316</v>
      </c>
      <c r="M38" s="183">
        <v>1</v>
      </c>
      <c r="N38" s="183">
        <v>651</v>
      </c>
      <c r="O38" s="183">
        <v>-982</v>
      </c>
      <c r="P38" s="183">
        <v>1</v>
      </c>
      <c r="Q38" s="184">
        <v>1.2752420662819564E-2</v>
      </c>
      <c r="R38" s="184">
        <v>-4.9880616453223392E-2</v>
      </c>
      <c r="S38" s="184">
        <v>7.7821011673151474E-3</v>
      </c>
    </row>
    <row r="39" spans="1:19">
      <c r="A39" s="77" t="s">
        <v>8</v>
      </c>
      <c r="B39" s="183">
        <v>53400</v>
      </c>
      <c r="C39" s="183">
        <v>105223</v>
      </c>
      <c r="D39" s="183">
        <v>213</v>
      </c>
      <c r="E39" s="183">
        <v>38704</v>
      </c>
      <c r="F39" s="183">
        <v>84885</v>
      </c>
      <c r="G39" s="183">
        <v>187</v>
      </c>
      <c r="H39" s="183">
        <v>92104</v>
      </c>
      <c r="I39" s="183">
        <v>190108</v>
      </c>
      <c r="J39" s="183">
        <v>400</v>
      </c>
      <c r="K39" s="183">
        <v>1226</v>
      </c>
      <c r="L39" s="183">
        <v>-618</v>
      </c>
      <c r="M39" s="183">
        <v>-1</v>
      </c>
      <c r="N39" s="183">
        <v>805</v>
      </c>
      <c r="O39" s="183">
        <v>-704</v>
      </c>
      <c r="P39" s="183">
        <v>0</v>
      </c>
      <c r="Q39" s="184">
        <v>2.2548377427197952E-2</v>
      </c>
      <c r="R39" s="184">
        <v>-6.9059186125476346E-3</v>
      </c>
      <c r="S39" s="184">
        <v>-2.4937655860348684E-3</v>
      </c>
    </row>
    <row r="40" spans="1:19">
      <c r="A40" s="77" t="s">
        <v>9</v>
      </c>
      <c r="B40" s="183">
        <v>31441</v>
      </c>
      <c r="C40" s="183">
        <v>129342</v>
      </c>
      <c r="D40" s="183">
        <v>124</v>
      </c>
      <c r="E40" s="183">
        <v>12219</v>
      </c>
      <c r="F40" s="183">
        <v>117258</v>
      </c>
      <c r="G40" s="183">
        <v>133</v>
      </c>
      <c r="H40" s="183">
        <v>43660</v>
      </c>
      <c r="I40" s="183">
        <v>246600</v>
      </c>
      <c r="J40" s="183">
        <v>257</v>
      </c>
      <c r="K40" s="183">
        <v>898</v>
      </c>
      <c r="L40" s="183">
        <v>-369</v>
      </c>
      <c r="M40" s="183">
        <v>2</v>
      </c>
      <c r="N40" s="183">
        <v>341</v>
      </c>
      <c r="O40" s="183">
        <v>-497</v>
      </c>
      <c r="P40" s="183">
        <v>0</v>
      </c>
      <c r="Q40" s="184">
        <v>2.9207232267037586E-2</v>
      </c>
      <c r="R40" s="184">
        <v>-3.4994706343497439E-3</v>
      </c>
      <c r="S40" s="184">
        <v>7.8431372549019329E-3</v>
      </c>
    </row>
    <row r="41" spans="1:19">
      <c r="A41" s="77" t="s">
        <v>10</v>
      </c>
      <c r="B41" s="183">
        <v>26010</v>
      </c>
      <c r="C41" s="183">
        <v>149474</v>
      </c>
      <c r="D41" s="183">
        <v>79</v>
      </c>
      <c r="E41" s="183">
        <v>7117</v>
      </c>
      <c r="F41" s="183">
        <v>137433</v>
      </c>
      <c r="G41" s="183">
        <v>66</v>
      </c>
      <c r="H41" s="183">
        <v>33127</v>
      </c>
      <c r="I41" s="183">
        <v>286907</v>
      </c>
      <c r="J41" s="183">
        <v>145</v>
      </c>
      <c r="K41" s="183">
        <v>712</v>
      </c>
      <c r="L41" s="183">
        <v>-475</v>
      </c>
      <c r="M41" s="183">
        <v>0</v>
      </c>
      <c r="N41" s="183">
        <v>115</v>
      </c>
      <c r="O41" s="183">
        <v>-315</v>
      </c>
      <c r="P41" s="183">
        <v>-1</v>
      </c>
      <c r="Q41" s="184">
        <v>2.5603715170278596E-2</v>
      </c>
      <c r="R41" s="184">
        <v>-2.7459445180172404E-3</v>
      </c>
      <c r="S41" s="184">
        <v>-6.8493150684931781E-3</v>
      </c>
    </row>
    <row r="42" spans="1:19">
      <c r="A42" s="77" t="s">
        <v>11</v>
      </c>
      <c r="B42" s="183">
        <v>10552</v>
      </c>
      <c r="C42" s="183">
        <v>161663</v>
      </c>
      <c r="D42" s="183">
        <v>80</v>
      </c>
      <c r="E42" s="183">
        <v>2954</v>
      </c>
      <c r="F42" s="183">
        <v>148772</v>
      </c>
      <c r="G42" s="183">
        <v>77</v>
      </c>
      <c r="H42" s="183">
        <v>13506</v>
      </c>
      <c r="I42" s="183">
        <v>310435</v>
      </c>
      <c r="J42" s="183">
        <v>157</v>
      </c>
      <c r="K42" s="183">
        <v>422</v>
      </c>
      <c r="L42" s="183">
        <v>-38</v>
      </c>
      <c r="M42" s="183">
        <v>2</v>
      </c>
      <c r="N42" s="183">
        <v>111</v>
      </c>
      <c r="O42" s="183">
        <v>-97</v>
      </c>
      <c r="P42" s="183">
        <v>2</v>
      </c>
      <c r="Q42" s="184">
        <v>4.1085331072227005E-2</v>
      </c>
      <c r="R42" s="184">
        <v>-4.3468461216478183E-4</v>
      </c>
      <c r="S42" s="184">
        <v>2.614379084967311E-2</v>
      </c>
    </row>
    <row r="43" spans="1:19">
      <c r="A43" s="77" t="s">
        <v>12</v>
      </c>
      <c r="B43" s="183">
        <v>1033</v>
      </c>
      <c r="C43" s="183">
        <v>142884</v>
      </c>
      <c r="D43" s="183">
        <v>79</v>
      </c>
      <c r="E43" s="183">
        <v>616</v>
      </c>
      <c r="F43" s="183">
        <v>139107</v>
      </c>
      <c r="G43" s="183">
        <v>86</v>
      </c>
      <c r="H43" s="183">
        <v>1649</v>
      </c>
      <c r="I43" s="183">
        <v>281991</v>
      </c>
      <c r="J43" s="183">
        <v>165</v>
      </c>
      <c r="K43" s="183">
        <v>26</v>
      </c>
      <c r="L43" s="183">
        <v>550</v>
      </c>
      <c r="M43" s="183">
        <v>-1</v>
      </c>
      <c r="N43" s="183">
        <v>12</v>
      </c>
      <c r="O43" s="183">
        <v>346</v>
      </c>
      <c r="P43" s="183">
        <v>0</v>
      </c>
      <c r="Q43" s="184">
        <v>2.3587833643699652E-2</v>
      </c>
      <c r="R43" s="184">
        <v>3.187534463437558E-3</v>
      </c>
      <c r="S43" s="184">
        <v>-6.0240963855421326E-3</v>
      </c>
    </row>
    <row r="44" spans="1:19">
      <c r="A44" s="77" t="s">
        <v>13</v>
      </c>
      <c r="B44" s="183">
        <v>699</v>
      </c>
      <c r="C44" s="183">
        <v>116746</v>
      </c>
      <c r="D44" s="183">
        <v>106</v>
      </c>
      <c r="E44" s="183">
        <v>441</v>
      </c>
      <c r="F44" s="183">
        <v>123644</v>
      </c>
      <c r="G44" s="183">
        <v>86</v>
      </c>
      <c r="H44" s="183">
        <v>1140</v>
      </c>
      <c r="I44" s="183">
        <v>240390</v>
      </c>
      <c r="J44" s="183">
        <v>192</v>
      </c>
      <c r="K44" s="183">
        <v>3</v>
      </c>
      <c r="L44" s="183">
        <v>158</v>
      </c>
      <c r="M44" s="183">
        <v>1</v>
      </c>
      <c r="N44" s="183">
        <v>6</v>
      </c>
      <c r="O44" s="183">
        <v>122</v>
      </c>
      <c r="P44" s="183">
        <v>-2</v>
      </c>
      <c r="Q44" s="184">
        <v>7.9575596816976457E-3</v>
      </c>
      <c r="R44" s="184">
        <v>1.1661321894131937E-3</v>
      </c>
      <c r="S44" s="184">
        <v>-5.1813471502590858E-3</v>
      </c>
    </row>
    <row r="45" spans="1:19">
      <c r="A45" s="77" t="s">
        <v>14</v>
      </c>
      <c r="B45" s="183">
        <v>8</v>
      </c>
      <c r="C45" s="183">
        <v>108321</v>
      </c>
      <c r="D45" s="183">
        <v>117</v>
      </c>
      <c r="E45" s="183">
        <v>9</v>
      </c>
      <c r="F45" s="183">
        <v>109091</v>
      </c>
      <c r="G45" s="183">
        <v>4564</v>
      </c>
      <c r="H45" s="183">
        <v>17</v>
      </c>
      <c r="I45" s="183">
        <v>217412</v>
      </c>
      <c r="J45" s="183">
        <v>4681</v>
      </c>
      <c r="K45" s="183">
        <v>8</v>
      </c>
      <c r="L45" s="183">
        <v>52</v>
      </c>
      <c r="M45" s="183">
        <v>-8</v>
      </c>
      <c r="N45" s="183">
        <v>9</v>
      </c>
      <c r="O45" s="183">
        <v>1908</v>
      </c>
      <c r="P45" s="183">
        <v>-1556</v>
      </c>
      <c r="Q45" s="184" t="s">
        <v>1128</v>
      </c>
      <c r="R45" s="184">
        <v>9.0971538904256466E-3</v>
      </c>
      <c r="S45" s="184">
        <v>-0.25044035228182548</v>
      </c>
    </row>
    <row r="46" spans="1:19">
      <c r="A46" s="77" t="s">
        <v>15</v>
      </c>
      <c r="B46" s="183">
        <v>0</v>
      </c>
      <c r="C46" s="183">
        <v>1810</v>
      </c>
      <c r="D46" s="183">
        <v>48518</v>
      </c>
      <c r="E46" s="183">
        <v>0</v>
      </c>
      <c r="F46" s="183">
        <v>9</v>
      </c>
      <c r="G46" s="183">
        <v>44942</v>
      </c>
      <c r="H46" s="183">
        <v>0</v>
      </c>
      <c r="I46" s="183">
        <v>1819</v>
      </c>
      <c r="J46" s="183">
        <v>93460</v>
      </c>
      <c r="K46" s="183">
        <v>0</v>
      </c>
      <c r="L46" s="183">
        <v>1789</v>
      </c>
      <c r="M46" s="183">
        <v>-507</v>
      </c>
      <c r="N46" s="183">
        <v>0</v>
      </c>
      <c r="O46" s="183">
        <v>3</v>
      </c>
      <c r="P46" s="183">
        <v>1237</v>
      </c>
      <c r="Q46" s="184" t="s">
        <v>1128</v>
      </c>
      <c r="R46" s="184">
        <v>66.370370370370367</v>
      </c>
      <c r="S46" s="184">
        <v>7.8723174808583707E-3</v>
      </c>
    </row>
    <row r="47" spans="1:19">
      <c r="A47" s="77" t="s">
        <v>16</v>
      </c>
      <c r="B47" s="183">
        <v>0</v>
      </c>
      <c r="C47" s="183">
        <v>5</v>
      </c>
      <c r="D47" s="183">
        <v>3787</v>
      </c>
      <c r="E47" s="183">
        <v>0</v>
      </c>
      <c r="F47" s="183">
        <v>0</v>
      </c>
      <c r="G47" s="183">
        <v>2423</v>
      </c>
      <c r="H47" s="183">
        <v>0</v>
      </c>
      <c r="I47" s="183">
        <v>5</v>
      </c>
      <c r="J47" s="183">
        <v>6210</v>
      </c>
      <c r="K47" s="183">
        <v>0</v>
      </c>
      <c r="L47" s="183">
        <v>0</v>
      </c>
      <c r="M47" s="183">
        <v>174</v>
      </c>
      <c r="N47" s="183">
        <v>0</v>
      </c>
      <c r="O47" s="183">
        <v>0</v>
      </c>
      <c r="P47" s="183">
        <v>128</v>
      </c>
      <c r="Q47" s="184" t="s">
        <v>1128</v>
      </c>
      <c r="R47" s="184">
        <v>0</v>
      </c>
      <c r="S47" s="184">
        <v>5.1117129316181398E-2</v>
      </c>
    </row>
    <row r="48" spans="1:19" ht="24">
      <c r="A48" s="671" t="s">
        <v>590</v>
      </c>
      <c r="B48" s="672">
        <v>213913</v>
      </c>
      <c r="C48" s="672">
        <v>940713</v>
      </c>
      <c r="D48" s="672">
        <v>53260</v>
      </c>
      <c r="E48" s="672">
        <v>125309</v>
      </c>
      <c r="F48" s="672">
        <v>878862</v>
      </c>
      <c r="G48" s="672">
        <v>52675</v>
      </c>
      <c r="H48" s="672">
        <v>339222</v>
      </c>
      <c r="I48" s="672">
        <v>1819575</v>
      </c>
      <c r="J48" s="672">
        <v>105935</v>
      </c>
      <c r="K48" s="672">
        <v>4022</v>
      </c>
      <c r="L48" s="672">
        <v>-283</v>
      </c>
      <c r="M48" s="672">
        <v>-338</v>
      </c>
      <c r="N48" s="672">
        <v>1663</v>
      </c>
      <c r="O48" s="672">
        <v>-223</v>
      </c>
      <c r="P48" s="672">
        <v>-192</v>
      </c>
      <c r="Q48" s="673">
        <v>1.704458575810186E-2</v>
      </c>
      <c r="R48" s="673">
        <v>-2.780096050670755E-4</v>
      </c>
      <c r="S48" s="673">
        <v>-4.9781618372235492E-3</v>
      </c>
    </row>
    <row r="49" spans="1:19" ht="24">
      <c r="A49" s="674" t="s">
        <v>591</v>
      </c>
      <c r="B49" s="1123">
        <v>1207886</v>
      </c>
      <c r="C49" s="1123"/>
      <c r="D49" s="1123"/>
      <c r="E49" s="1123">
        <v>1056846</v>
      </c>
      <c r="F49" s="1123"/>
      <c r="G49" s="1123"/>
      <c r="H49" s="1123">
        <v>2264732</v>
      </c>
      <c r="I49" s="1123"/>
      <c r="J49" s="1123"/>
      <c r="K49" s="1123">
        <v>3401</v>
      </c>
      <c r="L49" s="1123"/>
      <c r="M49" s="1123"/>
      <c r="N49" s="1123">
        <v>1248</v>
      </c>
      <c r="O49" s="1123"/>
      <c r="P49" s="1123"/>
      <c r="Q49" s="1122">
        <v>2.0570041011767071E-3</v>
      </c>
      <c r="R49" s="1122"/>
      <c r="S49" s="1122"/>
    </row>
    <row r="50" spans="1:19">
      <c r="A50" s="14" t="s">
        <v>592</v>
      </c>
      <c r="B50"/>
      <c r="C50"/>
    </row>
    <row r="52" spans="1:19">
      <c r="A52" s="610" t="s">
        <v>81</v>
      </c>
    </row>
    <row r="53" spans="1:19">
      <c r="A53" s="610"/>
      <c r="S53" s="13" t="s">
        <v>792</v>
      </c>
    </row>
  </sheetData>
  <mergeCells count="48">
    <mergeCell ref="A22:C22"/>
    <mergeCell ref="A23:C23"/>
    <mergeCell ref="A24:C24"/>
    <mergeCell ref="A25:C25"/>
    <mergeCell ref="A17:C17"/>
    <mergeCell ref="A18:C18"/>
    <mergeCell ref="A19:C19"/>
    <mergeCell ref="A20:C20"/>
    <mergeCell ref="A21:C21"/>
    <mergeCell ref="A12:C12"/>
    <mergeCell ref="A13:C13"/>
    <mergeCell ref="A14:C14"/>
    <mergeCell ref="A15:C15"/>
    <mergeCell ref="A16:C16"/>
    <mergeCell ref="A10:C10"/>
    <mergeCell ref="A7:C7"/>
    <mergeCell ref="A8:C8"/>
    <mergeCell ref="A9:C9"/>
    <mergeCell ref="A11:C11"/>
    <mergeCell ref="N34:P34"/>
    <mergeCell ref="Q34:S34"/>
    <mergeCell ref="B35:D35"/>
    <mergeCell ref="E35:G35"/>
    <mergeCell ref="H35:J35"/>
    <mergeCell ref="K35:M35"/>
    <mergeCell ref="N35:P35"/>
    <mergeCell ref="Q35:S35"/>
    <mergeCell ref="H34:J34"/>
    <mergeCell ref="B34:D34"/>
    <mergeCell ref="E34:G34"/>
    <mergeCell ref="K34:M34"/>
    <mergeCell ref="Q49:S49"/>
    <mergeCell ref="B49:D49"/>
    <mergeCell ref="E49:G49"/>
    <mergeCell ref="H49:J49"/>
    <mergeCell ref="K49:M49"/>
    <mergeCell ref="N49:P49"/>
    <mergeCell ref="S7:S9"/>
    <mergeCell ref="J8:L8"/>
    <mergeCell ref="M8:O8"/>
    <mergeCell ref="P8:R8"/>
    <mergeCell ref="D8:F8"/>
    <mergeCell ref="G8:I8"/>
    <mergeCell ref="D7:F7"/>
    <mergeCell ref="G7:I7"/>
    <mergeCell ref="J7:L7"/>
    <mergeCell ref="M7:O7"/>
    <mergeCell ref="P7:R7"/>
  </mergeCells>
  <hyperlinks>
    <hyperlink ref="A52" location="'2 Sadržaj'!A1" display="Sadržaj / Contents" xr:uid="{00000000-0004-0000-0200-000000000000}"/>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7C80"/>
  </sheetPr>
  <dimension ref="A1:K101"/>
  <sheetViews>
    <sheetView showGridLines="0" zoomScaleNormal="100" workbookViewId="0"/>
  </sheetViews>
  <sheetFormatPr defaultRowHeight="15"/>
  <cols>
    <col min="1" max="1" width="39.85546875" customWidth="1"/>
    <col min="2" max="2" width="18" customWidth="1"/>
    <col min="3" max="3" width="14.85546875" style="261" customWidth="1"/>
    <col min="4" max="4" width="21.85546875" customWidth="1"/>
    <col min="5" max="5" width="14.85546875" customWidth="1"/>
  </cols>
  <sheetData>
    <row r="1" spans="1:8" ht="12.75" customHeight="1">
      <c r="A1" s="147" t="s">
        <v>686</v>
      </c>
    </row>
    <row r="2" spans="1:8" ht="12.75" customHeight="1">
      <c r="A2" s="519" t="s">
        <v>687</v>
      </c>
    </row>
    <row r="3" spans="1:8">
      <c r="D3" s="315"/>
      <c r="E3" s="13" t="s">
        <v>1403</v>
      </c>
    </row>
    <row r="4" spans="1:8" ht="79.5" customHeight="1">
      <c r="A4" s="1247" t="s">
        <v>337</v>
      </c>
      <c r="B4" s="452" t="s">
        <v>338</v>
      </c>
      <c r="C4" s="491" t="s">
        <v>319</v>
      </c>
      <c r="D4" s="452" t="s">
        <v>339</v>
      </c>
      <c r="E4" s="491" t="s">
        <v>319</v>
      </c>
    </row>
    <row r="5" spans="1:8" ht="15.75" customHeight="1">
      <c r="A5" s="1247"/>
      <c r="B5" s="492" t="s">
        <v>1623</v>
      </c>
      <c r="C5" s="493"/>
      <c r="D5" s="492" t="s">
        <v>1623</v>
      </c>
      <c r="E5" s="493"/>
    </row>
    <row r="6" spans="1:8">
      <c r="A6" s="494" t="s">
        <v>1345</v>
      </c>
      <c r="B6" s="495">
        <v>2981</v>
      </c>
      <c r="C6" s="496">
        <v>-5.5449936628643851E-2</v>
      </c>
      <c r="D6" s="495">
        <v>62220.93015</v>
      </c>
      <c r="E6" s="496">
        <v>-4.7880802690451214E-3</v>
      </c>
      <c r="F6" s="43"/>
      <c r="G6" s="76"/>
      <c r="H6" s="76"/>
    </row>
    <row r="7" spans="1:8">
      <c r="A7" s="494" t="s">
        <v>1624</v>
      </c>
      <c r="B7" s="495">
        <v>2609</v>
      </c>
      <c r="C7" s="496">
        <v>0.34553893759669935</v>
      </c>
      <c r="D7" s="495">
        <v>70428.94644</v>
      </c>
      <c r="E7" s="496">
        <v>0.742569987698806</v>
      </c>
      <c r="F7" s="43"/>
      <c r="G7" s="76"/>
      <c r="H7" s="76"/>
    </row>
    <row r="8" spans="1:8">
      <c r="A8" s="494" t="s">
        <v>1294</v>
      </c>
      <c r="B8" s="495">
        <v>1621</v>
      </c>
      <c r="C8" s="496">
        <v>0.30096308186195825</v>
      </c>
      <c r="D8" s="495">
        <v>46583.98472</v>
      </c>
      <c r="E8" s="496">
        <v>0.30146761145222412</v>
      </c>
      <c r="F8" s="43"/>
      <c r="G8" s="76"/>
      <c r="H8" s="76"/>
    </row>
    <row r="9" spans="1:8">
      <c r="A9" s="494" t="s">
        <v>1625</v>
      </c>
      <c r="B9" s="495">
        <v>6984</v>
      </c>
      <c r="C9" s="496">
        <v>1.9264448336252189E-2</v>
      </c>
      <c r="D9" s="495">
        <v>247033.58461000002</v>
      </c>
      <c r="E9" s="496">
        <v>0.1685592508397066</v>
      </c>
      <c r="F9" s="43"/>
      <c r="G9" s="76"/>
      <c r="H9" s="76"/>
    </row>
    <row r="10" spans="1:8">
      <c r="A10" s="494" t="s">
        <v>1326</v>
      </c>
      <c r="B10" s="495">
        <v>208</v>
      </c>
      <c r="C10" s="496">
        <v>0.13043478260869565</v>
      </c>
      <c r="D10" s="495">
        <v>16239.759</v>
      </c>
      <c r="E10" s="496">
        <v>1.5522686925023792</v>
      </c>
      <c r="F10" s="43"/>
      <c r="G10" s="76"/>
      <c r="H10" s="76"/>
    </row>
    <row r="11" spans="1:8">
      <c r="A11" s="494" t="s">
        <v>1626</v>
      </c>
      <c r="B11" s="495">
        <v>4356</v>
      </c>
      <c r="C11" s="496">
        <v>-8.1787521079258005E-2</v>
      </c>
      <c r="D11" s="495">
        <v>147669.70522</v>
      </c>
      <c r="E11" s="496">
        <v>0.11215840610247738</v>
      </c>
      <c r="F11" s="43"/>
      <c r="G11" s="76"/>
      <c r="H11" s="76"/>
    </row>
    <row r="12" spans="1:8" ht="24">
      <c r="A12" s="494" t="s">
        <v>1627</v>
      </c>
      <c r="B12" s="495">
        <v>2015</v>
      </c>
      <c r="C12" s="496">
        <v>0.29581993569131831</v>
      </c>
      <c r="D12" s="495">
        <v>74207.903990000006</v>
      </c>
      <c r="E12" s="496">
        <v>0.29385851567340104</v>
      </c>
      <c r="F12" s="43"/>
      <c r="G12" s="76"/>
      <c r="H12" s="76"/>
    </row>
    <row r="13" spans="1:8">
      <c r="A13" s="494" t="s">
        <v>1346</v>
      </c>
      <c r="B13" s="495">
        <v>10473</v>
      </c>
      <c r="C13" s="496">
        <v>0.10010504201680673</v>
      </c>
      <c r="D13" s="495">
        <v>304847.07857999997</v>
      </c>
      <c r="E13" s="496">
        <v>0.25450420132479173</v>
      </c>
      <c r="F13" s="43"/>
      <c r="G13" s="76"/>
      <c r="H13" s="76"/>
    </row>
    <row r="14" spans="1:8">
      <c r="A14" s="494" t="s">
        <v>1628</v>
      </c>
      <c r="B14" s="495">
        <v>3495</v>
      </c>
      <c r="C14" s="496">
        <v>0.35886469673405907</v>
      </c>
      <c r="D14" s="495">
        <v>93481.423959999942</v>
      </c>
      <c r="E14" s="496">
        <v>0.44553189491601164</v>
      </c>
      <c r="F14" s="43"/>
      <c r="G14" s="76"/>
      <c r="H14" s="76"/>
    </row>
    <row r="15" spans="1:8">
      <c r="A15" s="494" t="s">
        <v>1629</v>
      </c>
      <c r="B15" s="495">
        <v>13170</v>
      </c>
      <c r="C15" s="496">
        <v>0.37660708686108496</v>
      </c>
      <c r="D15" s="495">
        <v>250713.80442000003</v>
      </c>
      <c r="E15" s="496">
        <v>0.47546084038997888</v>
      </c>
      <c r="F15" s="43"/>
      <c r="G15" s="76"/>
      <c r="H15" s="76"/>
    </row>
    <row r="16" spans="1:8">
      <c r="A16" s="494" t="s">
        <v>1327</v>
      </c>
      <c r="B16" s="495">
        <v>3859</v>
      </c>
      <c r="C16" s="496">
        <v>6.4551724137931032E-2</v>
      </c>
      <c r="D16" s="495">
        <v>113677.97022</v>
      </c>
      <c r="E16" s="496">
        <v>0.17930163685565378</v>
      </c>
      <c r="F16" s="43"/>
      <c r="G16" s="76"/>
      <c r="H16" s="76"/>
    </row>
    <row r="17" spans="1:11">
      <c r="A17" s="494" t="s">
        <v>1630</v>
      </c>
      <c r="B17" s="495">
        <v>460</v>
      </c>
      <c r="C17" s="496">
        <v>0.13300492610837439</v>
      </c>
      <c r="D17" s="495">
        <v>46113.68563</v>
      </c>
      <c r="E17" s="496">
        <v>0.34424871064220158</v>
      </c>
      <c r="F17" s="43"/>
      <c r="G17" s="76"/>
      <c r="H17" s="76"/>
    </row>
    <row r="18" spans="1:11">
      <c r="A18" s="494" t="s">
        <v>1631</v>
      </c>
      <c r="B18" s="495">
        <v>1296</v>
      </c>
      <c r="C18" s="496">
        <v>6.9509202453987733</v>
      </c>
      <c r="D18" s="495">
        <v>24332.20967</v>
      </c>
      <c r="E18" s="496">
        <v>6.3940708036954783</v>
      </c>
      <c r="F18" s="43"/>
      <c r="G18" s="76"/>
      <c r="H18" s="76"/>
    </row>
    <row r="19" spans="1:11" s="261" customFormat="1">
      <c r="A19" s="494" t="s">
        <v>1632</v>
      </c>
      <c r="B19" s="495">
        <v>9018</v>
      </c>
      <c r="C19" s="496">
        <v>0.10759027266028003</v>
      </c>
      <c r="D19" s="495">
        <v>246583.75843000007</v>
      </c>
      <c r="E19" s="496">
        <v>0.15185536896200186</v>
      </c>
      <c r="F19" s="43"/>
      <c r="G19" s="76"/>
      <c r="H19" s="76"/>
    </row>
    <row r="20" spans="1:11">
      <c r="A20" s="494" t="s">
        <v>1633</v>
      </c>
      <c r="B20" s="495">
        <v>271</v>
      </c>
      <c r="C20" s="496">
        <v>-8.7542087542087546E-2</v>
      </c>
      <c r="D20" s="495">
        <v>27716.637750000002</v>
      </c>
      <c r="E20" s="496">
        <v>0.12509383678019181</v>
      </c>
      <c r="F20" s="43"/>
      <c r="G20" s="76"/>
      <c r="H20" s="76"/>
    </row>
    <row r="21" spans="1:11">
      <c r="A21" s="497" t="s">
        <v>340</v>
      </c>
      <c r="B21" s="498">
        <v>62816</v>
      </c>
      <c r="C21" s="499">
        <v>0.16394900681885563</v>
      </c>
      <c r="D21" s="498">
        <v>1771851.3827900002</v>
      </c>
      <c r="E21" s="499">
        <v>0.26840010756205995</v>
      </c>
      <c r="G21" s="76"/>
      <c r="H21" s="76"/>
    </row>
    <row r="22" spans="1:11">
      <c r="A22" s="16" t="s">
        <v>334</v>
      </c>
    </row>
    <row r="23" spans="1:11" ht="76.5" customHeight="1">
      <c r="A23" s="1243" t="s">
        <v>341</v>
      </c>
      <c r="B23" s="1243"/>
      <c r="C23" s="1243"/>
      <c r="D23" s="1243"/>
      <c r="E23" s="1243"/>
      <c r="G23" s="1251"/>
      <c r="H23" s="1251"/>
      <c r="I23" s="1251"/>
      <c r="J23" s="1251"/>
      <c r="K23" s="1251"/>
    </row>
    <row r="24" spans="1:11" ht="21.75" customHeight="1">
      <c r="A24" s="1244" t="s">
        <v>312</v>
      </c>
      <c r="B24" s="1244"/>
      <c r="C24" s="1244"/>
      <c r="D24" s="1244"/>
      <c r="E24" s="1244"/>
      <c r="F24" s="70"/>
    </row>
    <row r="25" spans="1:11" ht="12.75" customHeight="1"/>
    <row r="26" spans="1:11" ht="12.75" customHeight="1">
      <c r="A26" s="611" t="s">
        <v>81</v>
      </c>
      <c r="B26" s="71"/>
      <c r="C26" s="71"/>
      <c r="D26" s="71"/>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4" t="s">
        <v>830</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xr:uid="{00000000-0004-0000-1D00-000000000000}"/>
  </hyperlinks>
  <pageMargins left="0.7" right="0.7" top="0.75" bottom="0.75" header="0.3" footer="0.3"/>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7C80"/>
  </sheetPr>
  <dimension ref="A1:M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44" t="s">
        <v>688</v>
      </c>
    </row>
    <row r="2" spans="1:9" ht="12.75" customHeight="1">
      <c r="A2" s="523" t="s">
        <v>689</v>
      </c>
    </row>
    <row r="3" spans="1:9" ht="12.75" customHeight="1">
      <c r="E3" s="73"/>
      <c r="F3" s="73"/>
      <c r="I3" s="13" t="s">
        <v>1403</v>
      </c>
    </row>
    <row r="4" spans="1:9" s="261" customFormat="1" ht="21" customHeight="1">
      <c r="A4" s="442"/>
      <c r="B4" s="1246" t="s">
        <v>313</v>
      </c>
      <c r="C4" s="1246"/>
      <c r="D4" s="1246"/>
      <c r="E4" s="1246"/>
      <c r="F4" s="1246" t="s">
        <v>314</v>
      </c>
      <c r="G4" s="1246"/>
      <c r="H4" s="1246"/>
      <c r="I4" s="1246"/>
    </row>
    <row r="5" spans="1:9" ht="89.25" customHeight="1">
      <c r="A5" s="452" t="s">
        <v>315</v>
      </c>
      <c r="B5" s="772" t="s">
        <v>316</v>
      </c>
      <c r="C5" s="1253" t="s">
        <v>317</v>
      </c>
      <c r="D5" s="772" t="s">
        <v>763</v>
      </c>
      <c r="E5" s="1253" t="s">
        <v>317</v>
      </c>
      <c r="F5" s="772" t="s">
        <v>318</v>
      </c>
      <c r="G5" s="1253" t="s">
        <v>841</v>
      </c>
      <c r="H5" s="772" t="s">
        <v>764</v>
      </c>
      <c r="I5" s="1253" t="s">
        <v>841</v>
      </c>
    </row>
    <row r="6" spans="1:9" ht="17.25" customHeight="1">
      <c r="A6" s="472"/>
      <c r="B6" s="492">
        <v>45291</v>
      </c>
      <c r="C6" s="1253"/>
      <c r="D6" s="492">
        <v>45291</v>
      </c>
      <c r="E6" s="1253"/>
      <c r="F6" s="492" t="s">
        <v>1623</v>
      </c>
      <c r="G6" s="1253"/>
      <c r="H6" s="492" t="s">
        <v>1623</v>
      </c>
      <c r="I6" s="1253"/>
    </row>
    <row r="7" spans="1:9" ht="12.75" customHeight="1">
      <c r="A7" s="485" t="s">
        <v>320</v>
      </c>
      <c r="B7" s="486"/>
      <c r="C7" s="487"/>
      <c r="D7" s="486"/>
      <c r="E7" s="487"/>
      <c r="F7" s="486"/>
      <c r="G7" s="487"/>
      <c r="H7" s="486"/>
      <c r="I7" s="487"/>
    </row>
    <row r="8" spans="1:9" ht="12.75" customHeight="1">
      <c r="A8" s="477" t="s">
        <v>321</v>
      </c>
      <c r="B8" s="474">
        <v>18</v>
      </c>
      <c r="C8" s="475">
        <v>-0.30769230769230771</v>
      </c>
      <c r="D8" s="476">
        <v>8352.7425500000008</v>
      </c>
      <c r="E8" s="475">
        <v>-0.21355777515124305</v>
      </c>
      <c r="F8" s="474">
        <v>0</v>
      </c>
      <c r="G8" s="475">
        <v>-1</v>
      </c>
      <c r="H8" s="476">
        <v>0</v>
      </c>
      <c r="I8" s="475">
        <v>-1</v>
      </c>
    </row>
    <row r="9" spans="1:9" ht="12.75" customHeight="1">
      <c r="A9" s="477" t="s">
        <v>322</v>
      </c>
      <c r="B9" s="474">
        <v>33040</v>
      </c>
      <c r="C9" s="475">
        <v>8.6699118537034603E-2</v>
      </c>
      <c r="D9" s="476">
        <v>335534.90714000008</v>
      </c>
      <c r="E9" s="475">
        <v>0.30056985210703208</v>
      </c>
      <c r="F9" s="474">
        <v>15178</v>
      </c>
      <c r="G9" s="475">
        <v>0.47531104199066876</v>
      </c>
      <c r="H9" s="476">
        <v>252111.19492000007</v>
      </c>
      <c r="I9" s="475">
        <v>0.50558293696789069</v>
      </c>
    </row>
    <row r="10" spans="1:9" ht="12.75" customHeight="1">
      <c r="A10" s="473" t="s">
        <v>323</v>
      </c>
      <c r="B10" s="474">
        <v>5469</v>
      </c>
      <c r="C10" s="475">
        <v>-3.3574836543558931E-2</v>
      </c>
      <c r="D10" s="476">
        <v>59791.13076</v>
      </c>
      <c r="E10" s="475">
        <v>0.43458083892257787</v>
      </c>
      <c r="F10" s="474">
        <v>1587</v>
      </c>
      <c r="G10" s="475">
        <v>0.45462878093492209</v>
      </c>
      <c r="H10" s="476">
        <v>40430.664229999966</v>
      </c>
      <c r="I10" s="475">
        <v>1.0745293615829015</v>
      </c>
    </row>
    <row r="11" spans="1:9" ht="12.75" customHeight="1">
      <c r="A11" s="477" t="s">
        <v>324</v>
      </c>
      <c r="B11" s="474">
        <v>14</v>
      </c>
      <c r="C11" s="475">
        <v>-0.33333333333333331</v>
      </c>
      <c r="D11" s="476">
        <v>101.28756999999999</v>
      </c>
      <c r="E11" s="475">
        <v>-0.7719597257120081</v>
      </c>
      <c r="F11" s="474">
        <v>0</v>
      </c>
      <c r="G11" s="475">
        <v>-1</v>
      </c>
      <c r="H11" s="476">
        <v>0</v>
      </c>
      <c r="I11" s="475">
        <v>-1</v>
      </c>
    </row>
    <row r="12" spans="1:9" ht="12.75" customHeight="1">
      <c r="A12" s="478" t="s">
        <v>325</v>
      </c>
      <c r="B12" s="474">
        <v>0</v>
      </c>
      <c r="C12" s="475">
        <v>0</v>
      </c>
      <c r="D12" s="476">
        <v>0</v>
      </c>
      <c r="E12" s="475">
        <v>0</v>
      </c>
      <c r="F12" s="474">
        <v>0</v>
      </c>
      <c r="G12" s="475">
        <v>0</v>
      </c>
      <c r="H12" s="476">
        <v>0</v>
      </c>
      <c r="I12" s="475">
        <v>0</v>
      </c>
    </row>
    <row r="13" spans="1:9" ht="29.25">
      <c r="A13" s="473" t="s">
        <v>326</v>
      </c>
      <c r="B13" s="474">
        <v>391</v>
      </c>
      <c r="C13" s="475">
        <v>-0.18541666666666667</v>
      </c>
      <c r="D13" s="476">
        <v>8276.79277</v>
      </c>
      <c r="E13" s="475">
        <v>-0.15878451517096023</v>
      </c>
      <c r="F13" s="474">
        <v>39</v>
      </c>
      <c r="G13" s="475">
        <v>-0.71942446043165464</v>
      </c>
      <c r="H13" s="476">
        <v>1932.0239700000002</v>
      </c>
      <c r="I13" s="475">
        <v>0.13843101016014112</v>
      </c>
    </row>
    <row r="14" spans="1:9" ht="12.75" customHeight="1">
      <c r="A14" s="477" t="s">
        <v>327</v>
      </c>
      <c r="B14" s="474">
        <v>24</v>
      </c>
      <c r="C14" s="475">
        <v>0.7142857142857143</v>
      </c>
      <c r="D14" s="476">
        <v>83.060570000000013</v>
      </c>
      <c r="E14" s="475">
        <v>0.42895799810998997</v>
      </c>
      <c r="F14" s="474">
        <v>11</v>
      </c>
      <c r="G14" s="475">
        <v>0.83333333333333337</v>
      </c>
      <c r="H14" s="476">
        <v>85.856859999999998</v>
      </c>
      <c r="I14" s="475">
        <v>0.79739822012129624</v>
      </c>
    </row>
    <row r="15" spans="1:9" ht="22.5" customHeight="1">
      <c r="A15" s="479" t="s">
        <v>328</v>
      </c>
      <c r="B15" s="482">
        <v>38956</v>
      </c>
      <c r="C15" s="481">
        <v>6.4255272647798053E-2</v>
      </c>
      <c r="D15" s="482">
        <v>412139.92136000009</v>
      </c>
      <c r="E15" s="481">
        <v>0.28540077593997576</v>
      </c>
      <c r="F15" s="482">
        <v>16815</v>
      </c>
      <c r="G15" s="483">
        <v>0.45836947094535996</v>
      </c>
      <c r="H15" s="482">
        <v>294559.73998000001</v>
      </c>
      <c r="I15" s="483">
        <v>0.55379047914709179</v>
      </c>
    </row>
    <row r="16" spans="1:9" ht="15" customHeight="1">
      <c r="A16" s="485" t="s">
        <v>329</v>
      </c>
      <c r="B16" s="488"/>
      <c r="C16" s="484"/>
      <c r="D16" s="488"/>
      <c r="E16" s="489"/>
      <c r="F16" s="488"/>
      <c r="G16" s="484"/>
      <c r="H16" s="488"/>
      <c r="I16" s="489"/>
    </row>
    <row r="17" spans="1:9" ht="12.75" customHeight="1">
      <c r="A17" s="477" t="s">
        <v>321</v>
      </c>
      <c r="B17" s="474">
        <v>159</v>
      </c>
      <c r="C17" s="475">
        <v>-0.1497326203208556</v>
      </c>
      <c r="D17" s="474">
        <v>45502.911529999998</v>
      </c>
      <c r="E17" s="475">
        <v>-0.25775827941868074</v>
      </c>
      <c r="F17" s="474">
        <v>5</v>
      </c>
      <c r="G17" s="475">
        <v>-0.5</v>
      </c>
      <c r="H17" s="476">
        <v>1527.48</v>
      </c>
      <c r="I17" s="475">
        <v>-0.8256692290696207</v>
      </c>
    </row>
    <row r="18" spans="1:9" ht="12.75" customHeight="1">
      <c r="A18" s="477" t="s">
        <v>322</v>
      </c>
      <c r="B18" s="474">
        <v>100466</v>
      </c>
      <c r="C18" s="475">
        <v>0.12899637025632957</v>
      </c>
      <c r="D18" s="474">
        <v>1369020.2742099999</v>
      </c>
      <c r="E18" s="475">
        <v>0.23694561124850502</v>
      </c>
      <c r="F18" s="474">
        <v>36574</v>
      </c>
      <c r="G18" s="475">
        <v>0.1004001564521467</v>
      </c>
      <c r="H18" s="476">
        <v>869422.11647999974</v>
      </c>
      <c r="I18" s="475">
        <v>0.20532471920892115</v>
      </c>
    </row>
    <row r="19" spans="1:9" ht="12.75" customHeight="1">
      <c r="A19" s="473" t="s">
        <v>323</v>
      </c>
      <c r="B19" s="474">
        <v>22265</v>
      </c>
      <c r="C19" s="475">
        <v>1.2920249306219007E-2</v>
      </c>
      <c r="D19" s="474">
        <v>620007.12592999998</v>
      </c>
      <c r="E19" s="475">
        <v>0.17187338220462778</v>
      </c>
      <c r="F19" s="474">
        <v>6428</v>
      </c>
      <c r="G19" s="475">
        <v>2.6181353767560665E-2</v>
      </c>
      <c r="H19" s="476">
        <v>346942.54220000003</v>
      </c>
      <c r="I19" s="475">
        <v>0.22521281017982267</v>
      </c>
    </row>
    <row r="20" spans="1:9" ht="12.75" customHeight="1">
      <c r="A20" s="477" t="s">
        <v>324</v>
      </c>
      <c r="B20" s="474">
        <v>1690</v>
      </c>
      <c r="C20" s="475">
        <v>0.13422818791946309</v>
      </c>
      <c r="D20" s="474">
        <v>225009.18455999997</v>
      </c>
      <c r="E20" s="475">
        <v>0.31721694022718616</v>
      </c>
      <c r="F20" s="474">
        <v>471</v>
      </c>
      <c r="G20" s="475">
        <v>0.25935828877005346</v>
      </c>
      <c r="H20" s="476">
        <v>111883.55964000001</v>
      </c>
      <c r="I20" s="475">
        <v>0.61303978966769923</v>
      </c>
    </row>
    <row r="21" spans="1:9" ht="12.75" customHeight="1">
      <c r="A21" s="478" t="s">
        <v>325</v>
      </c>
      <c r="B21" s="474">
        <v>0</v>
      </c>
      <c r="C21" s="475">
        <v>0</v>
      </c>
      <c r="D21" s="474">
        <v>0</v>
      </c>
      <c r="E21" s="475">
        <v>0</v>
      </c>
      <c r="F21" s="474">
        <v>0</v>
      </c>
      <c r="G21" s="475">
        <v>0</v>
      </c>
      <c r="H21" s="476">
        <v>0</v>
      </c>
      <c r="I21" s="475">
        <v>0</v>
      </c>
    </row>
    <row r="22" spans="1:9" ht="29.25">
      <c r="A22" s="473" t="s">
        <v>326</v>
      </c>
      <c r="B22" s="474">
        <v>9263</v>
      </c>
      <c r="C22" s="475">
        <v>6.9260071568740617E-2</v>
      </c>
      <c r="D22" s="474">
        <v>314948.29466999997</v>
      </c>
      <c r="E22" s="475">
        <v>0.10858163132301836</v>
      </c>
      <c r="F22" s="474">
        <v>2402</v>
      </c>
      <c r="G22" s="475">
        <v>-2.1986970684039087E-2</v>
      </c>
      <c r="H22" s="476">
        <v>145359.44151</v>
      </c>
      <c r="I22" s="475">
        <v>0.19373591463609627</v>
      </c>
    </row>
    <row r="23" spans="1:9" ht="12.75" customHeight="1">
      <c r="A23" s="477" t="s">
        <v>330</v>
      </c>
      <c r="B23" s="474">
        <v>340</v>
      </c>
      <c r="C23" s="475">
        <v>9.3247588424437297E-2</v>
      </c>
      <c r="D23" s="474">
        <v>5268.3863700000002</v>
      </c>
      <c r="E23" s="475">
        <v>7.7260356182296402E-2</v>
      </c>
      <c r="F23" s="474">
        <v>121</v>
      </c>
      <c r="G23" s="475">
        <v>0.24742268041237114</v>
      </c>
      <c r="H23" s="476">
        <v>2156.5029800000002</v>
      </c>
      <c r="I23" s="475">
        <v>-0.27244438658944892</v>
      </c>
    </row>
    <row r="24" spans="1:9" ht="22.5" customHeight="1">
      <c r="A24" s="479" t="s">
        <v>331</v>
      </c>
      <c r="B24" s="480">
        <v>134183</v>
      </c>
      <c r="C24" s="481">
        <v>0.10330622682311152</v>
      </c>
      <c r="D24" s="482">
        <v>2579756.1772700003</v>
      </c>
      <c r="E24" s="481">
        <v>0.19601182183081495</v>
      </c>
      <c r="F24" s="482">
        <v>46001</v>
      </c>
      <c r="G24" s="483">
        <v>8.3957773693387999E-2</v>
      </c>
      <c r="H24" s="482">
        <v>1477291.6428100001</v>
      </c>
      <c r="I24" s="483">
        <v>0.22358861244190809</v>
      </c>
    </row>
    <row r="25" spans="1:9" ht="15" customHeight="1">
      <c r="A25" s="485" t="s">
        <v>332</v>
      </c>
      <c r="B25" s="488"/>
      <c r="C25" s="484"/>
      <c r="D25" s="488"/>
      <c r="E25" s="490"/>
      <c r="F25" s="488"/>
      <c r="G25" s="484"/>
      <c r="H25" s="488"/>
      <c r="I25" s="490"/>
    </row>
    <row r="26" spans="1:9" ht="12.75" customHeight="1">
      <c r="A26" s="477" t="s">
        <v>321</v>
      </c>
      <c r="B26" s="474">
        <v>2</v>
      </c>
      <c r="C26" s="475">
        <v>0</v>
      </c>
      <c r="D26" s="474">
        <v>0</v>
      </c>
      <c r="E26" s="475">
        <v>0</v>
      </c>
      <c r="F26" s="474"/>
      <c r="G26" s="475"/>
      <c r="H26" s="474"/>
      <c r="I26" s="475"/>
    </row>
    <row r="27" spans="1:9" ht="12.75" customHeight="1">
      <c r="A27" s="477" t="s">
        <v>322</v>
      </c>
      <c r="B27" s="474">
        <v>5</v>
      </c>
      <c r="C27" s="475">
        <v>0.25</v>
      </c>
      <c r="D27" s="474">
        <v>0</v>
      </c>
      <c r="E27" s="475">
        <v>0</v>
      </c>
      <c r="F27" s="474"/>
      <c r="G27" s="475"/>
      <c r="H27" s="474"/>
      <c r="I27" s="475"/>
    </row>
    <row r="28" spans="1:9" ht="12.75" customHeight="1">
      <c r="A28" s="473" t="s">
        <v>323</v>
      </c>
      <c r="B28" s="474">
        <v>0</v>
      </c>
      <c r="C28" s="475">
        <v>0</v>
      </c>
      <c r="D28" s="474">
        <v>0</v>
      </c>
      <c r="E28" s="475">
        <v>0</v>
      </c>
      <c r="F28" s="474"/>
      <c r="G28" s="475"/>
      <c r="H28" s="474"/>
      <c r="I28" s="475"/>
    </row>
    <row r="29" spans="1:9" ht="12.75" customHeight="1">
      <c r="A29" s="477" t="s">
        <v>324</v>
      </c>
      <c r="B29" s="474">
        <v>0</v>
      </c>
      <c r="C29" s="475">
        <v>0</v>
      </c>
      <c r="D29" s="474">
        <v>0</v>
      </c>
      <c r="E29" s="475">
        <v>0</v>
      </c>
      <c r="F29" s="474"/>
      <c r="G29" s="475"/>
      <c r="H29" s="474"/>
      <c r="I29" s="475"/>
    </row>
    <row r="30" spans="1:9" ht="12.75" customHeight="1">
      <c r="A30" s="478" t="s">
        <v>333</v>
      </c>
      <c r="B30" s="474">
        <v>0</v>
      </c>
      <c r="C30" s="475">
        <v>0</v>
      </c>
      <c r="D30" s="474">
        <v>0</v>
      </c>
      <c r="E30" s="475">
        <v>0</v>
      </c>
      <c r="F30" s="474"/>
      <c r="G30" s="475"/>
      <c r="H30" s="474"/>
      <c r="I30" s="475"/>
    </row>
    <row r="31" spans="1:9" ht="29.25">
      <c r="A31" s="473" t="s">
        <v>326</v>
      </c>
      <c r="B31" s="474">
        <v>0</v>
      </c>
      <c r="C31" s="475">
        <v>0</v>
      </c>
      <c r="D31" s="474">
        <v>0</v>
      </c>
      <c r="E31" s="475">
        <v>0</v>
      </c>
      <c r="F31" s="474"/>
      <c r="G31" s="475"/>
      <c r="H31" s="474"/>
      <c r="I31" s="475"/>
    </row>
    <row r="32" spans="1:9" ht="12.75" customHeight="1">
      <c r="A32" s="477" t="s">
        <v>327</v>
      </c>
      <c r="B32" s="474">
        <v>0</v>
      </c>
      <c r="C32" s="475">
        <v>0</v>
      </c>
      <c r="D32" s="474">
        <v>0</v>
      </c>
      <c r="E32" s="475">
        <v>0</v>
      </c>
      <c r="F32" s="474"/>
      <c r="G32" s="475"/>
      <c r="H32" s="474"/>
      <c r="I32" s="475"/>
    </row>
    <row r="33" spans="1:13" ht="22.5" customHeight="1">
      <c r="A33" s="479" t="s">
        <v>328</v>
      </c>
      <c r="B33" s="482">
        <v>7</v>
      </c>
      <c r="C33" s="481">
        <v>0.16666666666666666</v>
      </c>
      <c r="D33" s="482">
        <v>0</v>
      </c>
      <c r="E33" s="481">
        <v>0</v>
      </c>
      <c r="F33" s="482"/>
      <c r="G33" s="481"/>
      <c r="H33" s="482"/>
      <c r="I33" s="481"/>
    </row>
    <row r="34" spans="1:13" ht="12.75" customHeight="1">
      <c r="A34" s="16" t="s">
        <v>334</v>
      </c>
      <c r="J34" s="197"/>
      <c r="K34" s="197"/>
      <c r="L34" s="197"/>
      <c r="M34" s="197"/>
    </row>
    <row r="35" spans="1:13" ht="48" customHeight="1">
      <c r="A35" s="1254" t="s">
        <v>335</v>
      </c>
      <c r="B35" s="1254"/>
      <c r="C35" s="1254"/>
      <c r="D35" s="1254"/>
      <c r="E35" s="1254"/>
      <c r="F35" s="1254"/>
      <c r="G35" s="1254"/>
      <c r="H35" s="1254"/>
      <c r="I35" s="1254"/>
      <c r="J35" s="197"/>
      <c r="K35" s="197"/>
      <c r="L35" s="197"/>
      <c r="M35" s="197"/>
    </row>
    <row r="36" spans="1:13" ht="25.5" customHeight="1">
      <c r="A36" s="1252" t="s">
        <v>336</v>
      </c>
      <c r="B36" s="1252"/>
      <c r="C36" s="1252"/>
      <c r="D36" s="1252"/>
      <c r="E36" s="1252"/>
      <c r="F36" s="1252"/>
      <c r="G36" s="1252"/>
      <c r="H36" s="1252"/>
      <c r="I36" s="1252"/>
    </row>
    <row r="37" spans="1:13" ht="58.5" customHeight="1">
      <c r="A37" s="1243" t="s">
        <v>765</v>
      </c>
      <c r="B37" s="1243"/>
      <c r="C37" s="1243"/>
      <c r="D37" s="1243"/>
      <c r="E37" s="1243"/>
      <c r="F37" s="1243"/>
      <c r="G37" s="1243"/>
      <c r="H37" s="1243"/>
      <c r="I37" s="1243"/>
    </row>
    <row r="38" spans="1:13" ht="22.5" customHeight="1">
      <c r="A38" s="1252" t="s">
        <v>312</v>
      </c>
      <c r="B38" s="1252"/>
      <c r="C38" s="1252"/>
      <c r="D38" s="1252"/>
      <c r="E38" s="1252"/>
      <c r="F38" s="1252"/>
      <c r="G38" s="1252"/>
      <c r="H38" s="1252"/>
      <c r="I38" s="1252"/>
    </row>
    <row r="39" spans="1:13" ht="12.75" customHeight="1"/>
    <row r="40" spans="1:13" ht="12.75" customHeight="1">
      <c r="A40" s="611" t="s">
        <v>81</v>
      </c>
    </row>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73" t="s">
        <v>831</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xr:uid="{00000000-0004-0000-1E00-000000000000}"/>
  </hyperlinks>
  <pageMargins left="0.7" right="0.7" top="0.75" bottom="0.75" header="0.3" footer="0.3"/>
  <pageSetup paperSize="9" scale="6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47" t="s">
        <v>690</v>
      </c>
      <c r="C1" s="42"/>
      <c r="O1" s="137"/>
    </row>
    <row r="2" spans="1:15">
      <c r="A2" s="522" t="s">
        <v>691</v>
      </c>
      <c r="O2" s="65"/>
    </row>
    <row r="3" spans="1:15" ht="12.75" customHeight="1">
      <c r="A3" s="42"/>
      <c r="B3" s="63"/>
      <c r="C3" s="63"/>
      <c r="D3" s="63"/>
      <c r="E3" s="63"/>
      <c r="F3" s="63"/>
      <c r="G3" s="63"/>
      <c r="H3" s="63"/>
      <c r="I3" s="63"/>
      <c r="J3" s="63"/>
      <c r="K3" s="63"/>
      <c r="L3" s="63"/>
      <c r="M3" s="63"/>
      <c r="O3" s="13" t="s">
        <v>1403</v>
      </c>
    </row>
    <row r="4" spans="1:15" ht="30.75" customHeight="1">
      <c r="A4" s="500" t="s">
        <v>1622</v>
      </c>
      <c r="B4" s="1255" t="s">
        <v>278</v>
      </c>
      <c r="C4" s="1255"/>
      <c r="D4" s="1255" t="s">
        <v>279</v>
      </c>
      <c r="E4" s="1255"/>
      <c r="F4" s="1255" t="s">
        <v>280</v>
      </c>
      <c r="G4" s="1255"/>
      <c r="H4" s="1255" t="s">
        <v>281</v>
      </c>
      <c r="I4" s="1255"/>
      <c r="J4" s="1255" t="s">
        <v>282</v>
      </c>
      <c r="K4" s="1255"/>
      <c r="L4" s="1255" t="s">
        <v>283</v>
      </c>
      <c r="M4" s="1255"/>
      <c r="N4" s="1255" t="s">
        <v>284</v>
      </c>
      <c r="O4" s="1255"/>
    </row>
    <row r="5" spans="1:15" ht="48.75" customHeight="1">
      <c r="A5" s="759" t="s">
        <v>277</v>
      </c>
      <c r="B5" s="760" t="s">
        <v>285</v>
      </c>
      <c r="C5" s="760" t="s">
        <v>286</v>
      </c>
      <c r="D5" s="760" t="s">
        <v>285</v>
      </c>
      <c r="E5" s="760" t="s">
        <v>286</v>
      </c>
      <c r="F5" s="760" t="s">
        <v>285</v>
      </c>
      <c r="G5" s="760" t="s">
        <v>286</v>
      </c>
      <c r="H5" s="760" t="s">
        <v>285</v>
      </c>
      <c r="I5" s="760" t="s">
        <v>286</v>
      </c>
      <c r="J5" s="760" t="s">
        <v>285</v>
      </c>
      <c r="K5" s="760" t="s">
        <v>286</v>
      </c>
      <c r="L5" s="760" t="s">
        <v>285</v>
      </c>
      <c r="M5" s="760" t="s">
        <v>286</v>
      </c>
      <c r="N5" s="760" t="s">
        <v>285</v>
      </c>
      <c r="O5" s="760" t="s">
        <v>286</v>
      </c>
    </row>
    <row r="6" spans="1:15" ht="13.5" customHeight="1">
      <c r="A6" s="501" t="s">
        <v>287</v>
      </c>
      <c r="B6" s="502">
        <v>2615581.4106800002</v>
      </c>
      <c r="C6" s="502">
        <v>45199.397589999986</v>
      </c>
      <c r="D6" s="502">
        <v>10222.50952</v>
      </c>
      <c r="E6" s="502">
        <v>1183.7196800000002</v>
      </c>
      <c r="F6" s="502">
        <v>1818.1614</v>
      </c>
      <c r="G6" s="502">
        <v>511.11374000000006</v>
      </c>
      <c r="H6" s="502">
        <v>1179.32936</v>
      </c>
      <c r="I6" s="502">
        <v>383.66475000000003</v>
      </c>
      <c r="J6" s="502">
        <v>25534.526109999999</v>
      </c>
      <c r="K6" s="502">
        <v>24469.460489999998</v>
      </c>
      <c r="L6" s="502">
        <v>2654335.9370699995</v>
      </c>
      <c r="M6" s="502">
        <v>71747.356249999968</v>
      </c>
      <c r="N6" s="502">
        <v>57768.033210000001</v>
      </c>
      <c r="O6" s="502">
        <v>8281.2854399999997</v>
      </c>
    </row>
    <row r="7" spans="1:15" ht="13.5" customHeight="1">
      <c r="A7" s="505" t="s">
        <v>288</v>
      </c>
      <c r="B7" s="506">
        <v>45659.745920000001</v>
      </c>
      <c r="C7" s="506">
        <v>6146.0596799999994</v>
      </c>
      <c r="D7" s="506">
        <v>49.07555</v>
      </c>
      <c r="E7" s="506">
        <v>24.372109999999999</v>
      </c>
      <c r="F7" s="506">
        <v>1.381</v>
      </c>
      <c r="G7" s="506">
        <v>0</v>
      </c>
      <c r="H7" s="506">
        <v>1.4510000000000001</v>
      </c>
      <c r="I7" s="506">
        <v>0</v>
      </c>
      <c r="J7" s="506">
        <v>8416.3267699999997</v>
      </c>
      <c r="K7" s="506">
        <v>8360.5317500000001</v>
      </c>
      <c r="L7" s="506">
        <v>54127.980240000004</v>
      </c>
      <c r="M7" s="506">
        <v>14530.963540000001</v>
      </c>
      <c r="N7" s="506">
        <v>1386.72263</v>
      </c>
      <c r="O7" s="506">
        <v>333.39735999999999</v>
      </c>
    </row>
    <row r="8" spans="1:15" ht="13.5" customHeight="1">
      <c r="A8" s="505" t="s">
        <v>289</v>
      </c>
      <c r="B8" s="506">
        <v>1394972.8962899996</v>
      </c>
      <c r="C8" s="506">
        <v>14723.966889999992</v>
      </c>
      <c r="D8" s="506">
        <v>4823.5799399999996</v>
      </c>
      <c r="E8" s="506">
        <v>297.28750000000002</v>
      </c>
      <c r="F8" s="506">
        <v>1420.7183000000002</v>
      </c>
      <c r="G8" s="506">
        <v>426.57463999999993</v>
      </c>
      <c r="H8" s="506">
        <v>1047.1011699999999</v>
      </c>
      <c r="I8" s="506">
        <v>318.83469999999994</v>
      </c>
      <c r="J8" s="506">
        <v>8077.9105099999988</v>
      </c>
      <c r="K8" s="506">
        <v>7150.927099999999</v>
      </c>
      <c r="L8" s="506">
        <v>1410342.2062099995</v>
      </c>
      <c r="M8" s="506">
        <v>22917.59082999999</v>
      </c>
      <c r="N8" s="506">
        <v>6119.5948099999969</v>
      </c>
      <c r="O8" s="506">
        <v>395.27408000000003</v>
      </c>
    </row>
    <row r="9" spans="1:15" ht="13.5" customHeight="1">
      <c r="A9" s="505" t="s">
        <v>290</v>
      </c>
      <c r="B9" s="506">
        <v>626651.00263999985</v>
      </c>
      <c r="C9" s="506">
        <v>14515.322630000001</v>
      </c>
      <c r="D9" s="506">
        <v>2580.3959099999997</v>
      </c>
      <c r="E9" s="506">
        <v>297.87588</v>
      </c>
      <c r="F9" s="506">
        <v>254.85468</v>
      </c>
      <c r="G9" s="506">
        <v>38.12903</v>
      </c>
      <c r="H9" s="506">
        <v>66.301569999999998</v>
      </c>
      <c r="I9" s="506">
        <v>45.911610000000003</v>
      </c>
      <c r="J9" s="506">
        <v>3888.5424800000005</v>
      </c>
      <c r="K9" s="506">
        <v>3809.0033300000005</v>
      </c>
      <c r="L9" s="506">
        <v>633441.09727999987</v>
      </c>
      <c r="M9" s="506">
        <v>18706.242480000001</v>
      </c>
      <c r="N9" s="506">
        <v>23505.81797</v>
      </c>
      <c r="O9" s="506">
        <v>6019.0169499999993</v>
      </c>
    </row>
    <row r="10" spans="1:15" ht="13.5" customHeight="1">
      <c r="A10" s="505" t="s">
        <v>291</v>
      </c>
      <c r="B10" s="506">
        <v>224008.72249000004</v>
      </c>
      <c r="C10" s="506">
        <v>4009.4991000000014</v>
      </c>
      <c r="D10" s="506">
        <v>2148.0272999999997</v>
      </c>
      <c r="E10" s="506">
        <v>444.24090000000001</v>
      </c>
      <c r="F10" s="506">
        <v>0</v>
      </c>
      <c r="G10" s="506">
        <v>0</v>
      </c>
      <c r="H10" s="506">
        <v>0</v>
      </c>
      <c r="I10" s="506">
        <v>0</v>
      </c>
      <c r="J10" s="506">
        <v>777.0832200000001</v>
      </c>
      <c r="K10" s="506">
        <v>776.97537999999997</v>
      </c>
      <c r="L10" s="506">
        <v>226933.83301</v>
      </c>
      <c r="M10" s="506">
        <v>5230.7153800000015</v>
      </c>
      <c r="N10" s="506">
        <v>20658.640919999998</v>
      </c>
      <c r="O10" s="506">
        <v>767.56633000000011</v>
      </c>
    </row>
    <row r="11" spans="1:15" ht="13.5" customHeight="1">
      <c r="A11" s="505" t="s">
        <v>292</v>
      </c>
      <c r="B11" s="506">
        <v>0</v>
      </c>
      <c r="C11" s="506">
        <v>0</v>
      </c>
      <c r="D11" s="506">
        <v>0</v>
      </c>
      <c r="E11" s="506">
        <v>0</v>
      </c>
      <c r="F11" s="506">
        <v>0</v>
      </c>
      <c r="G11" s="506">
        <v>0</v>
      </c>
      <c r="H11" s="506">
        <v>0</v>
      </c>
      <c r="I11" s="506">
        <v>0</v>
      </c>
      <c r="J11" s="506">
        <v>0</v>
      </c>
      <c r="K11" s="506">
        <v>0</v>
      </c>
      <c r="L11" s="506">
        <v>0</v>
      </c>
      <c r="M11" s="506">
        <v>0</v>
      </c>
      <c r="N11" s="506">
        <v>0</v>
      </c>
      <c r="O11" s="506">
        <v>0</v>
      </c>
    </row>
    <row r="12" spans="1:15" ht="22.5">
      <c r="A12" s="505" t="s">
        <v>293</v>
      </c>
      <c r="B12" s="506">
        <v>318983.26929999987</v>
      </c>
      <c r="C12" s="506">
        <v>5648.912819999995</v>
      </c>
      <c r="D12" s="506">
        <v>621.43081999999993</v>
      </c>
      <c r="E12" s="506">
        <v>119.94328999999999</v>
      </c>
      <c r="F12" s="506">
        <v>141.20742000000001</v>
      </c>
      <c r="G12" s="506">
        <v>46.410069999999997</v>
      </c>
      <c r="H12" s="506">
        <v>64.475620000000006</v>
      </c>
      <c r="I12" s="506">
        <v>18.91844</v>
      </c>
      <c r="J12" s="506">
        <v>4292.7357000000002</v>
      </c>
      <c r="K12" s="506">
        <v>4290.1064999999999</v>
      </c>
      <c r="L12" s="506">
        <v>324103.11885999999</v>
      </c>
      <c r="M12" s="506">
        <v>10124.291119999994</v>
      </c>
      <c r="N12" s="506">
        <v>5949.7575399999987</v>
      </c>
      <c r="O12" s="506">
        <v>714.43227000000024</v>
      </c>
    </row>
    <row r="13" spans="1:15" ht="13.5" customHeight="1">
      <c r="A13" s="505" t="s">
        <v>294</v>
      </c>
      <c r="B13" s="506">
        <v>5305.7740400000012</v>
      </c>
      <c r="C13" s="506">
        <v>155.63646999999997</v>
      </c>
      <c r="D13" s="506">
        <v>0</v>
      </c>
      <c r="E13" s="506">
        <v>0</v>
      </c>
      <c r="F13" s="506">
        <v>0</v>
      </c>
      <c r="G13" s="506">
        <v>0</v>
      </c>
      <c r="H13" s="506">
        <v>0</v>
      </c>
      <c r="I13" s="506">
        <v>0</v>
      </c>
      <c r="J13" s="506">
        <v>81.927429999999973</v>
      </c>
      <c r="K13" s="506">
        <v>81.916429999999977</v>
      </c>
      <c r="L13" s="506">
        <v>5387.7014700000009</v>
      </c>
      <c r="M13" s="506">
        <v>237.55289999999997</v>
      </c>
      <c r="N13" s="506">
        <v>147.49933999999999</v>
      </c>
      <c r="O13" s="506">
        <v>51.598450000000007</v>
      </c>
    </row>
    <row r="14" spans="1:15" ht="13.5" customHeight="1">
      <c r="A14" s="501" t="s">
        <v>295</v>
      </c>
      <c r="B14" s="502">
        <v>426299.04616999906</v>
      </c>
      <c r="C14" s="502">
        <v>554.93868999999586</v>
      </c>
      <c r="D14" s="502">
        <v>436.19264000000004</v>
      </c>
      <c r="E14" s="502">
        <v>118.95145000000001</v>
      </c>
      <c r="F14" s="502">
        <v>100.2093</v>
      </c>
      <c r="G14" s="502">
        <v>15.969999999999999</v>
      </c>
      <c r="H14" s="502">
        <v>372.92078000000004</v>
      </c>
      <c r="I14" s="502">
        <v>272.42887000000007</v>
      </c>
      <c r="J14" s="502">
        <v>5218.590220000001</v>
      </c>
      <c r="K14" s="502">
        <v>4686.7799199999999</v>
      </c>
      <c r="L14" s="502">
        <v>432426.95910999959</v>
      </c>
      <c r="M14" s="502">
        <v>5649.0689299999967</v>
      </c>
      <c r="N14" s="502">
        <v>923.54141000000027</v>
      </c>
      <c r="O14" s="502">
        <v>46.007019999999997</v>
      </c>
    </row>
    <row r="15" spans="1:15" ht="13.5" customHeight="1">
      <c r="A15" s="505" t="s">
        <v>288</v>
      </c>
      <c r="B15" s="506">
        <v>8496.5215800000005</v>
      </c>
      <c r="C15" s="506">
        <v>1.6709999999999999E-2</v>
      </c>
      <c r="D15" s="506">
        <v>0</v>
      </c>
      <c r="E15" s="506">
        <v>0</v>
      </c>
      <c r="F15" s="506">
        <v>0</v>
      </c>
      <c r="G15" s="506">
        <v>0</v>
      </c>
      <c r="H15" s="506">
        <v>0</v>
      </c>
      <c r="I15" s="506">
        <v>0</v>
      </c>
      <c r="J15" s="506">
        <v>9.9384599999999992</v>
      </c>
      <c r="K15" s="506">
        <v>9.9384599999999992</v>
      </c>
      <c r="L15" s="506">
        <v>8506.4600400000018</v>
      </c>
      <c r="M15" s="506">
        <v>9.955169999999999</v>
      </c>
      <c r="N15" s="506">
        <v>0</v>
      </c>
      <c r="O15" s="506">
        <v>0</v>
      </c>
    </row>
    <row r="16" spans="1:15" ht="13.5" customHeight="1">
      <c r="A16" s="505" t="s">
        <v>289</v>
      </c>
      <c r="B16" s="506">
        <v>347006.90774999926</v>
      </c>
      <c r="C16" s="506">
        <v>338.41225999999557</v>
      </c>
      <c r="D16" s="506">
        <v>430.85205000000002</v>
      </c>
      <c r="E16" s="506">
        <v>115.12065000000001</v>
      </c>
      <c r="F16" s="506">
        <v>91.440240000000003</v>
      </c>
      <c r="G16" s="506">
        <v>14.615959999999999</v>
      </c>
      <c r="H16" s="506">
        <v>212.51364000000004</v>
      </c>
      <c r="I16" s="506">
        <v>111.74453000000003</v>
      </c>
      <c r="J16" s="506">
        <v>3687.4672299999993</v>
      </c>
      <c r="K16" s="506">
        <v>3216.8635299999996</v>
      </c>
      <c r="L16" s="506">
        <v>351429.18090999959</v>
      </c>
      <c r="M16" s="506">
        <v>3796.756929999995</v>
      </c>
      <c r="N16" s="506">
        <v>683.91499000000022</v>
      </c>
      <c r="O16" s="506">
        <v>45.702669999999998</v>
      </c>
    </row>
    <row r="17" spans="1:15" ht="13.5" customHeight="1">
      <c r="A17" s="505" t="s">
        <v>296</v>
      </c>
      <c r="B17" s="506">
        <v>62310.684219999879</v>
      </c>
      <c r="C17" s="506">
        <v>206.24015000000014</v>
      </c>
      <c r="D17" s="506">
        <v>5.3405899999999997</v>
      </c>
      <c r="E17" s="506">
        <v>3.8308</v>
      </c>
      <c r="F17" s="506">
        <v>8.7690599999999996</v>
      </c>
      <c r="G17" s="506">
        <v>1.3540399999999999</v>
      </c>
      <c r="H17" s="506">
        <v>160.40714000000006</v>
      </c>
      <c r="I17" s="506">
        <v>160.68434000000002</v>
      </c>
      <c r="J17" s="506">
        <v>757.17135999999994</v>
      </c>
      <c r="K17" s="506">
        <v>695.96475999999996</v>
      </c>
      <c r="L17" s="506">
        <v>63242.372369999961</v>
      </c>
      <c r="M17" s="506">
        <v>1068.0740900000001</v>
      </c>
      <c r="N17" s="506">
        <v>92.432489999999987</v>
      </c>
      <c r="O17" s="506">
        <v>0.10588</v>
      </c>
    </row>
    <row r="18" spans="1:15" ht="13.5" customHeight="1">
      <c r="A18" s="505" t="s">
        <v>297</v>
      </c>
      <c r="B18" s="506">
        <v>101.31483999999999</v>
      </c>
      <c r="C18" s="506">
        <v>7.2529999999999997E-2</v>
      </c>
      <c r="D18" s="506">
        <v>0</v>
      </c>
      <c r="E18" s="506">
        <v>0</v>
      </c>
      <c r="F18" s="506">
        <v>0</v>
      </c>
      <c r="G18" s="506">
        <v>0</v>
      </c>
      <c r="H18" s="506">
        <v>0</v>
      </c>
      <c r="I18" s="506">
        <v>0</v>
      </c>
      <c r="J18" s="506">
        <v>237.90288999999999</v>
      </c>
      <c r="K18" s="506">
        <v>237.90288999999999</v>
      </c>
      <c r="L18" s="506">
        <v>339.21772999999996</v>
      </c>
      <c r="M18" s="506">
        <v>237.97541999999999</v>
      </c>
      <c r="N18" s="506">
        <v>14.89161</v>
      </c>
      <c r="O18" s="506">
        <v>1.8089999999999998E-2</v>
      </c>
    </row>
    <row r="19" spans="1:15" ht="13.5" customHeight="1">
      <c r="A19" s="505" t="s">
        <v>298</v>
      </c>
      <c r="B19" s="506">
        <v>0</v>
      </c>
      <c r="C19" s="506">
        <v>0</v>
      </c>
      <c r="D19" s="506">
        <v>0</v>
      </c>
      <c r="E19" s="506">
        <v>0</v>
      </c>
      <c r="F19" s="506">
        <v>0</v>
      </c>
      <c r="G19" s="506">
        <v>0</v>
      </c>
      <c r="H19" s="506">
        <v>0</v>
      </c>
      <c r="I19" s="506">
        <v>0</v>
      </c>
      <c r="J19" s="506">
        <v>0</v>
      </c>
      <c r="K19" s="506">
        <v>0</v>
      </c>
      <c r="L19" s="506">
        <v>0</v>
      </c>
      <c r="M19" s="506">
        <v>0</v>
      </c>
      <c r="N19" s="506">
        <v>0</v>
      </c>
      <c r="O19" s="506">
        <v>0</v>
      </c>
    </row>
    <row r="20" spans="1:15" ht="22.5">
      <c r="A20" s="505" t="s">
        <v>293</v>
      </c>
      <c r="B20" s="506">
        <v>8298.7659100000001</v>
      </c>
      <c r="C20" s="506">
        <v>9.9023599999999998</v>
      </c>
      <c r="D20" s="506">
        <v>0</v>
      </c>
      <c r="E20" s="506">
        <v>0</v>
      </c>
      <c r="F20" s="506">
        <v>0</v>
      </c>
      <c r="G20" s="506">
        <v>0</v>
      </c>
      <c r="H20" s="506">
        <v>0</v>
      </c>
      <c r="I20" s="506">
        <v>0</v>
      </c>
      <c r="J20" s="506">
        <v>526.11027999999999</v>
      </c>
      <c r="K20" s="506">
        <v>526.11027999999999</v>
      </c>
      <c r="L20" s="506">
        <v>8824.876189999999</v>
      </c>
      <c r="M20" s="506">
        <v>536.01264000000003</v>
      </c>
      <c r="N20" s="506">
        <v>132.30232000000001</v>
      </c>
      <c r="O20" s="506">
        <v>0.18037999999999998</v>
      </c>
    </row>
    <row r="21" spans="1:15" ht="13.5" customHeight="1">
      <c r="A21" s="505" t="s">
        <v>299</v>
      </c>
      <c r="B21" s="506">
        <v>84.851869999999991</v>
      </c>
      <c r="C21" s="506">
        <v>0.29468</v>
      </c>
      <c r="D21" s="506">
        <v>0</v>
      </c>
      <c r="E21" s="506">
        <v>0</v>
      </c>
      <c r="F21" s="506">
        <v>0</v>
      </c>
      <c r="G21" s="506">
        <v>0</v>
      </c>
      <c r="H21" s="506">
        <v>0</v>
      </c>
      <c r="I21" s="506">
        <v>0</v>
      </c>
      <c r="J21" s="506">
        <v>0</v>
      </c>
      <c r="K21" s="506">
        <v>0</v>
      </c>
      <c r="L21" s="506">
        <v>84.851869999999991</v>
      </c>
      <c r="M21" s="506">
        <v>0.29468</v>
      </c>
      <c r="N21" s="506">
        <v>0</v>
      </c>
      <c r="O21" s="506">
        <v>0</v>
      </c>
    </row>
    <row r="22" spans="1:15" ht="13.5" customHeight="1">
      <c r="A22" s="501" t="s">
        <v>300</v>
      </c>
      <c r="B22" s="502">
        <v>6.6500000000000005E-3</v>
      </c>
      <c r="C22" s="502">
        <v>0</v>
      </c>
      <c r="D22" s="502">
        <v>0</v>
      </c>
      <c r="E22" s="502">
        <v>0</v>
      </c>
      <c r="F22" s="502">
        <v>0</v>
      </c>
      <c r="G22" s="502">
        <v>0</v>
      </c>
      <c r="H22" s="502">
        <v>0</v>
      </c>
      <c r="I22" s="502">
        <v>0</v>
      </c>
      <c r="J22" s="502">
        <v>316.28523999999999</v>
      </c>
      <c r="K22" s="502">
        <v>316.28523999999999</v>
      </c>
      <c r="L22" s="502">
        <v>316.29189000000002</v>
      </c>
      <c r="M22" s="502">
        <v>316.28523999999999</v>
      </c>
      <c r="N22" s="502">
        <v>0</v>
      </c>
      <c r="O22" s="502">
        <v>0</v>
      </c>
    </row>
    <row r="23" spans="1:15" ht="13.5" customHeight="1">
      <c r="A23" s="505" t="s">
        <v>288</v>
      </c>
      <c r="B23" s="506">
        <v>0</v>
      </c>
      <c r="C23" s="506">
        <v>0</v>
      </c>
      <c r="D23" s="506">
        <v>0</v>
      </c>
      <c r="E23" s="506">
        <v>0</v>
      </c>
      <c r="F23" s="506">
        <v>0</v>
      </c>
      <c r="G23" s="506">
        <v>0</v>
      </c>
      <c r="H23" s="506">
        <v>0</v>
      </c>
      <c r="I23" s="506">
        <v>0</v>
      </c>
      <c r="J23" s="506">
        <v>266.02386999999999</v>
      </c>
      <c r="K23" s="506">
        <v>266.02386999999999</v>
      </c>
      <c r="L23" s="506">
        <v>266.02386999999999</v>
      </c>
      <c r="M23" s="506">
        <v>266.02386999999999</v>
      </c>
      <c r="N23" s="506">
        <v>0</v>
      </c>
      <c r="O23" s="506">
        <v>0</v>
      </c>
    </row>
    <row r="24" spans="1:15" ht="13.5" customHeight="1">
      <c r="A24" s="505" t="s">
        <v>301</v>
      </c>
      <c r="B24" s="506">
        <v>6.6500000000000005E-3</v>
      </c>
      <c r="C24" s="506">
        <v>0</v>
      </c>
      <c r="D24" s="506">
        <v>0</v>
      </c>
      <c r="E24" s="506">
        <v>0</v>
      </c>
      <c r="F24" s="506">
        <v>0</v>
      </c>
      <c r="G24" s="506">
        <v>0</v>
      </c>
      <c r="H24" s="506">
        <v>0</v>
      </c>
      <c r="I24" s="506">
        <v>0</v>
      </c>
      <c r="J24" s="506">
        <v>50.261369999999992</v>
      </c>
      <c r="K24" s="506">
        <v>50.261369999999992</v>
      </c>
      <c r="L24" s="506">
        <v>50.268020000000007</v>
      </c>
      <c r="M24" s="506">
        <v>50.261369999999992</v>
      </c>
      <c r="N24" s="506">
        <v>0</v>
      </c>
      <c r="O24" s="506">
        <v>0</v>
      </c>
    </row>
    <row r="25" spans="1:15" ht="13.5" customHeight="1">
      <c r="A25" s="505" t="s">
        <v>290</v>
      </c>
      <c r="B25" s="506">
        <v>0</v>
      </c>
      <c r="C25" s="506">
        <v>0</v>
      </c>
      <c r="D25" s="506">
        <v>0</v>
      </c>
      <c r="E25" s="506">
        <v>0</v>
      </c>
      <c r="F25" s="506">
        <v>0</v>
      </c>
      <c r="G25" s="506">
        <v>0</v>
      </c>
      <c r="H25" s="506">
        <v>0</v>
      </c>
      <c r="I25" s="506">
        <v>0</v>
      </c>
      <c r="J25" s="506">
        <v>0</v>
      </c>
      <c r="K25" s="506">
        <v>0</v>
      </c>
      <c r="L25" s="506">
        <v>0</v>
      </c>
      <c r="M25" s="506">
        <v>0</v>
      </c>
      <c r="N25" s="506">
        <v>0</v>
      </c>
      <c r="O25" s="506">
        <v>0</v>
      </c>
    </row>
    <row r="26" spans="1:15" ht="13.5" customHeight="1">
      <c r="A26" s="505" t="s">
        <v>302</v>
      </c>
      <c r="B26" s="506">
        <v>0</v>
      </c>
      <c r="C26" s="506">
        <v>0</v>
      </c>
      <c r="D26" s="506">
        <v>0</v>
      </c>
      <c r="E26" s="506">
        <v>0</v>
      </c>
      <c r="F26" s="506">
        <v>0</v>
      </c>
      <c r="G26" s="506">
        <v>0</v>
      </c>
      <c r="H26" s="506">
        <v>0</v>
      </c>
      <c r="I26" s="506">
        <v>0</v>
      </c>
      <c r="J26" s="506">
        <v>0</v>
      </c>
      <c r="K26" s="506">
        <v>0</v>
      </c>
      <c r="L26" s="506">
        <v>0</v>
      </c>
      <c r="M26" s="506">
        <v>0</v>
      </c>
      <c r="N26" s="506">
        <v>0</v>
      </c>
      <c r="O26" s="506">
        <v>0</v>
      </c>
    </row>
    <row r="27" spans="1:15" ht="13.5" customHeight="1">
      <c r="A27" s="505" t="s">
        <v>298</v>
      </c>
      <c r="B27" s="506">
        <v>0</v>
      </c>
      <c r="C27" s="506">
        <v>0</v>
      </c>
      <c r="D27" s="506">
        <v>0</v>
      </c>
      <c r="E27" s="506">
        <v>0</v>
      </c>
      <c r="F27" s="506">
        <v>0</v>
      </c>
      <c r="G27" s="506">
        <v>0</v>
      </c>
      <c r="H27" s="506">
        <v>0</v>
      </c>
      <c r="I27" s="506">
        <v>0</v>
      </c>
      <c r="J27" s="506">
        <v>0</v>
      </c>
      <c r="K27" s="506">
        <v>0</v>
      </c>
      <c r="L27" s="506">
        <v>0</v>
      </c>
      <c r="M27" s="506">
        <v>0</v>
      </c>
      <c r="N27" s="506">
        <v>0</v>
      </c>
      <c r="O27" s="506">
        <v>0</v>
      </c>
    </row>
    <row r="28" spans="1:15" ht="22.5">
      <c r="A28" s="505" t="s">
        <v>293</v>
      </c>
      <c r="B28" s="506">
        <v>0</v>
      </c>
      <c r="C28" s="506">
        <v>0</v>
      </c>
      <c r="D28" s="506">
        <v>0</v>
      </c>
      <c r="E28" s="506">
        <v>0</v>
      </c>
      <c r="F28" s="506">
        <v>0</v>
      </c>
      <c r="G28" s="506">
        <v>0</v>
      </c>
      <c r="H28" s="506">
        <v>0</v>
      </c>
      <c r="I28" s="506">
        <v>0</v>
      </c>
      <c r="J28" s="506">
        <v>0</v>
      </c>
      <c r="K28" s="506">
        <v>0</v>
      </c>
      <c r="L28" s="506">
        <v>0</v>
      </c>
      <c r="M28" s="506">
        <v>0</v>
      </c>
      <c r="N28" s="506">
        <v>0</v>
      </c>
      <c r="O28" s="506">
        <v>0</v>
      </c>
    </row>
    <row r="29" spans="1:15" ht="13.5" customHeight="1">
      <c r="A29" s="505" t="s">
        <v>299</v>
      </c>
      <c r="B29" s="506">
        <v>0</v>
      </c>
      <c r="C29" s="506">
        <v>0</v>
      </c>
      <c r="D29" s="506">
        <v>0</v>
      </c>
      <c r="E29" s="506">
        <v>0</v>
      </c>
      <c r="F29" s="506">
        <v>0</v>
      </c>
      <c r="G29" s="506">
        <v>0</v>
      </c>
      <c r="H29" s="506">
        <v>0</v>
      </c>
      <c r="I29" s="506">
        <v>0</v>
      </c>
      <c r="J29" s="506">
        <v>0</v>
      </c>
      <c r="K29" s="506">
        <v>0</v>
      </c>
      <c r="L29" s="506">
        <v>0</v>
      </c>
      <c r="M29" s="506">
        <v>0</v>
      </c>
      <c r="N29" s="506">
        <v>0</v>
      </c>
      <c r="O29" s="506">
        <v>0</v>
      </c>
    </row>
    <row r="30" spans="1:15" ht="13.5" customHeight="1">
      <c r="A30" s="503" t="s">
        <v>303</v>
      </c>
      <c r="B30" s="504">
        <v>3041880.4634999996</v>
      </c>
      <c r="C30" s="504">
        <v>45754.336279999989</v>
      </c>
      <c r="D30" s="504">
        <v>10658.702159999997</v>
      </c>
      <c r="E30" s="504">
        <v>1302.6711300000002</v>
      </c>
      <c r="F30" s="504">
        <v>1918.3707000000002</v>
      </c>
      <c r="G30" s="504">
        <v>527.08374000000003</v>
      </c>
      <c r="H30" s="504">
        <v>1552.2501400000001</v>
      </c>
      <c r="I30" s="504">
        <v>656.09361999999999</v>
      </c>
      <c r="J30" s="504">
        <v>31069.401569999998</v>
      </c>
      <c r="K30" s="504">
        <v>29472.525650000003</v>
      </c>
      <c r="L30" s="504">
        <v>3087079.1880700001</v>
      </c>
      <c r="M30" s="504">
        <v>77712.710419999989</v>
      </c>
      <c r="N30" s="504">
        <v>58691.574619999999</v>
      </c>
      <c r="O30" s="504">
        <v>8327.2924600000006</v>
      </c>
    </row>
    <row r="31" spans="1:15" ht="12.75" customHeight="1">
      <c r="A31" s="21" t="s">
        <v>304</v>
      </c>
      <c r="L31" s="132"/>
    </row>
    <row r="32" spans="1:15" ht="12.75" customHeight="1">
      <c r="B32" s="132"/>
      <c r="L32" s="132"/>
    </row>
    <row r="33" spans="1:15" ht="12.75" customHeight="1">
      <c r="A33" s="611" t="s">
        <v>81</v>
      </c>
    </row>
    <row r="34" spans="1:15" ht="12.75" customHeight="1">
      <c r="G34" s="34"/>
    </row>
    <row r="35" spans="1:15" ht="12.75" customHeight="1"/>
    <row r="36" spans="1:15" ht="12.75" customHeight="1"/>
    <row r="37" spans="1:15" ht="12.75" customHeight="1"/>
    <row r="38" spans="1:15" ht="12.75" customHeight="1"/>
    <row r="39" spans="1:15" ht="12.75" customHeight="1"/>
    <row r="46" spans="1:15">
      <c r="O46" s="260" t="s">
        <v>981</v>
      </c>
    </row>
  </sheetData>
  <mergeCells count="7">
    <mergeCell ref="L4:M4"/>
    <mergeCell ref="N4:O4"/>
    <mergeCell ref="B4:C4"/>
    <mergeCell ref="D4:E4"/>
    <mergeCell ref="F4:G4"/>
    <mergeCell ref="H4:I4"/>
    <mergeCell ref="J4:K4"/>
  </mergeCells>
  <hyperlinks>
    <hyperlink ref="A33" location="'2 Sadržaj'!A1" display="Sadržaj / Contents" xr:uid="{00000000-0004-0000-1F00-000000000000}"/>
  </hyperlinks>
  <pageMargins left="0.7" right="0.7" top="0.75" bottom="0.75" header="0.3" footer="0.3"/>
  <pageSetup paperSize="9" scale="7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7C80"/>
  </sheetPr>
  <dimension ref="A1:H55"/>
  <sheetViews>
    <sheetView showGridLines="0" workbookViewId="0"/>
  </sheetViews>
  <sheetFormatPr defaultColWidth="9.140625" defaultRowHeight="12.75"/>
  <cols>
    <col min="1" max="1" width="10.85546875" style="314" customWidth="1"/>
    <col min="2" max="2" width="19.42578125" style="314" customWidth="1"/>
    <col min="3" max="16384" width="9.140625" style="314"/>
  </cols>
  <sheetData>
    <row r="1" spans="1:2">
      <c r="A1" s="147" t="s">
        <v>822</v>
      </c>
    </row>
    <row r="2" spans="1:2">
      <c r="A2" s="522" t="s">
        <v>823</v>
      </c>
    </row>
    <row r="4" spans="1:2">
      <c r="B4" s="13" t="s">
        <v>1403</v>
      </c>
    </row>
    <row r="5" spans="1:2" ht="50.25" customHeight="1">
      <c r="A5" s="764" t="s">
        <v>825</v>
      </c>
      <c r="B5" s="764" t="s">
        <v>824</v>
      </c>
    </row>
    <row r="6" spans="1:2" ht="12.75" customHeight="1">
      <c r="A6" s="782">
        <v>42735</v>
      </c>
      <c r="B6" s="783">
        <v>5360.5498586502081</v>
      </c>
    </row>
    <row r="7" spans="1:2" ht="12.75" customHeight="1">
      <c r="A7" s="782">
        <v>42825</v>
      </c>
      <c r="B7" s="783">
        <v>5005.380372951091</v>
      </c>
    </row>
    <row r="8" spans="1:2" ht="12.75" customHeight="1">
      <c r="A8" s="782">
        <v>42916</v>
      </c>
      <c r="B8" s="783">
        <v>18911.764140951622</v>
      </c>
    </row>
    <row r="9" spans="1:2" ht="12.75" customHeight="1">
      <c r="A9" s="782">
        <v>43008</v>
      </c>
      <c r="B9" s="783">
        <v>18246.356153693006</v>
      </c>
    </row>
    <row r="10" spans="1:2" ht="12.75" customHeight="1">
      <c r="A10" s="782">
        <v>43100</v>
      </c>
      <c r="B10" s="783">
        <v>17633.888775632091</v>
      </c>
    </row>
    <row r="11" spans="1:2" ht="12.75" customHeight="1">
      <c r="A11" s="782">
        <v>43190</v>
      </c>
      <c r="B11" s="783">
        <v>17240.995731634481</v>
      </c>
    </row>
    <row r="12" spans="1:2" ht="12.75" customHeight="1">
      <c r="A12" s="782">
        <v>43281</v>
      </c>
      <c r="B12" s="783">
        <v>16698.389825469505</v>
      </c>
    </row>
    <row r="13" spans="1:2" ht="12.75" customHeight="1">
      <c r="A13" s="782">
        <v>43373</v>
      </c>
      <c r="B13" s="783">
        <v>16133.227658106043</v>
      </c>
    </row>
    <row r="14" spans="1:2" ht="12.75" customHeight="1">
      <c r="A14" s="782">
        <v>43465</v>
      </c>
      <c r="B14" s="783">
        <v>15499.972177317672</v>
      </c>
    </row>
    <row r="15" spans="1:2" ht="12.75" customHeight="1">
      <c r="A15" s="782">
        <v>43555</v>
      </c>
      <c r="B15" s="783">
        <v>14762.952525051431</v>
      </c>
    </row>
    <row r="16" spans="1:2">
      <c r="A16" s="782">
        <v>43646</v>
      </c>
      <c r="B16" s="783">
        <v>14112.580264118389</v>
      </c>
    </row>
    <row r="17" spans="1:2">
      <c r="A17" s="782">
        <v>43738</v>
      </c>
      <c r="B17" s="783">
        <v>13377.254628707944</v>
      </c>
    </row>
    <row r="18" spans="1:2">
      <c r="A18" s="782">
        <v>43830</v>
      </c>
      <c r="B18" s="783">
        <v>12863.446034906099</v>
      </c>
    </row>
    <row r="19" spans="1:2">
      <c r="A19" s="782">
        <v>43921</v>
      </c>
      <c r="B19" s="783">
        <v>12442.159421328552</v>
      </c>
    </row>
    <row r="20" spans="1:2">
      <c r="A20" s="782">
        <v>44012</v>
      </c>
      <c r="B20" s="783">
        <v>12846.786085340766</v>
      </c>
    </row>
    <row r="21" spans="1:2">
      <c r="A21" s="782">
        <v>44104</v>
      </c>
      <c r="B21" s="783">
        <v>13140.129540115468</v>
      </c>
    </row>
    <row r="22" spans="1:2">
      <c r="A22" s="782">
        <v>44196</v>
      </c>
      <c r="B22" s="783">
        <v>12563.543457429161</v>
      </c>
    </row>
    <row r="23" spans="1:2">
      <c r="A23" s="782">
        <v>44286</v>
      </c>
      <c r="B23" s="783">
        <v>11828.083975048112</v>
      </c>
    </row>
    <row r="24" spans="1:2">
      <c r="A24" s="782">
        <v>44377</v>
      </c>
      <c r="B24" s="783">
        <v>11165.416486827258</v>
      </c>
    </row>
    <row r="25" spans="1:2">
      <c r="A25" s="782">
        <v>44469</v>
      </c>
      <c r="B25" s="783">
        <v>10458.457596389937</v>
      </c>
    </row>
    <row r="26" spans="1:2">
      <c r="A26" s="782">
        <v>44561</v>
      </c>
      <c r="B26" s="783">
        <v>9608.6311354436275</v>
      </c>
    </row>
    <row r="27" spans="1:2">
      <c r="A27" s="782">
        <v>44651</v>
      </c>
      <c r="B27" s="783">
        <v>8443.7301586037538</v>
      </c>
    </row>
    <row r="28" spans="1:2">
      <c r="A28" s="782">
        <v>44742</v>
      </c>
      <c r="B28" s="783">
        <v>8060.9663892759972</v>
      </c>
    </row>
    <row r="29" spans="1:2">
      <c r="A29" s="782">
        <v>44834</v>
      </c>
      <c r="B29" s="783">
        <v>7013.6522503152155</v>
      </c>
    </row>
    <row r="30" spans="1:2">
      <c r="A30" s="782">
        <v>44926</v>
      </c>
      <c r="B30" s="783">
        <v>5800.6025363328672</v>
      </c>
    </row>
    <row r="31" spans="1:2">
      <c r="A31" s="782">
        <v>45016</v>
      </c>
      <c r="B31" s="783">
        <v>4830.21774</v>
      </c>
    </row>
    <row r="32" spans="1:2">
      <c r="A32" s="782">
        <v>45107</v>
      </c>
      <c r="B32" s="783">
        <v>4182.1671299999998</v>
      </c>
    </row>
    <row r="33" spans="1:2">
      <c r="A33" s="782">
        <v>45199</v>
      </c>
      <c r="B33" s="783">
        <v>3485.3836900000001</v>
      </c>
    </row>
    <row r="34" spans="1:2">
      <c r="A34" s="782">
        <v>45291</v>
      </c>
      <c r="B34" s="783">
        <v>3575.3737800000004</v>
      </c>
    </row>
    <row r="35" spans="1:2">
      <c r="A35" s="21" t="s">
        <v>826</v>
      </c>
    </row>
    <row r="55" spans="8:8">
      <c r="H55" s="34" t="s">
        <v>982</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tint="-0.34998626667073579"/>
  </sheetPr>
  <dimension ref="A1:G72"/>
  <sheetViews>
    <sheetView showGridLines="0" zoomScaleNormal="100" workbookViewId="0"/>
  </sheetViews>
  <sheetFormatPr defaultColWidth="9.140625" defaultRowHeight="12.75"/>
  <cols>
    <col min="1" max="1" width="52.7109375" style="55" customWidth="1"/>
    <col min="2" max="2" width="10.85546875" style="55" bestFit="1" customWidth="1"/>
    <col min="3" max="3" width="12" style="55" customWidth="1"/>
    <col min="4" max="4" width="9" style="55" customWidth="1"/>
    <col min="5" max="5" width="10.85546875" style="55" customWidth="1"/>
    <col min="6" max="16384" width="9.140625" style="55"/>
  </cols>
  <sheetData>
    <row r="1" spans="1:7" ht="15" customHeight="1">
      <c r="A1" s="605" t="s">
        <v>692</v>
      </c>
      <c r="B1" s="510"/>
      <c r="C1" s="510"/>
      <c r="D1" s="511" t="s">
        <v>1620</v>
      </c>
      <c r="G1" s="981"/>
    </row>
    <row r="2" spans="1:7" ht="15" customHeight="1">
      <c r="A2" s="524" t="s">
        <v>693</v>
      </c>
      <c r="B2" s="510"/>
      <c r="C2" s="517"/>
      <c r="D2" s="518" t="s">
        <v>1621</v>
      </c>
    </row>
    <row r="3" spans="1:7" ht="15" customHeight="1">
      <c r="A3" s="956"/>
      <c r="B3" s="510"/>
      <c r="C3" s="517"/>
      <c r="D3" s="518"/>
    </row>
    <row r="4" spans="1:7" ht="15" customHeight="1">
      <c r="A4" s="147" t="s">
        <v>694</v>
      </c>
      <c r="B4" s="510"/>
      <c r="C4" s="517"/>
      <c r="D4" s="518"/>
    </row>
    <row r="5" spans="1:7" ht="15" customHeight="1">
      <c r="A5" s="519" t="s">
        <v>695</v>
      </c>
      <c r="B5" s="510"/>
      <c r="C5" s="517"/>
      <c r="D5" s="518"/>
    </row>
    <row r="6" spans="1:7" ht="15" customHeight="1">
      <c r="A6" s="944" t="s">
        <v>1279</v>
      </c>
      <c r="B6" s="784">
        <v>45291</v>
      </c>
      <c r="C6" s="517"/>
      <c r="D6" s="518"/>
    </row>
    <row r="7" spans="1:7" ht="23.25">
      <c r="A7" s="614" t="s">
        <v>240</v>
      </c>
      <c r="B7" s="509">
        <v>3</v>
      </c>
      <c r="C7" s="615"/>
      <c r="D7" s="616"/>
    </row>
    <row r="8" spans="1:7">
      <c r="B8" s="231"/>
      <c r="C8" s="232"/>
      <c r="D8" s="230"/>
      <c r="E8" s="233"/>
    </row>
    <row r="9" spans="1:7">
      <c r="A9" s="223" t="s">
        <v>696</v>
      </c>
    </row>
    <row r="10" spans="1:7">
      <c r="A10" s="520" t="s">
        <v>697</v>
      </c>
    </row>
    <row r="11" spans="1:7" ht="12.75" customHeight="1">
      <c r="A11"/>
      <c r="B11"/>
      <c r="C11"/>
      <c r="D11" s="13" t="s">
        <v>1403</v>
      </c>
    </row>
    <row r="12" spans="1:7" ht="44.25" customHeight="1">
      <c r="A12" s="935"/>
      <c r="B12" s="935"/>
      <c r="C12" s="1256" t="s">
        <v>343</v>
      </c>
      <c r="D12" s="1256"/>
    </row>
    <row r="13" spans="1:7" ht="22.5" customHeight="1">
      <c r="A13" s="1256" t="s">
        <v>243</v>
      </c>
      <c r="B13" s="507" t="s">
        <v>241</v>
      </c>
      <c r="C13" s="1256" t="s">
        <v>242</v>
      </c>
      <c r="D13" s="1256" t="s">
        <v>1278</v>
      </c>
    </row>
    <row r="14" spans="1:7" ht="22.5" customHeight="1">
      <c r="A14" s="1258"/>
      <c r="B14" s="940">
        <v>45291</v>
      </c>
      <c r="C14" s="1256"/>
      <c r="D14" s="1256"/>
      <c r="E14" s="325"/>
    </row>
    <row r="15" spans="1:7" ht="15">
      <c r="A15" s="457" t="s">
        <v>244</v>
      </c>
      <c r="B15" s="454">
        <v>3594.4442100000001</v>
      </c>
      <c r="C15" s="455">
        <v>-1.8530644538677442E-2</v>
      </c>
      <c r="D15" s="454">
        <v>-67.864949220253152</v>
      </c>
      <c r="F15" s="52"/>
    </row>
    <row r="16" spans="1:7">
      <c r="A16" s="457" t="s">
        <v>245</v>
      </c>
      <c r="B16" s="454">
        <v>13499.043689999997</v>
      </c>
      <c r="C16" s="455">
        <v>0.12772600498965297</v>
      </c>
      <c r="D16" s="454">
        <v>1528.8987875386476</v>
      </c>
    </row>
    <row r="17" spans="1:6" ht="22.5">
      <c r="A17" s="460" t="s">
        <v>246</v>
      </c>
      <c r="B17" s="454">
        <v>26.74926</v>
      </c>
      <c r="C17" s="455">
        <v>0.28423698740836184</v>
      </c>
      <c r="D17" s="454">
        <v>5.9203473754064619</v>
      </c>
      <c r="F17" s="52"/>
    </row>
    <row r="18" spans="1:6">
      <c r="A18" s="617" t="s">
        <v>248</v>
      </c>
      <c r="B18" s="618">
        <v>17120.237160000001</v>
      </c>
      <c r="C18" s="619">
        <v>9.3715432609358051E-2</v>
      </c>
      <c r="D18" s="618">
        <v>1466.9541856938042</v>
      </c>
    </row>
    <row r="19" spans="1:6">
      <c r="A19" s="457" t="s">
        <v>247</v>
      </c>
      <c r="B19" s="458">
        <v>9203.8909100000001</v>
      </c>
      <c r="C19" s="459">
        <v>7.7981073774022969E-2</v>
      </c>
      <c r="D19" s="458">
        <v>665.80881011945007</v>
      </c>
    </row>
    <row r="20" spans="1:6">
      <c r="A20" s="457" t="s">
        <v>253</v>
      </c>
      <c r="B20" s="454">
        <v>0</v>
      </c>
      <c r="C20" s="934">
        <v>0</v>
      </c>
      <c r="D20" s="508">
        <v>0</v>
      </c>
    </row>
    <row r="21" spans="1:6">
      <c r="A21" s="457" t="s">
        <v>249</v>
      </c>
      <c r="B21" s="454">
        <v>1090.8566400000002</v>
      </c>
      <c r="C21" s="455">
        <v>-8.6309058305934133E-2</v>
      </c>
      <c r="D21" s="454">
        <v>-103.04448150773091</v>
      </c>
    </row>
    <row r="22" spans="1:6">
      <c r="A22" s="457" t="s">
        <v>250</v>
      </c>
      <c r="B22" s="454">
        <v>6692.868989999999</v>
      </c>
      <c r="C22" s="455">
        <v>0.15335604047508797</v>
      </c>
      <c r="D22" s="454">
        <v>889.91764182559962</v>
      </c>
    </row>
    <row r="23" spans="1:6" ht="22.5">
      <c r="A23" s="460" t="s">
        <v>251</v>
      </c>
      <c r="B23" s="454">
        <v>132.62064000000001</v>
      </c>
      <c r="C23" s="455">
        <v>0.12059509627741101</v>
      </c>
      <c r="D23" s="454">
        <v>14.272237048244758</v>
      </c>
    </row>
    <row r="24" spans="1:6">
      <c r="A24" s="617" t="s">
        <v>252</v>
      </c>
      <c r="B24" s="620">
        <v>17120.23718</v>
      </c>
      <c r="C24" s="621">
        <v>9.3715434012237919E-2</v>
      </c>
      <c r="D24" s="620">
        <v>1466.954207485564</v>
      </c>
    </row>
    <row r="25" spans="1:6">
      <c r="A25" s="21" t="s">
        <v>269</v>
      </c>
    </row>
    <row r="26" spans="1:6">
      <c r="A26" s="21"/>
    </row>
    <row r="27" spans="1:6">
      <c r="A27" s="224" t="s">
        <v>698</v>
      </c>
    </row>
    <row r="28" spans="1:6">
      <c r="A28" s="521" t="s">
        <v>699</v>
      </c>
    </row>
    <row r="29" spans="1:6">
      <c r="D29" s="13" t="s">
        <v>1403</v>
      </c>
    </row>
    <row r="30" spans="1:6" ht="47.25" customHeight="1">
      <c r="A30" s="936"/>
      <c r="B30" s="936"/>
      <c r="C30" s="1257" t="s">
        <v>363</v>
      </c>
      <c r="D30" s="1257"/>
    </row>
    <row r="31" spans="1:6" ht="24" customHeight="1">
      <c r="A31" s="1256" t="s">
        <v>243</v>
      </c>
      <c r="B31" s="507" t="s">
        <v>255</v>
      </c>
      <c r="C31" s="1256" t="s">
        <v>242</v>
      </c>
      <c r="D31" s="1256" t="s">
        <v>1278</v>
      </c>
    </row>
    <row r="32" spans="1:6" ht="24">
      <c r="A32" s="1258"/>
      <c r="B32" s="940" t="s">
        <v>1623</v>
      </c>
      <c r="C32" s="1256"/>
      <c r="D32" s="1256"/>
    </row>
    <row r="33" spans="1:4">
      <c r="A33" s="460" t="s">
        <v>256</v>
      </c>
      <c r="B33" s="512">
        <v>899.67042000000004</v>
      </c>
      <c r="C33" s="455">
        <v>0.34780805187406827</v>
      </c>
      <c r="D33" s="454">
        <v>232.16407979892497</v>
      </c>
    </row>
    <row r="34" spans="1:4">
      <c r="A34" s="460" t="s">
        <v>257</v>
      </c>
      <c r="B34" s="512">
        <v>244.95552000000001</v>
      </c>
      <c r="C34" s="455">
        <v>9.2583160651264484E-2</v>
      </c>
      <c r="D34" s="454">
        <v>20.75700695135712</v>
      </c>
    </row>
    <row r="35" spans="1:4">
      <c r="A35" s="460" t="s">
        <v>258</v>
      </c>
      <c r="B35" s="512">
        <v>654.71490000000006</v>
      </c>
      <c r="C35" s="455">
        <v>0.47688552889847924</v>
      </c>
      <c r="D35" s="454">
        <v>211.40708284756792</v>
      </c>
    </row>
    <row r="36" spans="1:4">
      <c r="A36" s="460" t="s">
        <v>259</v>
      </c>
      <c r="B36" s="512">
        <v>793.96676000000002</v>
      </c>
      <c r="C36" s="455">
        <v>0.14417275258112897</v>
      </c>
      <c r="D36" s="454">
        <v>100.04465933041357</v>
      </c>
    </row>
    <row r="37" spans="1:4">
      <c r="A37" s="460" t="s">
        <v>260</v>
      </c>
      <c r="B37" s="512">
        <v>265.03615000000002</v>
      </c>
      <c r="C37" s="455">
        <v>1.5434141392614409</v>
      </c>
      <c r="D37" s="454">
        <v>160.83127596522664</v>
      </c>
    </row>
    <row r="38" spans="1:4" ht="22.5">
      <c r="A38" s="460" t="s">
        <v>261</v>
      </c>
      <c r="B38" s="512">
        <v>528.93061</v>
      </c>
      <c r="C38" s="513">
        <v>-0.10307756648332696</v>
      </c>
      <c r="D38" s="454">
        <v>-60.786616634813136</v>
      </c>
    </row>
    <row r="39" spans="1:4">
      <c r="A39" s="460" t="s">
        <v>263</v>
      </c>
      <c r="B39" s="512">
        <v>901.77740000000006</v>
      </c>
      <c r="C39" s="455">
        <v>1.1965475273946131</v>
      </c>
      <c r="D39" s="454">
        <v>491.23431420134057</v>
      </c>
    </row>
    <row r="40" spans="1:4">
      <c r="A40" s="460" t="s">
        <v>262</v>
      </c>
      <c r="B40" s="512">
        <v>1045.52091</v>
      </c>
      <c r="C40" s="455">
        <v>0.17712297679272732</v>
      </c>
      <c r="D40" s="454">
        <v>157.32067042205856</v>
      </c>
    </row>
    <row r="41" spans="1:4" ht="22.5">
      <c r="A41" s="460" t="s">
        <v>264</v>
      </c>
      <c r="B41" s="512">
        <v>-143.74351000000004</v>
      </c>
      <c r="C41" s="513">
        <v>-0.69906551411889506</v>
      </c>
      <c r="D41" s="454">
        <v>333.91364377928187</v>
      </c>
    </row>
    <row r="42" spans="1:4">
      <c r="A42" s="460" t="s">
        <v>266</v>
      </c>
      <c r="B42" s="512">
        <v>2595.4145800000001</v>
      </c>
      <c r="C42" s="455">
        <v>0.4647044497822494</v>
      </c>
      <c r="D42" s="454">
        <v>823.44305333067916</v>
      </c>
    </row>
    <row r="43" spans="1:4">
      <c r="A43" s="460" t="s">
        <v>265</v>
      </c>
      <c r="B43" s="512">
        <v>1555.5125799999998</v>
      </c>
      <c r="C43" s="455">
        <v>0.27856973784361233</v>
      </c>
      <c r="D43" s="454">
        <v>338.90895333864239</v>
      </c>
    </row>
    <row r="44" spans="1:4" ht="22.5">
      <c r="A44" s="460" t="s">
        <v>267</v>
      </c>
      <c r="B44" s="512">
        <v>1054.8923300000001</v>
      </c>
      <c r="C44" s="513">
        <v>0.89944778944709258</v>
      </c>
      <c r="D44" s="454">
        <v>499.52442999203669</v>
      </c>
    </row>
    <row r="45" spans="1:4">
      <c r="A45" s="460" t="s">
        <v>270</v>
      </c>
      <c r="B45" s="512">
        <v>49.126130000000003</v>
      </c>
      <c r="C45" s="513">
        <v>5.4171263313439869E-2</v>
      </c>
      <c r="D45" s="454">
        <v>2.5244707538655495</v>
      </c>
    </row>
    <row r="46" spans="1:4" ht="21.75">
      <c r="A46" s="622" t="s">
        <v>268</v>
      </c>
      <c r="B46" s="623">
        <v>1005.7661999999999</v>
      </c>
      <c r="C46" s="624">
        <v>0.97687291219236738</v>
      </c>
      <c r="D46" s="618">
        <v>496.99995923817102</v>
      </c>
    </row>
    <row r="47" spans="1:4">
      <c r="A47" s="21" t="s">
        <v>269</v>
      </c>
    </row>
    <row r="49" spans="1:5">
      <c r="A49" s="224" t="s">
        <v>1120</v>
      </c>
    </row>
    <row r="50" spans="1:5">
      <c r="A50" s="521" t="s">
        <v>701</v>
      </c>
    </row>
    <row r="51" spans="1:5">
      <c r="B51" s="64"/>
      <c r="C51" s="13" t="s">
        <v>1403</v>
      </c>
    </row>
    <row r="52" spans="1:5" ht="22.5">
      <c r="A52" s="1256" t="s">
        <v>243</v>
      </c>
      <c r="B52" s="507" t="s">
        <v>255</v>
      </c>
      <c r="C52" s="943" t="s">
        <v>32</v>
      </c>
      <c r="D52" s="1259"/>
      <c r="E52" s="1259"/>
    </row>
    <row r="53" spans="1:5" ht="24">
      <c r="A53" s="1258"/>
      <c r="B53" s="940" t="s">
        <v>1623</v>
      </c>
      <c r="C53" s="947" t="s">
        <v>30</v>
      </c>
      <c r="D53" s="1259"/>
      <c r="E53" s="1259"/>
    </row>
    <row r="54" spans="1:5">
      <c r="A54" s="514" t="s">
        <v>271</v>
      </c>
      <c r="B54" s="515">
        <v>82578.471010000008</v>
      </c>
      <c r="C54" s="455">
        <f>B54/B$57</f>
        <v>0.86650354466542678</v>
      </c>
      <c r="D54" s="226"/>
      <c r="E54" s="227"/>
    </row>
    <row r="55" spans="1:5" ht="22.5">
      <c r="A55" s="460" t="s">
        <v>272</v>
      </c>
      <c r="B55" s="515">
        <v>2499.5562999999997</v>
      </c>
      <c r="C55" s="455">
        <f t="shared" ref="C55:C56" si="0">B55/B$57</f>
        <v>2.6228075762973594E-2</v>
      </c>
      <c r="D55" s="226"/>
      <c r="E55" s="227"/>
    </row>
    <row r="56" spans="1:5" ht="22.5">
      <c r="A56" s="460" t="s">
        <v>273</v>
      </c>
      <c r="B56" s="515">
        <v>10222.76115</v>
      </c>
      <c r="C56" s="455">
        <f t="shared" si="0"/>
        <v>0.1072683795715996</v>
      </c>
      <c r="D56" s="226"/>
      <c r="E56" s="227"/>
    </row>
    <row r="57" spans="1:5">
      <c r="A57" s="625" t="s">
        <v>274</v>
      </c>
      <c r="B57" s="626">
        <v>95300.788460000011</v>
      </c>
      <c r="C57" s="624">
        <f>SUM(C54:C56)</f>
        <v>1</v>
      </c>
      <c r="D57" s="228"/>
      <c r="E57" s="229"/>
    </row>
    <row r="58" spans="1:5">
      <c r="A58" s="21" t="s">
        <v>254</v>
      </c>
      <c r="C58" s="945"/>
    </row>
    <row r="59" spans="1:5">
      <c r="A59" s="21"/>
    </row>
    <row r="60" spans="1:5">
      <c r="A60" s="224" t="s">
        <v>702</v>
      </c>
    </row>
    <row r="61" spans="1:5">
      <c r="A61" s="521" t="s">
        <v>703</v>
      </c>
    </row>
    <row r="62" spans="1:5">
      <c r="A62" s="21"/>
      <c r="B62" s="64"/>
      <c r="C62" s="13" t="s">
        <v>1403</v>
      </c>
    </row>
    <row r="63" spans="1:5" ht="22.5">
      <c r="A63" s="1256" t="s">
        <v>243</v>
      </c>
      <c r="B63" s="507" t="s">
        <v>241</v>
      </c>
      <c r="C63" s="943" t="s">
        <v>32</v>
      </c>
    </row>
    <row r="64" spans="1:5">
      <c r="A64" s="1258"/>
      <c r="B64" s="940">
        <v>45291</v>
      </c>
      <c r="C64" s="947" t="s">
        <v>30</v>
      </c>
    </row>
    <row r="65" spans="1:5">
      <c r="A65" s="514" t="s">
        <v>275</v>
      </c>
      <c r="B65" s="515">
        <v>8152.665649999999</v>
      </c>
      <c r="C65" s="455">
        <f>B65/B$68</f>
        <v>0.80928673961597031</v>
      </c>
    </row>
    <row r="66" spans="1:5" ht="22.5">
      <c r="A66" s="460" t="s">
        <v>272</v>
      </c>
      <c r="B66" s="515">
        <v>0</v>
      </c>
      <c r="C66" s="455">
        <f t="shared" ref="C66:C67" si="1">B66/B$68</f>
        <v>0</v>
      </c>
    </row>
    <row r="67" spans="1:5" ht="22.5">
      <c r="A67" s="460" t="s">
        <v>273</v>
      </c>
      <c r="B67" s="515">
        <v>1921.22442</v>
      </c>
      <c r="C67" s="455">
        <f t="shared" si="1"/>
        <v>0.19071326038402958</v>
      </c>
    </row>
    <row r="68" spans="1:5">
      <c r="A68" s="625" t="s">
        <v>276</v>
      </c>
      <c r="B68" s="626">
        <v>10073.890069999999</v>
      </c>
      <c r="C68" s="624">
        <f>SUM(C65:C67)</f>
        <v>0.99999999999999989</v>
      </c>
    </row>
    <row r="69" spans="1:5">
      <c r="A69" s="21" t="s">
        <v>269</v>
      </c>
      <c r="C69" s="946"/>
    </row>
    <row r="70" spans="1:5">
      <c r="A70" s="957"/>
      <c r="C70" s="946"/>
    </row>
    <row r="71" spans="1:5">
      <c r="A71" s="957"/>
    </row>
    <row r="72" spans="1:5">
      <c r="A72" s="611" t="s">
        <v>81</v>
      </c>
      <c r="E72" s="34" t="s">
        <v>1049</v>
      </c>
    </row>
  </sheetData>
  <mergeCells count="12">
    <mergeCell ref="E52:E53"/>
    <mergeCell ref="A13:A14"/>
    <mergeCell ref="D13:D14"/>
    <mergeCell ref="A31:A32"/>
    <mergeCell ref="D31:D32"/>
    <mergeCell ref="C13:C14"/>
    <mergeCell ref="C31:C32"/>
    <mergeCell ref="C12:D12"/>
    <mergeCell ref="C30:D30"/>
    <mergeCell ref="A63:A64"/>
    <mergeCell ref="A52:A53"/>
    <mergeCell ref="D52:D53"/>
  </mergeCells>
  <hyperlinks>
    <hyperlink ref="A72" location="'2 Sadržaj'!A1" display="Sadržaj / Contents" xr:uid="{00000000-0004-0000-2100-000000000000}"/>
  </hyperlinks>
  <pageMargins left="0.7" right="0.7" top="0.75" bottom="0.75" header="0.3" footer="0.3"/>
  <pageSetup paperSize="9" scale="63" orientation="portrait" r:id="rId1"/>
  <rowBreaks count="1" manualBreakCount="1">
    <brk id="72"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tint="-0.34998626667073579"/>
  </sheetPr>
  <dimension ref="A1:H60"/>
  <sheetViews>
    <sheetView showGridLines="0" workbookViewId="0"/>
  </sheetViews>
  <sheetFormatPr defaultColWidth="9.140625" defaultRowHeight="12"/>
  <cols>
    <col min="1" max="1" width="11" style="763" customWidth="1"/>
    <col min="2" max="2" width="19.28515625" style="763" customWidth="1"/>
    <col min="3" max="16384" width="9.140625" style="763"/>
  </cols>
  <sheetData>
    <row r="1" spans="1:7" ht="12.75">
      <c r="A1" s="147" t="s">
        <v>827</v>
      </c>
      <c r="G1" s="55"/>
    </row>
    <row r="2" spans="1:7">
      <c r="A2" s="522" t="s">
        <v>828</v>
      </c>
    </row>
    <row r="4" spans="1:7">
      <c r="B4" s="13" t="s">
        <v>1403</v>
      </c>
    </row>
    <row r="5" spans="1:7" ht="48">
      <c r="A5" s="767" t="s">
        <v>825</v>
      </c>
      <c r="B5" s="767" t="s">
        <v>829</v>
      </c>
    </row>
    <row r="6" spans="1:7">
      <c r="A6" s="766">
        <v>42735</v>
      </c>
      <c r="B6" s="765">
        <v>159731.2424712987</v>
      </c>
    </row>
    <row r="7" spans="1:7">
      <c r="A7" s="766">
        <v>42825</v>
      </c>
      <c r="B7" s="765">
        <v>152142.7703311434</v>
      </c>
    </row>
    <row r="8" spans="1:7">
      <c r="A8" s="766">
        <v>42916</v>
      </c>
      <c r="B8" s="765">
        <v>116428.2208043002</v>
      </c>
    </row>
    <row r="9" spans="1:7">
      <c r="A9" s="766">
        <v>43008</v>
      </c>
      <c r="B9" s="765">
        <v>118674.3446187537</v>
      </c>
    </row>
    <row r="10" spans="1:7">
      <c r="A10" s="766">
        <v>43100</v>
      </c>
      <c r="B10" s="765">
        <v>146958.99762028002</v>
      </c>
    </row>
    <row r="11" spans="1:7">
      <c r="A11" s="766">
        <v>43190</v>
      </c>
      <c r="B11" s="765">
        <v>119567.87473754065</v>
      </c>
    </row>
    <row r="12" spans="1:7">
      <c r="A12" s="766">
        <v>43281</v>
      </c>
      <c r="B12" s="765">
        <v>112576.96625788041</v>
      </c>
    </row>
    <row r="13" spans="1:7">
      <c r="A13" s="766">
        <v>43373</v>
      </c>
      <c r="B13" s="765">
        <v>107630.01178445814</v>
      </c>
    </row>
    <row r="14" spans="1:7">
      <c r="A14" s="766">
        <v>43465</v>
      </c>
      <c r="B14" s="765">
        <v>150092.2386395912</v>
      </c>
    </row>
    <row r="15" spans="1:7">
      <c r="A15" s="766">
        <v>43555</v>
      </c>
      <c r="B15" s="765">
        <v>148003.31107704557</v>
      </c>
    </row>
    <row r="16" spans="1:7">
      <c r="A16" s="766" t="s">
        <v>835</v>
      </c>
      <c r="B16" s="765">
        <v>127856.52876766871</v>
      </c>
    </row>
    <row r="17" spans="1:2">
      <c r="A17" s="766">
        <v>43738</v>
      </c>
      <c r="B17" s="765">
        <v>157048.07618289202</v>
      </c>
    </row>
    <row r="18" spans="1:2">
      <c r="A18" s="766">
        <v>43830</v>
      </c>
      <c r="B18" s="765">
        <v>168550.04707545295</v>
      </c>
    </row>
    <row r="19" spans="1:2">
      <c r="A19" s="766">
        <v>43921</v>
      </c>
      <c r="B19" s="765">
        <v>167446.26327029002</v>
      </c>
    </row>
    <row r="20" spans="1:2">
      <c r="A20" s="766">
        <v>44012</v>
      </c>
      <c r="B20" s="765">
        <v>203899.62697723808</v>
      </c>
    </row>
    <row r="21" spans="1:2">
      <c r="A21" s="766">
        <v>44104</v>
      </c>
      <c r="B21" s="765">
        <v>177869.08103258343</v>
      </c>
    </row>
    <row r="22" spans="1:2">
      <c r="A22" s="766">
        <v>44196</v>
      </c>
      <c r="B22" s="765">
        <v>241493.62867476273</v>
      </c>
    </row>
    <row r="23" spans="1:2">
      <c r="A23" s="766">
        <v>44286</v>
      </c>
      <c r="B23" s="765">
        <v>237645.01494060655</v>
      </c>
    </row>
    <row r="24" spans="1:2">
      <c r="A24" s="766">
        <v>44377</v>
      </c>
      <c r="B24" s="765">
        <v>240655.43032848896</v>
      </c>
    </row>
    <row r="25" spans="1:2">
      <c r="A25" s="766">
        <v>44469</v>
      </c>
      <c r="B25" s="765">
        <v>229136.77986196824</v>
      </c>
    </row>
    <row r="26" spans="1:2">
      <c r="A26" s="766">
        <v>44561</v>
      </c>
      <c r="B26" s="765">
        <v>273254.65849625051</v>
      </c>
    </row>
    <row r="27" spans="1:2">
      <c r="A27" s="766">
        <v>44651</v>
      </c>
      <c r="B27" s="765">
        <v>278508.74748423917</v>
      </c>
    </row>
    <row r="28" spans="1:2">
      <c r="A28" s="766">
        <v>44742</v>
      </c>
      <c r="B28" s="765">
        <v>266351.77529232198</v>
      </c>
    </row>
    <row r="29" spans="1:2">
      <c r="A29" s="766">
        <v>44834</v>
      </c>
      <c r="B29" s="765">
        <v>265029.92544163507</v>
      </c>
    </row>
    <row r="30" spans="1:2">
      <c r="A30" s="766">
        <v>44926</v>
      </c>
      <c r="B30" s="765">
        <v>263543.03537062841</v>
      </c>
    </row>
    <row r="31" spans="1:2">
      <c r="A31" s="766">
        <v>45016</v>
      </c>
      <c r="B31" s="765">
        <v>244156.93771999999</v>
      </c>
    </row>
    <row r="32" spans="1:2">
      <c r="A32" s="766">
        <v>45107</v>
      </c>
      <c r="B32" s="765">
        <v>234053.524</v>
      </c>
    </row>
    <row r="33" spans="1:2">
      <c r="A33" s="766">
        <v>45199</v>
      </c>
      <c r="B33" s="765">
        <v>224970.11106000002</v>
      </c>
    </row>
    <row r="34" spans="1:2">
      <c r="A34" s="766">
        <v>45291</v>
      </c>
      <c r="B34" s="765">
        <v>323570.09602</v>
      </c>
    </row>
    <row r="35" spans="1:2">
      <c r="A35" s="21" t="s">
        <v>826</v>
      </c>
    </row>
    <row r="60" spans="8:8">
      <c r="H60" s="34" t="s">
        <v>1050</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39997558519241921"/>
  </sheetPr>
  <dimension ref="A1:N77"/>
  <sheetViews>
    <sheetView showGridLines="0" zoomScaleNormal="100" workbookViewId="0"/>
  </sheetViews>
  <sheetFormatPr defaultRowHeight="15"/>
  <cols>
    <col min="1" max="1" width="56.42578125" customWidth="1"/>
    <col min="2" max="2" width="12.5703125" bestFit="1" customWidth="1"/>
    <col min="3" max="3" width="17.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50" t="s">
        <v>721</v>
      </c>
      <c r="D1" s="137" t="str">
        <f>Naslovnica!A20</f>
        <v>Ožujak 2024.</v>
      </c>
    </row>
    <row r="2" spans="1:13" ht="12.75" customHeight="1">
      <c r="A2" s="549" t="s">
        <v>722</v>
      </c>
      <c r="D2" s="527" t="str">
        <f>Naslovnica!A24</f>
        <v>March 2024</v>
      </c>
    </row>
    <row r="3" spans="1:13" ht="12.75" customHeight="1"/>
    <row r="4" spans="1:13" ht="12.75" customHeight="1">
      <c r="D4" s="13" t="s">
        <v>1403</v>
      </c>
      <c r="E4" s="298"/>
      <c r="F4" s="298"/>
      <c r="G4" s="298"/>
      <c r="J4" s="298"/>
      <c r="K4" s="298"/>
      <c r="L4" s="298"/>
      <c r="M4" s="298"/>
    </row>
    <row r="5" spans="1:13" ht="31.5" customHeight="1">
      <c r="A5" s="738"/>
      <c r="B5" s="739" t="str">
        <f>D1</f>
        <v>Ožujak 2024.</v>
      </c>
      <c r="C5" s="740" t="s">
        <v>622</v>
      </c>
      <c r="D5" s="740" t="s">
        <v>18</v>
      </c>
      <c r="E5" s="296"/>
      <c r="F5" s="297"/>
      <c r="G5" s="297"/>
      <c r="H5" s="296"/>
      <c r="I5" s="296"/>
      <c r="J5" s="296"/>
      <c r="K5" s="1133"/>
      <c r="L5" s="1133"/>
      <c r="M5" s="1133"/>
    </row>
    <row r="6" spans="1:13" s="261" customFormat="1" ht="24">
      <c r="A6" s="738"/>
      <c r="B6" s="741" t="str">
        <f>D2</f>
        <v>March 2024</v>
      </c>
      <c r="C6" s="741" t="s">
        <v>45</v>
      </c>
      <c r="D6" s="756" t="s">
        <v>235</v>
      </c>
      <c r="E6" s="296"/>
      <c r="F6" s="297"/>
      <c r="G6" s="297"/>
      <c r="H6" s="296"/>
      <c r="I6" s="296"/>
      <c r="J6" s="296"/>
      <c r="K6" s="1133"/>
      <c r="L6" s="1133"/>
      <c r="M6" s="1133"/>
    </row>
    <row r="7" spans="1:13" ht="24">
      <c r="A7" s="742" t="s">
        <v>772</v>
      </c>
      <c r="B7" s="743">
        <v>3156.4806786727013</v>
      </c>
      <c r="C7" s="743">
        <v>49.444159999996373</v>
      </c>
      <c r="D7" s="743"/>
      <c r="E7" s="290"/>
      <c r="F7" s="297"/>
      <c r="G7" s="729"/>
      <c r="H7" s="290"/>
      <c r="I7" s="290"/>
      <c r="J7" s="290"/>
      <c r="K7" s="1133"/>
      <c r="L7" s="1133"/>
      <c r="M7" s="1133"/>
    </row>
    <row r="8" spans="1:13" s="261" customFormat="1">
      <c r="A8" s="744" t="s">
        <v>903</v>
      </c>
      <c r="B8" s="745"/>
      <c r="C8" s="745"/>
      <c r="D8" s="745"/>
      <c r="E8" s="290"/>
      <c r="F8" s="290"/>
      <c r="G8" s="290"/>
      <c r="H8" s="290"/>
      <c r="I8" s="290"/>
      <c r="J8" s="290"/>
      <c r="K8" s="290"/>
      <c r="L8" s="290"/>
      <c r="M8" s="290"/>
    </row>
    <row r="9" spans="1:13" s="261" customFormat="1">
      <c r="A9" s="746" t="s">
        <v>773</v>
      </c>
      <c r="B9" s="743">
        <v>117028.00606999999</v>
      </c>
      <c r="C9" s="743">
        <v>2404.4981699999771</v>
      </c>
      <c r="D9" s="743">
        <v>340625.29223000002</v>
      </c>
      <c r="E9" s="290"/>
      <c r="F9" s="290"/>
      <c r="G9" s="290"/>
      <c r="H9" s="290"/>
      <c r="I9" s="290"/>
      <c r="J9" s="290"/>
      <c r="K9" s="290"/>
      <c r="L9" s="290"/>
      <c r="M9" s="290"/>
    </row>
    <row r="10" spans="1:13" s="261" customFormat="1">
      <c r="A10" s="746" t="s">
        <v>774</v>
      </c>
      <c r="B10" s="743">
        <v>49160.043859999991</v>
      </c>
      <c r="C10" s="743">
        <v>-6037.7040600000037</v>
      </c>
      <c r="D10" s="743">
        <v>181286.53197999997</v>
      </c>
      <c r="E10" s="290"/>
      <c r="F10" s="290"/>
      <c r="G10" s="290"/>
      <c r="H10" s="290"/>
      <c r="I10" s="290"/>
      <c r="J10" s="290"/>
      <c r="K10" s="290"/>
      <c r="L10" s="290"/>
      <c r="M10" s="290"/>
    </row>
    <row r="11" spans="1:13" s="261" customFormat="1" ht="24">
      <c r="A11" s="747" t="s">
        <v>775</v>
      </c>
      <c r="B11" s="743">
        <v>3200.92488</v>
      </c>
      <c r="C11" s="743">
        <v>-715.99785999999995</v>
      </c>
      <c r="D11" s="743">
        <v>10919.861350000001</v>
      </c>
      <c r="E11" s="290"/>
      <c r="F11" s="290"/>
      <c r="G11" s="290"/>
      <c r="H11" s="290"/>
      <c r="I11" s="290"/>
      <c r="J11" s="290"/>
      <c r="K11" s="290"/>
      <c r="L11" s="290"/>
      <c r="M11" s="290"/>
    </row>
    <row r="12" spans="1:13" s="261" customFormat="1">
      <c r="A12" s="746" t="s">
        <v>776</v>
      </c>
      <c r="B12" s="743">
        <v>562.73070999999993</v>
      </c>
      <c r="C12" s="743">
        <v>181.2058199999999</v>
      </c>
      <c r="D12" s="743">
        <v>1313.9366</v>
      </c>
      <c r="E12" s="290"/>
      <c r="F12" s="290"/>
      <c r="G12" s="290"/>
      <c r="H12" s="290"/>
      <c r="I12" s="290"/>
      <c r="J12" s="290"/>
      <c r="K12" s="290"/>
      <c r="L12" s="290"/>
      <c r="M12" s="290"/>
    </row>
    <row r="13" spans="1:13" s="261" customFormat="1">
      <c r="A13" s="747" t="s">
        <v>777</v>
      </c>
      <c r="B13" s="743">
        <v>115.38936</v>
      </c>
      <c r="C13" s="743">
        <v>-31.002130000000008</v>
      </c>
      <c r="D13" s="743">
        <v>364.29025999999999</v>
      </c>
      <c r="E13" s="290"/>
      <c r="F13" s="290"/>
      <c r="G13" s="290"/>
      <c r="H13" s="290"/>
      <c r="I13" s="290"/>
      <c r="J13" s="290"/>
      <c r="K13" s="290"/>
      <c r="L13" s="290"/>
      <c r="M13" s="290"/>
    </row>
    <row r="14" spans="1:13" s="1073" customFormat="1" ht="24">
      <c r="A14" s="747" t="s">
        <v>1441</v>
      </c>
      <c r="B14" s="743">
        <v>0</v>
      </c>
      <c r="C14" s="743">
        <v>0</v>
      </c>
      <c r="D14" s="743">
        <v>0</v>
      </c>
      <c r="E14" s="1088"/>
      <c r="F14" s="1088"/>
      <c r="G14" s="1088"/>
      <c r="H14" s="1088"/>
      <c r="I14" s="1088"/>
      <c r="J14" s="1088"/>
      <c r="K14" s="1088"/>
      <c r="L14" s="1088"/>
      <c r="M14" s="1088"/>
    </row>
    <row r="15" spans="1:13" s="1073" customFormat="1" ht="24">
      <c r="A15" s="747" t="s">
        <v>1442</v>
      </c>
      <c r="B15" s="1089">
        <v>8.7000000000000001E-4</v>
      </c>
      <c r="C15" s="1089">
        <v>-3.3999999999999992E-4</v>
      </c>
      <c r="D15" s="1089">
        <v>2.96E-3</v>
      </c>
      <c r="E15" s="1088"/>
      <c r="F15" s="1088"/>
      <c r="G15" s="1088"/>
      <c r="H15" s="1088"/>
      <c r="I15" s="1088"/>
      <c r="J15" s="1088"/>
      <c r="K15" s="1088"/>
      <c r="L15" s="1088"/>
      <c r="M15" s="1088"/>
    </row>
    <row r="16" spans="1:13" s="261" customFormat="1">
      <c r="A16" s="967" t="s">
        <v>778</v>
      </c>
      <c r="B16" s="968">
        <v>170067.09574999998</v>
      </c>
      <c r="C16" s="968">
        <v>-4199.0004000000254</v>
      </c>
      <c r="D16" s="968">
        <v>534509.91538000002</v>
      </c>
      <c r="E16" s="290"/>
      <c r="F16" s="290"/>
      <c r="G16" s="290"/>
      <c r="H16" s="290"/>
      <c r="I16" s="290"/>
      <c r="J16" s="290"/>
      <c r="K16" s="290"/>
      <c r="L16" s="290"/>
      <c r="M16" s="290"/>
    </row>
    <row r="17" spans="1:14" s="261" customFormat="1">
      <c r="A17" s="744" t="s">
        <v>779</v>
      </c>
      <c r="B17" s="743"/>
      <c r="C17" s="743"/>
      <c r="D17" s="743"/>
      <c r="E17" s="290"/>
      <c r="F17" s="290"/>
      <c r="G17" s="290"/>
      <c r="H17" s="290"/>
      <c r="I17" s="290"/>
      <c r="J17" s="290"/>
      <c r="K17" s="290"/>
      <c r="L17" s="290"/>
      <c r="M17" s="290"/>
    </row>
    <row r="18" spans="1:14" s="261" customFormat="1">
      <c r="A18" s="746" t="s">
        <v>780</v>
      </c>
      <c r="B18" s="743">
        <v>2.494E-2</v>
      </c>
      <c r="C18" s="743">
        <v>-1.0609999999999998E-2</v>
      </c>
      <c r="D18" s="743">
        <v>28.500879999999999</v>
      </c>
      <c r="E18" s="290"/>
      <c r="F18" s="290"/>
      <c r="G18" s="290"/>
      <c r="H18" s="290"/>
      <c r="I18" s="290"/>
      <c r="J18" s="290"/>
      <c r="K18" s="290"/>
      <c r="L18" s="290"/>
      <c r="M18" s="290"/>
    </row>
    <row r="19" spans="1:14" s="261" customFormat="1">
      <c r="A19" s="748" t="s">
        <v>781</v>
      </c>
      <c r="B19" s="743">
        <v>0</v>
      </c>
      <c r="C19" s="743">
        <v>0</v>
      </c>
      <c r="D19" s="743">
        <v>28.03811</v>
      </c>
      <c r="E19" s="290"/>
      <c r="F19" s="290"/>
      <c r="G19" s="290"/>
      <c r="H19" s="290"/>
      <c r="I19" s="290"/>
      <c r="J19" s="290"/>
      <c r="K19" s="290"/>
      <c r="L19" s="290"/>
      <c r="M19" s="290"/>
    </row>
    <row r="20" spans="1:14" s="261" customFormat="1">
      <c r="A20" s="748" t="s">
        <v>782</v>
      </c>
      <c r="B20" s="749">
        <v>2.494E-2</v>
      </c>
      <c r="C20" s="749">
        <v>-1.0609999999999998E-2</v>
      </c>
      <c r="D20" s="743">
        <v>0.46276999999999996</v>
      </c>
      <c r="E20" s="290"/>
      <c r="F20" s="290"/>
      <c r="G20" s="290"/>
      <c r="H20" s="290"/>
      <c r="I20" s="290"/>
      <c r="J20" s="290"/>
      <c r="K20" s="290"/>
      <c r="L20" s="290"/>
      <c r="M20" s="290"/>
    </row>
    <row r="21" spans="1:14" s="261" customFormat="1">
      <c r="A21" s="746" t="s">
        <v>783</v>
      </c>
      <c r="B21" s="743">
        <v>149368.26038999998</v>
      </c>
      <c r="C21" s="743">
        <v>-2234.2488900000171</v>
      </c>
      <c r="D21" s="743">
        <v>468124.96325999999</v>
      </c>
      <c r="E21" s="290"/>
      <c r="F21" s="290"/>
      <c r="G21" s="290"/>
      <c r="H21" s="290"/>
      <c r="I21" s="290"/>
      <c r="J21" s="290"/>
      <c r="K21" s="290"/>
      <c r="L21" s="290"/>
      <c r="M21" s="290"/>
    </row>
    <row r="22" spans="1:14" s="261" customFormat="1">
      <c r="A22" s="748" t="s">
        <v>784</v>
      </c>
      <c r="B22" s="743">
        <v>116200.48720999999</v>
      </c>
      <c r="C22" s="743">
        <v>2314.3363999999856</v>
      </c>
      <c r="D22" s="743">
        <v>343784.42495000002</v>
      </c>
      <c r="E22" s="290"/>
      <c r="F22" s="290"/>
      <c r="G22" s="290"/>
      <c r="H22" s="290"/>
      <c r="I22" s="290"/>
      <c r="J22" s="290"/>
      <c r="K22" s="290"/>
      <c r="L22" s="290"/>
      <c r="M22" s="290"/>
    </row>
    <row r="23" spans="1:14" s="261" customFormat="1">
      <c r="A23" s="748" t="s">
        <v>785</v>
      </c>
      <c r="B23" s="743">
        <v>33167.773179999997</v>
      </c>
      <c r="C23" s="743">
        <v>-4548.5852900000027</v>
      </c>
      <c r="D23" s="743">
        <v>124340.53830999997</v>
      </c>
      <c r="E23" s="290"/>
      <c r="F23" s="290"/>
      <c r="G23" s="290"/>
      <c r="H23" s="290"/>
      <c r="I23" s="290"/>
      <c r="J23" s="290"/>
      <c r="K23" s="290"/>
      <c r="L23" s="290"/>
      <c r="M23" s="290"/>
    </row>
    <row r="24" spans="1:14" s="1073" customFormat="1" ht="30.75" customHeight="1">
      <c r="A24" s="1090" t="s">
        <v>1443</v>
      </c>
      <c r="B24" s="743">
        <v>0</v>
      </c>
      <c r="C24" s="743">
        <v>0</v>
      </c>
      <c r="D24" s="743">
        <v>0</v>
      </c>
      <c r="E24" s="1088"/>
      <c r="F24" s="1088"/>
      <c r="G24" s="1088"/>
      <c r="H24" s="1088"/>
      <c r="I24" s="1088"/>
      <c r="J24" s="1088"/>
      <c r="K24" s="1088"/>
      <c r="L24" s="1088"/>
      <c r="M24" s="1088"/>
    </row>
    <row r="25" spans="1:14" s="261" customFormat="1" ht="24">
      <c r="A25" s="747" t="s">
        <v>786</v>
      </c>
      <c r="B25" s="743">
        <v>4216.1871300000003</v>
      </c>
      <c r="C25" s="743">
        <v>-1198.5285399999993</v>
      </c>
      <c r="D25" s="743">
        <v>15232.0404</v>
      </c>
      <c r="E25" s="290"/>
      <c r="F25" s="290"/>
      <c r="G25" s="290"/>
      <c r="H25" s="290"/>
      <c r="I25" s="290"/>
      <c r="J25" s="290"/>
      <c r="K25" s="290"/>
      <c r="L25" s="290"/>
      <c r="M25" s="290"/>
    </row>
    <row r="26" spans="1:14" s="261" customFormat="1">
      <c r="A26" s="747" t="s">
        <v>787</v>
      </c>
      <c r="B26" s="743">
        <v>15502.69664</v>
      </c>
      <c r="C26" s="743">
        <v>-1361.2634799999996</v>
      </c>
      <c r="D26" s="743">
        <v>54811.934180000004</v>
      </c>
      <c r="E26" s="290"/>
      <c r="F26" s="290"/>
      <c r="G26" s="290"/>
      <c r="H26" s="290"/>
      <c r="I26" s="290"/>
      <c r="J26" s="290"/>
      <c r="K26" s="290"/>
      <c r="L26" s="290"/>
      <c r="M26" s="290"/>
    </row>
    <row r="27" spans="1:14" s="261" customFormat="1">
      <c r="A27" s="746" t="s">
        <v>788</v>
      </c>
      <c r="B27" s="743">
        <v>115.38936</v>
      </c>
      <c r="C27" s="743">
        <v>-31.002130000000008</v>
      </c>
      <c r="D27" s="743">
        <v>364.29025999999999</v>
      </c>
      <c r="E27" s="290"/>
      <c r="F27" s="290"/>
      <c r="G27" s="290"/>
      <c r="H27" s="290"/>
      <c r="I27" s="290"/>
      <c r="J27" s="290"/>
      <c r="K27" s="290"/>
      <c r="L27" s="290"/>
      <c r="M27" s="290"/>
    </row>
    <row r="28" spans="1:14" s="261" customFormat="1" ht="30.75" customHeight="1">
      <c r="A28" s="747" t="s">
        <v>789</v>
      </c>
      <c r="B28" s="743">
        <v>133.06003000000001</v>
      </c>
      <c r="C28" s="743">
        <v>-55.977949999999993</v>
      </c>
      <c r="D28" s="743">
        <v>454.40877999999998</v>
      </c>
      <c r="E28" s="290"/>
      <c r="F28" s="290"/>
      <c r="G28" s="290"/>
      <c r="H28" s="290"/>
      <c r="I28" s="290"/>
      <c r="J28" s="290"/>
      <c r="K28" s="290"/>
      <c r="L28" s="290"/>
      <c r="M28" s="290"/>
    </row>
    <row r="29" spans="1:14" s="1073" customFormat="1" ht="24">
      <c r="A29" s="747" t="s">
        <v>1444</v>
      </c>
      <c r="B29" s="1089">
        <v>8.1999999999999998E-4</v>
      </c>
      <c r="C29" s="1089">
        <v>-1.08E-3</v>
      </c>
      <c r="D29" s="1089">
        <v>3.9500000000000004E-3</v>
      </c>
      <c r="E29" s="1088"/>
      <c r="F29" s="1088"/>
      <c r="G29" s="1088"/>
      <c r="H29" s="1088"/>
      <c r="I29" s="1088"/>
      <c r="J29" s="1088"/>
      <c r="K29" s="1088"/>
      <c r="L29" s="1088"/>
      <c r="M29" s="1088"/>
    </row>
    <row r="30" spans="1:14">
      <c r="A30" s="967" t="s">
        <v>790</v>
      </c>
      <c r="B30" s="968">
        <v>169335.61930999998</v>
      </c>
      <c r="C30" s="968">
        <v>-4881.032680000033</v>
      </c>
      <c r="D30" s="968">
        <v>539016.14171</v>
      </c>
      <c r="E30" s="291"/>
      <c r="F30" s="291"/>
      <c r="G30" s="291"/>
      <c r="H30" s="291"/>
      <c r="I30" s="291"/>
      <c r="J30" s="291"/>
      <c r="K30" s="292"/>
      <c r="L30" s="291"/>
      <c r="M30" s="291"/>
      <c r="N30" s="52"/>
    </row>
    <row r="31" spans="1:14">
      <c r="A31" s="356" t="s">
        <v>1426</v>
      </c>
      <c r="B31" s="743">
        <v>3887.9571186727285</v>
      </c>
      <c r="C31" s="743">
        <v>731.4764400000272</v>
      </c>
      <c r="D31" s="743"/>
      <c r="E31" s="291"/>
      <c r="F31" s="291"/>
      <c r="G31" s="291"/>
      <c r="H31" s="291"/>
      <c r="I31" s="291"/>
      <c r="J31" s="291"/>
      <c r="K31" s="292"/>
      <c r="L31" s="291"/>
      <c r="M31" s="291"/>
      <c r="N31" s="52"/>
    </row>
    <row r="32" spans="1:14" ht="12.75" customHeight="1">
      <c r="A32" s="12" t="s">
        <v>580</v>
      </c>
      <c r="B32" s="811"/>
      <c r="C32" s="817"/>
    </row>
    <row r="33" spans="1:14" s="261" customFormat="1" ht="12.75" customHeight="1">
      <c r="A33" s="47"/>
      <c r="B33" s="811"/>
      <c r="C33" s="811"/>
    </row>
    <row r="34" spans="1:14" ht="12.75" customHeight="1">
      <c r="A34" s="816"/>
    </row>
    <row r="35" spans="1:14" ht="12.75" customHeight="1">
      <c r="D35" s="7" t="str">
        <f>Naslovnica!A20</f>
        <v>Ožujak 2024.</v>
      </c>
    </row>
    <row r="36" spans="1:14" ht="12.75" customHeight="1">
      <c r="A36" s="338" t="s">
        <v>634</v>
      </c>
      <c r="B36" s="300"/>
      <c r="C36" s="300"/>
      <c r="D36" s="527" t="str">
        <f>Naslovnica!A24</f>
        <v>March 2024</v>
      </c>
      <c r="E36" s="261"/>
      <c r="G36" s="261"/>
      <c r="H36" s="261"/>
      <c r="I36" s="261"/>
    </row>
    <row r="37" spans="1:14" ht="12.75" customHeight="1">
      <c r="A37" s="549" t="s">
        <v>762</v>
      </c>
      <c r="B37" s="300"/>
      <c r="C37" s="300"/>
      <c r="D37" s="13" t="s">
        <v>1403</v>
      </c>
      <c r="E37" s="261"/>
      <c r="F37" s="261"/>
      <c r="G37" s="261"/>
      <c r="H37" s="261"/>
      <c r="I37" s="261"/>
    </row>
    <row r="38" spans="1:14" ht="28.5" customHeight="1">
      <c r="A38" s="675"/>
      <c r="B38" s="739" t="str">
        <f>$D$1</f>
        <v>Ožujak 2024.</v>
      </c>
      <c r="C38" s="740" t="str">
        <f>$C$5</f>
        <v>Promjena u odnosu na prethodni mjesec</v>
      </c>
      <c r="D38" s="740" t="s">
        <v>18</v>
      </c>
      <c r="E38" s="261"/>
      <c r="F38" s="261"/>
      <c r="G38" s="261"/>
      <c r="H38" s="261"/>
      <c r="I38" s="261"/>
      <c r="J38" s="298"/>
      <c r="K38" s="298"/>
      <c r="L38" s="298"/>
      <c r="M38" s="298"/>
    </row>
    <row r="39" spans="1:14" s="261" customFormat="1" ht="24">
      <c r="A39" s="675"/>
      <c r="B39" s="741" t="str">
        <f>D2</f>
        <v>March 2024</v>
      </c>
      <c r="C39" s="741" t="s">
        <v>45</v>
      </c>
      <c r="D39" s="756" t="s">
        <v>235</v>
      </c>
      <c r="J39" s="298"/>
      <c r="K39" s="298"/>
      <c r="L39" s="298"/>
      <c r="M39" s="298"/>
    </row>
    <row r="40" spans="1:14" ht="25.5">
      <c r="A40" s="1091" t="s">
        <v>1445</v>
      </c>
      <c r="B40" s="334">
        <v>57063.642560000022</v>
      </c>
      <c r="C40" s="334">
        <v>1501.6671900000001</v>
      </c>
      <c r="D40" s="334"/>
      <c r="E40" s="296"/>
      <c r="F40" s="296"/>
      <c r="G40" s="296"/>
      <c r="H40" s="296"/>
      <c r="I40" s="297"/>
      <c r="J40" s="1133"/>
      <c r="K40" s="1133"/>
      <c r="L40" s="1135"/>
      <c r="M40" s="1133"/>
    </row>
    <row r="41" spans="1:14" ht="14.25" customHeight="1">
      <c r="A41" s="336" t="s">
        <v>754</v>
      </c>
      <c r="B41" s="334"/>
      <c r="C41" s="334"/>
      <c r="D41" s="334"/>
      <c r="E41" s="290"/>
      <c r="F41" s="290"/>
      <c r="G41" s="290"/>
      <c r="H41" s="290"/>
      <c r="I41" s="299"/>
      <c r="J41" s="1134"/>
      <c r="K41" s="1133"/>
      <c r="L41" s="1134"/>
      <c r="M41" s="1134"/>
    </row>
    <row r="42" spans="1:14">
      <c r="A42" s="337" t="s">
        <v>755</v>
      </c>
      <c r="B42" s="334">
        <v>4072.1309700000002</v>
      </c>
      <c r="C42" s="334">
        <v>-1211.3789399999996</v>
      </c>
      <c r="D42" s="334">
        <v>14812.93605</v>
      </c>
      <c r="E42" s="294"/>
      <c r="F42" s="294"/>
      <c r="G42" s="294"/>
      <c r="H42" s="294"/>
      <c r="I42" s="294"/>
      <c r="J42" s="294"/>
      <c r="K42" s="294"/>
      <c r="L42" s="294"/>
      <c r="M42" s="294"/>
      <c r="N42" s="52"/>
    </row>
    <row r="43" spans="1:14" ht="26.25" customHeight="1">
      <c r="A43" s="337" t="s">
        <v>756</v>
      </c>
      <c r="B43" s="334">
        <v>144.05616000000001</v>
      </c>
      <c r="C43" s="334">
        <v>12.850400000000008</v>
      </c>
      <c r="D43" s="334">
        <v>419.10434999999995</v>
      </c>
      <c r="E43" s="294"/>
      <c r="F43" s="294"/>
      <c r="G43" s="294"/>
      <c r="H43" s="294"/>
      <c r="I43" s="294"/>
      <c r="J43" s="294"/>
      <c r="K43" s="294"/>
      <c r="L43" s="294"/>
      <c r="M43" s="294"/>
      <c r="N43" s="52"/>
    </row>
    <row r="44" spans="1:14" s="261" customFormat="1" ht="25.5">
      <c r="A44" s="337" t="s">
        <v>757</v>
      </c>
      <c r="B44" s="334">
        <v>3.3836300000000001</v>
      </c>
      <c r="C44" s="334">
        <v>-0.4906299999999999</v>
      </c>
      <c r="D44" s="334">
        <v>10.770109999999999</v>
      </c>
      <c r="E44" s="294"/>
      <c r="F44" s="294"/>
      <c r="G44" s="294"/>
      <c r="H44" s="294"/>
      <c r="I44" s="294"/>
      <c r="J44" s="294"/>
      <c r="K44" s="294"/>
      <c r="L44" s="294"/>
      <c r="M44" s="294"/>
      <c r="N44" s="52"/>
    </row>
    <row r="45" spans="1:14" s="1073" customFormat="1" ht="25.5">
      <c r="A45" s="337" t="s">
        <v>1446</v>
      </c>
      <c r="B45" s="1089">
        <v>6.9900000000000006E-3</v>
      </c>
      <c r="C45" s="1089">
        <v>-1.9299999999999986E-3</v>
      </c>
      <c r="D45" s="1089">
        <v>3.32E-2</v>
      </c>
      <c r="E45" s="294"/>
      <c r="F45" s="294"/>
      <c r="G45" s="294"/>
      <c r="H45" s="294"/>
      <c r="I45" s="294"/>
      <c r="J45" s="294"/>
      <c r="K45" s="294"/>
      <c r="L45" s="294"/>
      <c r="M45" s="294"/>
      <c r="N45" s="52"/>
    </row>
    <row r="46" spans="1:14" s="261" customFormat="1">
      <c r="A46" s="969" t="s">
        <v>758</v>
      </c>
      <c r="B46" s="970">
        <v>4219.5707600000005</v>
      </c>
      <c r="C46" s="970">
        <v>-1199.0191699999987</v>
      </c>
      <c r="D46" s="970">
        <v>15242.810509999999</v>
      </c>
      <c r="E46" s="294"/>
      <c r="F46" s="294"/>
      <c r="G46" s="294"/>
      <c r="H46" s="294"/>
      <c r="I46" s="294"/>
      <c r="J46" s="294"/>
      <c r="K46" s="294"/>
      <c r="L46" s="294"/>
      <c r="M46" s="294"/>
      <c r="N46" s="52"/>
    </row>
    <row r="47" spans="1:14" s="261" customFormat="1">
      <c r="A47" s="336" t="s">
        <v>759</v>
      </c>
      <c r="B47" s="334"/>
      <c r="C47" s="334"/>
      <c r="D47" s="334"/>
      <c r="E47" s="294"/>
      <c r="F47" s="294"/>
      <c r="G47" s="294"/>
      <c r="H47" s="294"/>
      <c r="I47" s="294"/>
      <c r="J47" s="294"/>
      <c r="K47" s="294"/>
      <c r="L47" s="294"/>
      <c r="M47" s="294"/>
      <c r="N47" s="52"/>
    </row>
    <row r="48" spans="1:14" ht="25.5">
      <c r="A48" s="337" t="s">
        <v>760</v>
      </c>
      <c r="B48" s="334">
        <v>3197.5412500000002</v>
      </c>
      <c r="C48" s="334">
        <v>-715.50722999999971</v>
      </c>
      <c r="D48" s="334">
        <v>10909.09124</v>
      </c>
      <c r="E48" s="293"/>
      <c r="F48" s="293"/>
      <c r="G48" s="293"/>
      <c r="H48" s="293"/>
      <c r="I48" s="293"/>
      <c r="J48" s="293"/>
      <c r="K48" s="293"/>
      <c r="L48" s="293"/>
      <c r="M48" s="293"/>
      <c r="N48" s="52"/>
    </row>
    <row r="49" spans="1:14" ht="25.5">
      <c r="A49" s="337" t="s">
        <v>761</v>
      </c>
      <c r="B49" s="334">
        <v>3.3836300000000001</v>
      </c>
      <c r="C49" s="334">
        <v>-0.4906299999999999</v>
      </c>
      <c r="D49" s="334">
        <v>10.770109999999999</v>
      </c>
      <c r="E49" s="294"/>
      <c r="F49" s="294"/>
      <c r="G49" s="294"/>
      <c r="H49" s="294"/>
      <c r="I49" s="294"/>
      <c r="J49" s="294"/>
      <c r="K49" s="294"/>
      <c r="L49" s="294"/>
      <c r="M49" s="294"/>
      <c r="N49" s="43"/>
    </row>
    <row r="50" spans="1:14" s="1073" customFormat="1" ht="25.5">
      <c r="A50" s="337" t="s">
        <v>1447</v>
      </c>
      <c r="B50" s="1089">
        <v>1.247E-2</v>
      </c>
      <c r="C50" s="1089">
        <v>1.83E-3</v>
      </c>
      <c r="D50" s="1089">
        <v>5.8530000000000006E-2</v>
      </c>
      <c r="E50" s="294"/>
      <c r="F50" s="294"/>
      <c r="G50" s="294"/>
      <c r="H50" s="294"/>
      <c r="I50" s="294"/>
      <c r="J50" s="294"/>
      <c r="K50" s="294"/>
      <c r="L50" s="294"/>
      <c r="M50" s="294"/>
      <c r="N50" s="43"/>
    </row>
    <row r="51" spans="1:14">
      <c r="A51" s="969" t="s">
        <v>758</v>
      </c>
      <c r="B51" s="970">
        <v>3200.92488</v>
      </c>
      <c r="C51" s="970">
        <v>-715.99785999999995</v>
      </c>
      <c r="D51" s="970">
        <v>10919.861349999999</v>
      </c>
      <c r="E51" s="293"/>
      <c r="F51" s="293"/>
      <c r="G51" s="293"/>
      <c r="H51" s="293"/>
      <c r="I51" s="293"/>
      <c r="J51" s="293"/>
      <c r="K51" s="293"/>
      <c r="L51" s="293"/>
      <c r="M51" s="293"/>
    </row>
    <row r="52" spans="1:14">
      <c r="A52" s="333" t="s">
        <v>753</v>
      </c>
      <c r="B52" s="334">
        <v>58082.288440000026</v>
      </c>
      <c r="C52" s="334">
        <v>1018.6458800000037</v>
      </c>
      <c r="D52" s="334"/>
      <c r="E52" s="295"/>
      <c r="F52" s="295"/>
      <c r="G52" s="295"/>
      <c r="H52" s="295"/>
      <c r="I52" s="295"/>
      <c r="J52" s="295"/>
      <c r="K52" s="295"/>
      <c r="L52" s="295"/>
      <c r="M52" s="295"/>
    </row>
    <row r="53" spans="1:14" ht="12.75" customHeight="1">
      <c r="A53" s="12" t="s">
        <v>580</v>
      </c>
    </row>
    <row r="54" spans="1:14" ht="12.75" customHeight="1"/>
    <row r="55" spans="1:14" ht="12.75" customHeight="1">
      <c r="A55" s="610" t="s">
        <v>81</v>
      </c>
    </row>
    <row r="56" spans="1:14" ht="12.75" customHeight="1">
      <c r="D56" s="132"/>
    </row>
    <row r="57" spans="1:14" ht="12.75" customHeight="1"/>
    <row r="58" spans="1:14" ht="12.75" customHeight="1"/>
    <row r="59" spans="1:14" ht="12.75" customHeight="1"/>
    <row r="60" spans="1:14" ht="12.75" customHeight="1"/>
    <row r="61" spans="1:14" ht="12.75" customHeight="1"/>
    <row r="62" spans="1:14" ht="12.75" customHeight="1"/>
    <row r="63" spans="1:14" ht="12.75" customHeight="1"/>
    <row r="64" spans="1:14" ht="12.75" customHeight="1"/>
    <row r="65" spans="4:4" ht="12.75" customHeight="1"/>
    <row r="66" spans="4:4" ht="12.75" customHeight="1"/>
    <row r="67" spans="4:4" ht="12.75" customHeight="1">
      <c r="D67" s="15" t="s">
        <v>791</v>
      </c>
    </row>
    <row r="68" spans="4:4" ht="12.75" customHeight="1"/>
    <row r="69" spans="4:4" ht="12.75" customHeight="1"/>
    <row r="70" spans="4:4" ht="12.75" customHeight="1"/>
    <row r="71" spans="4:4" ht="12.75" customHeight="1"/>
    <row r="72" spans="4:4" ht="12.75" customHeight="1"/>
    <row r="73" spans="4:4" ht="12.75" customHeight="1"/>
    <row r="74" spans="4:4" ht="12.75" customHeight="1"/>
    <row r="75" spans="4:4" ht="12.75" customHeight="1"/>
    <row r="76" spans="4:4" ht="12.75" customHeight="1"/>
    <row r="77" spans="4:4" ht="12.75" customHeight="1"/>
  </sheetData>
  <mergeCells count="7">
    <mergeCell ref="J40:J41"/>
    <mergeCell ref="M5:M7"/>
    <mergeCell ref="K5:K7"/>
    <mergeCell ref="L5:L7"/>
    <mergeCell ref="K40:K41"/>
    <mergeCell ref="L40:L41"/>
    <mergeCell ref="M40:M41"/>
  </mergeCells>
  <hyperlinks>
    <hyperlink ref="A55" location="'2 Sadržaj'!A1" display="Sadržaj / Contents" xr:uid="{00000000-0004-0000-0300-000000000000}"/>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39997558519241921"/>
    <pageSetUpPr fitToPage="1"/>
  </sheetPr>
  <dimension ref="A1:O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13" ht="12.75" customHeight="1">
      <c r="A1" s="150" t="s">
        <v>635</v>
      </c>
      <c r="E1" s="137" t="str">
        <f>Naslovnica!A20</f>
        <v>Ožujak 2024.</v>
      </c>
    </row>
    <row r="2" spans="1:13" ht="12.75" customHeight="1">
      <c r="A2" s="549" t="s">
        <v>904</v>
      </c>
      <c r="E2" s="527" t="str">
        <f>Naslovnica!A24</f>
        <v>March 2024</v>
      </c>
    </row>
    <row r="3" spans="1:13">
      <c r="A3" s="301"/>
      <c r="B3" s="296"/>
      <c r="C3" s="296"/>
      <c r="D3" s="13" t="s">
        <v>1403</v>
      </c>
      <c r="F3" s="296"/>
      <c r="G3" s="302"/>
    </row>
    <row r="4" spans="1:13" ht="48.75" customHeight="1">
      <c r="A4" s="1136" t="s">
        <v>569</v>
      </c>
      <c r="B4" s="1138" t="s">
        <v>905</v>
      </c>
      <c r="C4" s="1138"/>
      <c r="D4" s="1138"/>
      <c r="E4" s="737"/>
      <c r="F4" s="301"/>
      <c r="G4" s="301"/>
    </row>
    <row r="5" spans="1:13" ht="60">
      <c r="A5" s="1136"/>
      <c r="B5" s="676" t="s">
        <v>570</v>
      </c>
      <c r="C5" s="676" t="s">
        <v>571</v>
      </c>
      <c r="D5" s="676" t="s">
        <v>572</v>
      </c>
      <c r="E5" s="303"/>
      <c r="F5" s="303"/>
    </row>
    <row r="6" spans="1:13" ht="12.75" customHeight="1">
      <c r="A6" s="341" t="s">
        <v>117</v>
      </c>
      <c r="B6" s="342">
        <v>3005.7332700000002</v>
      </c>
      <c r="C6" s="342">
        <v>8794.4068900000002</v>
      </c>
      <c r="D6" s="342">
        <v>76888.254258895715</v>
      </c>
      <c r="E6" s="304"/>
      <c r="F6" s="304"/>
      <c r="G6" s="978"/>
      <c r="K6" s="132"/>
      <c r="L6" s="132"/>
      <c r="M6" s="132"/>
    </row>
    <row r="7" spans="1:13" ht="12.75" customHeight="1">
      <c r="A7" s="343" t="s">
        <v>118</v>
      </c>
      <c r="B7" s="342">
        <v>34963.663789999999</v>
      </c>
      <c r="C7" s="342">
        <v>103230.68087000001</v>
      </c>
      <c r="D7" s="342">
        <v>5542226.7209150568</v>
      </c>
      <c r="E7" s="304"/>
      <c r="F7" s="304"/>
      <c r="G7" s="978"/>
      <c r="K7" s="132"/>
      <c r="L7" s="132"/>
      <c r="M7" s="132"/>
    </row>
    <row r="8" spans="1:13" ht="12.75" customHeight="1">
      <c r="A8" s="343" t="s">
        <v>119</v>
      </c>
      <c r="B8" s="342">
        <v>2809.19139</v>
      </c>
      <c r="C8" s="342">
        <v>8286.1703100000013</v>
      </c>
      <c r="D8" s="342">
        <v>130513.24925717367</v>
      </c>
      <c r="E8" s="304"/>
      <c r="F8" s="304"/>
      <c r="G8" s="978"/>
      <c r="K8" s="132"/>
      <c r="L8" s="132"/>
      <c r="M8" s="132"/>
    </row>
    <row r="9" spans="1:13" ht="12.75" customHeight="1">
      <c r="A9" s="677" t="s">
        <v>228</v>
      </c>
      <c r="B9" s="678">
        <v>40778.588449999996</v>
      </c>
      <c r="C9" s="678">
        <v>120311.25807000001</v>
      </c>
      <c r="D9" s="678">
        <v>5749628.2244311254</v>
      </c>
      <c r="E9" s="305"/>
      <c r="F9" s="305"/>
      <c r="G9" s="978"/>
      <c r="K9" s="132"/>
      <c r="L9" s="132"/>
      <c r="M9" s="132"/>
    </row>
    <row r="10" spans="1:13" ht="12.75" customHeight="1">
      <c r="A10" s="343" t="s">
        <v>120</v>
      </c>
      <c r="B10" s="342">
        <v>2512.36636</v>
      </c>
      <c r="C10" s="342">
        <v>7308.7112300000008</v>
      </c>
      <c r="D10" s="342">
        <v>64397.348389156527</v>
      </c>
      <c r="E10" s="304"/>
      <c r="F10" s="304"/>
      <c r="G10" s="978"/>
      <c r="K10" s="132"/>
      <c r="L10" s="132"/>
      <c r="M10" s="132"/>
    </row>
    <row r="11" spans="1:13" ht="12.75" customHeight="1">
      <c r="A11" s="343" t="s">
        <v>121</v>
      </c>
      <c r="B11" s="342">
        <v>15825.719880000001</v>
      </c>
      <c r="C11" s="342">
        <v>46993.441359999997</v>
      </c>
      <c r="D11" s="342">
        <v>2035385.6559555391</v>
      </c>
      <c r="E11" s="304"/>
      <c r="F11" s="304"/>
      <c r="G11" s="978"/>
      <c r="K11" s="132"/>
      <c r="L11" s="132"/>
      <c r="M11" s="132"/>
    </row>
    <row r="12" spans="1:13" ht="12.75" customHeight="1">
      <c r="A12" s="343" t="s">
        <v>122</v>
      </c>
      <c r="B12" s="342">
        <v>738.8605500000001</v>
      </c>
      <c r="C12" s="342">
        <v>2247.4859699999997</v>
      </c>
      <c r="D12" s="342">
        <v>34546.735816277127</v>
      </c>
      <c r="E12" s="304"/>
      <c r="F12" s="304"/>
      <c r="G12" s="978"/>
      <c r="K12" s="132"/>
      <c r="L12" s="132"/>
      <c r="M12" s="132"/>
    </row>
    <row r="13" spans="1:13" ht="12.75" customHeight="1">
      <c r="A13" s="677" t="s">
        <v>229</v>
      </c>
      <c r="B13" s="678">
        <v>19076.946790000002</v>
      </c>
      <c r="C13" s="678">
        <v>56549.638559999999</v>
      </c>
      <c r="D13" s="678">
        <v>2134329.7401609728</v>
      </c>
      <c r="E13" s="305"/>
      <c r="F13" s="305"/>
      <c r="G13" s="978"/>
      <c r="K13" s="132"/>
      <c r="L13" s="132"/>
      <c r="M13" s="132"/>
    </row>
    <row r="14" spans="1:13" ht="12.75" customHeight="1">
      <c r="A14" s="343" t="s">
        <v>123</v>
      </c>
      <c r="B14" s="342">
        <v>3721.5650699999997</v>
      </c>
      <c r="C14" s="342">
        <v>10875.828290000001</v>
      </c>
      <c r="D14" s="342">
        <v>94518.847580712711</v>
      </c>
      <c r="E14" s="304"/>
      <c r="F14" s="304"/>
      <c r="G14" s="978"/>
      <c r="K14" s="132"/>
      <c r="L14" s="132"/>
      <c r="M14" s="132"/>
    </row>
    <row r="15" spans="1:13" ht="12.75" customHeight="1">
      <c r="A15" s="343" t="s">
        <v>124</v>
      </c>
      <c r="B15" s="342">
        <v>18146.831979999999</v>
      </c>
      <c r="C15" s="342">
        <v>53861.365270000009</v>
      </c>
      <c r="D15" s="342">
        <v>2603084.5579563235</v>
      </c>
      <c r="E15" s="304"/>
      <c r="F15" s="304"/>
      <c r="G15" s="978"/>
      <c r="K15" s="132"/>
      <c r="L15" s="132"/>
      <c r="M15" s="132"/>
    </row>
    <row r="16" spans="1:13" ht="12.75" customHeight="1">
      <c r="A16" s="343" t="s">
        <v>125</v>
      </c>
      <c r="B16" s="342">
        <v>1178.67443</v>
      </c>
      <c r="C16" s="342">
        <v>3579.4267599999998</v>
      </c>
      <c r="D16" s="342">
        <v>54575.944027785525</v>
      </c>
      <c r="E16" s="304"/>
      <c r="F16" s="304"/>
      <c r="G16" s="978"/>
      <c r="K16" s="132"/>
      <c r="L16" s="132"/>
      <c r="M16" s="132"/>
    </row>
    <row r="17" spans="1:13" ht="12.75" customHeight="1">
      <c r="A17" s="677" t="s">
        <v>230</v>
      </c>
      <c r="B17" s="678">
        <v>23047.071479999999</v>
      </c>
      <c r="C17" s="678">
        <v>68316.620320000016</v>
      </c>
      <c r="D17" s="678">
        <v>2752179.3495648219</v>
      </c>
      <c r="E17" s="305"/>
      <c r="F17" s="305"/>
      <c r="G17" s="978"/>
      <c r="K17" s="132"/>
      <c r="L17" s="132"/>
      <c r="M17" s="132"/>
    </row>
    <row r="18" spans="1:13" ht="12.75" customHeight="1">
      <c r="A18" s="343" t="s">
        <v>126</v>
      </c>
      <c r="B18" s="342">
        <v>2437.9532200000003</v>
      </c>
      <c r="C18" s="342">
        <v>7012.614950000001</v>
      </c>
      <c r="D18" s="342">
        <v>63284.272075608867</v>
      </c>
      <c r="E18" s="304"/>
      <c r="F18" s="304"/>
      <c r="G18" s="978"/>
      <c r="K18" s="132"/>
      <c r="L18" s="132"/>
      <c r="M18" s="132"/>
    </row>
    <row r="19" spans="1:13" ht="12.75" customHeight="1">
      <c r="A19" s="343" t="s">
        <v>127</v>
      </c>
      <c r="B19" s="342">
        <v>28756.932840000001</v>
      </c>
      <c r="C19" s="342">
        <v>85212.340570000015</v>
      </c>
      <c r="D19" s="342">
        <v>4386194.0293202149</v>
      </c>
      <c r="E19" s="304"/>
      <c r="F19" s="304"/>
      <c r="G19" s="978"/>
      <c r="K19" s="132"/>
      <c r="L19" s="132"/>
      <c r="M19" s="132"/>
    </row>
    <row r="20" spans="1:13" ht="12.75" customHeight="1">
      <c r="A20" s="343" t="s">
        <v>128</v>
      </c>
      <c r="B20" s="342">
        <v>2102.9944300000002</v>
      </c>
      <c r="C20" s="342">
        <v>6381.9524800000008</v>
      </c>
      <c r="D20" s="342">
        <v>106260.84170605088</v>
      </c>
      <c r="E20" s="304"/>
      <c r="F20" s="304"/>
      <c r="G20" s="978"/>
      <c r="K20" s="132"/>
      <c r="L20" s="132"/>
      <c r="M20" s="132"/>
    </row>
    <row r="21" spans="1:13" ht="12.75" customHeight="1">
      <c r="A21" s="677" t="s">
        <v>231</v>
      </c>
      <c r="B21" s="678">
        <v>33297.880490000003</v>
      </c>
      <c r="C21" s="678">
        <v>98606.908000000025</v>
      </c>
      <c r="D21" s="678">
        <v>4555739.1431018747</v>
      </c>
      <c r="E21" s="305"/>
      <c r="F21" s="305"/>
      <c r="G21" s="978"/>
      <c r="K21" s="132"/>
      <c r="L21" s="132"/>
      <c r="M21" s="132"/>
    </row>
    <row r="22" spans="1:13" ht="12.75" customHeight="1">
      <c r="A22" s="344" t="s">
        <v>232</v>
      </c>
      <c r="B22" s="345">
        <v>11677.617920000001</v>
      </c>
      <c r="C22" s="345">
        <v>33991.561360000007</v>
      </c>
      <c r="D22" s="345">
        <v>299088.72230437386</v>
      </c>
      <c r="E22" s="305"/>
      <c r="F22" s="305"/>
      <c r="G22" s="978"/>
      <c r="H22" s="132"/>
      <c r="K22" s="132"/>
      <c r="L22" s="132"/>
      <c r="M22" s="132"/>
    </row>
    <row r="23" spans="1:13" ht="12.75" customHeight="1">
      <c r="A23" s="344" t="s">
        <v>233</v>
      </c>
      <c r="B23" s="345">
        <v>97693.148489999992</v>
      </c>
      <c r="C23" s="345">
        <v>289297.82807000005</v>
      </c>
      <c r="D23" s="345">
        <v>14566890.964147136</v>
      </c>
      <c r="E23" s="305"/>
      <c r="F23" s="305"/>
      <c r="G23" s="978"/>
      <c r="H23" s="132"/>
      <c r="K23" s="132"/>
      <c r="L23" s="132"/>
      <c r="M23" s="132"/>
    </row>
    <row r="24" spans="1:13" ht="12.75" customHeight="1">
      <c r="A24" s="344" t="s">
        <v>234</v>
      </c>
      <c r="B24" s="345">
        <v>6829.720800000001</v>
      </c>
      <c r="C24" s="345">
        <v>20495.035520000001</v>
      </c>
      <c r="D24" s="345">
        <v>325896.77080728719</v>
      </c>
      <c r="E24" s="305"/>
      <c r="F24" s="305"/>
      <c r="G24" s="978"/>
      <c r="H24" s="132"/>
      <c r="K24" s="132"/>
      <c r="L24" s="132"/>
      <c r="M24" s="132"/>
    </row>
    <row r="25" spans="1:13">
      <c r="A25" s="961" t="s">
        <v>573</v>
      </c>
      <c r="B25" s="964">
        <v>116200.48720999999</v>
      </c>
      <c r="C25" s="964">
        <v>343784.42495000002</v>
      </c>
      <c r="D25" s="964">
        <v>15191876.457258796</v>
      </c>
      <c r="E25" s="305"/>
      <c r="F25" s="305"/>
      <c r="H25" s="132"/>
      <c r="K25" s="132"/>
      <c r="L25" s="132"/>
      <c r="M25" s="132"/>
    </row>
    <row r="26" spans="1:13" ht="21.75" customHeight="1">
      <c r="A26" s="1140" t="s">
        <v>23</v>
      </c>
      <c r="B26" s="1140"/>
      <c r="C26" s="1140"/>
      <c r="D26" s="1140"/>
      <c r="E26" s="1140"/>
      <c r="F26" s="753"/>
      <c r="G26" s="753"/>
    </row>
    <row r="27" spans="1:13" ht="21" customHeight="1">
      <c r="A27" s="1141" t="s">
        <v>24</v>
      </c>
      <c r="B27" s="1141"/>
      <c r="C27" s="1141"/>
      <c r="D27" s="1141"/>
      <c r="E27" s="1141"/>
      <c r="F27" s="754"/>
      <c r="G27" s="754"/>
    </row>
    <row r="28" spans="1:13" ht="12.75" customHeight="1"/>
    <row r="29" spans="1:13" ht="12.75" customHeight="1">
      <c r="A29" s="150" t="s">
        <v>636</v>
      </c>
      <c r="E29" s="137" t="str">
        <f>Naslovnica!A20</f>
        <v>Ožujak 2024.</v>
      </c>
    </row>
    <row r="30" spans="1:13" ht="12.75" customHeight="1">
      <c r="A30" s="549" t="s">
        <v>917</v>
      </c>
      <c r="E30" s="527" t="str">
        <f>Naslovnica!A24</f>
        <v>March 2024</v>
      </c>
    </row>
    <row r="31" spans="1:13" ht="12.75" customHeight="1">
      <c r="D31" s="298"/>
      <c r="E31" s="13" t="s">
        <v>1403</v>
      </c>
    </row>
    <row r="32" spans="1:13" ht="25.5" customHeight="1">
      <c r="A32" s="1136" t="s">
        <v>574</v>
      </c>
      <c r="B32" s="1139" t="s">
        <v>805</v>
      </c>
      <c r="C32" s="1139"/>
      <c r="D32" s="1139" t="s">
        <v>804</v>
      </c>
      <c r="E32" s="1139"/>
      <c r="F32" s="750"/>
      <c r="G32" s="750"/>
    </row>
    <row r="33" spans="1:15" ht="60">
      <c r="A33" s="1136"/>
      <c r="B33" s="676" t="s">
        <v>570</v>
      </c>
      <c r="C33" s="676" t="s">
        <v>575</v>
      </c>
      <c r="D33" s="676" t="s">
        <v>570</v>
      </c>
      <c r="E33" s="676" t="s">
        <v>575</v>
      </c>
    </row>
    <row r="34" spans="1:15">
      <c r="A34" s="341" t="s">
        <v>117</v>
      </c>
      <c r="B34" s="346">
        <v>0</v>
      </c>
      <c r="C34" s="346">
        <v>0.36062</v>
      </c>
      <c r="D34" s="346">
        <v>5.2300000000000003E-3</v>
      </c>
      <c r="E34" s="347">
        <v>0.24895999999999999</v>
      </c>
      <c r="L34" s="132"/>
      <c r="M34" s="132"/>
      <c r="N34" s="132"/>
      <c r="O34" s="132"/>
    </row>
    <row r="35" spans="1:15" ht="12.75" customHeight="1">
      <c r="A35" s="343" t="s">
        <v>118</v>
      </c>
      <c r="B35" s="346">
        <v>0</v>
      </c>
      <c r="C35" s="346">
        <v>8.5669199999999996</v>
      </c>
      <c r="D35" s="346">
        <v>0</v>
      </c>
      <c r="E35" s="347">
        <v>0</v>
      </c>
      <c r="F35" s="52"/>
      <c r="L35" s="132"/>
      <c r="M35" s="132"/>
      <c r="N35" s="132"/>
      <c r="O35" s="132"/>
    </row>
    <row r="36" spans="1:15" ht="12.75" customHeight="1">
      <c r="A36" s="343" t="s">
        <v>119</v>
      </c>
      <c r="B36" s="346">
        <v>0</v>
      </c>
      <c r="C36" s="346">
        <v>0.46364999999999995</v>
      </c>
      <c r="D36" s="346">
        <v>0</v>
      </c>
      <c r="E36" s="347">
        <v>0</v>
      </c>
      <c r="F36" s="52"/>
      <c r="L36" s="132"/>
      <c r="M36" s="132"/>
      <c r="N36" s="132"/>
      <c r="O36" s="132"/>
    </row>
    <row r="37" spans="1:15" ht="12.75" customHeight="1">
      <c r="A37" s="677" t="s">
        <v>228</v>
      </c>
      <c r="B37" s="679">
        <v>0</v>
      </c>
      <c r="C37" s="679">
        <v>9.3911899999999999</v>
      </c>
      <c r="D37" s="679">
        <v>5.2300000000000003E-3</v>
      </c>
      <c r="E37" s="680">
        <v>0.24895999999999999</v>
      </c>
      <c r="F37" s="52"/>
      <c r="L37" s="132"/>
      <c r="M37" s="132"/>
      <c r="N37" s="132"/>
      <c r="O37" s="132"/>
    </row>
    <row r="38" spans="1:15" ht="12.75" customHeight="1">
      <c r="A38" s="343" t="s">
        <v>120</v>
      </c>
      <c r="B38" s="346">
        <v>0</v>
      </c>
      <c r="C38" s="346">
        <v>0.32593</v>
      </c>
      <c r="D38" s="346">
        <v>2.9999999999999997E-5</v>
      </c>
      <c r="E38" s="347">
        <v>3.4999999999999996E-3</v>
      </c>
      <c r="F38" s="52"/>
      <c r="L38" s="132"/>
      <c r="M38" s="132"/>
      <c r="N38" s="132"/>
      <c r="O38" s="132"/>
    </row>
    <row r="39" spans="1:15" ht="12.75" customHeight="1">
      <c r="A39" s="343" t="s">
        <v>121</v>
      </c>
      <c r="B39" s="346">
        <v>0</v>
      </c>
      <c r="C39" s="346">
        <v>4.46401</v>
      </c>
      <c r="D39" s="346">
        <v>0</v>
      </c>
      <c r="E39" s="347">
        <v>0</v>
      </c>
      <c r="F39" s="52"/>
      <c r="L39" s="132"/>
      <c r="M39" s="132"/>
      <c r="N39" s="132"/>
      <c r="O39" s="132"/>
    </row>
    <row r="40" spans="1:15" ht="12.75" customHeight="1">
      <c r="A40" s="343" t="s">
        <v>122</v>
      </c>
      <c r="B40" s="346">
        <v>0</v>
      </c>
      <c r="C40" s="346">
        <v>0.16782</v>
      </c>
      <c r="D40" s="346">
        <v>0</v>
      </c>
      <c r="E40" s="347">
        <v>0</v>
      </c>
      <c r="F40" s="52"/>
      <c r="L40" s="132"/>
      <c r="M40" s="132"/>
      <c r="N40" s="132"/>
      <c r="O40" s="132"/>
    </row>
    <row r="41" spans="1:15" ht="12.75" customHeight="1">
      <c r="A41" s="677" t="s">
        <v>229</v>
      </c>
      <c r="B41" s="679">
        <v>0</v>
      </c>
      <c r="C41" s="679">
        <v>4.9577599999999995</v>
      </c>
      <c r="D41" s="679">
        <v>2.9999999999999997E-5</v>
      </c>
      <c r="E41" s="680">
        <v>3.4999999999999996E-3</v>
      </c>
      <c r="F41" s="52"/>
      <c r="L41" s="132"/>
      <c r="M41" s="132"/>
      <c r="N41" s="132"/>
      <c r="O41" s="132"/>
    </row>
    <row r="42" spans="1:15" ht="12.75" customHeight="1">
      <c r="A42" s="343" t="s">
        <v>123</v>
      </c>
      <c r="B42" s="346">
        <v>0</v>
      </c>
      <c r="C42" s="346">
        <v>0.50136000000000003</v>
      </c>
      <c r="D42" s="346">
        <v>1.7850000000000001E-2</v>
      </c>
      <c r="E42" s="347">
        <v>3.4950000000000002E-2</v>
      </c>
      <c r="F42" s="52"/>
      <c r="L42" s="132"/>
      <c r="M42" s="132"/>
      <c r="N42" s="132"/>
      <c r="O42" s="132"/>
    </row>
    <row r="43" spans="1:15" ht="12.75" customHeight="1">
      <c r="A43" s="343" t="s">
        <v>124</v>
      </c>
      <c r="B43" s="346">
        <v>0</v>
      </c>
      <c r="C43" s="346">
        <v>4.9113800000000003</v>
      </c>
      <c r="D43" s="346">
        <v>0</v>
      </c>
      <c r="E43" s="347">
        <v>2.674E-2</v>
      </c>
      <c r="F43" s="52"/>
      <c r="L43" s="132"/>
      <c r="M43" s="132"/>
      <c r="N43" s="132"/>
      <c r="O43" s="132"/>
    </row>
    <row r="44" spans="1:15" ht="12.75" customHeight="1">
      <c r="A44" s="343" t="s">
        <v>125</v>
      </c>
      <c r="B44" s="346">
        <v>0</v>
      </c>
      <c r="C44" s="346">
        <v>0.20880000000000001</v>
      </c>
      <c r="D44" s="346">
        <v>0</v>
      </c>
      <c r="E44" s="347">
        <v>0</v>
      </c>
      <c r="F44" s="52"/>
      <c r="L44" s="132"/>
      <c r="M44" s="132"/>
      <c r="N44" s="132"/>
      <c r="O44" s="132"/>
    </row>
    <row r="45" spans="1:15" ht="12.75" customHeight="1">
      <c r="A45" s="677" t="s">
        <v>230</v>
      </c>
      <c r="B45" s="679">
        <v>0</v>
      </c>
      <c r="C45" s="679">
        <v>5.6215400000000004</v>
      </c>
      <c r="D45" s="679">
        <v>1.7850000000000001E-2</v>
      </c>
      <c r="E45" s="680">
        <v>6.1690000000000002E-2</v>
      </c>
      <c r="F45" s="52"/>
      <c r="L45" s="132"/>
      <c r="M45" s="132"/>
      <c r="N45" s="132"/>
      <c r="O45" s="132"/>
    </row>
    <row r="46" spans="1:15" ht="12.75" customHeight="1">
      <c r="A46" s="343" t="s">
        <v>126</v>
      </c>
      <c r="B46" s="346">
        <v>0</v>
      </c>
      <c r="C46" s="346">
        <v>0.30082999999999999</v>
      </c>
      <c r="D46" s="346">
        <v>1.83E-3</v>
      </c>
      <c r="E46" s="347">
        <v>1.7049999999999996E-2</v>
      </c>
      <c r="F46" s="52"/>
      <c r="L46" s="132"/>
      <c r="M46" s="132"/>
      <c r="N46" s="132"/>
      <c r="O46" s="132"/>
    </row>
    <row r="47" spans="1:15" ht="12.75" customHeight="1">
      <c r="A47" s="343" t="s">
        <v>127</v>
      </c>
      <c r="B47" s="346">
        <v>0</v>
      </c>
      <c r="C47" s="346">
        <v>7.38042</v>
      </c>
      <c r="D47" s="346">
        <v>0</v>
      </c>
      <c r="E47" s="347">
        <v>4.7699999999999999E-3</v>
      </c>
      <c r="F47" s="52"/>
      <c r="L47" s="132"/>
      <c r="M47" s="132"/>
      <c r="N47" s="132"/>
      <c r="O47" s="132"/>
    </row>
    <row r="48" spans="1:15" ht="12.75" customHeight="1">
      <c r="A48" s="343" t="s">
        <v>128</v>
      </c>
      <c r="B48" s="346">
        <v>0</v>
      </c>
      <c r="C48" s="346">
        <v>0.38636999999999999</v>
      </c>
      <c r="D48" s="346">
        <v>0</v>
      </c>
      <c r="E48" s="347">
        <v>0.1268</v>
      </c>
      <c r="F48" s="52"/>
      <c r="L48" s="132"/>
      <c r="M48" s="132"/>
      <c r="N48" s="132"/>
      <c r="O48" s="132"/>
    </row>
    <row r="49" spans="1:15" ht="12.75" customHeight="1">
      <c r="A49" s="677" t="s">
        <v>231</v>
      </c>
      <c r="B49" s="679">
        <v>0</v>
      </c>
      <c r="C49" s="679">
        <v>8.0676199999999998</v>
      </c>
      <c r="D49" s="679">
        <v>1.83E-3</v>
      </c>
      <c r="E49" s="680">
        <v>0.14862</v>
      </c>
      <c r="F49" s="52"/>
      <c r="L49" s="132"/>
      <c r="M49" s="132"/>
      <c r="N49" s="132"/>
      <c r="O49" s="132"/>
    </row>
    <row r="50" spans="1:15" ht="12.75" customHeight="1">
      <c r="A50" s="344" t="s">
        <v>232</v>
      </c>
      <c r="B50" s="348">
        <v>0</v>
      </c>
      <c r="C50" s="348">
        <v>1.48874</v>
      </c>
      <c r="D50" s="348">
        <v>2.4940000000000004E-2</v>
      </c>
      <c r="E50" s="349">
        <v>0.30445999999999995</v>
      </c>
      <c r="F50" s="52"/>
      <c r="L50" s="132"/>
      <c r="M50" s="132"/>
      <c r="N50" s="132"/>
      <c r="O50" s="132"/>
    </row>
    <row r="51" spans="1:15" ht="12.75" customHeight="1">
      <c r="A51" s="344" t="s">
        <v>233</v>
      </c>
      <c r="B51" s="348">
        <v>0</v>
      </c>
      <c r="C51" s="348">
        <v>25.32273</v>
      </c>
      <c r="D51" s="348">
        <v>0</v>
      </c>
      <c r="E51" s="349">
        <v>3.1509999999999996E-2</v>
      </c>
      <c r="F51" s="52"/>
      <c r="L51" s="132"/>
      <c r="M51" s="132"/>
      <c r="N51" s="132"/>
      <c r="O51" s="132"/>
    </row>
    <row r="52" spans="1:15" ht="12.75" customHeight="1">
      <c r="A52" s="344" t="s">
        <v>234</v>
      </c>
      <c r="B52" s="348">
        <v>0</v>
      </c>
      <c r="C52" s="348">
        <v>1.22664</v>
      </c>
      <c r="D52" s="348">
        <v>0</v>
      </c>
      <c r="E52" s="349">
        <v>0.1268</v>
      </c>
      <c r="F52" s="43"/>
      <c r="L52" s="132"/>
      <c r="M52" s="132"/>
      <c r="N52" s="132"/>
      <c r="O52" s="132"/>
    </row>
    <row r="53" spans="1:15" ht="12.75" customHeight="1">
      <c r="A53" s="961" t="s">
        <v>573</v>
      </c>
      <c r="B53" s="965">
        <v>0</v>
      </c>
      <c r="C53" s="965">
        <v>28.03811</v>
      </c>
      <c r="D53" s="965">
        <v>2.4940000000000004E-2</v>
      </c>
      <c r="E53" s="966">
        <v>0.4627699999999999</v>
      </c>
      <c r="L53" s="132"/>
      <c r="M53" s="132"/>
      <c r="N53" s="132"/>
      <c r="O53" s="132"/>
    </row>
    <row r="54" spans="1:15" ht="24.75" customHeight="1">
      <c r="A54" s="1142" t="s">
        <v>25</v>
      </c>
      <c r="B54" s="1142"/>
      <c r="C54" s="1142"/>
      <c r="D54" s="1142"/>
      <c r="E54" s="1142"/>
      <c r="F54" s="755"/>
    </row>
    <row r="55" spans="1:15">
      <c r="A55" s="553" t="s">
        <v>26</v>
      </c>
      <c r="B55" s="174"/>
      <c r="C55" s="174"/>
      <c r="D55" s="174"/>
      <c r="E55" s="174"/>
      <c r="F55" s="174"/>
    </row>
    <row r="56" spans="1:15" ht="12.75" customHeight="1">
      <c r="A56" s="16" t="s">
        <v>576</v>
      </c>
    </row>
    <row r="57" spans="1:15" ht="12.75" customHeight="1"/>
    <row r="58" spans="1:15" ht="12.75" customHeight="1">
      <c r="A58" s="306" t="s">
        <v>637</v>
      </c>
      <c r="D58" s="137" t="str">
        <f t="shared" ref="D58:D59" si="0">E1</f>
        <v>Ožujak 2024.</v>
      </c>
    </row>
    <row r="59" spans="1:15" ht="12.75" customHeight="1">
      <c r="A59" s="554" t="s">
        <v>638</v>
      </c>
      <c r="D59" s="527" t="str">
        <f t="shared" si="0"/>
        <v>March 2024</v>
      </c>
    </row>
    <row r="60" spans="1:15" ht="12.75" customHeight="1">
      <c r="D60" s="13" t="s">
        <v>1403</v>
      </c>
    </row>
    <row r="61" spans="1:15" ht="42.75" customHeight="1">
      <c r="A61" s="1137" t="s">
        <v>574</v>
      </c>
      <c r="B61" s="1138" t="s">
        <v>577</v>
      </c>
      <c r="C61" s="1138"/>
      <c r="D61" s="1138"/>
      <c r="E61" s="751"/>
    </row>
    <row r="62" spans="1:15" ht="60">
      <c r="A62" s="1137"/>
      <c r="B62" s="676" t="s">
        <v>570</v>
      </c>
      <c r="C62" s="676" t="s">
        <v>575</v>
      </c>
      <c r="D62" s="676" t="s">
        <v>578</v>
      </c>
    </row>
    <row r="63" spans="1:15" ht="12.75" customHeight="1">
      <c r="A63" s="341" t="s">
        <v>117</v>
      </c>
      <c r="B63" s="342">
        <v>0</v>
      </c>
      <c r="C63" s="342">
        <v>19.92634</v>
      </c>
      <c r="D63" s="342">
        <v>645.23809052823663</v>
      </c>
      <c r="M63" s="132"/>
      <c r="N63" s="132"/>
      <c r="O63" s="132"/>
    </row>
    <row r="64" spans="1:15" ht="12.75" customHeight="1">
      <c r="A64" s="343" t="s">
        <v>118</v>
      </c>
      <c r="B64" s="342">
        <v>1989.8522499999999</v>
      </c>
      <c r="C64" s="342">
        <v>6266.9143199999999</v>
      </c>
      <c r="D64" s="342">
        <v>443211.30722383538</v>
      </c>
      <c r="M64" s="132"/>
      <c r="N64" s="132"/>
      <c r="O64" s="132"/>
    </row>
    <row r="65" spans="1:15" ht="12.75" customHeight="1">
      <c r="A65" s="343" t="s">
        <v>119</v>
      </c>
      <c r="B65" s="342">
        <v>4211.90578</v>
      </c>
      <c r="C65" s="342">
        <v>15355.703230000001</v>
      </c>
      <c r="D65" s="342">
        <v>414101.30362950108</v>
      </c>
      <c r="M65" s="132"/>
      <c r="N65" s="132"/>
      <c r="O65" s="132"/>
    </row>
    <row r="66" spans="1:15" ht="12.75" customHeight="1">
      <c r="A66" s="677" t="s">
        <v>228</v>
      </c>
      <c r="B66" s="678">
        <v>6201.75803</v>
      </c>
      <c r="C66" s="678">
        <v>21642.543890000001</v>
      </c>
      <c r="D66" s="678">
        <v>857957.84894386469</v>
      </c>
      <c r="M66" s="132"/>
      <c r="N66" s="132"/>
      <c r="O66" s="132"/>
    </row>
    <row r="67" spans="1:15" ht="12.75" customHeight="1">
      <c r="A67" s="343" t="s">
        <v>120</v>
      </c>
      <c r="B67" s="342">
        <v>0</v>
      </c>
      <c r="C67" s="342">
        <v>0</v>
      </c>
      <c r="D67" s="342">
        <v>157.13203210299289</v>
      </c>
      <c r="M67" s="132"/>
      <c r="N67" s="132"/>
      <c r="O67" s="132"/>
    </row>
    <row r="68" spans="1:15" ht="12.75" customHeight="1">
      <c r="A68" s="343" t="s">
        <v>121</v>
      </c>
      <c r="B68" s="342">
        <v>908.71404000000007</v>
      </c>
      <c r="C68" s="342">
        <v>2246.0300899999997</v>
      </c>
      <c r="D68" s="342">
        <v>172230.14329296895</v>
      </c>
      <c r="M68" s="132"/>
      <c r="N68" s="132"/>
      <c r="O68" s="132"/>
    </row>
    <row r="69" spans="1:15" ht="12.75" customHeight="1">
      <c r="A69" s="343" t="s">
        <v>122</v>
      </c>
      <c r="B69" s="342">
        <v>1010.1179599999999</v>
      </c>
      <c r="C69" s="342">
        <v>4517.6892800000005</v>
      </c>
      <c r="D69" s="342">
        <v>128218.98728517351</v>
      </c>
      <c r="M69" s="132"/>
      <c r="N69" s="132"/>
      <c r="O69" s="132"/>
    </row>
    <row r="70" spans="1:15" ht="12.75" customHeight="1">
      <c r="A70" s="677" t="s">
        <v>229</v>
      </c>
      <c r="B70" s="678">
        <v>1918.8319999999999</v>
      </c>
      <c r="C70" s="678">
        <v>6763.7193700000007</v>
      </c>
      <c r="D70" s="678">
        <v>300606.26261024544</v>
      </c>
      <c r="M70" s="132"/>
      <c r="N70" s="132"/>
      <c r="O70" s="132"/>
    </row>
    <row r="71" spans="1:15">
      <c r="A71" s="343" t="s">
        <v>123</v>
      </c>
      <c r="B71" s="342">
        <v>1.0353599999999998</v>
      </c>
      <c r="C71" s="342">
        <v>1.8281099999999999</v>
      </c>
      <c r="D71" s="342">
        <v>421.66395203264977</v>
      </c>
      <c r="M71" s="132"/>
      <c r="N71" s="132"/>
      <c r="O71" s="132"/>
    </row>
    <row r="72" spans="1:15">
      <c r="A72" s="343" t="s">
        <v>124</v>
      </c>
      <c r="B72" s="342">
        <v>997.38271999999995</v>
      </c>
      <c r="C72" s="342">
        <v>3052.9684600000001</v>
      </c>
      <c r="D72" s="342">
        <v>255108.98781760765</v>
      </c>
      <c r="M72" s="132"/>
      <c r="N72" s="132"/>
      <c r="O72" s="132"/>
    </row>
    <row r="73" spans="1:15">
      <c r="A73" s="343" t="s">
        <v>125</v>
      </c>
      <c r="B73" s="342">
        <v>1783.5646299999999</v>
      </c>
      <c r="C73" s="342">
        <v>6669.4094500000001</v>
      </c>
      <c r="D73" s="342">
        <v>190208.38309850491</v>
      </c>
      <c r="M73" s="132"/>
      <c r="N73" s="132"/>
      <c r="O73" s="132"/>
    </row>
    <row r="74" spans="1:15">
      <c r="A74" s="677" t="s">
        <v>230</v>
      </c>
      <c r="B74" s="678">
        <v>2781.9827099999998</v>
      </c>
      <c r="C74" s="678">
        <v>9724.2060199999996</v>
      </c>
      <c r="D74" s="678">
        <v>445739.03486814525</v>
      </c>
      <c r="M74" s="132"/>
      <c r="N74" s="132"/>
      <c r="O74" s="132"/>
    </row>
    <row r="75" spans="1:15">
      <c r="A75" s="343" t="s">
        <v>126</v>
      </c>
      <c r="B75" s="342">
        <v>0</v>
      </c>
      <c r="C75" s="342">
        <v>1.36568</v>
      </c>
      <c r="D75" s="342">
        <v>480.25003673369173</v>
      </c>
      <c r="M75" s="132"/>
      <c r="N75" s="132"/>
      <c r="O75" s="132"/>
    </row>
    <row r="76" spans="1:15">
      <c r="A76" s="343" t="s">
        <v>127</v>
      </c>
      <c r="B76" s="342">
        <v>1974.0242900000001</v>
      </c>
      <c r="C76" s="342">
        <v>5046.6270100000002</v>
      </c>
      <c r="D76" s="342">
        <v>347204.80077024712</v>
      </c>
      <c r="M76" s="132"/>
      <c r="N76" s="132"/>
      <c r="O76" s="132"/>
    </row>
    <row r="77" spans="1:15">
      <c r="A77" s="343" t="s">
        <v>128</v>
      </c>
      <c r="B77" s="342">
        <v>2679.1036300000001</v>
      </c>
      <c r="C77" s="342">
        <v>10966.477120000001</v>
      </c>
      <c r="D77" s="342">
        <v>362216.28389025613</v>
      </c>
      <c r="M77" s="132"/>
      <c r="N77" s="132"/>
      <c r="O77" s="132"/>
    </row>
    <row r="78" spans="1:15">
      <c r="A78" s="677" t="s">
        <v>231</v>
      </c>
      <c r="B78" s="678">
        <v>4653.1279199999999</v>
      </c>
      <c r="C78" s="678">
        <v>16014.469810000002</v>
      </c>
      <c r="D78" s="678">
        <v>709901.33469723701</v>
      </c>
      <c r="M78" s="132"/>
      <c r="N78" s="132"/>
      <c r="O78" s="132"/>
    </row>
    <row r="79" spans="1:15">
      <c r="A79" s="344" t="s">
        <v>232</v>
      </c>
      <c r="B79" s="345">
        <v>1.0353599999999998</v>
      </c>
      <c r="C79" s="345">
        <v>23.12013</v>
      </c>
      <c r="D79" s="345">
        <v>1704.284111397571</v>
      </c>
      <c r="M79" s="132"/>
      <c r="N79" s="132"/>
      <c r="O79" s="132"/>
    </row>
    <row r="80" spans="1:15">
      <c r="A80" s="344" t="s">
        <v>233</v>
      </c>
      <c r="B80" s="345">
        <v>5869.9732999999997</v>
      </c>
      <c r="C80" s="345">
        <v>16612.53988</v>
      </c>
      <c r="D80" s="345">
        <v>1217755.2391046591</v>
      </c>
      <c r="M80" s="132"/>
      <c r="N80" s="132"/>
      <c r="O80" s="132"/>
    </row>
    <row r="81" spans="1:15">
      <c r="A81" s="344" t="s">
        <v>234</v>
      </c>
      <c r="B81" s="345">
        <v>9684.6919999999991</v>
      </c>
      <c r="C81" s="345">
        <v>37509.27908</v>
      </c>
      <c r="D81" s="345">
        <v>1094744.9579034357</v>
      </c>
      <c r="M81" s="132"/>
      <c r="N81" s="132"/>
      <c r="O81" s="132"/>
    </row>
    <row r="82" spans="1:15">
      <c r="A82" s="961" t="s">
        <v>579</v>
      </c>
      <c r="B82" s="964">
        <v>15555.700659999999</v>
      </c>
      <c r="C82" s="964">
        <v>54144.93909</v>
      </c>
      <c r="D82" s="964">
        <v>2314204.4811194921</v>
      </c>
      <c r="M82" s="132"/>
      <c r="N82" s="132"/>
      <c r="O82" s="132"/>
    </row>
    <row r="83" spans="1:15">
      <c r="A83" s="16" t="s">
        <v>576</v>
      </c>
    </row>
    <row r="85" spans="1:15">
      <c r="A85" s="610" t="s">
        <v>81</v>
      </c>
      <c r="E85" s="13" t="s">
        <v>793</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xr:uid="{00000000-0004-0000-0400-000000000000}"/>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39997558519241921"/>
  </sheetPr>
  <dimension ref="A1:M95"/>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61" customWidth="1"/>
    <col min="12" max="12" width="12.140625" customWidth="1"/>
  </cols>
  <sheetData>
    <row r="1" spans="1:13" ht="12.75" customHeight="1">
      <c r="A1" s="136" t="s">
        <v>639</v>
      </c>
      <c r="E1" s="137" t="str">
        <f>Naslovnica!A20</f>
        <v>Ožujak 2024.</v>
      </c>
    </row>
    <row r="2" spans="1:13" ht="12.75" customHeight="1">
      <c r="A2" s="525" t="s">
        <v>908</v>
      </c>
      <c r="E2" s="527" t="str">
        <f>Naslovnica!A24</f>
        <v>March 2024</v>
      </c>
    </row>
    <row r="3" spans="1:13" ht="12.75" customHeight="1">
      <c r="E3" s="13" t="s">
        <v>1403</v>
      </c>
      <c r="F3" s="307"/>
      <c r="G3" s="307"/>
    </row>
    <row r="4" spans="1:13" ht="16.5" customHeight="1">
      <c r="A4" s="1143" t="s">
        <v>559</v>
      </c>
      <c r="B4" s="1148" t="s">
        <v>558</v>
      </c>
      <c r="C4" s="1148"/>
      <c r="D4" s="1148"/>
      <c r="E4" s="1148"/>
      <c r="F4" s="261"/>
      <c r="G4" s="261"/>
    </row>
    <row r="5" spans="1:13" ht="12.75" customHeight="1">
      <c r="A5" s="1143"/>
      <c r="B5" s="1146" t="str">
        <f>Naslovnica!A20</f>
        <v>Ožujak 2024.</v>
      </c>
      <c r="C5" s="1146"/>
      <c r="D5" s="1147" t="s">
        <v>17</v>
      </c>
      <c r="E5" s="1147"/>
    </row>
    <row r="6" spans="1:13" ht="12.75" customHeight="1">
      <c r="A6" s="1143"/>
      <c r="B6" s="1144" t="str">
        <f>Naslovnica!A24</f>
        <v>March 2024</v>
      </c>
      <c r="C6" s="1144"/>
      <c r="D6" s="1145" t="s">
        <v>45</v>
      </c>
      <c r="E6" s="1145"/>
    </row>
    <row r="7" spans="1:13" ht="12.75" customHeight="1">
      <c r="A7" s="1143"/>
      <c r="B7" s="727" t="s">
        <v>27</v>
      </c>
      <c r="C7" s="681" t="s">
        <v>28</v>
      </c>
      <c r="D7" s="681" t="s">
        <v>145</v>
      </c>
      <c r="E7" s="681" t="s">
        <v>143</v>
      </c>
    </row>
    <row r="8" spans="1:13" ht="12.75" customHeight="1">
      <c r="A8" s="1143"/>
      <c r="B8" s="726" t="s">
        <v>29</v>
      </c>
      <c r="C8" s="682" t="s">
        <v>30</v>
      </c>
      <c r="D8" s="682" t="s">
        <v>29</v>
      </c>
      <c r="E8" s="682" t="s">
        <v>144</v>
      </c>
    </row>
    <row r="9" spans="1:13" ht="12.75" customHeight="1">
      <c r="A9" s="350" t="s">
        <v>117</v>
      </c>
      <c r="B9" s="351">
        <v>132713.62805999999</v>
      </c>
      <c r="C9" s="352">
        <v>1.6989873539507039E-2</v>
      </c>
      <c r="D9" s="351">
        <v>5078.6169599999994</v>
      </c>
      <c r="E9" s="352">
        <v>3.9790155665211602E-2</v>
      </c>
      <c r="G9" s="132"/>
      <c r="H9" s="805"/>
      <c r="I9" s="805"/>
      <c r="J9" s="805"/>
      <c r="K9" s="805"/>
      <c r="L9" s="792"/>
      <c r="M9" s="76"/>
    </row>
    <row r="10" spans="1:13" ht="12.75" customHeight="1">
      <c r="A10" s="350" t="s">
        <v>118</v>
      </c>
      <c r="B10" s="351">
        <v>6904527.66029</v>
      </c>
      <c r="C10" s="352">
        <v>0.88391112136065531</v>
      </c>
      <c r="D10" s="351">
        <v>111518.16151000001</v>
      </c>
      <c r="E10" s="352">
        <v>1.6416606149310953E-2</v>
      </c>
      <c r="G10" s="132"/>
      <c r="H10" s="805"/>
      <c r="I10" s="805"/>
      <c r="J10" s="805"/>
      <c r="K10" s="805"/>
      <c r="L10" s="792"/>
      <c r="M10" s="76"/>
    </row>
    <row r="11" spans="1:13" ht="12.75" customHeight="1">
      <c r="A11" s="350" t="s">
        <v>119</v>
      </c>
      <c r="B11" s="351">
        <v>774095.72669000004</v>
      </c>
      <c r="C11" s="352">
        <v>9.9099005099837711E-2</v>
      </c>
      <c r="D11" s="351">
        <v>13011.092180000036</v>
      </c>
      <c r="E11" s="352">
        <v>1.7095460333891532E-2</v>
      </c>
      <c r="G11" s="132"/>
      <c r="H11" s="805"/>
      <c r="I11" s="805"/>
      <c r="J11" s="805"/>
      <c r="K11" s="805"/>
      <c r="L11" s="792"/>
      <c r="M11" s="76"/>
    </row>
    <row r="12" spans="1:13" ht="12.75" customHeight="1">
      <c r="A12" s="683" t="s">
        <v>560</v>
      </c>
      <c r="B12" s="684">
        <v>7811337.01504</v>
      </c>
      <c r="C12" s="685">
        <v>1</v>
      </c>
      <c r="D12" s="684">
        <v>129607.87064999994</v>
      </c>
      <c r="E12" s="685">
        <v>1.6872226059239992E-2</v>
      </c>
      <c r="G12" s="132"/>
      <c r="H12" s="805"/>
      <c r="I12" s="805"/>
      <c r="J12" s="805"/>
      <c r="K12" s="805"/>
      <c r="L12" s="792"/>
      <c r="M12" s="76"/>
    </row>
    <row r="13" spans="1:13" ht="12.75" customHeight="1">
      <c r="A13" s="350" t="s">
        <v>120</v>
      </c>
      <c r="B13" s="351">
        <v>98950.052930000005</v>
      </c>
      <c r="C13" s="352">
        <v>2.9923535690878002E-2</v>
      </c>
      <c r="D13" s="351">
        <v>4785.3172700000141</v>
      </c>
      <c r="E13" s="352">
        <v>5.0818570630074555E-2</v>
      </c>
      <c r="G13" s="132"/>
      <c r="H13" s="805"/>
      <c r="I13" s="805"/>
      <c r="J13" s="805"/>
      <c r="K13" s="805"/>
      <c r="L13" s="792"/>
      <c r="M13" s="76"/>
    </row>
    <row r="14" spans="1:13" ht="12.75" customHeight="1">
      <c r="A14" s="350" t="s">
        <v>121</v>
      </c>
      <c r="B14" s="351">
        <v>2975967.1438800003</v>
      </c>
      <c r="C14" s="352">
        <v>0.89996373329654422</v>
      </c>
      <c r="D14" s="351">
        <v>52825.412390000653</v>
      </c>
      <c r="E14" s="352">
        <v>1.8071450939559641E-2</v>
      </c>
      <c r="G14" s="132"/>
      <c r="H14" s="805"/>
      <c r="I14" s="805"/>
      <c r="J14" s="805"/>
      <c r="K14" s="805"/>
      <c r="L14" s="792"/>
      <c r="M14" s="76"/>
    </row>
    <row r="15" spans="1:13" ht="12.75" customHeight="1">
      <c r="A15" s="350" t="s">
        <v>122</v>
      </c>
      <c r="B15" s="351">
        <v>231846.21351</v>
      </c>
      <c r="C15" s="352">
        <v>7.0112731012577603E-2</v>
      </c>
      <c r="D15" s="351">
        <v>4245.235639999999</v>
      </c>
      <c r="E15" s="804">
        <v>1.8652097542501744E-2</v>
      </c>
      <c r="G15" s="132"/>
      <c r="H15" s="805"/>
      <c r="I15" s="805"/>
      <c r="J15" s="805"/>
      <c r="K15" s="805"/>
      <c r="L15" s="792"/>
      <c r="M15" s="76"/>
    </row>
    <row r="16" spans="1:13" ht="12.75" customHeight="1">
      <c r="A16" s="686" t="s">
        <v>561</v>
      </c>
      <c r="B16" s="684">
        <v>3306763.4103200007</v>
      </c>
      <c r="C16" s="685">
        <v>1</v>
      </c>
      <c r="D16" s="684">
        <v>61855.965300001204</v>
      </c>
      <c r="E16" s="685">
        <v>1.906247446130771E-2</v>
      </c>
      <c r="G16" s="132"/>
      <c r="H16" s="805"/>
      <c r="I16" s="805"/>
      <c r="J16" s="805"/>
      <c r="K16" s="805"/>
      <c r="L16" s="792"/>
      <c r="M16" s="76"/>
    </row>
    <row r="17" spans="1:13" ht="12.75" customHeight="1">
      <c r="A17" s="350" t="s">
        <v>123</v>
      </c>
      <c r="B17" s="351">
        <v>143935.50803999999</v>
      </c>
      <c r="C17" s="352">
        <v>3.737582061335043E-2</v>
      </c>
      <c r="D17" s="351">
        <v>7266.9997999999905</v>
      </c>
      <c r="E17" s="352">
        <v>5.3172452773382117E-2</v>
      </c>
      <c r="G17" s="132"/>
      <c r="H17" s="805"/>
      <c r="I17" s="805"/>
      <c r="J17" s="805"/>
      <c r="K17" s="805"/>
      <c r="L17" s="792"/>
      <c r="M17" s="76"/>
    </row>
    <row r="18" spans="1:13" ht="12.75" customHeight="1">
      <c r="A18" s="350" t="s">
        <v>124</v>
      </c>
      <c r="B18" s="351">
        <v>3358936.8212899999</v>
      </c>
      <c r="C18" s="352">
        <v>0.87221716026613716</v>
      </c>
      <c r="D18" s="351">
        <v>67828.329619999975</v>
      </c>
      <c r="E18" s="352">
        <v>2.0609569630316793E-2</v>
      </c>
      <c r="G18" s="132"/>
      <c r="H18" s="805"/>
      <c r="I18" s="805"/>
      <c r="J18" s="805"/>
      <c r="K18" s="805"/>
      <c r="L18" s="792"/>
      <c r="M18" s="76"/>
    </row>
    <row r="19" spans="1:13" ht="12.75" customHeight="1">
      <c r="A19" s="350" t="s">
        <v>125</v>
      </c>
      <c r="B19" s="351">
        <v>348160.38855999999</v>
      </c>
      <c r="C19" s="352">
        <v>9.0407019120512383E-2</v>
      </c>
      <c r="D19" s="351">
        <v>6668.9486899999902</v>
      </c>
      <c r="E19" s="352">
        <v>1.9528889779898195E-2</v>
      </c>
      <c r="G19" s="132"/>
      <c r="H19" s="805"/>
      <c r="I19" s="805"/>
      <c r="J19" s="805"/>
      <c r="K19" s="805"/>
      <c r="L19" s="792"/>
      <c r="M19" s="76"/>
    </row>
    <row r="20" spans="1:13" ht="12.75" customHeight="1">
      <c r="A20" s="683" t="s">
        <v>562</v>
      </c>
      <c r="B20" s="684">
        <v>3851032.71789</v>
      </c>
      <c r="C20" s="685">
        <v>1</v>
      </c>
      <c r="D20" s="684">
        <v>81764.278110000305</v>
      </c>
      <c r="E20" s="685">
        <v>2.1692346781958749E-2</v>
      </c>
      <c r="G20" s="132"/>
      <c r="H20" s="805"/>
      <c r="I20" s="805"/>
      <c r="J20" s="805"/>
      <c r="K20" s="805"/>
      <c r="L20" s="792"/>
      <c r="M20" s="76"/>
    </row>
    <row r="21" spans="1:13" ht="12.75" customHeight="1">
      <c r="A21" s="350" t="s">
        <v>126</v>
      </c>
      <c r="B21" s="351">
        <v>99188.580870000005</v>
      </c>
      <c r="C21" s="352">
        <v>1.6038382041879146E-2</v>
      </c>
      <c r="D21" s="351">
        <v>4292.3017400000099</v>
      </c>
      <c r="E21" s="352">
        <v>4.5231507276696448E-2</v>
      </c>
      <c r="G21" s="132"/>
      <c r="H21" s="805"/>
      <c r="I21" s="805"/>
      <c r="J21" s="805"/>
      <c r="K21" s="805"/>
      <c r="L21" s="792"/>
      <c r="M21" s="76"/>
    </row>
    <row r="22" spans="1:13" ht="12.75" customHeight="1">
      <c r="A22" s="350" t="s">
        <v>127</v>
      </c>
      <c r="B22" s="351">
        <v>5476590.1143500004</v>
      </c>
      <c r="C22" s="352">
        <v>0.88554190180263137</v>
      </c>
      <c r="D22" s="351">
        <v>93177.759209999815</v>
      </c>
      <c r="E22" s="352">
        <v>1.7308308014160501E-2</v>
      </c>
      <c r="G22" s="132"/>
      <c r="H22" s="805"/>
      <c r="I22" s="805"/>
      <c r="J22" s="805"/>
      <c r="K22" s="805"/>
      <c r="L22" s="792"/>
      <c r="M22" s="76"/>
    </row>
    <row r="23" spans="1:13" ht="12.75" customHeight="1">
      <c r="A23" s="350" t="s">
        <v>128</v>
      </c>
      <c r="B23" s="351">
        <v>608671.86912000005</v>
      </c>
      <c r="C23" s="352">
        <v>9.8419716155489556E-2</v>
      </c>
      <c r="D23" s="351">
        <v>8803.0483400000958</v>
      </c>
      <c r="E23" s="352">
        <v>1.4674955648726007E-2</v>
      </c>
      <c r="G23" s="132"/>
      <c r="H23" s="805"/>
      <c r="I23" s="805"/>
      <c r="J23" s="805"/>
      <c r="K23" s="805"/>
      <c r="L23" s="792"/>
      <c r="M23" s="76"/>
    </row>
    <row r="24" spans="1:13" ht="12.75" customHeight="1">
      <c r="A24" s="683" t="s">
        <v>563</v>
      </c>
      <c r="B24" s="684">
        <v>6184450.56434</v>
      </c>
      <c r="C24" s="685">
        <v>1</v>
      </c>
      <c r="D24" s="684">
        <v>106273.10929000005</v>
      </c>
      <c r="E24" s="685">
        <v>1.7484370944402805E-2</v>
      </c>
      <c r="G24" s="132"/>
      <c r="H24" s="805"/>
      <c r="I24" s="805"/>
      <c r="J24" s="805"/>
      <c r="K24" s="805"/>
      <c r="L24" s="792"/>
      <c r="M24" s="76"/>
    </row>
    <row r="25" spans="1:13" ht="12.75" customHeight="1">
      <c r="A25" s="353" t="s">
        <v>564</v>
      </c>
      <c r="B25" s="354">
        <v>474787.76990000001</v>
      </c>
      <c r="C25" s="355">
        <v>2.2444791221340146E-2</v>
      </c>
      <c r="D25" s="354">
        <v>21423.235770000028</v>
      </c>
      <c r="E25" s="355">
        <v>4.72538854657234E-2</v>
      </c>
      <c r="G25" s="132"/>
      <c r="H25" s="805"/>
      <c r="I25" s="805"/>
      <c r="J25" s="805"/>
      <c r="K25" s="805"/>
      <c r="L25" s="792"/>
      <c r="M25" s="76"/>
    </row>
    <row r="26" spans="1:13" ht="12.75" customHeight="1">
      <c r="A26" s="353" t="s">
        <v>565</v>
      </c>
      <c r="B26" s="354">
        <v>18716021.739810001</v>
      </c>
      <c r="C26" s="355">
        <v>0.88476836825972927</v>
      </c>
      <c r="D26" s="354">
        <v>325349.66273000091</v>
      </c>
      <c r="E26" s="355">
        <v>1.7691015389017739E-2</v>
      </c>
      <c r="G26" s="132"/>
      <c r="H26" s="805"/>
      <c r="I26" s="805"/>
      <c r="J26" s="805"/>
      <c r="K26" s="805"/>
      <c r="L26" s="792"/>
      <c r="M26" s="76"/>
    </row>
    <row r="27" spans="1:13" ht="12.75" customHeight="1">
      <c r="A27" s="353" t="s">
        <v>566</v>
      </c>
      <c r="B27" s="354">
        <v>1962774.1978799999</v>
      </c>
      <c r="C27" s="355">
        <v>9.2786840518930491E-2</v>
      </c>
      <c r="D27" s="354">
        <v>32728.324849999743</v>
      </c>
      <c r="E27" s="355">
        <v>1.6957278221900074E-2</v>
      </c>
      <c r="G27" s="132"/>
      <c r="H27" s="805"/>
      <c r="I27" s="805"/>
      <c r="J27" s="805"/>
      <c r="K27" s="805"/>
      <c r="L27" s="792"/>
      <c r="M27" s="76"/>
    </row>
    <row r="28" spans="1:13" ht="18.75" customHeight="1">
      <c r="A28" s="961" t="s">
        <v>567</v>
      </c>
      <c r="B28" s="962">
        <v>21153583.707590003</v>
      </c>
      <c r="C28" s="963">
        <v>1</v>
      </c>
      <c r="D28" s="962">
        <v>379501.22335000336</v>
      </c>
      <c r="E28" s="963">
        <v>1.8268013696292273E-2</v>
      </c>
      <c r="G28" s="806"/>
      <c r="H28" s="76"/>
      <c r="I28" s="76"/>
      <c r="J28" s="76"/>
      <c r="K28" s="76"/>
      <c r="L28" s="792"/>
      <c r="M28" s="76"/>
    </row>
    <row r="29" spans="1:13" ht="12.75" customHeight="1">
      <c r="A29" s="19" t="s">
        <v>568</v>
      </c>
    </row>
    <row r="30" spans="1:13" ht="12.75" customHeight="1">
      <c r="C30" s="76"/>
    </row>
    <row r="31" spans="1:13" ht="12.75" customHeight="1"/>
    <row r="32" spans="1:13" s="261" customFormat="1" ht="12.75" customHeight="1">
      <c r="A32" s="151" t="s">
        <v>641</v>
      </c>
      <c r="L32" s="137" t="str">
        <f>Naslovnica!A20</f>
        <v>Ožujak 2024.</v>
      </c>
    </row>
    <row r="33" spans="1:12" s="261" customFormat="1" ht="12.75" customHeight="1">
      <c r="A33" s="552" t="s">
        <v>909</v>
      </c>
      <c r="L33" s="527" t="str">
        <f>Naslovnica!A24</f>
        <v>March 2024</v>
      </c>
    </row>
    <row r="34" spans="1:12" s="261" customFormat="1" ht="12.75" customHeight="1"/>
    <row r="35" spans="1:12" s="261" customFormat="1" ht="22.5" customHeight="1">
      <c r="A35" s="707"/>
      <c r="B35" s="1151" t="s">
        <v>1427</v>
      </c>
      <c r="C35" s="1151"/>
      <c r="D35" s="1151"/>
      <c r="E35" s="1151"/>
      <c r="F35" s="1151" t="s">
        <v>918</v>
      </c>
      <c r="G35" s="1151"/>
      <c r="H35" s="1151"/>
      <c r="I35" s="1151"/>
      <c r="J35" s="1151"/>
      <c r="K35" s="1151"/>
      <c r="L35" s="1151"/>
    </row>
    <row r="36" spans="1:12" s="261" customFormat="1" ht="45">
      <c r="A36" s="1143" t="s">
        <v>539</v>
      </c>
      <c r="B36" s="776" t="s">
        <v>67</v>
      </c>
      <c r="C36" s="775" t="s">
        <v>97</v>
      </c>
      <c r="D36" s="775" t="s">
        <v>99</v>
      </c>
      <c r="E36" s="775" t="s">
        <v>101</v>
      </c>
      <c r="F36" s="775" t="s">
        <v>626</v>
      </c>
      <c r="G36" s="773" t="s">
        <v>59</v>
      </c>
      <c r="H36" s="773" t="s">
        <v>50</v>
      </c>
      <c r="I36" s="960" t="s">
        <v>1334</v>
      </c>
      <c r="J36" s="960" t="s">
        <v>1335</v>
      </c>
      <c r="K36" s="960" t="s">
        <v>1336</v>
      </c>
      <c r="L36" s="773" t="s">
        <v>1340</v>
      </c>
    </row>
    <row r="37" spans="1:12" s="261" customFormat="1" ht="34.5" customHeight="1">
      <c r="A37" s="1143"/>
      <c r="B37" s="696" t="s">
        <v>623</v>
      </c>
      <c r="C37" s="774" t="s">
        <v>98</v>
      </c>
      <c r="D37" s="774" t="s">
        <v>100</v>
      </c>
      <c r="E37" s="774" t="s">
        <v>102</v>
      </c>
      <c r="F37" s="774" t="s">
        <v>237</v>
      </c>
      <c r="G37" s="774" t="s">
        <v>51</v>
      </c>
      <c r="H37" s="774" t="s">
        <v>52</v>
      </c>
      <c r="I37" s="696" t="s">
        <v>1337</v>
      </c>
      <c r="J37" s="696" t="s">
        <v>1338</v>
      </c>
      <c r="K37" s="696" t="s">
        <v>1339</v>
      </c>
      <c r="L37" s="777" t="s">
        <v>1341</v>
      </c>
    </row>
    <row r="38" spans="1:12" s="261" customFormat="1">
      <c r="A38" s="356" t="s">
        <v>117</v>
      </c>
      <c r="B38" s="357">
        <v>24.965299999999999</v>
      </c>
      <c r="C38" s="358">
        <v>24.5901</v>
      </c>
      <c r="D38" s="357">
        <v>25.0185</v>
      </c>
      <c r="E38" s="778">
        <v>0.42839999999999989</v>
      </c>
      <c r="F38" s="779">
        <v>1.7102931290867929E-2</v>
      </c>
      <c r="G38" s="723">
        <v>2.7239099216978646E-2</v>
      </c>
      <c r="H38" s="723">
        <v>0.12482653594535642</v>
      </c>
      <c r="I38" s="723">
        <v>6.7328349116134278E-2</v>
      </c>
      <c r="J38" s="723">
        <v>6.5235934868759671E-2</v>
      </c>
      <c r="K38" s="723" t="s">
        <v>139</v>
      </c>
      <c r="L38" s="723">
        <v>6.7907313057581131E-2</v>
      </c>
    </row>
    <row r="39" spans="1:12" s="261" customFormat="1">
      <c r="A39" s="356" t="s">
        <v>120</v>
      </c>
      <c r="B39" s="357">
        <v>27.489100000000001</v>
      </c>
      <c r="C39" s="358">
        <v>26.998899999999999</v>
      </c>
      <c r="D39" s="357">
        <v>27.489100000000001</v>
      </c>
      <c r="E39" s="778">
        <v>0.49020000000000152</v>
      </c>
      <c r="F39" s="779">
        <v>1.8673198642218836E-2</v>
      </c>
      <c r="G39" s="723">
        <v>5.8787958155514852E-2</v>
      </c>
      <c r="H39" s="723">
        <v>0.17373463932844291</v>
      </c>
      <c r="I39" s="723">
        <v>8.5394447638089011E-2</v>
      </c>
      <c r="J39" s="723">
        <v>8.0390546774321558E-2</v>
      </c>
      <c r="K39" s="723" t="s">
        <v>139</v>
      </c>
      <c r="L39" s="723">
        <v>7.8655474731230246E-2</v>
      </c>
    </row>
    <row r="40" spans="1:12" s="261" customFormat="1">
      <c r="A40" s="356" t="s">
        <v>123</v>
      </c>
      <c r="B40" s="357">
        <v>29.3445</v>
      </c>
      <c r="C40" s="358">
        <v>28.723099999999999</v>
      </c>
      <c r="D40" s="357">
        <v>29.3445</v>
      </c>
      <c r="E40" s="778">
        <v>0.62140000000000128</v>
      </c>
      <c r="F40" s="779">
        <v>2.1936575818573001E-2</v>
      </c>
      <c r="G40" s="723">
        <v>6.5708620238821513E-2</v>
      </c>
      <c r="H40" s="723">
        <v>0.18326505266213955</v>
      </c>
      <c r="I40" s="723">
        <v>8.9517617631469593E-2</v>
      </c>
      <c r="J40" s="723">
        <v>8.8444433134797551E-2</v>
      </c>
      <c r="K40" s="723" t="s">
        <v>139</v>
      </c>
      <c r="L40" s="723">
        <v>8.6006720705889661E-2</v>
      </c>
    </row>
    <row r="41" spans="1:12" s="261" customFormat="1">
      <c r="A41" s="356" t="s">
        <v>126</v>
      </c>
      <c r="B41" s="357">
        <v>24.104800000000001</v>
      </c>
      <c r="C41" s="358">
        <v>23.677299999999999</v>
      </c>
      <c r="D41" s="357">
        <v>24.104800000000001</v>
      </c>
      <c r="E41" s="778">
        <v>0.42750000000000199</v>
      </c>
      <c r="F41" s="779">
        <v>1.8089666969357765E-2</v>
      </c>
      <c r="G41" s="723">
        <v>3.1349343875817892E-2</v>
      </c>
      <c r="H41" s="723">
        <v>9.2796685087882302E-2</v>
      </c>
      <c r="I41" s="723">
        <v>4.4829709044031718E-2</v>
      </c>
      <c r="J41" s="723">
        <v>5.2727787416848138E-2</v>
      </c>
      <c r="K41" s="723" t="s">
        <v>139</v>
      </c>
      <c r="L41" s="723">
        <v>6.4019226206566193E-2</v>
      </c>
    </row>
    <row r="42" spans="1:12" s="261" customFormat="1">
      <c r="A42" s="687" t="s">
        <v>129</v>
      </c>
      <c r="B42" s="688">
        <v>200.71231445890535</v>
      </c>
      <c r="C42" s="689">
        <v>197.07337677479657</v>
      </c>
      <c r="D42" s="688">
        <v>200.78821765672583</v>
      </c>
      <c r="E42" s="780">
        <v>3.7148408819292627</v>
      </c>
      <c r="F42" s="781">
        <v>1.9595542162779367E-2</v>
      </c>
      <c r="G42" s="762">
        <v>4.9204442176708829E-2</v>
      </c>
      <c r="H42" s="762">
        <v>0.15229893682869422</v>
      </c>
      <c r="I42" s="762">
        <v>7.7953466888394329E-2</v>
      </c>
      <c r="J42" s="762">
        <v>7.5197827888394242E-2</v>
      </c>
      <c r="K42" s="762" t="s">
        <v>139</v>
      </c>
      <c r="L42" s="762">
        <v>7.5138093738023715E-2</v>
      </c>
    </row>
    <row r="43" spans="1:12" s="261" customFormat="1">
      <c r="A43" s="356" t="s">
        <v>118</v>
      </c>
      <c r="B43" s="357">
        <v>39.810600000000001</v>
      </c>
      <c r="C43" s="358">
        <v>39.342599999999997</v>
      </c>
      <c r="D43" s="357">
        <v>39.882100000000001</v>
      </c>
      <c r="E43" s="778">
        <v>0.53950000000000387</v>
      </c>
      <c r="F43" s="779">
        <v>1.3368834223401072E-2</v>
      </c>
      <c r="G43" s="724">
        <v>2.7603688063353893E-2</v>
      </c>
      <c r="H43" s="724">
        <v>0.10857833445646792</v>
      </c>
      <c r="I43" s="724">
        <v>3.5386355552116333E-2</v>
      </c>
      <c r="J43" s="724">
        <v>3.9439089118246118E-2</v>
      </c>
      <c r="K43" s="724">
        <v>4.389270890102881E-2</v>
      </c>
      <c r="L43" s="724">
        <v>5.1354646703891893E-2</v>
      </c>
    </row>
    <row r="44" spans="1:12" s="261" customFormat="1">
      <c r="A44" s="356" t="s">
        <v>121</v>
      </c>
      <c r="B44" s="357">
        <v>46.461799999999997</v>
      </c>
      <c r="C44" s="358">
        <v>45.759300000000003</v>
      </c>
      <c r="D44" s="357">
        <v>46.461799999999997</v>
      </c>
      <c r="E44" s="778">
        <v>0.70249999999999346</v>
      </c>
      <c r="F44" s="779">
        <v>1.4172987721691621E-2</v>
      </c>
      <c r="G44" s="724">
        <v>4.6837753193790244E-2</v>
      </c>
      <c r="H44" s="724">
        <v>0.15334471904757163</v>
      </c>
      <c r="I44" s="724">
        <v>6.1582657821821041E-2</v>
      </c>
      <c r="J44" s="724">
        <v>5.8145377231811013E-2</v>
      </c>
      <c r="K44" s="724">
        <v>6.0255046832186743E-2</v>
      </c>
      <c r="L44" s="724">
        <v>5.8786167713719806E-2</v>
      </c>
    </row>
    <row r="45" spans="1:12" s="261" customFormat="1">
      <c r="A45" s="356" t="s">
        <v>124</v>
      </c>
      <c r="B45" s="357">
        <v>40.7119</v>
      </c>
      <c r="C45" s="358">
        <v>40.038200000000003</v>
      </c>
      <c r="D45" s="357">
        <v>40.7119</v>
      </c>
      <c r="E45" s="778">
        <v>0.67369999999999663</v>
      </c>
      <c r="F45" s="779">
        <v>1.7217685919026282E-2</v>
      </c>
      <c r="G45" s="724">
        <v>4.9032440928650667E-2</v>
      </c>
      <c r="H45" s="724">
        <v>0.1378332150183621</v>
      </c>
      <c r="I45" s="724">
        <v>5.1001184744087658E-2</v>
      </c>
      <c r="J45" s="724">
        <v>5.5979789894825549E-2</v>
      </c>
      <c r="K45" s="724">
        <v>5.830060439491791E-2</v>
      </c>
      <c r="L45" s="724">
        <v>5.2428261337657878E-2</v>
      </c>
    </row>
    <row r="46" spans="1:12" s="261" customFormat="1">
      <c r="A46" s="356" t="s">
        <v>127</v>
      </c>
      <c r="B46" s="357">
        <v>40.6417</v>
      </c>
      <c r="C46" s="358">
        <v>40.122700000000002</v>
      </c>
      <c r="D46" s="357">
        <v>40.643799999999999</v>
      </c>
      <c r="E46" s="778">
        <v>0.52109999999999701</v>
      </c>
      <c r="F46" s="779">
        <v>1.3953755264155765E-2</v>
      </c>
      <c r="G46" s="724">
        <v>2.4182187938642352E-2</v>
      </c>
      <c r="H46" s="724">
        <v>7.5108987789135107E-2</v>
      </c>
      <c r="I46" s="724">
        <v>2.9986055133119915E-2</v>
      </c>
      <c r="J46" s="724">
        <v>3.4320102015964027E-2</v>
      </c>
      <c r="K46" s="724">
        <v>4.8565339086283466E-2</v>
      </c>
      <c r="L46" s="724">
        <v>5.2345458897551156E-2</v>
      </c>
    </row>
    <row r="47" spans="1:12" s="261" customFormat="1">
      <c r="A47" s="687" t="s">
        <v>130</v>
      </c>
      <c r="B47" s="688">
        <v>310.97240329622673</v>
      </c>
      <c r="C47" s="689">
        <v>306.89291448246269</v>
      </c>
      <c r="D47" s="688">
        <v>311.14722024157078</v>
      </c>
      <c r="E47" s="780">
        <v>4.2543057591080924</v>
      </c>
      <c r="F47" s="781">
        <v>1.4377764355352207E-2</v>
      </c>
      <c r="G47" s="762">
        <v>3.4041235353038379E-2</v>
      </c>
      <c r="H47" s="762">
        <v>0.11179834416230916</v>
      </c>
      <c r="I47" s="762">
        <v>4.1237328758397584E-2</v>
      </c>
      <c r="J47" s="762">
        <v>4.3925335649287245E-2</v>
      </c>
      <c r="K47" s="762">
        <v>5.0289909842959446E-2</v>
      </c>
      <c r="L47" s="762">
        <v>5.3085387819369112E-2</v>
      </c>
    </row>
    <row r="48" spans="1:12" s="261" customFormat="1">
      <c r="A48" s="356" t="s">
        <v>119</v>
      </c>
      <c r="B48" s="357">
        <v>17.556799999999999</v>
      </c>
      <c r="C48" s="358">
        <v>17.4968</v>
      </c>
      <c r="D48" s="357">
        <v>17.556799999999999</v>
      </c>
      <c r="E48" s="778">
        <v>5.9999999999998721E-2</v>
      </c>
      <c r="F48" s="779">
        <v>3.0393747571928476E-3</v>
      </c>
      <c r="G48" s="724">
        <v>3.9169044446858425E-3</v>
      </c>
      <c r="H48" s="724">
        <v>4.232392735649082E-2</v>
      </c>
      <c r="I48" s="724">
        <v>-3.7078679378053092E-3</v>
      </c>
      <c r="J48" s="724">
        <v>6.1968913943899473E-3</v>
      </c>
      <c r="K48" s="724" t="s">
        <v>139</v>
      </c>
      <c r="L48" s="724">
        <v>2.9519541581678688E-2</v>
      </c>
    </row>
    <row r="49" spans="1:12" s="261" customFormat="1">
      <c r="A49" s="356" t="s">
        <v>122</v>
      </c>
      <c r="B49" s="357">
        <v>18.825600000000001</v>
      </c>
      <c r="C49" s="358">
        <v>18.741800000000001</v>
      </c>
      <c r="D49" s="357">
        <v>18.825600000000001</v>
      </c>
      <c r="E49" s="778">
        <v>8.3800000000000097E-2</v>
      </c>
      <c r="F49" s="779">
        <v>4.0748405265293997E-3</v>
      </c>
      <c r="G49" s="724">
        <v>6.1731364343322603E-3</v>
      </c>
      <c r="H49" s="724">
        <v>5.6199821587868071E-2</v>
      </c>
      <c r="I49" s="724">
        <v>-1.6339830961989987E-3</v>
      </c>
      <c r="J49" s="724">
        <v>1.0842334651263386E-2</v>
      </c>
      <c r="K49" s="724" t="s">
        <v>139</v>
      </c>
      <c r="L49" s="724">
        <v>3.7016841410251633E-2</v>
      </c>
    </row>
    <row r="50" spans="1:12" s="261" customFormat="1">
      <c r="A50" s="356" t="s">
        <v>125</v>
      </c>
      <c r="B50" s="357">
        <v>17.924600000000002</v>
      </c>
      <c r="C50" s="358">
        <v>17.841899999999999</v>
      </c>
      <c r="D50" s="357">
        <v>17.924600000000002</v>
      </c>
      <c r="E50" s="778">
        <v>8.270000000000266E-2</v>
      </c>
      <c r="F50" s="779">
        <v>4.3705803906628482E-3</v>
      </c>
      <c r="G50" s="724">
        <v>6.2311941438002449E-3</v>
      </c>
      <c r="H50" s="724">
        <v>4.7376970631887838E-2</v>
      </c>
      <c r="I50" s="724">
        <v>-8.2800066685676521E-3</v>
      </c>
      <c r="J50" s="724">
        <v>7.5093989014767271E-3</v>
      </c>
      <c r="K50" s="724" t="s">
        <v>139</v>
      </c>
      <c r="L50" s="724">
        <v>3.1741547023940386E-2</v>
      </c>
    </row>
    <row r="51" spans="1:12" s="261" customFormat="1">
      <c r="A51" s="356" t="s">
        <v>128</v>
      </c>
      <c r="B51" s="357">
        <v>18.7483</v>
      </c>
      <c r="C51" s="358">
        <v>18.691400000000002</v>
      </c>
      <c r="D51" s="357">
        <v>18.7483</v>
      </c>
      <c r="E51" s="778">
        <v>5.689999999999884E-2</v>
      </c>
      <c r="F51" s="951">
        <v>2.926135147858222E-3</v>
      </c>
      <c r="G51" s="724">
        <v>3.3233081097281403E-3</v>
      </c>
      <c r="H51" s="724">
        <v>3.3425385433719867E-2</v>
      </c>
      <c r="I51" s="724">
        <v>7.8693901948301281E-4</v>
      </c>
      <c r="J51" s="724">
        <v>9.2061871840232179E-3</v>
      </c>
      <c r="K51" s="724" t="s">
        <v>139</v>
      </c>
      <c r="L51" s="724">
        <v>3.6573230235593668E-2</v>
      </c>
    </row>
    <row r="52" spans="1:12" s="261" customFormat="1">
      <c r="A52" s="687" t="s">
        <v>131</v>
      </c>
      <c r="B52" s="688">
        <v>136.68643435495127</v>
      </c>
      <c r="C52" s="689">
        <v>136.18982944422052</v>
      </c>
      <c r="D52" s="688">
        <v>136.68643435495127</v>
      </c>
      <c r="E52" s="780">
        <v>0.49660491073075264</v>
      </c>
      <c r="F52" s="781">
        <v>3.3390154756558488E-3</v>
      </c>
      <c r="G52" s="762">
        <v>4.3653638790139837E-3</v>
      </c>
      <c r="H52" s="762">
        <v>4.1593896997392577E-2</v>
      </c>
      <c r="I52" s="762">
        <v>-2.8043000232496063E-3</v>
      </c>
      <c r="J52" s="762">
        <v>7.8345578222887013E-3</v>
      </c>
      <c r="K52" s="762" t="s">
        <v>139</v>
      </c>
      <c r="L52" s="762">
        <v>3.3032289268719817E-2</v>
      </c>
    </row>
    <row r="53" spans="1:12" s="261" customFormat="1" ht="12.75" customHeight="1">
      <c r="A53" s="22" t="s">
        <v>538</v>
      </c>
      <c r="G53" s="721"/>
      <c r="H53" s="721"/>
      <c r="I53" s="721"/>
      <c r="J53" s="721"/>
      <c r="K53" s="721"/>
      <c r="L53" s="721"/>
    </row>
    <row r="54" spans="1:12" s="261" customFormat="1" ht="25.5" customHeight="1">
      <c r="A54" s="1153" t="s">
        <v>1424</v>
      </c>
      <c r="B54" s="1153"/>
      <c r="C54" s="1153"/>
      <c r="D54" s="1153"/>
      <c r="E54" s="1153"/>
      <c r="F54" s="1153"/>
      <c r="G54" s="1153"/>
      <c r="H54" s="1153"/>
      <c r="I54" s="1153"/>
      <c r="J54" s="1153"/>
      <c r="K54" s="1153"/>
      <c r="L54" s="1153"/>
    </row>
    <row r="55" spans="1:12" s="261" customFormat="1" ht="20.25" customHeight="1">
      <c r="A55" s="1152" t="s">
        <v>169</v>
      </c>
      <c r="B55" s="1152"/>
      <c r="C55" s="1152"/>
      <c r="D55" s="1152"/>
      <c r="E55" s="1152"/>
      <c r="F55" s="1152"/>
      <c r="G55" s="1152"/>
      <c r="H55" s="1152"/>
      <c r="I55" s="1152"/>
      <c r="J55" s="1152"/>
      <c r="K55" s="1152"/>
      <c r="L55" s="1152"/>
    </row>
    <row r="56" spans="1:12" s="261" customFormat="1" ht="24" customHeight="1">
      <c r="A56" s="1149" t="s">
        <v>1423</v>
      </c>
      <c r="B56" s="1149"/>
      <c r="C56" s="1149"/>
      <c r="D56" s="1149"/>
      <c r="E56" s="1149"/>
      <c r="F56" s="1149"/>
      <c r="G56" s="1149"/>
      <c r="H56" s="1149"/>
      <c r="I56" s="1149"/>
      <c r="J56" s="1149"/>
      <c r="K56" s="1149"/>
      <c r="L56" s="1149"/>
    </row>
    <row r="57" spans="1:12" s="261" customFormat="1" ht="21" customHeight="1">
      <c r="A57" s="1150" t="s">
        <v>1342</v>
      </c>
      <c r="B57" s="1150"/>
      <c r="C57" s="1150"/>
      <c r="D57" s="1150"/>
      <c r="E57" s="1150"/>
      <c r="F57" s="1150"/>
      <c r="G57" s="1150"/>
      <c r="H57" s="1150"/>
      <c r="I57" s="1150"/>
      <c r="J57" s="1150"/>
      <c r="K57" s="1150"/>
      <c r="L57" s="1150"/>
    </row>
    <row r="58" spans="1:12" s="261" customFormat="1" ht="12.75" customHeight="1">
      <c r="F58" s="178"/>
    </row>
    <row r="59" spans="1:12" s="261" customFormat="1" ht="12.75" customHeight="1">
      <c r="A59" s="610" t="s">
        <v>81</v>
      </c>
    </row>
    <row r="60" spans="1:12" s="261" customFormat="1" ht="12.75" customHeight="1">
      <c r="A60" s="610"/>
    </row>
    <row r="61" spans="1:12" s="261" customFormat="1" ht="12.75" customHeight="1"/>
    <row r="62" spans="1:12" s="261" customFormat="1" ht="12.75" customHeight="1"/>
    <row r="63" spans="1:12" s="261" customFormat="1" ht="12.75" customHeight="1"/>
    <row r="95" spans="12:12">
      <c r="L95" s="67" t="s">
        <v>794</v>
      </c>
    </row>
  </sheetData>
  <mergeCells count="13">
    <mergeCell ref="A56:L56"/>
    <mergeCell ref="A57:L57"/>
    <mergeCell ref="B35:E35"/>
    <mergeCell ref="F35:L35"/>
    <mergeCell ref="A36:A37"/>
    <mergeCell ref="A55:L55"/>
    <mergeCell ref="A54:L54"/>
    <mergeCell ref="A4:A8"/>
    <mergeCell ref="B6:C6"/>
    <mergeCell ref="D6:E6"/>
    <mergeCell ref="B5:C5"/>
    <mergeCell ref="D5:E5"/>
    <mergeCell ref="B4:E4"/>
  </mergeCells>
  <hyperlinks>
    <hyperlink ref="A59" location="'2 Sadržaj'!A1" display="Sadržaj / Contents" xr:uid="{00000000-0004-0000-0500-000000000000}"/>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tint="0.39997558519241921"/>
  </sheetPr>
  <dimension ref="A1:AI54"/>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5703125" bestFit="1" customWidth="1"/>
    <col min="7" max="7" width="6.140625" bestFit="1" customWidth="1"/>
    <col min="8" max="8" width="6.42578125" bestFit="1" customWidth="1"/>
    <col min="9" max="9" width="6.140625" bestFit="1" customWidth="1"/>
    <col min="10" max="10" width="6.5703125" bestFit="1" customWidth="1"/>
    <col min="11" max="11" width="6.140625" bestFit="1" customWidth="1"/>
    <col min="12" max="12" width="7.85546875" bestFit="1" customWidth="1"/>
    <col min="13" max="13" width="6.140625" bestFit="1" customWidth="1"/>
    <col min="14" max="14" width="8.85546875" bestFit="1" customWidth="1"/>
    <col min="15" max="15" width="6.140625" bestFit="1" customWidth="1"/>
    <col min="16" max="16" width="7.85546875" bestFit="1" customWidth="1"/>
    <col min="17" max="17" width="6.140625" bestFit="1" customWidth="1"/>
    <col min="18" max="18" width="7.85546875" bestFit="1" customWidth="1"/>
    <col min="19" max="19" width="6.140625" bestFit="1" customWidth="1"/>
    <col min="20" max="20" width="8.7109375" bestFit="1" customWidth="1"/>
    <col min="21" max="21" width="6.140625" bestFit="1" customWidth="1"/>
    <col min="22" max="22" width="6.5703125" bestFit="1" customWidth="1"/>
    <col min="23" max="23" width="6.140625" bestFit="1" customWidth="1"/>
    <col min="24" max="24" width="6.5703125" bestFit="1" customWidth="1"/>
    <col min="25" max="25" width="6.140625" bestFit="1" customWidth="1"/>
    <col min="26" max="26" width="6.5703125" bestFit="1" customWidth="1"/>
    <col min="27" max="27" width="6.140625" bestFit="1" customWidth="1"/>
    <col min="28" max="28" width="6.5703125" bestFit="1" customWidth="1"/>
    <col min="29" max="29" width="6.140625" bestFit="1" customWidth="1"/>
    <col min="30" max="30" width="7.85546875" bestFit="1" customWidth="1"/>
    <col min="31" max="31" width="6.140625" bestFit="1" customWidth="1"/>
    <col min="32" max="32" width="8.7109375" bestFit="1" customWidth="1"/>
    <col min="33" max="33" width="6.140625" bestFit="1" customWidth="1"/>
    <col min="34" max="34" width="10.140625" bestFit="1" customWidth="1"/>
  </cols>
  <sheetData>
    <row r="1" spans="1:35" ht="12.75" customHeight="1">
      <c r="A1" s="150" t="s">
        <v>642</v>
      </c>
      <c r="AG1" s="137" t="str">
        <f>Naslovnica!A20</f>
        <v>Ožujak 2024.</v>
      </c>
    </row>
    <row r="2" spans="1:35" ht="12.75" customHeight="1">
      <c r="A2" s="549" t="s">
        <v>910</v>
      </c>
      <c r="AG2" s="527" t="str">
        <f>Naslovnica!A24</f>
        <v>March 2024</v>
      </c>
    </row>
    <row r="3" spans="1:35" ht="12.75" customHeight="1">
      <c r="A3" s="66"/>
      <c r="AG3" s="65"/>
    </row>
    <row r="4" spans="1:35" ht="12.75" customHeight="1">
      <c r="I4" s="177"/>
      <c r="J4" s="177"/>
      <c r="K4" s="177"/>
      <c r="AG4" s="13" t="s">
        <v>1403</v>
      </c>
    </row>
    <row r="5" spans="1:35" ht="15" customHeight="1">
      <c r="A5" s="690" t="s">
        <v>132</v>
      </c>
      <c r="B5" s="1156" t="s">
        <v>554</v>
      </c>
      <c r="C5" s="1156"/>
      <c r="D5" s="1156"/>
      <c r="E5" s="1156"/>
      <c r="F5" s="1156"/>
      <c r="G5" s="1156"/>
      <c r="H5" s="1156"/>
      <c r="I5" s="1156"/>
      <c r="J5" s="1154" t="s">
        <v>548</v>
      </c>
      <c r="K5" s="1154"/>
      <c r="L5" s="1156" t="s">
        <v>553</v>
      </c>
      <c r="M5" s="1156"/>
      <c r="N5" s="1156"/>
      <c r="O5" s="1156"/>
      <c r="P5" s="1156"/>
      <c r="Q5" s="1156"/>
      <c r="R5" s="1156"/>
      <c r="S5" s="1156"/>
      <c r="T5" s="1154" t="s">
        <v>549</v>
      </c>
      <c r="U5" s="1154"/>
      <c r="V5" s="1156" t="s">
        <v>552</v>
      </c>
      <c r="W5" s="1156"/>
      <c r="X5" s="1156"/>
      <c r="Y5" s="1156"/>
      <c r="Z5" s="1156"/>
      <c r="AA5" s="1156"/>
      <c r="AB5" s="1156"/>
      <c r="AC5" s="1156"/>
      <c r="AD5" s="1154" t="s">
        <v>550</v>
      </c>
      <c r="AE5" s="1154"/>
      <c r="AF5" s="1155" t="s">
        <v>551</v>
      </c>
      <c r="AG5" s="1155"/>
    </row>
    <row r="6" spans="1:35" ht="22.5" customHeight="1">
      <c r="A6" s="1157" t="s">
        <v>555</v>
      </c>
      <c r="B6" s="1151" t="s">
        <v>133</v>
      </c>
      <c r="C6" s="1151"/>
      <c r="D6" s="1151" t="s">
        <v>134</v>
      </c>
      <c r="E6" s="1151"/>
      <c r="F6" s="1151" t="s">
        <v>135</v>
      </c>
      <c r="G6" s="1151"/>
      <c r="H6" s="1151" t="s">
        <v>136</v>
      </c>
      <c r="I6" s="1151"/>
      <c r="J6" s="1154"/>
      <c r="K6" s="1154"/>
      <c r="L6" s="1151" t="s">
        <v>133</v>
      </c>
      <c r="M6" s="1151"/>
      <c r="N6" s="1151" t="s">
        <v>134</v>
      </c>
      <c r="O6" s="1151"/>
      <c r="P6" s="1151" t="s">
        <v>135</v>
      </c>
      <c r="Q6" s="1151"/>
      <c r="R6" s="1151" t="s">
        <v>136</v>
      </c>
      <c r="S6" s="1151"/>
      <c r="T6" s="1154"/>
      <c r="U6" s="1154"/>
      <c r="V6" s="1151" t="s">
        <v>133</v>
      </c>
      <c r="W6" s="1151"/>
      <c r="X6" s="1151" t="s">
        <v>134</v>
      </c>
      <c r="Y6" s="1151"/>
      <c r="Z6" s="1151" t="s">
        <v>135</v>
      </c>
      <c r="AA6" s="1151"/>
      <c r="AB6" s="1151" t="s">
        <v>136</v>
      </c>
      <c r="AC6" s="1151"/>
      <c r="AD6" s="1154"/>
      <c r="AE6" s="1154"/>
      <c r="AF6" s="1155"/>
      <c r="AG6" s="1155"/>
    </row>
    <row r="7" spans="1:35">
      <c r="A7" s="1157"/>
      <c r="B7" s="690" t="s">
        <v>31</v>
      </c>
      <c r="C7" s="690" t="s">
        <v>32</v>
      </c>
      <c r="D7" s="690" t="s">
        <v>31</v>
      </c>
      <c r="E7" s="690" t="s">
        <v>32</v>
      </c>
      <c r="F7" s="690" t="s">
        <v>31</v>
      </c>
      <c r="G7" s="690" t="s">
        <v>32</v>
      </c>
      <c r="H7" s="690" t="s">
        <v>31</v>
      </c>
      <c r="I7" s="690" t="s">
        <v>32</v>
      </c>
      <c r="J7" s="690" t="s">
        <v>31</v>
      </c>
      <c r="K7" s="690" t="s">
        <v>32</v>
      </c>
      <c r="L7" s="690" t="s">
        <v>31</v>
      </c>
      <c r="M7" s="690" t="s">
        <v>32</v>
      </c>
      <c r="N7" s="690" t="s">
        <v>31</v>
      </c>
      <c r="O7" s="690" t="s">
        <v>32</v>
      </c>
      <c r="P7" s="690" t="s">
        <v>31</v>
      </c>
      <c r="Q7" s="690" t="s">
        <v>32</v>
      </c>
      <c r="R7" s="690" t="s">
        <v>31</v>
      </c>
      <c r="S7" s="690" t="s">
        <v>32</v>
      </c>
      <c r="T7" s="690" t="s">
        <v>31</v>
      </c>
      <c r="U7" s="690" t="s">
        <v>32</v>
      </c>
      <c r="V7" s="690" t="s">
        <v>31</v>
      </c>
      <c r="W7" s="690" t="s">
        <v>32</v>
      </c>
      <c r="X7" s="690" t="s">
        <v>31</v>
      </c>
      <c r="Y7" s="690" t="s">
        <v>32</v>
      </c>
      <c r="Z7" s="690" t="s">
        <v>31</v>
      </c>
      <c r="AA7" s="690" t="s">
        <v>32</v>
      </c>
      <c r="AB7" s="690" t="s">
        <v>31</v>
      </c>
      <c r="AC7" s="690" t="s">
        <v>32</v>
      </c>
      <c r="AD7" s="690" t="s">
        <v>31</v>
      </c>
      <c r="AE7" s="690" t="s">
        <v>32</v>
      </c>
      <c r="AF7" s="690" t="s">
        <v>31</v>
      </c>
      <c r="AG7" s="690" t="s">
        <v>32</v>
      </c>
    </row>
    <row r="8" spans="1:35">
      <c r="A8" s="1157"/>
      <c r="B8" s="691" t="s">
        <v>29</v>
      </c>
      <c r="C8" s="691" t="s">
        <v>30</v>
      </c>
      <c r="D8" s="691" t="s">
        <v>29</v>
      </c>
      <c r="E8" s="691" t="s">
        <v>30</v>
      </c>
      <c r="F8" s="691" t="s">
        <v>29</v>
      </c>
      <c r="G8" s="691" t="s">
        <v>30</v>
      </c>
      <c r="H8" s="691" t="s">
        <v>29</v>
      </c>
      <c r="I8" s="691" t="s">
        <v>30</v>
      </c>
      <c r="J8" s="691" t="s">
        <v>29</v>
      </c>
      <c r="K8" s="691" t="s">
        <v>30</v>
      </c>
      <c r="L8" s="691" t="s">
        <v>29</v>
      </c>
      <c r="M8" s="691" t="s">
        <v>30</v>
      </c>
      <c r="N8" s="691" t="s">
        <v>29</v>
      </c>
      <c r="O8" s="691" t="s">
        <v>30</v>
      </c>
      <c r="P8" s="691" t="s">
        <v>29</v>
      </c>
      <c r="Q8" s="691" t="s">
        <v>30</v>
      </c>
      <c r="R8" s="691" t="s">
        <v>29</v>
      </c>
      <c r="S8" s="691" t="s">
        <v>30</v>
      </c>
      <c r="T8" s="691" t="s">
        <v>29</v>
      </c>
      <c r="U8" s="691" t="s">
        <v>30</v>
      </c>
      <c r="V8" s="691" t="s">
        <v>29</v>
      </c>
      <c r="W8" s="691" t="s">
        <v>30</v>
      </c>
      <c r="X8" s="691" t="s">
        <v>29</v>
      </c>
      <c r="Y8" s="691" t="s">
        <v>30</v>
      </c>
      <c r="Z8" s="691" t="s">
        <v>29</v>
      </c>
      <c r="AA8" s="691" t="s">
        <v>30</v>
      </c>
      <c r="AB8" s="691" t="s">
        <v>29</v>
      </c>
      <c r="AC8" s="691" t="s">
        <v>30</v>
      </c>
      <c r="AD8" s="691" t="s">
        <v>29</v>
      </c>
      <c r="AE8" s="691" t="s">
        <v>30</v>
      </c>
      <c r="AF8" s="691" t="s">
        <v>29</v>
      </c>
      <c r="AG8" s="691" t="s">
        <v>30</v>
      </c>
    </row>
    <row r="9" spans="1:35" ht="18">
      <c r="A9" s="359" t="s">
        <v>420</v>
      </c>
      <c r="B9" s="360">
        <v>541.99000999999998</v>
      </c>
      <c r="C9" s="361">
        <v>4.0839062125366853E-3</v>
      </c>
      <c r="D9" s="360">
        <v>3101.7406499999997</v>
      </c>
      <c r="E9" s="361">
        <v>3.1346528472921416E-2</v>
      </c>
      <c r="F9" s="360">
        <v>639.07132000000001</v>
      </c>
      <c r="G9" s="361">
        <v>4.4399837726101649E-3</v>
      </c>
      <c r="H9" s="360">
        <v>5038.1057599999995</v>
      </c>
      <c r="I9" s="361">
        <v>5.0793203368874849E-2</v>
      </c>
      <c r="J9" s="360">
        <v>9320.9077399999987</v>
      </c>
      <c r="K9" s="361">
        <v>1.9631735129853303E-2</v>
      </c>
      <c r="L9" s="360">
        <v>3530.20714</v>
      </c>
      <c r="M9" s="361">
        <v>5.1128872440238783E-4</v>
      </c>
      <c r="N9" s="360">
        <v>10700.321100000001</v>
      </c>
      <c r="O9" s="361">
        <v>3.5955777005511652E-3</v>
      </c>
      <c r="P9" s="360">
        <v>6562.146670000001</v>
      </c>
      <c r="Q9" s="361">
        <v>1.9536380167639688E-3</v>
      </c>
      <c r="R9" s="360">
        <v>36035.340299999996</v>
      </c>
      <c r="S9" s="361">
        <v>6.5798863065502479E-3</v>
      </c>
      <c r="T9" s="360">
        <v>56828.015209999998</v>
      </c>
      <c r="U9" s="361">
        <v>3.0363298354888438E-3</v>
      </c>
      <c r="V9" s="360">
        <v>1240.8721499999999</v>
      </c>
      <c r="W9" s="361">
        <v>1.6029957371111138E-3</v>
      </c>
      <c r="X9" s="360">
        <v>10031.576720000001</v>
      </c>
      <c r="Y9" s="361">
        <v>4.3268236168250741E-2</v>
      </c>
      <c r="Z9" s="360">
        <v>142.93462</v>
      </c>
      <c r="AA9" s="361">
        <v>4.1054245312392121E-4</v>
      </c>
      <c r="AB9" s="360">
        <v>13716.388440000001</v>
      </c>
      <c r="AC9" s="361">
        <v>2.25349472119202E-2</v>
      </c>
      <c r="AD9" s="360">
        <v>25131.771930000003</v>
      </c>
      <c r="AE9" s="361">
        <v>1.2804209448749125E-2</v>
      </c>
      <c r="AF9" s="360">
        <v>91280.694879999995</v>
      </c>
      <c r="AG9" s="361">
        <v>4.3151409303769563E-3</v>
      </c>
    </row>
    <row r="10" spans="1:35" ht="18">
      <c r="A10" s="359" t="s">
        <v>421</v>
      </c>
      <c r="B10" s="362">
        <v>2377.658760000118</v>
      </c>
      <c r="C10" s="363">
        <v>1.7865654531454968E-2</v>
      </c>
      <c r="D10" s="362">
        <v>817.67415000000653</v>
      </c>
      <c r="E10" s="363">
        <v>4.3101711175154251E-3</v>
      </c>
      <c r="F10" s="362">
        <v>287.56395000000003</v>
      </c>
      <c r="G10" s="363">
        <v>1.9978666412188251E-3</v>
      </c>
      <c r="H10" s="362">
        <v>199.78191000000001</v>
      </c>
      <c r="I10" s="363">
        <v>2.0141623990148736E-3</v>
      </c>
      <c r="J10" s="362">
        <v>3682.678770000125</v>
      </c>
      <c r="K10" s="363">
        <v>6.9185719574144516E-3</v>
      </c>
      <c r="L10" s="362">
        <v>217557.67368000044</v>
      </c>
      <c r="M10" s="363">
        <v>3.1358966258784954E-2</v>
      </c>
      <c r="N10" s="362">
        <v>11547.467239999585</v>
      </c>
      <c r="O10" s="363">
        <v>1.9886633971179014E-3</v>
      </c>
      <c r="P10" s="362">
        <v>7346.3765799993434</v>
      </c>
      <c r="Q10" s="363">
        <v>1.9804334091123033E-3</v>
      </c>
      <c r="R10" s="362">
        <v>2669.9446699999994</v>
      </c>
      <c r="S10" s="363">
        <v>4.8751953574252267E-4</v>
      </c>
      <c r="T10" s="362">
        <v>239121.46216999937</v>
      </c>
      <c r="U10" s="361">
        <v>1.238292760357434E-2</v>
      </c>
      <c r="V10" s="362">
        <v>9002.2055799999998</v>
      </c>
      <c r="W10" s="363">
        <v>1.1629318273714082E-2</v>
      </c>
      <c r="X10" s="362">
        <v>33.240850000000002</v>
      </c>
      <c r="Y10" s="363">
        <v>1.4337456497400916E-4</v>
      </c>
      <c r="Z10" s="362">
        <v>0</v>
      </c>
      <c r="AA10" s="363">
        <v>0</v>
      </c>
      <c r="AB10" s="362">
        <v>144.74180999999999</v>
      </c>
      <c r="AC10" s="363">
        <v>2.3779940776507953E-4</v>
      </c>
      <c r="AD10" s="362">
        <v>9180.1882399999995</v>
      </c>
      <c r="AE10" s="363">
        <v>4.6771494398128418E-3</v>
      </c>
      <c r="AF10" s="362">
        <v>251984.32917999948</v>
      </c>
      <c r="AG10" s="361">
        <v>1.1545286472402758E-2</v>
      </c>
    </row>
    <row r="11" spans="1:35" ht="27">
      <c r="A11" s="359" t="s">
        <v>422</v>
      </c>
      <c r="B11" s="362">
        <v>132252.00190999996</v>
      </c>
      <c r="C11" s="363">
        <v>0.99652163740188204</v>
      </c>
      <c r="D11" s="362">
        <v>95259.047839999985</v>
      </c>
      <c r="E11" s="363">
        <v>0.96269830149079128</v>
      </c>
      <c r="F11" s="362">
        <v>143666.85951000001</v>
      </c>
      <c r="G11" s="363">
        <v>0.99813354929816667</v>
      </c>
      <c r="H11" s="362">
        <v>94116.067960000015</v>
      </c>
      <c r="I11" s="363">
        <v>0.94885991043013096</v>
      </c>
      <c r="J11" s="362">
        <v>465293.97722</v>
      </c>
      <c r="K11" s="363">
        <v>0.98000413405004227</v>
      </c>
      <c r="L11" s="362">
        <v>6880714.8612099988</v>
      </c>
      <c r="M11" s="363">
        <v>0.99655113279404139</v>
      </c>
      <c r="N11" s="362">
        <v>2958612.9978800002</v>
      </c>
      <c r="O11" s="363">
        <v>0.9941685693654706</v>
      </c>
      <c r="P11" s="362">
        <v>3346273.4606700004</v>
      </c>
      <c r="Q11" s="363">
        <v>0.99622994974192525</v>
      </c>
      <c r="R11" s="362">
        <v>5444709.2444400005</v>
      </c>
      <c r="S11" s="363">
        <v>0.99417870075278036</v>
      </c>
      <c r="T11" s="362">
        <v>18630310.564199999</v>
      </c>
      <c r="U11" s="363">
        <v>0.9954204383430455</v>
      </c>
      <c r="V11" s="362">
        <v>765670.41764999984</v>
      </c>
      <c r="W11" s="363">
        <v>0.9891159339219886</v>
      </c>
      <c r="X11" s="362">
        <v>222121.71284000002</v>
      </c>
      <c r="Y11" s="363">
        <v>0.95805624554476765</v>
      </c>
      <c r="Z11" s="362">
        <v>348662.55886999989</v>
      </c>
      <c r="AA11" s="363">
        <v>1.0014423533707464</v>
      </c>
      <c r="AB11" s="362">
        <v>596024.19277999981</v>
      </c>
      <c r="AC11" s="363">
        <v>0.97922086269850817</v>
      </c>
      <c r="AD11" s="362">
        <v>1932478.8821399994</v>
      </c>
      <c r="AE11" s="363">
        <v>0.98456505299843888</v>
      </c>
      <c r="AF11" s="362">
        <v>21028083.423559997</v>
      </c>
      <c r="AG11" s="363">
        <v>0.99406718570309993</v>
      </c>
    </row>
    <row r="12" spans="1:35" ht="18.75">
      <c r="A12" s="359" t="s">
        <v>423</v>
      </c>
      <c r="B12" s="364">
        <v>84280.949239999973</v>
      </c>
      <c r="C12" s="365">
        <v>0.63505873881277797</v>
      </c>
      <c r="D12" s="364">
        <v>39262.876189999988</v>
      </c>
      <c r="E12" s="365">
        <v>0.39679489850920419</v>
      </c>
      <c r="F12" s="364">
        <v>85687.908410000018</v>
      </c>
      <c r="G12" s="365">
        <v>0.59532154071521493</v>
      </c>
      <c r="H12" s="364">
        <v>50971.024140000009</v>
      </c>
      <c r="I12" s="365">
        <v>0.51387996171458894</v>
      </c>
      <c r="J12" s="364">
        <v>260202.75797999999</v>
      </c>
      <c r="K12" s="365">
        <v>0.54804014450213656</v>
      </c>
      <c r="L12" s="364">
        <v>4912830.8465299988</v>
      </c>
      <c r="M12" s="365">
        <v>0.71153757190775668</v>
      </c>
      <c r="N12" s="364">
        <v>1802886.13105</v>
      </c>
      <c r="O12" s="365">
        <v>0.60581520020332336</v>
      </c>
      <c r="P12" s="364">
        <v>2466360.5882000001</v>
      </c>
      <c r="Q12" s="365">
        <v>0.73426822813697701</v>
      </c>
      <c r="R12" s="364">
        <v>3231165.2884500008</v>
      </c>
      <c r="S12" s="365">
        <v>0.58999582239751025</v>
      </c>
      <c r="T12" s="364">
        <v>12413242.85423</v>
      </c>
      <c r="U12" s="365">
        <v>0.66324152786590418</v>
      </c>
      <c r="V12" s="364">
        <v>635514.65228999988</v>
      </c>
      <c r="W12" s="365">
        <v>0.82097682544694195</v>
      </c>
      <c r="X12" s="364">
        <v>177657.60148000001</v>
      </c>
      <c r="Y12" s="365">
        <v>0.76627346552572773</v>
      </c>
      <c r="Z12" s="364">
        <v>313304.11910999991</v>
      </c>
      <c r="AA12" s="365">
        <v>0.89988444810115675</v>
      </c>
      <c r="AB12" s="364">
        <v>431828.86911999987</v>
      </c>
      <c r="AC12" s="365">
        <v>0.70946086229403937</v>
      </c>
      <c r="AD12" s="364">
        <v>1558305.2419999996</v>
      </c>
      <c r="AE12" s="365">
        <v>0.79392996081719924</v>
      </c>
      <c r="AF12" s="364">
        <v>14231750.85421</v>
      </c>
      <c r="AG12" s="365">
        <v>0.67278202365420881</v>
      </c>
    </row>
    <row r="13" spans="1:35" ht="19.5">
      <c r="A13" s="366" t="s">
        <v>424</v>
      </c>
      <c r="B13" s="364">
        <v>27223.903729999998</v>
      </c>
      <c r="C13" s="365">
        <v>0.20513269160154377</v>
      </c>
      <c r="D13" s="364">
        <v>18472.569580000003</v>
      </c>
      <c r="E13" s="365">
        <v>0.1866857979591208</v>
      </c>
      <c r="F13" s="364">
        <v>28295.306260000001</v>
      </c>
      <c r="G13" s="365">
        <v>0.19658322428775996</v>
      </c>
      <c r="H13" s="364">
        <v>17147.80313</v>
      </c>
      <c r="I13" s="365">
        <v>0.17288081934022734</v>
      </c>
      <c r="J13" s="364">
        <v>91139.582699999999</v>
      </c>
      <c r="K13" s="365">
        <v>0.19195857284730086</v>
      </c>
      <c r="L13" s="364">
        <v>1035744.00061</v>
      </c>
      <c r="M13" s="365">
        <v>0.15000939261578652</v>
      </c>
      <c r="N13" s="364">
        <v>574124.75546999997</v>
      </c>
      <c r="O13" s="365">
        <v>0.19292039451996654</v>
      </c>
      <c r="P13" s="364">
        <v>693385.54943999997</v>
      </c>
      <c r="Q13" s="365">
        <v>0.20643006591938248</v>
      </c>
      <c r="R13" s="364">
        <v>576231.56982999993</v>
      </c>
      <c r="S13" s="365">
        <v>0.10521721688101748</v>
      </c>
      <c r="T13" s="364">
        <v>2879485.8753499999</v>
      </c>
      <c r="U13" s="365">
        <v>0.15385138548100127</v>
      </c>
      <c r="V13" s="364">
        <v>0</v>
      </c>
      <c r="W13" s="365">
        <v>0</v>
      </c>
      <c r="X13" s="364">
        <v>0</v>
      </c>
      <c r="Y13" s="365">
        <v>0</v>
      </c>
      <c r="Z13" s="364">
        <v>0</v>
      </c>
      <c r="AA13" s="365">
        <v>0</v>
      </c>
      <c r="AB13" s="364">
        <v>0</v>
      </c>
      <c r="AC13" s="365">
        <v>0</v>
      </c>
      <c r="AD13" s="364">
        <v>0</v>
      </c>
      <c r="AE13" s="365">
        <v>0</v>
      </c>
      <c r="AF13" s="364">
        <v>2970625.45805</v>
      </c>
      <c r="AG13" s="365">
        <v>0.14043130937711534</v>
      </c>
      <c r="AH13" s="132"/>
      <c r="AI13" s="76"/>
    </row>
    <row r="14" spans="1:35" ht="19.5">
      <c r="A14" s="366" t="s">
        <v>425</v>
      </c>
      <c r="B14" s="364">
        <v>47410.109280000004</v>
      </c>
      <c r="C14" s="365">
        <v>0.35723617825656079</v>
      </c>
      <c r="D14" s="364">
        <v>14924.379929999997</v>
      </c>
      <c r="E14" s="365">
        <v>0.15082740731931982</v>
      </c>
      <c r="F14" s="364">
        <v>46821.43043</v>
      </c>
      <c r="G14" s="365">
        <v>0.32529450910048002</v>
      </c>
      <c r="H14" s="364">
        <v>24225.044160000009</v>
      </c>
      <c r="I14" s="365">
        <v>0.24423218829746329</v>
      </c>
      <c r="J14" s="364">
        <v>133380.96380000003</v>
      </c>
      <c r="K14" s="365">
        <v>0.28092754758735033</v>
      </c>
      <c r="L14" s="364">
        <v>3665497.6870699995</v>
      </c>
      <c r="M14" s="365">
        <v>0.53088319251485139</v>
      </c>
      <c r="N14" s="364">
        <v>1153112.8226599998</v>
      </c>
      <c r="O14" s="365">
        <v>0.38747498440732825</v>
      </c>
      <c r="P14" s="364">
        <v>1637194.19863</v>
      </c>
      <c r="Q14" s="365">
        <v>0.48741440691830629</v>
      </c>
      <c r="R14" s="364">
        <v>2483621.6843800009</v>
      </c>
      <c r="S14" s="365">
        <v>0.45349782118481147</v>
      </c>
      <c r="T14" s="364">
        <v>8939426.39274</v>
      </c>
      <c r="U14" s="365">
        <v>0.47763496522145871</v>
      </c>
      <c r="V14" s="364">
        <v>515484.33820999984</v>
      </c>
      <c r="W14" s="365">
        <v>0.66591807761836985</v>
      </c>
      <c r="X14" s="364">
        <v>136216.44358000002</v>
      </c>
      <c r="Y14" s="365">
        <v>0.58752930026124972</v>
      </c>
      <c r="Z14" s="364">
        <v>290562.36741999991</v>
      </c>
      <c r="AA14" s="365">
        <v>0.83456469192768612</v>
      </c>
      <c r="AB14" s="364">
        <v>384666.47274999996</v>
      </c>
      <c r="AC14" s="365">
        <v>0.63197675507189033</v>
      </c>
      <c r="AD14" s="364">
        <v>1326929.6219599997</v>
      </c>
      <c r="AE14" s="365">
        <v>0.67604802600663005</v>
      </c>
      <c r="AF14" s="364">
        <v>10399736.978499999</v>
      </c>
      <c r="AG14" s="365">
        <v>0.4916300293295941</v>
      </c>
      <c r="AH14" s="132"/>
      <c r="AI14" s="76"/>
    </row>
    <row r="15" spans="1:35" ht="19.5">
      <c r="A15" s="366" t="s">
        <v>426</v>
      </c>
      <c r="B15" s="364">
        <v>0</v>
      </c>
      <c r="C15" s="365">
        <v>0</v>
      </c>
      <c r="D15" s="364">
        <v>0</v>
      </c>
      <c r="E15" s="365">
        <v>0</v>
      </c>
      <c r="F15" s="364">
        <v>151.82629999999997</v>
      </c>
      <c r="G15" s="365">
        <v>1.0548217188895953E-3</v>
      </c>
      <c r="H15" s="364">
        <v>0</v>
      </c>
      <c r="I15" s="365">
        <v>0</v>
      </c>
      <c r="J15" s="364">
        <v>151.82629999999997</v>
      </c>
      <c r="K15" s="365">
        <v>3.1977719236019883E-4</v>
      </c>
      <c r="L15" s="364">
        <v>0</v>
      </c>
      <c r="M15" s="365">
        <v>0</v>
      </c>
      <c r="N15" s="364">
        <v>0</v>
      </c>
      <c r="O15" s="365">
        <v>0</v>
      </c>
      <c r="P15" s="364">
        <v>0</v>
      </c>
      <c r="Q15" s="365">
        <v>0</v>
      </c>
      <c r="R15" s="364">
        <v>0</v>
      </c>
      <c r="S15" s="365">
        <v>0</v>
      </c>
      <c r="T15" s="364">
        <v>0</v>
      </c>
      <c r="U15" s="365">
        <v>0</v>
      </c>
      <c r="V15" s="364">
        <v>0</v>
      </c>
      <c r="W15" s="365">
        <v>0</v>
      </c>
      <c r="X15" s="364">
        <v>0</v>
      </c>
      <c r="Y15" s="365">
        <v>0</v>
      </c>
      <c r="Z15" s="364">
        <v>168.1446</v>
      </c>
      <c r="AA15" s="365">
        <v>4.829515520000717E-4</v>
      </c>
      <c r="AB15" s="364">
        <v>0</v>
      </c>
      <c r="AC15" s="365">
        <v>0</v>
      </c>
      <c r="AD15" s="364">
        <v>168.1446</v>
      </c>
      <c r="AE15" s="365">
        <v>8.5666807818916187E-5</v>
      </c>
      <c r="AF15" s="364">
        <v>319.97089999999997</v>
      </c>
      <c r="AG15" s="365">
        <v>1.5126084753569005E-5</v>
      </c>
      <c r="AI15" s="76"/>
    </row>
    <row r="16" spans="1:35" ht="19.5">
      <c r="A16" s="366" t="s">
        <v>427</v>
      </c>
      <c r="B16" s="364">
        <v>476.74723999999998</v>
      </c>
      <c r="C16" s="365">
        <v>3.592300557801274E-3</v>
      </c>
      <c r="D16" s="364">
        <v>2212.7751200000002</v>
      </c>
      <c r="E16" s="365">
        <v>2.2362546108828315E-2</v>
      </c>
      <c r="F16" s="364">
        <v>3505.1152299999999</v>
      </c>
      <c r="G16" s="365">
        <v>2.4351984286086793E-2</v>
      </c>
      <c r="H16" s="364">
        <v>237.99807999999999</v>
      </c>
      <c r="I16" s="365">
        <v>2.3994503995568655E-3</v>
      </c>
      <c r="J16" s="364">
        <v>6432.6356700000006</v>
      </c>
      <c r="K16" s="365">
        <v>1.3548444334273223E-2</v>
      </c>
      <c r="L16" s="364">
        <v>17845.439349999997</v>
      </c>
      <c r="M16" s="365">
        <v>2.5845995885843895E-3</v>
      </c>
      <c r="N16" s="364">
        <v>41681.852010000002</v>
      </c>
      <c r="O16" s="365">
        <v>1.4006153292430613E-2</v>
      </c>
      <c r="P16" s="364">
        <v>17066.85946</v>
      </c>
      <c r="Q16" s="365">
        <v>5.0810302092537318E-3</v>
      </c>
      <c r="R16" s="364">
        <v>5950.48081</v>
      </c>
      <c r="S16" s="365">
        <v>1.0865302470616331E-3</v>
      </c>
      <c r="T16" s="364">
        <v>82544.631630000003</v>
      </c>
      <c r="U16" s="365">
        <v>4.4103727158414175E-3</v>
      </c>
      <c r="V16" s="364">
        <v>8161.0579800000005</v>
      </c>
      <c r="W16" s="365">
        <v>1.0542698659371668E-2</v>
      </c>
      <c r="X16" s="364">
        <v>11314.804709999999</v>
      </c>
      <c r="Y16" s="365">
        <v>4.8803060182339493E-2</v>
      </c>
      <c r="Z16" s="364">
        <v>13880.2102</v>
      </c>
      <c r="AA16" s="365">
        <v>3.986728719314938E-2</v>
      </c>
      <c r="AB16" s="364">
        <v>16024.043969999999</v>
      </c>
      <c r="AC16" s="365">
        <v>2.6326243716778129E-2</v>
      </c>
      <c r="AD16" s="364">
        <v>49380.116859999995</v>
      </c>
      <c r="AE16" s="365">
        <v>2.5158327898256873E-2</v>
      </c>
      <c r="AF16" s="364">
        <v>138357.38416000002</v>
      </c>
      <c r="AG16" s="365">
        <v>6.5406120340514261E-3</v>
      </c>
      <c r="AI16" s="76"/>
    </row>
    <row r="17" spans="1:35" ht="19.5">
      <c r="A17" s="367" t="s">
        <v>428</v>
      </c>
      <c r="B17" s="364">
        <v>0</v>
      </c>
      <c r="C17" s="365">
        <v>0</v>
      </c>
      <c r="D17" s="364">
        <v>825.37126000000001</v>
      </c>
      <c r="E17" s="365">
        <v>8.3412917525264481E-3</v>
      </c>
      <c r="F17" s="364">
        <v>656.19386999999995</v>
      </c>
      <c r="G17" s="365">
        <v>4.5589436473009995E-3</v>
      </c>
      <c r="H17" s="364">
        <v>0</v>
      </c>
      <c r="I17" s="365">
        <v>0</v>
      </c>
      <c r="J17" s="364">
        <v>1481.56513</v>
      </c>
      <c r="K17" s="365">
        <v>3.1204787152830111E-3</v>
      </c>
      <c r="L17" s="364">
        <v>3494.46974</v>
      </c>
      <c r="M17" s="365">
        <v>5.0611278742905259E-4</v>
      </c>
      <c r="N17" s="364">
        <v>10121.47214</v>
      </c>
      <c r="O17" s="365">
        <v>3.4010698541872618E-3</v>
      </c>
      <c r="P17" s="364">
        <v>7606.1359699999994</v>
      </c>
      <c r="Q17" s="365">
        <v>2.2644474649738187E-3</v>
      </c>
      <c r="R17" s="364">
        <v>6597.7927200000004</v>
      </c>
      <c r="S17" s="365">
        <v>1.2047264049781963E-3</v>
      </c>
      <c r="T17" s="364">
        <v>27819.870570000003</v>
      </c>
      <c r="U17" s="365">
        <v>1.4864200820489824E-3</v>
      </c>
      <c r="V17" s="364">
        <v>0</v>
      </c>
      <c r="W17" s="365">
        <v>0</v>
      </c>
      <c r="X17" s="364">
        <v>0</v>
      </c>
      <c r="Y17" s="365">
        <v>0</v>
      </c>
      <c r="Z17" s="364">
        <v>0</v>
      </c>
      <c r="AA17" s="365">
        <v>0</v>
      </c>
      <c r="AB17" s="364">
        <v>0</v>
      </c>
      <c r="AC17" s="365">
        <v>0</v>
      </c>
      <c r="AD17" s="364">
        <v>0</v>
      </c>
      <c r="AE17" s="365">
        <v>0</v>
      </c>
      <c r="AF17" s="364">
        <v>29301.435700000002</v>
      </c>
      <c r="AG17" s="365">
        <v>1.3851759638124981E-3</v>
      </c>
      <c r="AH17" s="132"/>
      <c r="AI17" s="76"/>
    </row>
    <row r="18" spans="1:35" ht="19.5">
      <c r="A18" s="367" t="s">
        <v>429</v>
      </c>
      <c r="B18" s="364">
        <v>367.42773999999997</v>
      </c>
      <c r="C18" s="365">
        <v>2.7685758083332824E-3</v>
      </c>
      <c r="D18" s="364">
        <v>519.34968000000003</v>
      </c>
      <c r="E18" s="365">
        <v>5.2486043704274973E-3</v>
      </c>
      <c r="F18" s="364">
        <v>920.18767999999989</v>
      </c>
      <c r="G18" s="365">
        <v>6.3930554213507728E-3</v>
      </c>
      <c r="H18" s="364">
        <v>1724.6063099999999</v>
      </c>
      <c r="I18" s="365">
        <v>1.7387145726586499E-2</v>
      </c>
      <c r="J18" s="364">
        <v>3531.5714099999996</v>
      </c>
      <c r="K18" s="365">
        <v>7.4382105742506312E-3</v>
      </c>
      <c r="L18" s="364">
        <v>2770.0809800000002</v>
      </c>
      <c r="M18" s="365">
        <v>4.0119775259293036E-4</v>
      </c>
      <c r="N18" s="364">
        <v>5798.4945099999995</v>
      </c>
      <c r="O18" s="365">
        <v>1.9484403656750404E-3</v>
      </c>
      <c r="P18" s="364">
        <v>8343.2243799999997</v>
      </c>
      <c r="Q18" s="365">
        <v>2.483888451575861E-3</v>
      </c>
      <c r="R18" s="364">
        <v>5069.12752</v>
      </c>
      <c r="S18" s="365">
        <v>9.2559921669464621E-4</v>
      </c>
      <c r="T18" s="364">
        <v>21980.927389999997</v>
      </c>
      <c r="U18" s="365">
        <v>1.1744444249783769E-3</v>
      </c>
      <c r="V18" s="364">
        <v>0</v>
      </c>
      <c r="W18" s="365">
        <v>0</v>
      </c>
      <c r="X18" s="364">
        <v>0</v>
      </c>
      <c r="Y18" s="365">
        <v>0</v>
      </c>
      <c r="Z18" s="364">
        <v>0</v>
      </c>
      <c r="AA18" s="365">
        <v>0</v>
      </c>
      <c r="AB18" s="364">
        <v>0</v>
      </c>
      <c r="AC18" s="365">
        <v>0</v>
      </c>
      <c r="AD18" s="364">
        <v>0</v>
      </c>
      <c r="AE18" s="365">
        <v>0</v>
      </c>
      <c r="AF18" s="364">
        <v>25512.498799999998</v>
      </c>
      <c r="AG18" s="365">
        <v>1.2060603608769654E-3</v>
      </c>
    </row>
    <row r="19" spans="1:35" ht="19.5">
      <c r="A19" s="368" t="s">
        <v>430</v>
      </c>
      <c r="B19" s="364">
        <v>0</v>
      </c>
      <c r="C19" s="365">
        <v>0</v>
      </c>
      <c r="D19" s="364">
        <v>0</v>
      </c>
      <c r="E19" s="365">
        <v>0</v>
      </c>
      <c r="F19" s="364">
        <v>0</v>
      </c>
      <c r="G19" s="365">
        <v>0</v>
      </c>
      <c r="H19" s="364">
        <v>0</v>
      </c>
      <c r="I19" s="365">
        <v>0</v>
      </c>
      <c r="J19" s="364">
        <v>0</v>
      </c>
      <c r="K19" s="365">
        <v>0</v>
      </c>
      <c r="L19" s="364">
        <v>0</v>
      </c>
      <c r="M19" s="365">
        <v>0</v>
      </c>
      <c r="N19" s="364">
        <v>0</v>
      </c>
      <c r="O19" s="365">
        <v>0</v>
      </c>
      <c r="P19" s="364">
        <v>0</v>
      </c>
      <c r="Q19" s="365">
        <v>0</v>
      </c>
      <c r="R19" s="364">
        <v>0</v>
      </c>
      <c r="S19" s="365">
        <v>0</v>
      </c>
      <c r="T19" s="364">
        <v>0</v>
      </c>
      <c r="U19" s="365">
        <v>0</v>
      </c>
      <c r="V19" s="364">
        <v>0</v>
      </c>
      <c r="W19" s="365">
        <v>0</v>
      </c>
      <c r="X19" s="364">
        <v>0</v>
      </c>
      <c r="Y19" s="365">
        <v>0</v>
      </c>
      <c r="Z19" s="364">
        <v>0</v>
      </c>
      <c r="AA19" s="365">
        <v>0</v>
      </c>
      <c r="AB19" s="364">
        <v>0</v>
      </c>
      <c r="AC19" s="365">
        <v>0</v>
      </c>
      <c r="AD19" s="364">
        <v>0</v>
      </c>
      <c r="AE19" s="365">
        <v>0</v>
      </c>
      <c r="AF19" s="364">
        <v>0</v>
      </c>
      <c r="AG19" s="365">
        <v>0</v>
      </c>
    </row>
    <row r="20" spans="1:35" ht="17.25" customHeight="1">
      <c r="A20" s="359" t="s">
        <v>431</v>
      </c>
      <c r="B20" s="364">
        <v>8802.7612499999996</v>
      </c>
      <c r="C20" s="365">
        <v>6.6328992588539026E-2</v>
      </c>
      <c r="D20" s="364">
        <v>2308.4306200000001</v>
      </c>
      <c r="E20" s="365">
        <v>2.3329250998981376E-2</v>
      </c>
      <c r="F20" s="364">
        <v>5337.8486400000002</v>
      </c>
      <c r="G20" s="365">
        <v>3.7085002253346683E-2</v>
      </c>
      <c r="H20" s="364">
        <v>7635.5724600000003</v>
      </c>
      <c r="I20" s="365">
        <v>7.6980357950754891E-2</v>
      </c>
      <c r="J20" s="364">
        <v>24084.612969999998</v>
      </c>
      <c r="K20" s="365">
        <v>5.0727113251318325E-2</v>
      </c>
      <c r="L20" s="364">
        <v>187479.16878000001</v>
      </c>
      <c r="M20" s="365">
        <v>2.715307664851252E-2</v>
      </c>
      <c r="N20" s="364">
        <v>18046.734259999997</v>
      </c>
      <c r="O20" s="365">
        <v>6.0641577637355875E-3</v>
      </c>
      <c r="P20" s="364">
        <v>102764.62031999999</v>
      </c>
      <c r="Q20" s="365">
        <v>3.0594389173484754E-2</v>
      </c>
      <c r="R20" s="364">
        <v>153694.63318999999</v>
      </c>
      <c r="S20" s="365">
        <v>2.8063928462946811E-2</v>
      </c>
      <c r="T20" s="364">
        <v>461985.15654999996</v>
      </c>
      <c r="U20" s="365">
        <v>2.468393994057547E-2</v>
      </c>
      <c r="V20" s="364">
        <v>111869.2561</v>
      </c>
      <c r="W20" s="365">
        <v>0.14451604916920044</v>
      </c>
      <c r="X20" s="364">
        <v>30126.353189999998</v>
      </c>
      <c r="Y20" s="365">
        <v>0.12994110508213846</v>
      </c>
      <c r="Z20" s="364">
        <v>8693.39689</v>
      </c>
      <c r="AA20" s="365">
        <v>2.4969517428321198E-2</v>
      </c>
      <c r="AB20" s="364">
        <v>31138.3524</v>
      </c>
      <c r="AC20" s="365">
        <v>5.1157863505370993E-2</v>
      </c>
      <c r="AD20" s="364">
        <v>181827.35858</v>
      </c>
      <c r="AE20" s="365">
        <v>9.2637940104493527E-2</v>
      </c>
      <c r="AF20" s="364">
        <v>667897.12809999997</v>
      </c>
      <c r="AG20" s="365">
        <v>3.1573710504005002E-2</v>
      </c>
    </row>
    <row r="21" spans="1:35" ht="19.5">
      <c r="A21" s="366" t="s">
        <v>432</v>
      </c>
      <c r="B21" s="364">
        <v>47971.052669999997</v>
      </c>
      <c r="C21" s="365">
        <v>0.36146289858910408</v>
      </c>
      <c r="D21" s="364">
        <v>55996.171649999997</v>
      </c>
      <c r="E21" s="365">
        <v>0.56590340298158714</v>
      </c>
      <c r="F21" s="364">
        <v>57978.951100000006</v>
      </c>
      <c r="G21" s="365">
        <v>0.40281200858295174</v>
      </c>
      <c r="H21" s="364">
        <v>43145.043819999992</v>
      </c>
      <c r="I21" s="365">
        <v>0.43497994871554202</v>
      </c>
      <c r="J21" s="364">
        <v>205091.21923999998</v>
      </c>
      <c r="K21" s="365">
        <v>0.43196398954790577</v>
      </c>
      <c r="L21" s="364">
        <v>1967884.0146799998</v>
      </c>
      <c r="M21" s="365">
        <v>0.28501356088628466</v>
      </c>
      <c r="N21" s="364">
        <v>1155726.86683</v>
      </c>
      <c r="O21" s="365">
        <v>0.38835336916214724</v>
      </c>
      <c r="P21" s="364">
        <v>879912.87247000018</v>
      </c>
      <c r="Q21" s="365">
        <v>0.26196172160494824</v>
      </c>
      <c r="R21" s="364">
        <v>2213543.9559900002</v>
      </c>
      <c r="S21" s="365">
        <v>0.40418287835527023</v>
      </c>
      <c r="T21" s="364">
        <v>6217067.7099700002</v>
      </c>
      <c r="U21" s="365">
        <v>0.33217891047714126</v>
      </c>
      <c r="V21" s="364">
        <v>130155.76536</v>
      </c>
      <c r="W21" s="365">
        <v>0.16813910847504668</v>
      </c>
      <c r="X21" s="364">
        <v>44464.11136000001</v>
      </c>
      <c r="Y21" s="365">
        <v>0.19178278001903981</v>
      </c>
      <c r="Z21" s="364">
        <v>35358.439760000008</v>
      </c>
      <c r="AA21" s="365">
        <v>0.10155790526958965</v>
      </c>
      <c r="AB21" s="364">
        <v>164195.32365999999</v>
      </c>
      <c r="AC21" s="365">
        <v>0.26976000040446885</v>
      </c>
      <c r="AD21" s="364">
        <v>374173.64014000003</v>
      </c>
      <c r="AE21" s="365">
        <v>0.19063509218123972</v>
      </c>
      <c r="AF21" s="364">
        <v>6796332.5693499995</v>
      </c>
      <c r="AG21" s="365">
        <v>0.32128516204889096</v>
      </c>
    </row>
    <row r="22" spans="1:35" ht="19.5">
      <c r="A22" s="366" t="s">
        <v>433</v>
      </c>
      <c r="B22" s="364">
        <v>17115.877559999994</v>
      </c>
      <c r="C22" s="365">
        <v>0.12896850017641695</v>
      </c>
      <c r="D22" s="364">
        <v>18638.290430000005</v>
      </c>
      <c r="E22" s="365">
        <v>0.18836059089936286</v>
      </c>
      <c r="F22" s="364">
        <v>18472.769830000005</v>
      </c>
      <c r="G22" s="365">
        <v>0.1283406025486524</v>
      </c>
      <c r="H22" s="364">
        <v>11494.402579999998</v>
      </c>
      <c r="I22" s="365">
        <v>0.1158843334502886</v>
      </c>
      <c r="J22" s="364">
        <v>65721.340400000001</v>
      </c>
      <c r="K22" s="365">
        <v>0.13842256388557786</v>
      </c>
      <c r="L22" s="364">
        <v>630535.34217000008</v>
      </c>
      <c r="M22" s="365">
        <v>9.1322009730205933E-2</v>
      </c>
      <c r="N22" s="364">
        <v>422410.75987000001</v>
      </c>
      <c r="O22" s="365">
        <v>0.14194066649658249</v>
      </c>
      <c r="P22" s="364">
        <v>453504.06548000011</v>
      </c>
      <c r="Q22" s="365">
        <v>0.13501416954442202</v>
      </c>
      <c r="R22" s="364">
        <v>428440.72281000012</v>
      </c>
      <c r="S22" s="365">
        <v>7.8231292440049754E-2</v>
      </c>
      <c r="T22" s="364">
        <v>1934890.8903300003</v>
      </c>
      <c r="U22" s="365">
        <v>0.10338152611901774</v>
      </c>
      <c r="V22" s="364">
        <v>0</v>
      </c>
      <c r="W22" s="365">
        <v>0</v>
      </c>
      <c r="X22" s="364">
        <v>0</v>
      </c>
      <c r="Y22" s="365">
        <v>0</v>
      </c>
      <c r="Z22" s="364">
        <v>0</v>
      </c>
      <c r="AA22" s="365">
        <v>0</v>
      </c>
      <c r="AB22" s="364">
        <v>0</v>
      </c>
      <c r="AC22" s="365">
        <v>0</v>
      </c>
      <c r="AD22" s="364">
        <v>0</v>
      </c>
      <c r="AE22" s="365">
        <v>0</v>
      </c>
      <c r="AF22" s="364">
        <v>2000612.2307300004</v>
      </c>
      <c r="AG22" s="365">
        <v>9.4575569719148628E-2</v>
      </c>
    </row>
    <row r="23" spans="1:35" ht="19.5">
      <c r="A23" s="366" t="s">
        <v>434</v>
      </c>
      <c r="B23" s="364">
        <v>10952.061659999999</v>
      </c>
      <c r="C23" s="365">
        <v>8.2524016731154948E-2</v>
      </c>
      <c r="D23" s="364">
        <v>11564.345160000001</v>
      </c>
      <c r="E23" s="365">
        <v>0.11687053036772464</v>
      </c>
      <c r="F23" s="364">
        <v>9042.6989300000005</v>
      </c>
      <c r="G23" s="365">
        <v>6.2824657050482721E-2</v>
      </c>
      <c r="H23" s="364">
        <v>12129.32554</v>
      </c>
      <c r="I23" s="365">
        <v>0.122285503367541</v>
      </c>
      <c r="J23" s="364">
        <v>43688.43129</v>
      </c>
      <c r="K23" s="365">
        <v>9.2016757943371219E-2</v>
      </c>
      <c r="L23" s="364">
        <v>737106.97778999992</v>
      </c>
      <c r="M23" s="365">
        <v>0.10675704610986318</v>
      </c>
      <c r="N23" s="364">
        <v>239554.59695000001</v>
      </c>
      <c r="O23" s="365">
        <v>8.0496384997076592E-2</v>
      </c>
      <c r="P23" s="364">
        <v>89124.295190000004</v>
      </c>
      <c r="Q23" s="365">
        <v>2.6533483638286025E-2</v>
      </c>
      <c r="R23" s="364">
        <v>847560.16453999991</v>
      </c>
      <c r="S23" s="365">
        <v>0.15476056210947509</v>
      </c>
      <c r="T23" s="364">
        <v>1913346.0344699998</v>
      </c>
      <c r="U23" s="365">
        <v>0.10223038106481717</v>
      </c>
      <c r="V23" s="364">
        <v>68097.357860000004</v>
      </c>
      <c r="W23" s="365">
        <v>8.7970202537070399E-2</v>
      </c>
      <c r="X23" s="364">
        <v>19055.381089999999</v>
      </c>
      <c r="Y23" s="365">
        <v>8.2189744672374818E-2</v>
      </c>
      <c r="Z23" s="364">
        <v>20675.436890000001</v>
      </c>
      <c r="AA23" s="365">
        <v>5.9384805306296098E-2</v>
      </c>
      <c r="AB23" s="364">
        <v>109279.48355999999</v>
      </c>
      <c r="AC23" s="365">
        <v>0.17953759505592573</v>
      </c>
      <c r="AD23" s="364">
        <v>217107.6594</v>
      </c>
      <c r="AE23" s="365">
        <v>0.11061265204969122</v>
      </c>
      <c r="AF23" s="364">
        <v>2174142.1251599998</v>
      </c>
      <c r="AG23" s="365">
        <v>0.10277890286733819</v>
      </c>
    </row>
    <row r="24" spans="1:35" ht="19.5">
      <c r="A24" s="366" t="s">
        <v>426</v>
      </c>
      <c r="B24" s="364">
        <v>0</v>
      </c>
      <c r="C24" s="365">
        <v>0</v>
      </c>
      <c r="D24" s="364">
        <v>0</v>
      </c>
      <c r="E24" s="365">
        <v>0</v>
      </c>
      <c r="F24" s="364">
        <v>0</v>
      </c>
      <c r="G24" s="365">
        <v>0</v>
      </c>
      <c r="H24" s="364">
        <v>0</v>
      </c>
      <c r="I24" s="365">
        <v>0</v>
      </c>
      <c r="J24" s="364">
        <v>0</v>
      </c>
      <c r="K24" s="365">
        <v>0</v>
      </c>
      <c r="L24" s="364">
        <v>0</v>
      </c>
      <c r="M24" s="365">
        <v>0</v>
      </c>
      <c r="N24" s="364">
        <v>0</v>
      </c>
      <c r="O24" s="365">
        <v>0</v>
      </c>
      <c r="P24" s="364">
        <v>0</v>
      </c>
      <c r="Q24" s="365">
        <v>0</v>
      </c>
      <c r="R24" s="364">
        <v>0</v>
      </c>
      <c r="S24" s="365">
        <v>0</v>
      </c>
      <c r="T24" s="364">
        <v>0</v>
      </c>
      <c r="U24" s="365">
        <v>0</v>
      </c>
      <c r="V24" s="364">
        <v>0</v>
      </c>
      <c r="W24" s="365">
        <v>0</v>
      </c>
      <c r="X24" s="364">
        <v>0</v>
      </c>
      <c r="Y24" s="365">
        <v>0</v>
      </c>
      <c r="Z24" s="364">
        <v>0</v>
      </c>
      <c r="AA24" s="365">
        <v>0</v>
      </c>
      <c r="AB24" s="364">
        <v>0</v>
      </c>
      <c r="AC24" s="365">
        <v>0</v>
      </c>
      <c r="AD24" s="364">
        <v>0</v>
      </c>
      <c r="AE24" s="365">
        <v>0</v>
      </c>
      <c r="AF24" s="364">
        <v>0</v>
      </c>
      <c r="AG24" s="365">
        <v>0</v>
      </c>
    </row>
    <row r="25" spans="1:35" ht="19.5">
      <c r="A25" s="366" t="s">
        <v>435</v>
      </c>
      <c r="B25" s="364">
        <v>0</v>
      </c>
      <c r="C25" s="365">
        <v>0</v>
      </c>
      <c r="D25" s="364">
        <v>6374.5684700000011</v>
      </c>
      <c r="E25" s="365">
        <v>6.4422082499851208E-2</v>
      </c>
      <c r="F25" s="364">
        <v>2478.4988499999999</v>
      </c>
      <c r="G25" s="365">
        <v>1.7219509513324672E-2</v>
      </c>
      <c r="H25" s="364">
        <v>0</v>
      </c>
      <c r="I25" s="365">
        <v>0</v>
      </c>
      <c r="J25" s="364">
        <v>8853.0673200000019</v>
      </c>
      <c r="K25" s="365">
        <v>1.8646367667297631E-2</v>
      </c>
      <c r="L25" s="364">
        <v>0</v>
      </c>
      <c r="M25" s="365">
        <v>0</v>
      </c>
      <c r="N25" s="364">
        <v>109155.24747000002</v>
      </c>
      <c r="O25" s="365">
        <v>3.6678915523504801E-2</v>
      </c>
      <c r="P25" s="364">
        <v>31651.03757</v>
      </c>
      <c r="Q25" s="365">
        <v>9.4229332833209393E-3</v>
      </c>
      <c r="R25" s="364">
        <v>0</v>
      </c>
      <c r="S25" s="365">
        <v>0</v>
      </c>
      <c r="T25" s="364">
        <v>140806.28504000002</v>
      </c>
      <c r="U25" s="365">
        <v>7.5233020669718109E-3</v>
      </c>
      <c r="V25" s="364">
        <v>0</v>
      </c>
      <c r="W25" s="365">
        <v>0</v>
      </c>
      <c r="X25" s="364">
        <v>19692.090969999997</v>
      </c>
      <c r="Y25" s="365">
        <v>8.4936004231310688E-2</v>
      </c>
      <c r="Z25" s="364">
        <v>9690.2528700000003</v>
      </c>
      <c r="AA25" s="365">
        <v>2.7832726491600974E-2</v>
      </c>
      <c r="AB25" s="364">
        <v>0</v>
      </c>
      <c r="AC25" s="365">
        <v>0</v>
      </c>
      <c r="AD25" s="364">
        <v>29382.343839999998</v>
      </c>
      <c r="AE25" s="365">
        <v>1.4969803389526609E-2</v>
      </c>
      <c r="AF25" s="364">
        <v>179041.69620000001</v>
      </c>
      <c r="AG25" s="365">
        <v>8.4638942827111891E-3</v>
      </c>
    </row>
    <row r="26" spans="1:35" ht="19.5">
      <c r="A26" s="367" t="s">
        <v>428</v>
      </c>
      <c r="B26" s="364">
        <v>1749.28379</v>
      </c>
      <c r="C26" s="365">
        <v>1.3180890432778859E-2</v>
      </c>
      <c r="D26" s="364">
        <v>1299.41029</v>
      </c>
      <c r="E26" s="365">
        <v>1.3131981764333544E-2</v>
      </c>
      <c r="F26" s="364">
        <v>3289.1880000000001</v>
      </c>
      <c r="G26" s="365">
        <v>2.2851817767481856E-2</v>
      </c>
      <c r="H26" s="364">
        <v>0</v>
      </c>
      <c r="I26" s="365">
        <v>0</v>
      </c>
      <c r="J26" s="364">
        <v>6337.8820800000003</v>
      </c>
      <c r="K26" s="365">
        <v>1.3348873924033038E-2</v>
      </c>
      <c r="L26" s="364">
        <v>86119.704859999998</v>
      </c>
      <c r="M26" s="365">
        <v>1.2472932124821296E-2</v>
      </c>
      <c r="N26" s="364">
        <v>83994.428270000004</v>
      </c>
      <c r="O26" s="365">
        <v>2.8224245836711983E-2</v>
      </c>
      <c r="P26" s="364">
        <v>97768.327349999992</v>
      </c>
      <c r="Q26" s="365">
        <v>2.9106926551884658E-2</v>
      </c>
      <c r="R26" s="364">
        <v>63955.229350000001</v>
      </c>
      <c r="S26" s="365">
        <v>1.1677928786823348E-2</v>
      </c>
      <c r="T26" s="364">
        <v>331837.68982999999</v>
      </c>
      <c r="U26" s="365">
        <v>1.773014022128333E-2</v>
      </c>
      <c r="V26" s="364">
        <v>0</v>
      </c>
      <c r="W26" s="365">
        <v>0</v>
      </c>
      <c r="X26" s="364">
        <v>0</v>
      </c>
      <c r="Y26" s="365">
        <v>0</v>
      </c>
      <c r="Z26" s="364">
        <v>0</v>
      </c>
      <c r="AA26" s="365">
        <v>0</v>
      </c>
      <c r="AB26" s="364">
        <v>0</v>
      </c>
      <c r="AC26" s="365">
        <v>0</v>
      </c>
      <c r="AD26" s="364">
        <v>0</v>
      </c>
      <c r="AE26" s="365">
        <v>0</v>
      </c>
      <c r="AF26" s="364">
        <v>338175.57191</v>
      </c>
      <c r="AG26" s="365">
        <v>1.5986679920884456E-2</v>
      </c>
    </row>
    <row r="27" spans="1:35" ht="39">
      <c r="A27" s="367" t="s">
        <v>436</v>
      </c>
      <c r="B27" s="364">
        <v>11118.265660000001</v>
      </c>
      <c r="C27" s="365">
        <v>8.3776367393759321E-2</v>
      </c>
      <c r="D27" s="364">
        <v>17322.685299999997</v>
      </c>
      <c r="E27" s="365">
        <v>0.17506494232001865</v>
      </c>
      <c r="F27" s="364">
        <v>19722.095490000003</v>
      </c>
      <c r="G27" s="365">
        <v>0.13702036251207161</v>
      </c>
      <c r="H27" s="364">
        <v>16576.185699999998</v>
      </c>
      <c r="I27" s="365">
        <v>0.16711788347617679</v>
      </c>
      <c r="J27" s="364">
        <v>64739.232149999996</v>
      </c>
      <c r="K27" s="365">
        <v>0.13635404335403103</v>
      </c>
      <c r="L27" s="364">
        <v>514121.98986000003</v>
      </c>
      <c r="M27" s="365">
        <v>7.4461572921394284E-2</v>
      </c>
      <c r="N27" s="364">
        <v>284674.39426999999</v>
      </c>
      <c r="O27" s="365">
        <v>9.565777460221471E-2</v>
      </c>
      <c r="P27" s="364">
        <v>207865.14687999999</v>
      </c>
      <c r="Q27" s="365">
        <v>6.1884208587034563E-2</v>
      </c>
      <c r="R27" s="364">
        <v>789341.27629000007</v>
      </c>
      <c r="S27" s="365">
        <v>0.14413006265006653</v>
      </c>
      <c r="T27" s="364">
        <v>1796002.8073</v>
      </c>
      <c r="U27" s="365">
        <v>9.5960713888650892E-2</v>
      </c>
      <c r="V27" s="364">
        <v>4684.0974999999999</v>
      </c>
      <c r="W27" s="365">
        <v>6.0510571735475135E-3</v>
      </c>
      <c r="X27" s="364">
        <v>5029.3371999999999</v>
      </c>
      <c r="Y27" s="365">
        <v>2.1692556994108193E-2</v>
      </c>
      <c r="Z27" s="364">
        <v>0</v>
      </c>
      <c r="AA27" s="365">
        <v>0</v>
      </c>
      <c r="AB27" s="364">
        <v>25409.1381</v>
      </c>
      <c r="AC27" s="365">
        <v>4.1745215097152087E-2</v>
      </c>
      <c r="AD27" s="364">
        <v>35122.572800000002</v>
      </c>
      <c r="AE27" s="365">
        <v>1.7894352207347086E-2</v>
      </c>
      <c r="AF27" s="364">
        <v>1895864.61225</v>
      </c>
      <c r="AG27" s="365">
        <v>8.9623802683886991E-2</v>
      </c>
    </row>
    <row r="28" spans="1:35" ht="19.5" customHeight="1">
      <c r="A28" s="368" t="s">
        <v>430</v>
      </c>
      <c r="B28" s="364">
        <v>7035.5640000000003</v>
      </c>
      <c r="C28" s="365">
        <v>5.3013123854994022E-2</v>
      </c>
      <c r="D28" s="364">
        <v>796.87199999999996</v>
      </c>
      <c r="E28" s="365">
        <v>8.0532751302962204E-3</v>
      </c>
      <c r="F28" s="364">
        <v>4973.7</v>
      </c>
      <c r="G28" s="365">
        <v>3.4555059190938466E-2</v>
      </c>
      <c r="H28" s="364">
        <v>2945.13</v>
      </c>
      <c r="I28" s="365">
        <v>2.9692228421535637E-2</v>
      </c>
      <c r="J28" s="364">
        <v>15751.266</v>
      </c>
      <c r="K28" s="365">
        <v>3.3175382773594955E-2</v>
      </c>
      <c r="L28" s="364">
        <v>0</v>
      </c>
      <c r="M28" s="365">
        <v>0</v>
      </c>
      <c r="N28" s="364">
        <v>15937.44</v>
      </c>
      <c r="O28" s="365">
        <v>5.3553817060566673E-3</v>
      </c>
      <c r="P28" s="364">
        <v>0</v>
      </c>
      <c r="Q28" s="365">
        <v>0</v>
      </c>
      <c r="R28" s="364">
        <v>84246.562999999995</v>
      </c>
      <c r="S28" s="365">
        <v>1.5383032368855493E-2</v>
      </c>
      <c r="T28" s="364">
        <v>100184.003</v>
      </c>
      <c r="U28" s="365">
        <v>5.352847116400352E-3</v>
      </c>
      <c r="V28" s="364">
        <v>57374.31</v>
      </c>
      <c r="W28" s="365">
        <v>7.4117848764428756E-2</v>
      </c>
      <c r="X28" s="364">
        <v>687.3021</v>
      </c>
      <c r="Y28" s="365">
        <v>2.9644741212460851E-3</v>
      </c>
      <c r="Z28" s="364">
        <v>4992.75</v>
      </c>
      <c r="AA28" s="365">
        <v>1.4340373471692565E-2</v>
      </c>
      <c r="AB28" s="364">
        <v>29506.702000000001</v>
      </c>
      <c r="AC28" s="365">
        <v>4.8477190251390995E-2</v>
      </c>
      <c r="AD28" s="364">
        <v>92561.064100000003</v>
      </c>
      <c r="AE28" s="365">
        <v>4.7158284534674806E-2</v>
      </c>
      <c r="AF28" s="364">
        <v>208496.33309999999</v>
      </c>
      <c r="AG28" s="365">
        <v>9.8563125749215139E-3</v>
      </c>
    </row>
    <row r="29" spans="1:35" ht="19.5">
      <c r="A29" s="366" t="s">
        <v>431</v>
      </c>
      <c r="B29" s="364">
        <v>0</v>
      </c>
      <c r="C29" s="365">
        <v>0</v>
      </c>
      <c r="D29" s="364">
        <v>0</v>
      </c>
      <c r="E29" s="365">
        <v>0</v>
      </c>
      <c r="F29" s="364">
        <v>0</v>
      </c>
      <c r="G29" s="365">
        <v>0</v>
      </c>
      <c r="H29" s="364">
        <v>0</v>
      </c>
      <c r="I29" s="365">
        <v>0</v>
      </c>
      <c r="J29" s="364">
        <v>0</v>
      </c>
      <c r="K29" s="365">
        <v>0</v>
      </c>
      <c r="L29" s="364">
        <v>0</v>
      </c>
      <c r="M29" s="365">
        <v>0</v>
      </c>
      <c r="N29" s="364">
        <v>0</v>
      </c>
      <c r="O29" s="365">
        <v>0</v>
      </c>
      <c r="P29" s="364">
        <v>0</v>
      </c>
      <c r="Q29" s="365">
        <v>0</v>
      </c>
      <c r="R29" s="364">
        <v>0</v>
      </c>
      <c r="S29" s="365">
        <v>0</v>
      </c>
      <c r="T29" s="364">
        <v>0</v>
      </c>
      <c r="U29" s="365">
        <v>0</v>
      </c>
      <c r="V29" s="364">
        <v>0</v>
      </c>
      <c r="W29" s="365">
        <v>0</v>
      </c>
      <c r="X29" s="364">
        <v>0</v>
      </c>
      <c r="Y29" s="365">
        <v>0</v>
      </c>
      <c r="Z29" s="364">
        <v>0</v>
      </c>
      <c r="AA29" s="365">
        <v>0</v>
      </c>
      <c r="AB29" s="364">
        <v>0</v>
      </c>
      <c r="AC29" s="365">
        <v>0</v>
      </c>
      <c r="AD29" s="364">
        <v>0</v>
      </c>
      <c r="AE29" s="365">
        <v>0</v>
      </c>
      <c r="AF29" s="364">
        <v>0</v>
      </c>
      <c r="AG29" s="365">
        <v>0</v>
      </c>
    </row>
    <row r="30" spans="1:35" ht="19.5">
      <c r="A30" s="366" t="s">
        <v>437</v>
      </c>
      <c r="B30" s="364">
        <v>0</v>
      </c>
      <c r="C30" s="365">
        <v>0</v>
      </c>
      <c r="D30" s="364">
        <v>0</v>
      </c>
      <c r="E30" s="365">
        <v>0</v>
      </c>
      <c r="F30" s="364">
        <v>0</v>
      </c>
      <c r="G30" s="365">
        <v>0</v>
      </c>
      <c r="H30" s="364">
        <v>0</v>
      </c>
      <c r="I30" s="365">
        <v>0</v>
      </c>
      <c r="J30" s="364">
        <v>0</v>
      </c>
      <c r="K30" s="365">
        <v>0</v>
      </c>
      <c r="L30" s="364">
        <v>2.33E-3</v>
      </c>
      <c r="M30" s="365">
        <v>3.374597242068814E-10</v>
      </c>
      <c r="N30" s="364">
        <v>0</v>
      </c>
      <c r="O30" s="365">
        <v>0</v>
      </c>
      <c r="P30" s="364">
        <v>0</v>
      </c>
      <c r="Q30" s="365">
        <v>0</v>
      </c>
      <c r="R30" s="364">
        <v>0</v>
      </c>
      <c r="S30" s="365">
        <v>0</v>
      </c>
      <c r="T30" s="364">
        <v>2.33E-3</v>
      </c>
      <c r="U30" s="365">
        <v>1.2449226830368136E-10</v>
      </c>
      <c r="V30" s="364">
        <v>0</v>
      </c>
      <c r="W30" s="365">
        <v>0</v>
      </c>
      <c r="X30" s="364">
        <v>0</v>
      </c>
      <c r="Y30" s="365">
        <v>0</v>
      </c>
      <c r="Z30" s="364">
        <v>0</v>
      </c>
      <c r="AA30" s="365">
        <v>0</v>
      </c>
      <c r="AB30" s="364">
        <v>0</v>
      </c>
      <c r="AC30" s="365">
        <v>0</v>
      </c>
      <c r="AD30" s="364">
        <v>0</v>
      </c>
      <c r="AE30" s="365">
        <v>0</v>
      </c>
      <c r="AF30" s="364">
        <v>2.33E-3</v>
      </c>
      <c r="AG30" s="365">
        <v>1.1014682108846704E-10</v>
      </c>
    </row>
    <row r="31" spans="1:35" ht="18">
      <c r="A31" s="359" t="s">
        <v>438</v>
      </c>
      <c r="B31" s="362">
        <v>135171.65068000008</v>
      </c>
      <c r="C31" s="363">
        <v>1.0185212527642178</v>
      </c>
      <c r="D31" s="362">
        <v>99178.462639999998</v>
      </c>
      <c r="E31" s="363">
        <v>1.0023083338851471</v>
      </c>
      <c r="F31" s="362">
        <v>144593.49478000004</v>
      </c>
      <c r="G31" s="363">
        <v>1.0045713997119956</v>
      </c>
      <c r="H31" s="362">
        <v>99353.955629999997</v>
      </c>
      <c r="I31" s="363">
        <v>1.0016672761980205</v>
      </c>
      <c r="J31" s="362">
        <v>478297.56373000005</v>
      </c>
      <c r="K31" s="363">
        <v>1.0073923427120512</v>
      </c>
      <c r="L31" s="362">
        <v>7101802.7420299994</v>
      </c>
      <c r="M31" s="363">
        <v>1.0285718432176472</v>
      </c>
      <c r="N31" s="362">
        <v>2980860.7862199997</v>
      </c>
      <c r="O31" s="363">
        <v>1.0016443872305891</v>
      </c>
      <c r="P31" s="362">
        <v>3360181.9839199996</v>
      </c>
      <c r="Q31" s="363">
        <v>1.0003707014112633</v>
      </c>
      <c r="R31" s="362">
        <v>5483414.5294099962</v>
      </c>
      <c r="S31" s="363">
        <v>1.0012461065950724</v>
      </c>
      <c r="T31" s="362">
        <v>18926260.041579995</v>
      </c>
      <c r="U31" s="363">
        <v>1.0112330657002662</v>
      </c>
      <c r="V31" s="362">
        <v>775913.49537999998</v>
      </c>
      <c r="W31" s="363">
        <v>1.0023482479328141</v>
      </c>
      <c r="X31" s="362">
        <v>232186.53041000001</v>
      </c>
      <c r="Y31" s="363">
        <v>1.0014678562779922</v>
      </c>
      <c r="Z31" s="362">
        <v>348805.49349000002</v>
      </c>
      <c r="AA31" s="363">
        <v>1.0018528958238706</v>
      </c>
      <c r="AB31" s="362">
        <v>609885.32302999997</v>
      </c>
      <c r="AC31" s="363">
        <v>1.0019936093181936</v>
      </c>
      <c r="AD31" s="362">
        <v>1966790.8423100002</v>
      </c>
      <c r="AE31" s="363">
        <v>1.0020464118870012</v>
      </c>
      <c r="AF31" s="362">
        <v>21371348.447619997</v>
      </c>
      <c r="AG31" s="363">
        <v>1.010294460892398</v>
      </c>
    </row>
    <row r="32" spans="1:35" ht="18">
      <c r="A32" s="359" t="s">
        <v>556</v>
      </c>
      <c r="B32" s="362">
        <v>2458.0226499999999</v>
      </c>
      <c r="C32" s="363">
        <v>1.8521252764217712E-2</v>
      </c>
      <c r="D32" s="362">
        <v>228.40976000000001</v>
      </c>
      <c r="E32" s="363">
        <v>2.3083338851470859E-3</v>
      </c>
      <c r="F32" s="362">
        <v>657.98673999999994</v>
      </c>
      <c r="G32" s="363">
        <v>4.5713997119956242E-3</v>
      </c>
      <c r="H32" s="362">
        <v>165.37475999999998</v>
      </c>
      <c r="I32" s="363">
        <v>1.6672761980206761E-3</v>
      </c>
      <c r="J32" s="362">
        <v>3509.7939099999999</v>
      </c>
      <c r="K32" s="363">
        <v>7.3923427120513681E-3</v>
      </c>
      <c r="L32" s="362">
        <v>197275.08180000004</v>
      </c>
      <c r="M32" s="363">
        <v>2.8571843217647202E-2</v>
      </c>
      <c r="N32" s="362">
        <v>4893.6423700000014</v>
      </c>
      <c r="O32" s="363">
        <v>1.6443872305892163E-3</v>
      </c>
      <c r="P32" s="362">
        <v>1245.1626200000001</v>
      </c>
      <c r="Q32" s="363">
        <v>3.7070141126324864E-4</v>
      </c>
      <c r="R32" s="362">
        <v>6824.4150599999994</v>
      </c>
      <c r="S32" s="363">
        <v>1.2461065950724291E-3</v>
      </c>
      <c r="T32" s="362">
        <v>210238.30185000005</v>
      </c>
      <c r="U32" s="363">
        <v>1.1233065700266333E-2</v>
      </c>
      <c r="V32" s="362">
        <v>1817.7686899999992</v>
      </c>
      <c r="W32" s="363">
        <v>2.3482479328140716E-3</v>
      </c>
      <c r="X32" s="362">
        <v>340.31691999999998</v>
      </c>
      <c r="Y32" s="363">
        <v>1.4678562779921293E-3</v>
      </c>
      <c r="Z32" s="362">
        <v>645.10492999999997</v>
      </c>
      <c r="AA32" s="363">
        <v>1.8528958238706302E-3</v>
      </c>
      <c r="AB32" s="362">
        <v>1213.45391</v>
      </c>
      <c r="AC32" s="363">
        <v>1.9936093181936862E-3</v>
      </c>
      <c r="AD32" s="362">
        <v>4016.6444499999989</v>
      </c>
      <c r="AE32" s="363">
        <v>2.0464118870012252E-3</v>
      </c>
      <c r="AF32" s="362">
        <v>217764.74021000005</v>
      </c>
      <c r="AG32" s="363">
        <v>1.0294460892398017E-2</v>
      </c>
    </row>
    <row r="33" spans="1:33" ht="22.5" customHeight="1">
      <c r="A33" s="907" t="s">
        <v>440</v>
      </c>
      <c r="B33" s="908">
        <v>132713.62803000005</v>
      </c>
      <c r="C33" s="909">
        <v>1</v>
      </c>
      <c r="D33" s="908">
        <v>98950.052880000003</v>
      </c>
      <c r="E33" s="909">
        <v>1</v>
      </c>
      <c r="F33" s="971">
        <v>143935.50804000002</v>
      </c>
      <c r="G33" s="909">
        <v>1</v>
      </c>
      <c r="H33" s="908">
        <v>99188.580870000005</v>
      </c>
      <c r="I33" s="909">
        <v>1</v>
      </c>
      <c r="J33" s="908">
        <v>474787.7698200001</v>
      </c>
      <c r="K33" s="909">
        <v>1</v>
      </c>
      <c r="L33" s="908">
        <v>6904527.6602300005</v>
      </c>
      <c r="M33" s="909">
        <v>1</v>
      </c>
      <c r="N33" s="908">
        <v>2975967.1438500001</v>
      </c>
      <c r="O33" s="909">
        <v>1</v>
      </c>
      <c r="P33" s="971">
        <v>3358936.821299999</v>
      </c>
      <c r="Q33" s="909">
        <v>1</v>
      </c>
      <c r="R33" s="908">
        <v>5476590.1143499967</v>
      </c>
      <c r="S33" s="909">
        <v>1</v>
      </c>
      <c r="T33" s="908">
        <v>18716021.739729993</v>
      </c>
      <c r="U33" s="909">
        <v>1</v>
      </c>
      <c r="V33" s="908">
        <v>774095.72669000004</v>
      </c>
      <c r="W33" s="909">
        <v>1</v>
      </c>
      <c r="X33" s="908">
        <v>231846.21348999997</v>
      </c>
      <c r="Y33" s="909">
        <v>1</v>
      </c>
      <c r="Z33" s="971">
        <v>348160.38855999999</v>
      </c>
      <c r="AA33" s="909">
        <v>1</v>
      </c>
      <c r="AB33" s="908">
        <v>608671.86912000005</v>
      </c>
      <c r="AC33" s="909">
        <v>1</v>
      </c>
      <c r="AD33" s="908">
        <v>1962774.1978600002</v>
      </c>
      <c r="AE33" s="909">
        <v>1</v>
      </c>
      <c r="AF33" s="908">
        <v>21153583.707409993</v>
      </c>
      <c r="AG33" s="909">
        <v>1</v>
      </c>
    </row>
    <row r="34" spans="1:33" ht="19.5">
      <c r="A34" s="368" t="s">
        <v>441</v>
      </c>
      <c r="B34" s="364">
        <v>-55.760930000000002</v>
      </c>
      <c r="C34" s="365">
        <v>-4.2015978937291342E-4</v>
      </c>
      <c r="D34" s="364">
        <v>364.60972000000004</v>
      </c>
      <c r="E34" s="365">
        <v>3.6847854992273148E-3</v>
      </c>
      <c r="F34" s="364">
        <v>0</v>
      </c>
      <c r="G34" s="365">
        <v>0</v>
      </c>
      <c r="H34" s="364">
        <v>-45.966269999999994</v>
      </c>
      <c r="I34" s="365">
        <v>-4.6342300289833752E-4</v>
      </c>
      <c r="J34" s="364">
        <v>262.88252</v>
      </c>
      <c r="K34" s="365">
        <v>5.536842705524262E-4</v>
      </c>
      <c r="L34" s="364">
        <v>-2437.1321199999998</v>
      </c>
      <c r="M34" s="365">
        <v>-3.5297593694031418E-4</v>
      </c>
      <c r="N34" s="364">
        <v>5629.2703100000008</v>
      </c>
      <c r="O34" s="365">
        <v>1.8915767674495996E-3</v>
      </c>
      <c r="P34" s="364">
        <v>694.22587999999996</v>
      </c>
      <c r="Q34" s="365">
        <v>2.0668024346207138E-4</v>
      </c>
      <c r="R34" s="364">
        <v>-1982.9595799999997</v>
      </c>
      <c r="S34" s="365">
        <v>-3.6207923883223688E-4</v>
      </c>
      <c r="T34" s="364">
        <v>1903.4044900000013</v>
      </c>
      <c r="U34" s="361">
        <v>1.0169920277232271E-4</v>
      </c>
      <c r="V34" s="364">
        <v>-427.06930000000006</v>
      </c>
      <c r="W34" s="365">
        <v>-5.5170088824302126E-4</v>
      </c>
      <c r="X34" s="364">
        <v>0</v>
      </c>
      <c r="Y34" s="365">
        <v>0</v>
      </c>
      <c r="Z34" s="364">
        <v>0</v>
      </c>
      <c r="AA34" s="365">
        <v>0</v>
      </c>
      <c r="AB34" s="364">
        <v>-200.34227000000001</v>
      </c>
      <c r="AC34" s="365">
        <v>-3.2914658975393264E-4</v>
      </c>
      <c r="AD34" s="364">
        <v>-627.4115700000001</v>
      </c>
      <c r="AE34" s="365">
        <v>-3.1965550122070222E-4</v>
      </c>
      <c r="AF34" s="364">
        <v>1538.8754400000012</v>
      </c>
      <c r="AG34" s="365">
        <v>7.274774153095109E-5</v>
      </c>
    </row>
    <row r="35" spans="1:33" ht="28.5">
      <c r="A35" s="368" t="s">
        <v>442</v>
      </c>
      <c r="B35" s="364">
        <v>0</v>
      </c>
      <c r="C35" s="365">
        <v>0</v>
      </c>
      <c r="D35" s="364">
        <v>0</v>
      </c>
      <c r="E35" s="365">
        <v>0</v>
      </c>
      <c r="F35" s="364">
        <v>0</v>
      </c>
      <c r="G35" s="365">
        <v>0</v>
      </c>
      <c r="H35" s="364">
        <v>0</v>
      </c>
      <c r="I35" s="365">
        <v>0</v>
      </c>
      <c r="J35" s="364">
        <v>0</v>
      </c>
      <c r="K35" s="365">
        <v>0</v>
      </c>
      <c r="L35" s="364">
        <v>0</v>
      </c>
      <c r="M35" s="365">
        <v>0</v>
      </c>
      <c r="N35" s="364">
        <v>0</v>
      </c>
      <c r="O35" s="365">
        <v>0</v>
      </c>
      <c r="P35" s="364">
        <v>0</v>
      </c>
      <c r="Q35" s="365">
        <v>0</v>
      </c>
      <c r="R35" s="364">
        <v>0</v>
      </c>
      <c r="S35" s="365">
        <v>0</v>
      </c>
      <c r="T35" s="364">
        <v>0</v>
      </c>
      <c r="U35" s="361">
        <v>0</v>
      </c>
      <c r="V35" s="364">
        <v>0</v>
      </c>
      <c r="W35" s="365">
        <v>0</v>
      </c>
      <c r="X35" s="364">
        <v>0</v>
      </c>
      <c r="Y35" s="365">
        <v>0</v>
      </c>
      <c r="Z35" s="364">
        <v>0</v>
      </c>
      <c r="AA35" s="365">
        <v>0</v>
      </c>
      <c r="AB35" s="364">
        <v>0</v>
      </c>
      <c r="AC35" s="365">
        <v>0</v>
      </c>
      <c r="AD35" s="364">
        <v>0</v>
      </c>
      <c r="AE35" s="365">
        <v>0</v>
      </c>
      <c r="AF35" s="364">
        <v>0</v>
      </c>
      <c r="AG35" s="361">
        <v>0</v>
      </c>
    </row>
    <row r="36" spans="1:33" ht="12.75" customHeight="1">
      <c r="A36" s="22" t="s">
        <v>557</v>
      </c>
    </row>
    <row r="37" spans="1:33" ht="12.75" customHeight="1">
      <c r="A37" s="22"/>
    </row>
    <row r="38" spans="1:33" ht="12.75" customHeight="1">
      <c r="A38" s="610" t="s">
        <v>81</v>
      </c>
      <c r="L38" s="132"/>
    </row>
    <row r="39" spans="1:33" ht="12.75" customHeight="1"/>
    <row r="40" spans="1:33" ht="12.75" customHeight="1"/>
    <row r="41" spans="1:33" ht="12.75" customHeight="1"/>
    <row r="42" spans="1:33" ht="12.75" customHeight="1">
      <c r="F42" s="132"/>
      <c r="P42" s="132"/>
    </row>
    <row r="43" spans="1:33" ht="12.75" customHeight="1"/>
    <row r="44" spans="1:33" ht="12.75" customHeight="1"/>
    <row r="45" spans="1:33" ht="12.75" customHeight="1"/>
    <row r="46" spans="1:33" ht="12.75" customHeight="1"/>
    <row r="47" spans="1:33" ht="12.75" customHeight="1"/>
    <row r="48" spans="1:33" ht="12.75" customHeight="1"/>
    <row r="49" spans="16:33" ht="12.75" customHeight="1"/>
    <row r="50" spans="16:33" ht="12.75" customHeight="1">
      <c r="P50" s="197"/>
      <c r="Q50" s="197"/>
      <c r="R50" s="197"/>
    </row>
    <row r="51" spans="16:33" ht="12.75" customHeight="1">
      <c r="P51" s="197"/>
      <c r="Q51" s="197"/>
      <c r="R51" s="197"/>
      <c r="AG51" s="27" t="s">
        <v>795</v>
      </c>
    </row>
    <row r="52" spans="16:33" ht="12.75" customHeight="1">
      <c r="P52" s="982"/>
      <c r="Q52" s="983"/>
      <c r="R52" s="197"/>
    </row>
    <row r="53" spans="16:33" ht="12.75" customHeight="1"/>
    <row r="54" spans="16:33" ht="12.75" customHeight="1"/>
  </sheetData>
  <mergeCells count="20">
    <mergeCell ref="B5:I5"/>
    <mergeCell ref="J5:K6"/>
    <mergeCell ref="T5:U6"/>
    <mergeCell ref="A6:A8"/>
    <mergeCell ref="B6:C6"/>
    <mergeCell ref="D6:E6"/>
    <mergeCell ref="F6:G6"/>
    <mergeCell ref="H6:I6"/>
    <mergeCell ref="AD5:AE6"/>
    <mergeCell ref="Z6:AA6"/>
    <mergeCell ref="AB6:AC6"/>
    <mergeCell ref="AF5:AG6"/>
    <mergeCell ref="L5:S5"/>
    <mergeCell ref="V5:AC5"/>
    <mergeCell ref="L6:M6"/>
    <mergeCell ref="N6:O6"/>
    <mergeCell ref="P6:Q6"/>
    <mergeCell ref="R6:S6"/>
    <mergeCell ref="V6:W6"/>
    <mergeCell ref="X6:Y6"/>
  </mergeCells>
  <hyperlinks>
    <hyperlink ref="A38" location="'2 Sadržaj'!A1" display="Sadržaj / Contents" xr:uid="{00000000-0004-0000-0600-000000000000}"/>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36" t="s">
        <v>643</v>
      </c>
      <c r="J1" s="137" t="str">
        <f>Naslovnica!A20</f>
        <v>Ožujak 2024.</v>
      </c>
    </row>
    <row r="2" spans="1:17" ht="12.75" customHeight="1">
      <c r="A2" s="525" t="s">
        <v>911</v>
      </c>
      <c r="I2" s="516"/>
      <c r="J2" s="527" t="str">
        <f>Naslovnica!A24</f>
        <v>March 2024</v>
      </c>
    </row>
    <row r="3" spans="1:17" ht="12.75" customHeight="1"/>
    <row r="4" spans="1:17" ht="33.75">
      <c r="A4" s="872" t="s">
        <v>541</v>
      </c>
      <c r="B4" s="873" t="s">
        <v>33</v>
      </c>
      <c r="C4" s="873" t="s">
        <v>34</v>
      </c>
      <c r="D4" s="873" t="s">
        <v>35</v>
      </c>
      <c r="E4" s="873" t="s">
        <v>216</v>
      </c>
      <c r="F4" s="873" t="s">
        <v>217</v>
      </c>
      <c r="G4" s="873" t="s">
        <v>36</v>
      </c>
      <c r="H4" s="873" t="s">
        <v>37</v>
      </c>
      <c r="I4" s="873" t="s">
        <v>38</v>
      </c>
      <c r="J4" s="873" t="s">
        <v>419</v>
      </c>
    </row>
    <row r="5" spans="1:17" ht="21.75">
      <c r="A5" s="692" t="s">
        <v>542</v>
      </c>
      <c r="B5" s="693">
        <v>57274</v>
      </c>
      <c r="C5" s="693">
        <v>112332</v>
      </c>
      <c r="D5" s="693">
        <v>37317</v>
      </c>
      <c r="E5" s="693">
        <v>5462</v>
      </c>
      <c r="F5" s="693">
        <v>2895</v>
      </c>
      <c r="G5" s="693">
        <v>33148</v>
      </c>
      <c r="H5" s="693">
        <v>48169</v>
      </c>
      <c r="I5" s="693">
        <v>102269</v>
      </c>
      <c r="J5" s="693">
        <v>398866</v>
      </c>
      <c r="K5" s="52"/>
    </row>
    <row r="6" spans="1:17" ht="22.5">
      <c r="A6" s="725" t="s">
        <v>543</v>
      </c>
      <c r="B6" s="369">
        <v>0.14359208355688377</v>
      </c>
      <c r="C6" s="369">
        <v>0.28162841656095028</v>
      </c>
      <c r="D6" s="369">
        <v>9.355773618207619E-2</v>
      </c>
      <c r="E6" s="369">
        <v>1.3693821985328406E-2</v>
      </c>
      <c r="F6" s="369">
        <v>7.2580766472950817E-3</v>
      </c>
      <c r="G6" s="369">
        <v>8.3105604388441237E-2</v>
      </c>
      <c r="H6" s="369">
        <v>0.12076486840191944</v>
      </c>
      <c r="I6" s="369">
        <v>0.25639939227710562</v>
      </c>
      <c r="J6" s="369">
        <v>1</v>
      </c>
      <c r="K6" s="52"/>
    </row>
    <row r="7" spans="1:17" ht="21.75">
      <c r="A7" s="813" t="s">
        <v>900</v>
      </c>
      <c r="B7" s="814">
        <v>373</v>
      </c>
      <c r="C7" s="814">
        <v>591</v>
      </c>
      <c r="D7" s="814">
        <v>147</v>
      </c>
      <c r="E7" s="814">
        <v>82</v>
      </c>
      <c r="F7" s="814">
        <v>35</v>
      </c>
      <c r="G7" s="814">
        <v>400</v>
      </c>
      <c r="H7" s="814">
        <v>444</v>
      </c>
      <c r="I7" s="814">
        <v>665</v>
      </c>
      <c r="J7" s="814">
        <v>2737</v>
      </c>
      <c r="K7" s="52"/>
    </row>
    <row r="8" spans="1:17" ht="22.5">
      <c r="A8" s="78" t="s">
        <v>544</v>
      </c>
      <c r="B8" s="217">
        <v>163</v>
      </c>
      <c r="C8" s="217">
        <v>25</v>
      </c>
      <c r="D8" s="217">
        <v>34</v>
      </c>
      <c r="E8" s="217">
        <v>6</v>
      </c>
      <c r="F8" s="217">
        <v>10</v>
      </c>
      <c r="G8" s="217">
        <v>5</v>
      </c>
      <c r="H8" s="217">
        <v>97</v>
      </c>
      <c r="I8" s="217">
        <v>102</v>
      </c>
      <c r="J8" s="217">
        <v>442</v>
      </c>
      <c r="K8" s="52"/>
    </row>
    <row r="9" spans="1:17" ht="22.5">
      <c r="A9" s="725" t="s">
        <v>627</v>
      </c>
      <c r="B9" s="218">
        <v>27</v>
      </c>
      <c r="C9" s="218">
        <v>4</v>
      </c>
      <c r="D9" s="218">
        <v>11</v>
      </c>
      <c r="E9" s="218">
        <v>1</v>
      </c>
      <c r="F9" s="218">
        <v>1</v>
      </c>
      <c r="G9" s="218">
        <v>5</v>
      </c>
      <c r="H9" s="218">
        <v>8</v>
      </c>
      <c r="I9" s="218">
        <v>15</v>
      </c>
      <c r="J9" s="218">
        <v>72</v>
      </c>
    </row>
    <row r="10" spans="1:17" ht="22.5">
      <c r="A10" s="725" t="s">
        <v>797</v>
      </c>
      <c r="B10" s="218">
        <v>23</v>
      </c>
      <c r="C10" s="218">
        <v>104</v>
      </c>
      <c r="D10" s="218">
        <v>5</v>
      </c>
      <c r="E10" s="218">
        <v>0</v>
      </c>
      <c r="F10" s="218">
        <v>0</v>
      </c>
      <c r="G10" s="218">
        <v>24</v>
      </c>
      <c r="H10" s="218">
        <v>13</v>
      </c>
      <c r="I10" s="218">
        <v>4</v>
      </c>
      <c r="J10" s="218">
        <v>173</v>
      </c>
    </row>
    <row r="11" spans="1:17" ht="32.25">
      <c r="A11" s="813" t="s">
        <v>901</v>
      </c>
      <c r="B11" s="814">
        <v>213</v>
      </c>
      <c r="C11" s="814">
        <v>133</v>
      </c>
      <c r="D11" s="814">
        <v>50</v>
      </c>
      <c r="E11" s="814">
        <v>7</v>
      </c>
      <c r="F11" s="814">
        <v>11</v>
      </c>
      <c r="G11" s="814">
        <v>34</v>
      </c>
      <c r="H11" s="814">
        <v>118</v>
      </c>
      <c r="I11" s="814">
        <v>121</v>
      </c>
      <c r="J11" s="814">
        <v>687</v>
      </c>
      <c r="M11" s="261"/>
      <c r="N11" s="261"/>
      <c r="O11" s="261"/>
      <c r="P11" s="261"/>
      <c r="Q11" s="261"/>
    </row>
    <row r="12" spans="1:17" ht="21.75">
      <c r="A12" s="692" t="s">
        <v>545</v>
      </c>
      <c r="B12" s="693">
        <v>57434</v>
      </c>
      <c r="C12" s="693">
        <v>112790</v>
      </c>
      <c r="D12" s="693">
        <v>37414</v>
      </c>
      <c r="E12" s="693">
        <v>5537</v>
      </c>
      <c r="F12" s="693">
        <v>2919</v>
      </c>
      <c r="G12" s="693">
        <v>33514</v>
      </c>
      <c r="H12" s="693">
        <v>48495</v>
      </c>
      <c r="I12" s="693">
        <v>102813</v>
      </c>
      <c r="J12" s="693">
        <v>400916</v>
      </c>
      <c r="M12" s="261"/>
      <c r="N12" s="261"/>
      <c r="O12" s="261"/>
      <c r="P12" s="261"/>
      <c r="Q12" s="261"/>
    </row>
    <row r="13" spans="1:17" s="261" customFormat="1" ht="22.5">
      <c r="A13" s="1064" t="s">
        <v>630</v>
      </c>
      <c r="B13" s="1065">
        <v>160</v>
      </c>
      <c r="C13" s="1065">
        <v>458</v>
      </c>
      <c r="D13" s="1065">
        <v>97</v>
      </c>
      <c r="E13" s="1065">
        <v>75</v>
      </c>
      <c r="F13" s="1065">
        <v>24</v>
      </c>
      <c r="G13" s="1065">
        <v>366</v>
      </c>
      <c r="H13" s="1065">
        <v>326</v>
      </c>
      <c r="I13" s="1065">
        <v>544</v>
      </c>
      <c r="J13" s="1065">
        <v>2050</v>
      </c>
    </row>
    <row r="14" spans="1:17" s="261" customFormat="1" ht="22.5">
      <c r="A14" s="897" t="s">
        <v>1277</v>
      </c>
      <c r="B14" s="1066">
        <v>2.7935887139016735E-3</v>
      </c>
      <c r="C14" s="1066">
        <v>4.0771997293735929E-3</v>
      </c>
      <c r="D14" s="1066">
        <v>2.5993515019964164E-3</v>
      </c>
      <c r="E14" s="1066">
        <v>1.3731233980227131E-2</v>
      </c>
      <c r="F14" s="1066">
        <v>8.2901554404144484E-3</v>
      </c>
      <c r="G14" s="1066">
        <v>1.1041390129117978E-2</v>
      </c>
      <c r="H14" s="1066">
        <v>6.7678382362099665E-3</v>
      </c>
      <c r="I14" s="1066">
        <v>5.3193049702255912E-3</v>
      </c>
      <c r="J14" s="1066">
        <v>5.1395706828860632E-3</v>
      </c>
    </row>
    <row r="15" spans="1:17" ht="21.75" customHeight="1">
      <c r="A15" s="725" t="s">
        <v>546</v>
      </c>
      <c r="B15" s="369">
        <v>0.14325694160372746</v>
      </c>
      <c r="C15" s="369">
        <v>0.28133075257659956</v>
      </c>
      <c r="D15" s="369">
        <v>9.3321294236199101E-2</v>
      </c>
      <c r="E15" s="369">
        <v>1.3810873100599627E-2</v>
      </c>
      <c r="F15" s="369">
        <v>7.2808269063843797E-3</v>
      </c>
      <c r="G15" s="369">
        <v>8.3593570723044228E-2</v>
      </c>
      <c r="H15" s="369">
        <v>0.12096050045396044</v>
      </c>
      <c r="I15" s="369">
        <v>0.25644524039948519</v>
      </c>
      <c r="J15" s="369">
        <v>1</v>
      </c>
      <c r="M15" s="261"/>
      <c r="N15" s="261"/>
      <c r="O15" s="261"/>
      <c r="P15" s="261"/>
      <c r="Q15" s="261"/>
    </row>
    <row r="16" spans="1:17" ht="12.75" customHeight="1">
      <c r="A16" s="21" t="s">
        <v>919</v>
      </c>
      <c r="M16" s="261"/>
      <c r="N16" s="261"/>
      <c r="O16" s="261"/>
      <c r="P16" s="261"/>
      <c r="Q16" s="261"/>
    </row>
    <row r="17" spans="1:10" ht="12.75" customHeight="1">
      <c r="A17" s="28" t="s">
        <v>547</v>
      </c>
    </row>
    <row r="18" spans="1:10" ht="12.75" customHeight="1"/>
    <row r="19" spans="1:10" ht="12.75" customHeight="1"/>
    <row r="20" spans="1:10">
      <c r="A20" s="136" t="s">
        <v>645</v>
      </c>
      <c r="B20" s="261"/>
      <c r="C20" s="261"/>
      <c r="D20" s="261"/>
      <c r="E20" s="261"/>
      <c r="F20" s="261"/>
      <c r="G20" s="731"/>
      <c r="H20" s="731" t="s">
        <v>43</v>
      </c>
      <c r="I20" s="284"/>
      <c r="J20" s="694" t="s">
        <v>1620</v>
      </c>
    </row>
    <row r="21" spans="1:10">
      <c r="A21" s="525" t="s">
        <v>644</v>
      </c>
      <c r="B21" s="261"/>
      <c r="C21" s="261"/>
      <c r="D21" s="261"/>
      <c r="E21" s="261"/>
      <c r="F21" s="261"/>
      <c r="G21" s="539"/>
      <c r="H21" s="539" t="s">
        <v>44</v>
      </c>
      <c r="I21" s="695"/>
      <c r="J21" s="527" t="s">
        <v>1621</v>
      </c>
    </row>
    <row r="22" spans="1:10">
      <c r="A22" s="261"/>
      <c r="B22" s="261"/>
      <c r="C22" s="261"/>
      <c r="D22" s="261"/>
      <c r="E22" s="261"/>
      <c r="F22" s="261"/>
      <c r="G22" s="261"/>
      <c r="H22" s="261"/>
      <c r="I22" s="261"/>
      <c r="J22" s="261"/>
    </row>
    <row r="23" spans="1:10" ht="24" customHeight="1">
      <c r="A23" s="702"/>
      <c r="B23" s="703"/>
      <c r="C23" s="703" t="s">
        <v>1583</v>
      </c>
      <c r="D23" s="703"/>
      <c r="E23" s="1154" t="s">
        <v>618</v>
      </c>
      <c r="F23" s="1158"/>
      <c r="G23" s="1158"/>
      <c r="H23" s="1159"/>
      <c r="I23" s="1160"/>
      <c r="J23" s="1160"/>
    </row>
    <row r="24" spans="1:10" ht="23.25">
      <c r="A24" s="702"/>
      <c r="B24" s="704"/>
      <c r="C24" s="705" t="s">
        <v>1584</v>
      </c>
      <c r="D24" s="704"/>
      <c r="E24" s="1161" t="s">
        <v>528</v>
      </c>
      <c r="F24" s="1161"/>
      <c r="G24" s="1061" t="s">
        <v>529</v>
      </c>
      <c r="H24" s="1162"/>
      <c r="I24" s="1162"/>
      <c r="J24" s="308"/>
    </row>
    <row r="25" spans="1:10" ht="21.75">
      <c r="A25" s="722" t="s">
        <v>530</v>
      </c>
      <c r="B25" s="722" t="s">
        <v>531</v>
      </c>
      <c r="C25" s="722" t="s">
        <v>532</v>
      </c>
      <c r="D25" s="722" t="s">
        <v>533</v>
      </c>
      <c r="E25" s="722" t="s">
        <v>531</v>
      </c>
      <c r="F25" s="722" t="s">
        <v>532</v>
      </c>
      <c r="G25" s="1061" t="s">
        <v>533</v>
      </c>
      <c r="H25" s="309"/>
      <c r="I25" s="309"/>
      <c r="J25" s="309"/>
    </row>
    <row r="26" spans="1:10">
      <c r="A26" s="77" t="s">
        <v>6</v>
      </c>
      <c r="B26" s="370">
        <v>1092</v>
      </c>
      <c r="C26" s="370">
        <v>1045</v>
      </c>
      <c r="D26" s="370">
        <v>2137</v>
      </c>
      <c r="E26" s="370">
        <v>43</v>
      </c>
      <c r="F26" s="370">
        <v>46</v>
      </c>
      <c r="G26" s="369">
        <v>4.345703125E-2</v>
      </c>
      <c r="H26" s="310"/>
      <c r="I26" s="310"/>
      <c r="J26" s="311"/>
    </row>
    <row r="27" spans="1:10">
      <c r="A27" s="77" t="s">
        <v>7</v>
      </c>
      <c r="B27" s="370">
        <v>6476</v>
      </c>
      <c r="C27" s="370">
        <v>3744</v>
      </c>
      <c r="D27" s="370">
        <v>10220</v>
      </c>
      <c r="E27" s="370">
        <v>209</v>
      </c>
      <c r="F27" s="370">
        <v>113</v>
      </c>
      <c r="G27" s="369">
        <v>3.2531824611032434E-2</v>
      </c>
      <c r="H27" s="310"/>
      <c r="I27" s="310"/>
      <c r="J27" s="311"/>
    </row>
    <row r="28" spans="1:10">
      <c r="A28" s="77" t="s">
        <v>8</v>
      </c>
      <c r="B28" s="370">
        <v>13305</v>
      </c>
      <c r="C28" s="370">
        <v>9107</v>
      </c>
      <c r="D28" s="370">
        <v>22412</v>
      </c>
      <c r="E28" s="370">
        <v>416</v>
      </c>
      <c r="F28" s="370">
        <v>367</v>
      </c>
      <c r="G28" s="369">
        <v>3.6201396273521702E-2</v>
      </c>
      <c r="H28" s="310"/>
      <c r="I28" s="310"/>
      <c r="J28" s="311"/>
    </row>
    <row r="29" spans="1:10">
      <c r="A29" s="77" t="s">
        <v>9</v>
      </c>
      <c r="B29" s="370">
        <v>19228</v>
      </c>
      <c r="C29" s="370">
        <v>13780</v>
      </c>
      <c r="D29" s="370">
        <v>33008</v>
      </c>
      <c r="E29" s="370">
        <v>288</v>
      </c>
      <c r="F29" s="370">
        <v>223</v>
      </c>
      <c r="G29" s="369">
        <v>1.5724528418007866E-2</v>
      </c>
      <c r="H29" s="310"/>
      <c r="I29" s="310"/>
      <c r="J29" s="311"/>
    </row>
    <row r="30" spans="1:10">
      <c r="A30" s="77" t="s">
        <v>10</v>
      </c>
      <c r="B30" s="370">
        <v>26415</v>
      </c>
      <c r="C30" s="370">
        <v>20521</v>
      </c>
      <c r="D30" s="370">
        <v>46936</v>
      </c>
      <c r="E30" s="370">
        <v>280</v>
      </c>
      <c r="F30" s="370">
        <v>219</v>
      </c>
      <c r="G30" s="369">
        <v>1.0745741542304676E-2</v>
      </c>
      <c r="H30" s="310"/>
      <c r="I30" s="310"/>
      <c r="J30" s="311"/>
    </row>
    <row r="31" spans="1:10">
      <c r="A31" s="77" t="s">
        <v>11</v>
      </c>
      <c r="B31" s="370">
        <v>30657</v>
      </c>
      <c r="C31" s="370">
        <v>26643</v>
      </c>
      <c r="D31" s="370">
        <v>57300</v>
      </c>
      <c r="E31" s="370">
        <v>512</v>
      </c>
      <c r="F31" s="370">
        <v>401</v>
      </c>
      <c r="G31" s="369">
        <v>1.6191675386170612E-2</v>
      </c>
      <c r="H31" s="310"/>
      <c r="I31" s="310"/>
      <c r="J31" s="311"/>
    </row>
    <row r="32" spans="1:10">
      <c r="A32" s="77" t="s">
        <v>12</v>
      </c>
      <c r="B32" s="370">
        <v>29087</v>
      </c>
      <c r="C32" s="370">
        <v>27907</v>
      </c>
      <c r="D32" s="370">
        <v>56994</v>
      </c>
      <c r="E32" s="370">
        <v>475</v>
      </c>
      <c r="F32" s="370">
        <v>480</v>
      </c>
      <c r="G32" s="369">
        <v>1.7041703099627048E-2</v>
      </c>
      <c r="H32" s="310"/>
      <c r="I32" s="310"/>
      <c r="J32" s="311"/>
    </row>
    <row r="33" spans="1:10">
      <c r="A33" s="77" t="s">
        <v>39</v>
      </c>
      <c r="B33" s="370">
        <v>46205</v>
      </c>
      <c r="C33" s="370">
        <v>50320</v>
      </c>
      <c r="D33" s="370">
        <v>96525</v>
      </c>
      <c r="E33" s="370">
        <v>780</v>
      </c>
      <c r="F33" s="370">
        <v>1054</v>
      </c>
      <c r="G33" s="369">
        <v>1.9368260975171969E-2</v>
      </c>
      <c r="H33" s="310"/>
      <c r="I33" s="310"/>
      <c r="J33" s="311"/>
    </row>
    <row r="34" spans="1:10">
      <c r="A34" s="77" t="s">
        <v>40</v>
      </c>
      <c r="B34" s="370">
        <v>24596</v>
      </c>
      <c r="C34" s="370">
        <v>26212</v>
      </c>
      <c r="D34" s="370">
        <v>50808</v>
      </c>
      <c r="E34" s="370">
        <v>447</v>
      </c>
      <c r="F34" s="370">
        <v>425</v>
      </c>
      <c r="G34" s="369">
        <v>1.7462351810317189E-2</v>
      </c>
      <c r="H34" s="310"/>
      <c r="I34" s="310"/>
      <c r="J34" s="311"/>
    </row>
    <row r="35" spans="1:10">
      <c r="A35" s="77" t="s">
        <v>41</v>
      </c>
      <c r="B35" s="370">
        <v>7272</v>
      </c>
      <c r="C35" s="370">
        <v>9232</v>
      </c>
      <c r="D35" s="370">
        <v>16504</v>
      </c>
      <c r="E35" s="370">
        <v>119</v>
      </c>
      <c r="F35" s="370">
        <v>173</v>
      </c>
      <c r="G35" s="369">
        <v>1.801134961756734E-2</v>
      </c>
      <c r="H35" s="310"/>
      <c r="I35" s="310"/>
      <c r="J35" s="311"/>
    </row>
    <row r="36" spans="1:10">
      <c r="A36" s="77" t="s">
        <v>42</v>
      </c>
      <c r="B36" s="370">
        <v>636</v>
      </c>
      <c r="C36" s="370">
        <v>846</v>
      </c>
      <c r="D36" s="370">
        <v>1482</v>
      </c>
      <c r="E36" s="370">
        <v>24</v>
      </c>
      <c r="F36" s="370">
        <v>8</v>
      </c>
      <c r="G36" s="369">
        <v>2.2068965517241468E-2</v>
      </c>
      <c r="H36" s="310"/>
      <c r="I36" s="310"/>
      <c r="J36" s="311"/>
    </row>
    <row r="37" spans="1:10" ht="24">
      <c r="A37" s="972" t="s">
        <v>534</v>
      </c>
      <c r="B37" s="901">
        <v>204969</v>
      </c>
      <c r="C37" s="901">
        <v>189357</v>
      </c>
      <c r="D37" s="901">
        <v>394326</v>
      </c>
      <c r="E37" s="901">
        <v>3593</v>
      </c>
      <c r="F37" s="901">
        <v>3509</v>
      </c>
      <c r="G37" s="1067">
        <v>1.8340805321984233E-2</v>
      </c>
      <c r="H37" s="312"/>
      <c r="I37" s="312"/>
      <c r="J37" s="313"/>
    </row>
    <row r="38" spans="1:10">
      <c r="A38" s="21" t="s">
        <v>919</v>
      </c>
      <c r="B38" s="261"/>
      <c r="C38" s="261"/>
      <c r="D38" s="261"/>
      <c r="E38" s="261"/>
      <c r="F38" s="261"/>
      <c r="G38" s="261"/>
      <c r="H38" s="261"/>
      <c r="I38" s="261"/>
      <c r="J38" s="261"/>
    </row>
    <row r="39" spans="1:10">
      <c r="A39" s="261"/>
      <c r="B39" s="261"/>
      <c r="C39" s="261"/>
      <c r="D39" s="261"/>
      <c r="E39" s="261"/>
      <c r="F39" s="261"/>
      <c r="G39" s="261"/>
      <c r="H39" s="261"/>
      <c r="I39" s="261"/>
      <c r="J39" s="261"/>
    </row>
    <row r="40" spans="1:10" ht="12.75" customHeight="1">
      <c r="A40" s="610" t="s">
        <v>81</v>
      </c>
    </row>
    <row r="66" spans="10:10">
      <c r="J66" s="27" t="s">
        <v>796</v>
      </c>
    </row>
  </sheetData>
  <mergeCells count="4">
    <mergeCell ref="E23:G23"/>
    <mergeCell ref="H23:J23"/>
    <mergeCell ref="E24:F24"/>
    <mergeCell ref="H24:I24"/>
  </mergeCells>
  <hyperlinks>
    <hyperlink ref="A40" location="'2 Sadržaj'!A1" display="Sadržaj / Contents" xr:uid="{00000000-0004-0000-0700-000000000000}"/>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tint="0.39997558519241921"/>
  </sheetPr>
  <dimension ref="A1:N83"/>
  <sheetViews>
    <sheetView showGridLines="0" zoomScaleNormal="100" workbookViewId="0"/>
  </sheetViews>
  <sheetFormatPr defaultRowHeight="15"/>
  <cols>
    <col min="1" max="1" width="28.85546875" customWidth="1"/>
    <col min="2" max="2" width="12.28515625" customWidth="1"/>
    <col min="3" max="3" width="12.85546875" customWidth="1"/>
    <col min="4" max="4" width="14.42578125" customWidth="1"/>
    <col min="5" max="5" width="12.28515625" customWidth="1"/>
    <col min="6" max="6" width="11.7109375" bestFit="1" customWidth="1"/>
    <col min="7" max="7" width="10.28515625" customWidth="1"/>
    <col min="8" max="8" width="10.140625" customWidth="1"/>
    <col min="9" max="9" width="11.140625" customWidth="1"/>
    <col min="10" max="10" width="10.5703125" customWidth="1"/>
    <col min="11" max="12" width="11" customWidth="1"/>
  </cols>
  <sheetData>
    <row r="1" spans="1:10">
      <c r="A1" s="150" t="s">
        <v>646</v>
      </c>
      <c r="I1" s="137" t="str">
        <f>Naslovnica!A20</f>
        <v>Ožujak 2024.</v>
      </c>
    </row>
    <row r="2" spans="1:10">
      <c r="A2" s="551" t="s">
        <v>912</v>
      </c>
      <c r="I2" s="527" t="str">
        <f>Naslovnica!A24</f>
        <v>March 2024</v>
      </c>
    </row>
    <row r="3" spans="1:10" ht="12.75" customHeight="1"/>
    <row r="4" spans="1:10" ht="12.75" customHeight="1">
      <c r="F4" s="307"/>
      <c r="I4" s="13" t="s">
        <v>1403</v>
      </c>
    </row>
    <row r="5" spans="1:10" s="261" customFormat="1" ht="22.15" customHeight="1">
      <c r="A5" s="1164" t="s">
        <v>1087</v>
      </c>
      <c r="B5" s="1168" t="s">
        <v>1065</v>
      </c>
      <c r="C5" s="1168"/>
      <c r="D5" s="1168"/>
      <c r="E5" s="1168"/>
      <c r="F5" s="1166" t="s">
        <v>1067</v>
      </c>
      <c r="G5" s="1163" t="s">
        <v>1064</v>
      </c>
      <c r="H5" s="1164" t="s">
        <v>1066</v>
      </c>
      <c r="I5" s="1164" t="s">
        <v>1068</v>
      </c>
      <c r="J5" s="890"/>
    </row>
    <row r="6" spans="1:10" s="261" customFormat="1" ht="72">
      <c r="A6" s="1164"/>
      <c r="B6" s="891" t="s">
        <v>1060</v>
      </c>
      <c r="C6" s="891" t="s">
        <v>1061</v>
      </c>
      <c r="D6" s="891" t="s">
        <v>1062</v>
      </c>
      <c r="E6" s="891" t="s">
        <v>1063</v>
      </c>
      <c r="F6" s="1166"/>
      <c r="G6" s="1163"/>
      <c r="H6" s="1164"/>
      <c r="I6" s="1164"/>
      <c r="J6" s="890"/>
    </row>
    <row r="7" spans="1:10" s="261" customFormat="1">
      <c r="A7" s="888" t="s">
        <v>1020</v>
      </c>
      <c r="B7" s="894">
        <v>0</v>
      </c>
      <c r="C7" s="894">
        <v>1027.96055</v>
      </c>
      <c r="D7" s="894">
        <v>0</v>
      </c>
      <c r="E7" s="894">
        <v>809.69177999999999</v>
      </c>
      <c r="F7" s="895">
        <v>1837.6523299999999</v>
      </c>
      <c r="G7" s="896">
        <v>-0.18736733848872811</v>
      </c>
      <c r="H7" s="895">
        <v>6550.3590100000147</v>
      </c>
      <c r="I7" s="895">
        <v>223282.45663879954</v>
      </c>
    </row>
    <row r="8" spans="1:10" s="261" customFormat="1">
      <c r="A8" s="888" t="s">
        <v>1021</v>
      </c>
      <c r="B8" s="894">
        <v>0</v>
      </c>
      <c r="C8" s="894">
        <v>2030.3177499999999</v>
      </c>
      <c r="D8" s="894">
        <v>0</v>
      </c>
      <c r="E8" s="894">
        <v>102.03140999999999</v>
      </c>
      <c r="F8" s="895">
        <v>2132.3491599999998</v>
      </c>
      <c r="G8" s="896">
        <v>6.9926416068377684E-2</v>
      </c>
      <c r="H8" s="895">
        <v>6547.8614299999899</v>
      </c>
      <c r="I8" s="895">
        <v>359794.71462710819</v>
      </c>
    </row>
    <row r="9" spans="1:10" s="261" customFormat="1">
      <c r="A9" s="888" t="s">
        <v>216</v>
      </c>
      <c r="B9" s="894">
        <v>0</v>
      </c>
      <c r="C9" s="894">
        <v>171.33287999999999</v>
      </c>
      <c r="D9" s="894">
        <v>0</v>
      </c>
      <c r="E9" s="894">
        <v>4.5094000000000003</v>
      </c>
      <c r="F9" s="895">
        <v>175.84227999999999</v>
      </c>
      <c r="G9" s="896">
        <v>-0.18423981405510981</v>
      </c>
      <c r="H9" s="895">
        <v>616.45520000000033</v>
      </c>
      <c r="I9" s="895">
        <v>10313.705185689165</v>
      </c>
    </row>
    <row r="10" spans="1:10" s="261" customFormat="1">
      <c r="A10" s="888" t="s">
        <v>217</v>
      </c>
      <c r="B10" s="894">
        <v>0</v>
      </c>
      <c r="C10" s="894">
        <v>77.354680000000002</v>
      </c>
      <c r="D10" s="894">
        <v>0</v>
      </c>
      <c r="E10" s="894">
        <v>0</v>
      </c>
      <c r="F10" s="895">
        <v>77.354680000000002</v>
      </c>
      <c r="G10" s="896">
        <v>-0.43690332014764699</v>
      </c>
      <c r="H10" s="895">
        <v>317.88545000000158</v>
      </c>
      <c r="I10" s="895">
        <v>8642.7567465432367</v>
      </c>
    </row>
    <row r="11" spans="1:10" s="261" customFormat="1">
      <c r="A11" s="888" t="s">
        <v>46</v>
      </c>
      <c r="B11" s="894">
        <v>0</v>
      </c>
      <c r="C11" s="894">
        <v>614.57074999999998</v>
      </c>
      <c r="D11" s="894">
        <v>0</v>
      </c>
      <c r="E11" s="894">
        <v>0</v>
      </c>
      <c r="F11" s="895">
        <v>614.57074999999998</v>
      </c>
      <c r="G11" s="896">
        <v>-0.16430679069763643</v>
      </c>
      <c r="H11" s="895">
        <v>2005.6157699999894</v>
      </c>
      <c r="I11" s="895">
        <v>81449.815536708469</v>
      </c>
    </row>
    <row r="12" spans="1:10" s="261" customFormat="1">
      <c r="A12" s="888" t="s">
        <v>36</v>
      </c>
      <c r="B12" s="894">
        <v>0</v>
      </c>
      <c r="C12" s="894">
        <v>700.79351999999994</v>
      </c>
      <c r="D12" s="894">
        <v>0</v>
      </c>
      <c r="E12" s="894">
        <v>34.789409999999997</v>
      </c>
      <c r="F12" s="895">
        <v>735.58292999999992</v>
      </c>
      <c r="G12" s="896">
        <v>-0.24961982814018291</v>
      </c>
      <c r="H12" s="895">
        <v>2621.8559300000052</v>
      </c>
      <c r="I12" s="895">
        <v>69224.676359632358</v>
      </c>
    </row>
    <row r="13" spans="1:10" s="261" customFormat="1">
      <c r="A13" s="888" t="s">
        <v>37</v>
      </c>
      <c r="B13" s="894">
        <v>0</v>
      </c>
      <c r="C13" s="894">
        <v>743.82087000000001</v>
      </c>
      <c r="D13" s="894">
        <v>0</v>
      </c>
      <c r="E13" s="894">
        <v>109.41862999999999</v>
      </c>
      <c r="F13" s="895">
        <v>853.23950000000002</v>
      </c>
      <c r="G13" s="896">
        <v>-0.2504923774466169</v>
      </c>
      <c r="H13" s="895">
        <v>3049.9762199999968</v>
      </c>
      <c r="I13" s="895">
        <v>90267.869359954871</v>
      </c>
    </row>
    <row r="14" spans="1:10" s="261" customFormat="1">
      <c r="A14" s="371" t="s">
        <v>38</v>
      </c>
      <c r="B14" s="894">
        <v>0</v>
      </c>
      <c r="C14" s="894">
        <v>2077.5128500000001</v>
      </c>
      <c r="D14" s="894">
        <v>0</v>
      </c>
      <c r="E14" s="894">
        <v>4.7224700000000004</v>
      </c>
      <c r="F14" s="895">
        <v>2082.2353200000002</v>
      </c>
      <c r="G14" s="896">
        <v>0.16994196445725396</v>
      </c>
      <c r="H14" s="895">
        <v>6322.3214900007006</v>
      </c>
      <c r="I14" s="895">
        <v>346477.01164413773</v>
      </c>
    </row>
    <row r="15" spans="1:10" s="261" customFormat="1" ht="20.45" customHeight="1">
      <c r="A15" s="892" t="s">
        <v>1022</v>
      </c>
      <c r="B15" s="893">
        <v>0</v>
      </c>
      <c r="C15" s="893">
        <v>7443.6638499999999</v>
      </c>
      <c r="D15" s="893">
        <v>0</v>
      </c>
      <c r="E15" s="893">
        <v>1065.1630999999998</v>
      </c>
      <c r="F15" s="893">
        <v>8508.8269499999988</v>
      </c>
      <c r="G15" s="942">
        <v>-7.924416673412682E-2</v>
      </c>
      <c r="H15" s="893">
        <v>28032.330500000699</v>
      </c>
      <c r="I15" s="893">
        <v>1189453.0060985736</v>
      </c>
    </row>
    <row r="16" spans="1:10">
      <c r="A16" s="21" t="s">
        <v>919</v>
      </c>
      <c r="B16" s="17"/>
      <c r="C16" s="18"/>
      <c r="D16" s="18"/>
      <c r="E16" s="18"/>
      <c r="F16" s="18"/>
      <c r="G16" s="18"/>
    </row>
    <row r="17" spans="1:14" ht="10.15" customHeight="1">
      <c r="A17" s="920" t="s">
        <v>47</v>
      </c>
      <c r="B17" s="752"/>
      <c r="C17" s="752"/>
      <c r="D17" s="752"/>
      <c r="E17" s="752"/>
      <c r="F17" s="752"/>
      <c r="G17" s="29"/>
    </row>
    <row r="18" spans="1:14" ht="10.15" customHeight="1">
      <c r="A18" s="917" t="s">
        <v>922</v>
      </c>
      <c r="B18" s="918"/>
      <c r="C18" s="918"/>
      <c r="D18" s="918"/>
      <c r="E18" s="918"/>
      <c r="F18" s="918"/>
      <c r="G18" s="30"/>
    </row>
    <row r="19" spans="1:14" ht="10.15" customHeight="1">
      <c r="A19" s="916" t="s">
        <v>48</v>
      </c>
      <c r="B19" s="915"/>
      <c r="C19" s="915"/>
      <c r="D19" s="915"/>
      <c r="E19" s="915"/>
      <c r="F19" s="915"/>
      <c r="G19" s="31"/>
    </row>
    <row r="20" spans="1:14" ht="10.15" customHeight="1">
      <c r="A20" s="917" t="s">
        <v>49</v>
      </c>
      <c r="B20" s="919"/>
      <c r="C20" s="919"/>
      <c r="D20" s="919"/>
      <c r="E20" s="919"/>
      <c r="F20" s="919"/>
      <c r="G20" s="30"/>
    </row>
    <row r="21" spans="1:14" ht="12.75" customHeight="1"/>
    <row r="22" spans="1:14" ht="12.75" customHeight="1">
      <c r="A22" s="150" t="s">
        <v>647</v>
      </c>
      <c r="L22" s="137" t="str">
        <f>Naslovnica!A20</f>
        <v>Ožujak 2024.</v>
      </c>
    </row>
    <row r="23" spans="1:14" ht="12.75" customHeight="1">
      <c r="A23" s="551" t="s">
        <v>913</v>
      </c>
      <c r="L23" s="527" t="str">
        <f>Naslovnica!A24</f>
        <v>March 2024</v>
      </c>
    </row>
    <row r="24" spans="1:14" ht="12.75" customHeight="1"/>
    <row r="25" spans="1:14" ht="12.75" customHeight="1">
      <c r="L25" s="13" t="s">
        <v>1403</v>
      </c>
    </row>
    <row r="26" spans="1:14" s="261" customFormat="1" ht="14.45" customHeight="1">
      <c r="A26" s="1164" t="s">
        <v>1087</v>
      </c>
      <c r="B26" s="1167" t="s">
        <v>1123</v>
      </c>
      <c r="C26" s="1167"/>
      <c r="D26" s="1167"/>
      <c r="E26" s="1167"/>
      <c r="F26" s="1165" t="s">
        <v>1070</v>
      </c>
      <c r="G26" s="1165"/>
      <c r="H26" s="1165"/>
      <c r="I26" s="1166" t="s">
        <v>1069</v>
      </c>
      <c r="J26" s="1163" t="s">
        <v>1064</v>
      </c>
      <c r="K26" s="1164" t="s">
        <v>1066</v>
      </c>
      <c r="L26" s="1164" t="s">
        <v>1068</v>
      </c>
    </row>
    <row r="27" spans="1:14" s="261" customFormat="1" ht="96">
      <c r="A27" s="1164"/>
      <c r="B27" s="891" t="s">
        <v>1072</v>
      </c>
      <c r="C27" s="891" t="s">
        <v>1073</v>
      </c>
      <c r="D27" s="891" t="s">
        <v>1074</v>
      </c>
      <c r="E27" s="891" t="s">
        <v>1075</v>
      </c>
      <c r="F27" s="891" t="s">
        <v>1071</v>
      </c>
      <c r="G27" s="891" t="s">
        <v>1076</v>
      </c>
      <c r="H27" s="891" t="s">
        <v>1023</v>
      </c>
      <c r="I27" s="1166"/>
      <c r="J27" s="1163"/>
      <c r="K27" s="1164"/>
      <c r="L27" s="1164"/>
      <c r="M27"/>
      <c r="N27"/>
    </row>
    <row r="28" spans="1:14" s="261" customFormat="1">
      <c r="A28" s="888" t="s">
        <v>1020</v>
      </c>
      <c r="B28" s="894">
        <v>162.81428</v>
      </c>
      <c r="C28" s="894">
        <v>0</v>
      </c>
      <c r="D28" s="894">
        <v>573.73662999999999</v>
      </c>
      <c r="E28" s="894">
        <v>541.22919999999999</v>
      </c>
      <c r="F28" s="894">
        <v>59.575749999999999</v>
      </c>
      <c r="G28" s="894">
        <v>130.56689</v>
      </c>
      <c r="H28" s="894">
        <v>0.69366000000000005</v>
      </c>
      <c r="I28" s="895">
        <v>1468.6164099999999</v>
      </c>
      <c r="J28" s="896">
        <v>-0.26317285561940629</v>
      </c>
      <c r="K28" s="895">
        <v>4759.2542399999948</v>
      </c>
      <c r="L28" s="895">
        <v>93794.807981901555</v>
      </c>
      <c r="M28"/>
      <c r="N28"/>
    </row>
    <row r="29" spans="1:14" s="261" customFormat="1">
      <c r="A29" s="888" t="s">
        <v>1021</v>
      </c>
      <c r="B29" s="894">
        <v>181.19712999999999</v>
      </c>
      <c r="C29" s="894">
        <v>0</v>
      </c>
      <c r="D29" s="894">
        <v>0</v>
      </c>
      <c r="E29" s="894">
        <v>10.16503</v>
      </c>
      <c r="F29" s="894">
        <v>14.229649999999999</v>
      </c>
      <c r="G29" s="894">
        <v>560.56925999999999</v>
      </c>
      <c r="H29" s="894">
        <v>5.9333900000000002</v>
      </c>
      <c r="I29" s="895">
        <v>772.09446000000003</v>
      </c>
      <c r="J29" s="896">
        <v>-0.37422682194608847</v>
      </c>
      <c r="K29" s="895">
        <v>3511.7848999999987</v>
      </c>
      <c r="L29" s="895">
        <v>95303.879368801514</v>
      </c>
      <c r="M29"/>
      <c r="N29"/>
    </row>
    <row r="30" spans="1:14" s="261" customFormat="1">
      <c r="A30" s="888" t="s">
        <v>216</v>
      </c>
      <c r="B30" s="894">
        <v>0</v>
      </c>
      <c r="C30" s="894">
        <v>0</v>
      </c>
      <c r="D30" s="894">
        <v>5.8142800000000001</v>
      </c>
      <c r="E30" s="894">
        <v>1.2180599999999999</v>
      </c>
      <c r="F30" s="894">
        <v>0.84801000000000004</v>
      </c>
      <c r="G30" s="894">
        <v>0</v>
      </c>
      <c r="H30" s="894">
        <v>0</v>
      </c>
      <c r="I30" s="895">
        <v>7.88035</v>
      </c>
      <c r="J30" s="896">
        <v>-0.59989632291603723</v>
      </c>
      <c r="K30" s="895">
        <v>38.908480000000054</v>
      </c>
      <c r="L30" s="895">
        <v>732.29304715442311</v>
      </c>
      <c r="M30"/>
      <c r="N30"/>
    </row>
    <row r="31" spans="1:14" s="261" customFormat="1">
      <c r="A31" s="888" t="s">
        <v>217</v>
      </c>
      <c r="B31" s="894">
        <v>0</v>
      </c>
      <c r="C31" s="894">
        <v>0</v>
      </c>
      <c r="D31" s="894">
        <v>14.651339999999999</v>
      </c>
      <c r="E31" s="894">
        <v>2.15768</v>
      </c>
      <c r="F31" s="894">
        <v>1.71814</v>
      </c>
      <c r="G31" s="894">
        <v>0</v>
      </c>
      <c r="H31" s="894">
        <v>0</v>
      </c>
      <c r="I31" s="895">
        <v>18.527160000000002</v>
      </c>
      <c r="J31" s="896">
        <v>-0.16004863669459068</v>
      </c>
      <c r="K31" s="895">
        <v>73.643850000000384</v>
      </c>
      <c r="L31" s="895">
        <v>3459.8336309841407</v>
      </c>
      <c r="M31"/>
      <c r="N31"/>
    </row>
    <row r="32" spans="1:14" s="261" customFormat="1">
      <c r="A32" s="888" t="s">
        <v>46</v>
      </c>
      <c r="B32" s="894">
        <v>0</v>
      </c>
      <c r="C32" s="894">
        <v>0</v>
      </c>
      <c r="D32" s="894">
        <v>116.93575</v>
      </c>
      <c r="E32" s="894">
        <v>56.85821</v>
      </c>
      <c r="F32" s="894">
        <v>10.25156</v>
      </c>
      <c r="G32" s="894">
        <v>3.37033</v>
      </c>
      <c r="H32" s="894">
        <v>4.0065</v>
      </c>
      <c r="I32" s="895">
        <v>191.42234999999999</v>
      </c>
      <c r="J32" s="896">
        <v>-0.33701319626094162</v>
      </c>
      <c r="K32" s="895">
        <v>746.65267999999924</v>
      </c>
      <c r="L32" s="895">
        <v>21174.230550317203</v>
      </c>
      <c r="M32"/>
      <c r="N32"/>
    </row>
    <row r="33" spans="1:14" s="261" customFormat="1">
      <c r="A33" s="888" t="s">
        <v>36</v>
      </c>
      <c r="B33" s="894">
        <v>0</v>
      </c>
      <c r="C33" s="894">
        <v>0</v>
      </c>
      <c r="D33" s="894">
        <v>0</v>
      </c>
      <c r="E33" s="894">
        <v>31.3429</v>
      </c>
      <c r="F33" s="894">
        <v>32.73903</v>
      </c>
      <c r="G33" s="894">
        <v>63.068669999999997</v>
      </c>
      <c r="H33" s="894">
        <v>5.0000000000000001E-3</v>
      </c>
      <c r="I33" s="895">
        <v>127.15559999999999</v>
      </c>
      <c r="J33" s="896">
        <v>-0.61575109963172969</v>
      </c>
      <c r="K33" s="895">
        <v>946.89936000000307</v>
      </c>
      <c r="L33" s="895">
        <v>17228.813672871463</v>
      </c>
      <c r="M33"/>
      <c r="N33"/>
    </row>
    <row r="34" spans="1:14" s="261" customFormat="1">
      <c r="A34" s="888" t="s">
        <v>37</v>
      </c>
      <c r="B34" s="894">
        <v>0</v>
      </c>
      <c r="C34" s="894">
        <v>0</v>
      </c>
      <c r="D34" s="894">
        <v>151.65869000000001</v>
      </c>
      <c r="E34" s="894">
        <v>93.900220000000004</v>
      </c>
      <c r="F34" s="894">
        <v>12.97045</v>
      </c>
      <c r="G34" s="894">
        <v>33.272750000000002</v>
      </c>
      <c r="H34" s="894">
        <v>0.50053000000000003</v>
      </c>
      <c r="I34" s="895">
        <v>292.30264</v>
      </c>
      <c r="J34" s="896">
        <v>-0.14205911115308978</v>
      </c>
      <c r="K34" s="895">
        <v>1134.0640799999965</v>
      </c>
      <c r="L34" s="895">
        <v>27525.787783781278</v>
      </c>
      <c r="M34"/>
      <c r="N34"/>
    </row>
    <row r="35" spans="1:14" s="261" customFormat="1">
      <c r="A35" s="371" t="s">
        <v>38</v>
      </c>
      <c r="B35" s="894">
        <v>302.25351999999998</v>
      </c>
      <c r="C35" s="894">
        <v>0</v>
      </c>
      <c r="D35" s="894">
        <v>357.69254999999998</v>
      </c>
      <c r="E35" s="894">
        <v>285.66996999999998</v>
      </c>
      <c r="F35" s="894">
        <v>60.197839999999999</v>
      </c>
      <c r="G35" s="894">
        <v>5.7172400000000003</v>
      </c>
      <c r="H35" s="894">
        <v>0</v>
      </c>
      <c r="I35" s="895">
        <v>1011.5311199999999</v>
      </c>
      <c r="J35" s="896">
        <v>-2.6173907146578745E-2</v>
      </c>
      <c r="K35" s="895">
        <v>3217.7696500000166</v>
      </c>
      <c r="L35" s="895">
        <v>113802.61287643241</v>
      </c>
      <c r="M35"/>
      <c r="N35"/>
    </row>
    <row r="36" spans="1:14" s="261" customFormat="1" ht="19.899999999999999" customHeight="1">
      <c r="A36" s="892" t="s">
        <v>1022</v>
      </c>
      <c r="B36" s="893">
        <v>646.26492999999994</v>
      </c>
      <c r="C36" s="893">
        <v>0</v>
      </c>
      <c r="D36" s="893">
        <v>1220.4892399999999</v>
      </c>
      <c r="E36" s="893">
        <v>1022.5412699999999</v>
      </c>
      <c r="F36" s="893">
        <v>192.53042999999997</v>
      </c>
      <c r="G36" s="893">
        <v>796.56513999999993</v>
      </c>
      <c r="H36" s="893">
        <v>11.13908</v>
      </c>
      <c r="I36" s="893">
        <v>3889.5300899999993</v>
      </c>
      <c r="J36" s="942">
        <v>-0.26164175221529773</v>
      </c>
      <c r="K36" s="893">
        <v>14428.977240000009</v>
      </c>
      <c r="L36" s="893">
        <v>373022.258912244</v>
      </c>
      <c r="M36"/>
      <c r="N36"/>
    </row>
    <row r="37" spans="1:14" ht="12.75" customHeight="1">
      <c r="A37" s="21" t="s">
        <v>919</v>
      </c>
      <c r="G37" s="132"/>
      <c r="H37" s="132"/>
    </row>
    <row r="38" spans="1:14" ht="12.75" customHeight="1">
      <c r="A38" s="16" t="s">
        <v>902</v>
      </c>
    </row>
    <row r="39" spans="1:14" ht="12.75" customHeight="1">
      <c r="A39" s="815" t="s">
        <v>921</v>
      </c>
      <c r="G39" s="76"/>
    </row>
    <row r="40" spans="1:14" ht="12.75" customHeight="1"/>
    <row r="41" spans="1:14" ht="12.75" customHeight="1">
      <c r="A41" s="610" t="s">
        <v>81</v>
      </c>
    </row>
    <row r="42" spans="1:14" ht="12.75" customHeight="1"/>
    <row r="43" spans="1:14" ht="12.75" customHeight="1">
      <c r="A43" s="47"/>
    </row>
    <row r="44" spans="1:14" ht="12.75" customHeight="1">
      <c r="A44" s="50"/>
    </row>
    <row r="45" spans="1:14" ht="12.75" customHeight="1"/>
    <row r="46" spans="1:14" ht="12.75" customHeight="1"/>
    <row r="47" spans="1:14" ht="12.75" customHeight="1"/>
    <row r="48" spans="1:14" ht="12.75" customHeight="1"/>
    <row r="49" ht="12.75" customHeight="1"/>
    <row r="83" spans="12:12">
      <c r="L83" s="26" t="s">
        <v>798</v>
      </c>
    </row>
  </sheetData>
  <mergeCells count="13">
    <mergeCell ref="A26:A27"/>
    <mergeCell ref="B26:E26"/>
    <mergeCell ref="A5:A6"/>
    <mergeCell ref="B5:E5"/>
    <mergeCell ref="F5:F6"/>
    <mergeCell ref="G5:G6"/>
    <mergeCell ref="H5:H6"/>
    <mergeCell ref="L26:L27"/>
    <mergeCell ref="I5:I6"/>
    <mergeCell ref="F26:H26"/>
    <mergeCell ref="I26:I27"/>
    <mergeCell ref="J26:J27"/>
    <mergeCell ref="K26:K27"/>
  </mergeCells>
  <hyperlinks>
    <hyperlink ref="A41" location="'2 Sadržaj'!A1" display="Sadržaj / Contents" xr:uid="{00000000-0004-0000-0800-000000000000}"/>
  </hyperlinks>
  <pageMargins left="0.7" right="0.7" top="0.75" bottom="0.75" header="0.3" footer="0.3"/>
  <pageSetup paperSize="9" scale="5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904004A-CBAC-4773-B6BD-23A435742FFE}">
  <ds:schemaRefs>
    <ds:schemaRef ds:uri="http://purl.org/dc/elements/1.1/"/>
    <ds:schemaRef ds:uri="http://purl.org/dc/dcmitype/"/>
    <ds:schemaRef ds:uri="http://schemas.microsoft.com/office/2006/documentManagement/types"/>
    <ds:schemaRef ds:uri="http://schemas.microsoft.com/office/2006/metadata/properties"/>
    <ds:schemaRef ds:uri="ca302e39-a258-4920-a5cd-d26b5a5d4831"/>
    <ds:schemaRef ds:uri="http://purl.org/dc/terms/"/>
    <ds:schemaRef ds:uri="http://schemas.openxmlformats.org/package/2006/metadata/core-propertie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3.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38</vt:i4>
      </vt:variant>
    </vt:vector>
  </HeadingPairs>
  <TitlesOfParts>
    <vt:vector size="7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Tablice 1.20, 1.21</vt:lpstr>
      <vt:lpstr>14 Tablice 1.22, 1.23</vt:lpstr>
      <vt:lpstr>15 Tablica 1.24</vt:lpstr>
      <vt:lpstr>16 Tablice 2.1 - 2.4</vt:lpstr>
      <vt:lpstr>17 Tablice 2.5, 2.6</vt:lpstr>
      <vt:lpstr>18 Tablice 2.7 - 2.9</vt:lpstr>
      <vt:lpstr>19 Tablica 3.1</vt:lpstr>
      <vt:lpstr>20 Tablica 3.2</vt:lpstr>
      <vt:lpstr>21 Tablica 4.1</vt:lpstr>
      <vt:lpstr>22 Tablice 4.2 - 4.8</vt:lpstr>
      <vt:lpstr>23 Tablice 5.1 - 5.4</vt:lpstr>
      <vt:lpstr>24 Tablica 6.1</vt:lpstr>
      <vt:lpstr>25 Tablice 6.2, 6.3</vt:lpstr>
      <vt:lpstr>26 Tablice 6.4 - 6.8</vt:lpstr>
      <vt:lpstr>27 Tablice 6.9 - 6.12 </vt:lpstr>
      <vt:lpstr>28 Tablice 7.1, 7.2 </vt:lpstr>
      <vt:lpstr>29 Tablice 7.3, 7.4</vt:lpstr>
      <vt:lpstr>30 Tablica 7.5</vt:lpstr>
      <vt:lpstr>31 Tablica 7.6 </vt:lpstr>
      <vt:lpstr>32 Tablica 7.7</vt:lpstr>
      <vt:lpstr>33 Tablica 7.8</vt:lpstr>
      <vt:lpstr>34 Tablice 8.1 - 8.5</vt:lpstr>
      <vt:lpstr>35 Tablica 8,6</vt:lpstr>
      <vt:lpstr>datum_p</vt:lpstr>
      <vt:lpstr>'5 Tablice 1.5 - 1.7'!datumd</vt:lpstr>
      <vt:lpstr>datumd</vt:lpstr>
      <vt:lpstr>'5 Tablice 1.5 - 1.7'!datumn</vt:lpstr>
      <vt:lpstr>datumnav</vt:lpstr>
      <vt:lpstr>'10 Tablice 1.15, 1.16'!Print_Area</vt:lpstr>
      <vt:lpstr>'11 Tablica 1.17'!Print_Area</vt:lpstr>
      <vt:lpstr>'12 Tablice 1.18, 1.19'!Print_Area</vt:lpstr>
      <vt:lpstr>'13 Tablice 1.20, 1.21'!Print_Area</vt:lpstr>
      <vt:lpstr>'14 Tablice 1.22, 1.23'!Print_Area</vt:lpstr>
      <vt:lpstr>'15 Tablica 1.24'!Print_Area</vt:lpstr>
      <vt:lpstr>'16 Tablice 2.1 - 2.4'!Print_Area</vt:lpstr>
      <vt:lpstr>'17 Tablice 2.5, 2.6'!Print_Area</vt:lpstr>
      <vt:lpstr>'18 Tablice 2.7 - 2.9'!Print_Area</vt:lpstr>
      <vt:lpstr>'19 Tablica 3.1'!Print_Area</vt:lpstr>
      <vt:lpstr>'2 Sadržaj'!Print_Area</vt:lpstr>
      <vt:lpstr>'20 Tablica 3.2'!Print_Area</vt:lpstr>
      <vt:lpstr>'21 Tablica 4.1'!Print_Area</vt:lpstr>
      <vt:lpstr>'22 Tablice 4.2 - 4.8'!Print_Area</vt:lpstr>
      <vt:lpstr>'23 Tablice 5.1 - 5.4'!Print_Area</vt:lpstr>
      <vt:lpstr>'24 Tablica 6.1'!Print_Area</vt:lpstr>
      <vt:lpstr>'25 Tablice 6.2, 6.3'!Print_Area</vt:lpstr>
      <vt:lpstr>'26 Tablice 6.4 - 6.8'!Print_Area</vt:lpstr>
      <vt:lpstr>'27 Tablice 6.9 - 6.12 '!Print_Area</vt:lpstr>
      <vt:lpstr>'28 Tablice 7.1, 7.2 '!Print_Area</vt:lpstr>
      <vt:lpstr>'29 Tablice 7.3, 7.4'!Print_Area</vt:lpstr>
      <vt:lpstr>'3 Tablice 1.1, 1.2'!Print_Area</vt:lpstr>
      <vt:lpstr>'30 Tablica 7.5'!Print_Area</vt:lpstr>
      <vt:lpstr>'31 Tablica 7.6 '!Print_Area</vt:lpstr>
      <vt:lpstr>'32 Tablica 7.7'!Print_Area</vt:lpstr>
      <vt:lpstr>'34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2024-10-29T14:05:00Z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