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codeName="ThisWorkbook" defaultThemeVersion="124226"/>
  <xr:revisionPtr revIDLastSave="0" documentId="13_ncr:1_{0B6B3946-3767-47F8-BA40-E86E696E0AB6}"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2.2" sheetId="83" r:id="rId16"/>
    <sheet name="17 Tablice 2.3, 2.4" sheetId="89" r:id="rId17"/>
    <sheet name="18 Tablice 2.5 - 2.7"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2.2'!$A$1:$H$53</definedName>
    <definedName name="_xlnm.Print_Area" localSheetId="16">'17 Tablice 2.3, 2.4'!$A$1:$E$60</definedName>
    <definedName name="_xlnm.Print_Area" localSheetId="17">'18 Tablice 2.5 - 2.7'!$A$1:$E$62</definedName>
    <definedName name="_xlnm.Print_Area" localSheetId="18">'19 Tablica 3.1'!$A$1:$Q$49</definedName>
    <definedName name="_xlnm.Print_Area" localSheetId="1">'2 Sadržaj'!$A$1:$A$170</definedName>
    <definedName name="_xlnm.Print_Area" localSheetId="19">'20 Tablica 3.2'!$A$1:$F$40</definedName>
    <definedName name="_xlnm.Print_Area" localSheetId="20">'21 Tablica 4.1'!$A$1:$G$64</definedName>
    <definedName name="_xlnm.Print_Area" localSheetId="21">'22 Tablice 4.2 - 4.8'!$A$1:$K$88</definedName>
    <definedName name="_xlnm.Print_Area" localSheetId="22">'23 Tablice 5.1 - 5.4'!$A$1:$J$75</definedName>
    <definedName name="_xlnm.Print_Area" localSheetId="23">'24 Tablica 6.1'!$A$1:$L$169</definedName>
    <definedName name="_xlnm.Print_Area" localSheetId="24">'25 Tablice 6.2, 6.3'!$A$1:$O$56</definedName>
    <definedName name="_xlnm.Print_Area" localSheetId="25">'26 Tablice 6.4 - 6.8'!$A$1:$G$101</definedName>
    <definedName name="_xlnm.Print_Area" localSheetId="26">'27 Tablice 6.9 - 6.12 '!$A$1:$G$64</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#REF!</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45" l="1"/>
  <c r="H155" i="46"/>
  <c r="C38" i="45"/>
  <c r="C34" i="45"/>
  <c r="H47" i="67" l="1"/>
  <c r="H48" i="67"/>
  <c r="F74" i="45"/>
  <c r="E74" i="45"/>
  <c r="H49" i="67" l="1"/>
  <c r="B49" i="67" l="1"/>
  <c r="C49" i="67"/>
  <c r="D49" i="67"/>
  <c r="J22" i="31"/>
  <c r="B26" i="31" s="1"/>
  <c r="J23" i="31"/>
  <c r="B27" i="31" s="1"/>
  <c r="B38" i="45" l="1"/>
  <c r="F49" i="67" l="1"/>
  <c r="G49" i="67"/>
  <c r="C54" i="82" l="1"/>
  <c r="C55" i="82"/>
  <c r="C56" i="82"/>
  <c r="C57" i="82" l="1"/>
  <c r="H34" i="45"/>
  <c r="G2" i="92" l="1"/>
  <c r="B7" i="92" s="1"/>
  <c r="G1" i="92"/>
  <c r="B6" i="92" s="1"/>
  <c r="G2" i="34"/>
  <c r="B6" i="34" s="1"/>
  <c r="G1" i="34"/>
  <c r="J36" i="92" l="1"/>
  <c r="B40" i="92" s="1"/>
  <c r="J35" i="92"/>
  <c r="B39" i="92" s="1"/>
  <c r="B5" i="34"/>
  <c r="I16" i="45" l="1"/>
  <c r="C85" i="45" l="1"/>
  <c r="C56" i="45"/>
  <c r="C16" i="45"/>
  <c r="S24" i="37" l="1"/>
  <c r="S25" i="37"/>
  <c r="F84" i="65" l="1"/>
  <c r="C65" i="82" l="1"/>
  <c r="C66" i="82"/>
  <c r="C67" i="82"/>
  <c r="C68" i="82" l="1"/>
  <c r="F21" i="68" l="1"/>
  <c r="F58" i="65" l="1"/>
  <c r="O62" i="92" l="1"/>
  <c r="I2" i="91" l="1"/>
  <c r="L35" i="91" s="1"/>
  <c r="I1" i="91"/>
  <c r="L34" i="91" s="1"/>
  <c r="F10" i="68" l="1"/>
  <c r="B85"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<sst xmlns="http://schemas.openxmlformats.org/spreadsheetml/2006/main" count="3663" uniqueCount="1710">
  <si>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</si>
  <si>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</si>
  <si>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</si>
  <si>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</si>
  <si>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</si>
  <si>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</si>
  <si>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</si>
  <si>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</si>
  <si>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</si>
  <si>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</si>
  <si>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</si>
  <si>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</si>
  <si>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</si>
  <si>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</si>
  <si>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</si>
  <si>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</si>
  <si>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</si>
  <si>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</si>
  <si>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</si>
  <si>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</si>
  <si>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</si>
  <si>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</si>
  <si>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</si>
  <si>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</si>
  <si>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</si>
  <si>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</si>
  <si>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</si>
  <si>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</si>
  <si>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</si>
  <si>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</si>
  <si>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</si>
  <si>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</si>
  <si>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</si>
  <si>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</si>
  <si>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</si>
  <si>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</si>
  <si>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</si>
  <si>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</si>
  <si>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</si>
  <si>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</si>
  <si>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</si>
  <si>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</si>
  <si>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</si>
  <si>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</si>
  <si>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</si>
  <si>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</si>
  <si>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</si>
  <si>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</si>
  <si>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</si>
  <si>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</si>
  <si>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</si>
  <si>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</si>
  <si>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</si>
  <si>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</si>
  <si>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</si>
  <si>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</si>
  <si>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</si>
  <si>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</si>
  <si>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</si>
  <si>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</si>
  <si>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</si>
  <si>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</si>
  <si>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</si>
  <si>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</si>
  <si>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</si>
  <si>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</si>
  <si>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</si>
  <si>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</si>
  <si>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</si>
  <si>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</si>
  <si>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</si>
  <si>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</si>
  <si>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</si>
  <si>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</si>
  <si>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</si>
  <si>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</si>
  <si>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</si>
  <si>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</si>
  <si>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</si>
  <si>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</si>
  <si>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</si>
  <si>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</si>
  <si>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</si>
  <si>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</si>
  <si>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</si>
  <si>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</si>
  <si>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</si>
  <si>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</si>
  <si>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</si>
  <si>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</si>
  <si>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</si>
  <si>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</si>
  <si>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</si>
  <si>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</si>
  <si>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</si>
  <si>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</si>
  <si>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</si>
  <si>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</si>
  <si>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</si>
  <si>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</si>
  <si>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</si>
  <si>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</si>
  <si>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</si>
  <si>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</si>
  <si>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</si>
  <si>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</si>
  <si>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</si>
  <si>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</si>
  <si>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</si>
  <si>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</si>
  <si>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</si>
  <si>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</si>
  <si>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</si>
  <si>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</si>
  <si>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</si>
  <si>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</si>
  <si>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</si>
  <si>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</si>
  <si>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</si>
  <si>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</si>
  <si>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</si>
  <si>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</si>
  <si>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</si>
  <si>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</si>
  <si>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</si>
  <si>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</si>
  <si>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</si>
  <si>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</si>
  <si>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</si>
  <si>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</si>
  <si>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</si>
  <si>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</si>
  <si>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</si>
  <si>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</si>
  <si>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</si>
  <si>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</si>
  <si>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</si>
  <si>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</si>
  <si>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</si>
  <si>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</si>
  <si>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</si>
  <si>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</si>
  <si>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</si>
  <si>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</si>
  <si>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</si>
  <si>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</si>
  <si>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</si>
  <si>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</si>
  <si>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</si>
  <si>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</si>
  <si>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</si>
  <si>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</si>
  <si>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</si>
  <si>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</si>
  <si>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</si>
  <si>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</si>
  <si>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</si>
  <si>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</si>
  <si>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</si>
  <si>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</si>
  <si>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</si>
  <si>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</si>
  <si>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</si>
  <si>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</si>
  <si>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</si>
  <si>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</si>
  <si>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</si>
  <si>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</si>
  <si>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</si>
  <si>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</si>
  <si>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</si>
  <si>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</si>
  <si>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</si>
  <si>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</si>
  <si>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</si>
  <si>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</si>
  <si>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</si>
  <si>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</si>
  <si>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</si>
  <si>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</si>
  <si>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</si>
  <si>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</si>
  <si>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</si>
  <si>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</si>
  <si>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</si>
  <si>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</si>
  <si>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</si>
  <si>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</si>
  <si>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</si>
  <si>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</si>
  <si>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</si>
  <si>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</si>
  <si>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</si>
  <si>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</si>
  <si>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</si>
  <si>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</si>
  <si>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</si>
  <si>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</si>
  <si>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</si>
  <si>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</si>
  <si>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</si>
  <si>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</si>
  <si>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</si>
  <si>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</si>
  <si>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</si>
  <si>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</si>
  <si>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</si>
  <si>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</si>
  <si>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</si>
  <si>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</si>
  <si>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</si>
  <si>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</si>
  <si>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</si>
  <si>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</si>
  <si>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</si>
  <si>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</si>
  <si>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</si>
  <si>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</si>
  <si>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</si>
  <si>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</si>
  <si>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</si>
  <si>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</si>
  <si>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</si>
  <si>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</si>
  <si>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</si>
  <si>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</si>
  <si>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</si>
  <si>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</si>
  <si>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</si>
  <si>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</si>
  <si>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</si>
  <si>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</si>
  <si>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</si>
  <si>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</si>
  <si>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</si>
  <si>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</si>
  <si>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</si>
  <si>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</si>
  <si>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</si>
  <si>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</si>
  <si>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</si>
  <si>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</si>
  <si>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</si>
  <si>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</si>
  <si>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</si>
  <si>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</si>
  <si>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</si>
  <si>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</si>
  <si>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</si>
  <si>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</si>
  <si>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</si>
  <si>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</si>
  <si>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</si>
  <si>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</si>
  <si>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</si>
  <si>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</si>
  <si>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</si>
  <si>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</si>
  <si>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</si>
  <si>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</si>
  <si>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</si>
  <si>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</si>
  <si>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</si>
  <si>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</si>
  <si>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</si>
  <si>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</si>
  <si>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</si>
  <si>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</si>
  <si>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</si>
  <si>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</si>
  <si>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</si>
  <si>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</si>
  <si>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</si>
  <si>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</si>
  <si>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</si>
  <si>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</si>
  <si>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</si>
  <si>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</si>
  <si>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</si>
  <si>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</si>
  <si>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</si>
  <si>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</si>
  <si>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</si>
  <si>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</si>
  <si>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</si>
  <si>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</si>
  <si>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</si>
  <si>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</si>
  <si>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</si>
  <si>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</si>
  <si>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</si>
  <si>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</si>
  <si>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</si>
  <si>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</si>
  <si>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</si>
  <si>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</si>
  <si>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</si>
  <si>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</si>
  <si>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</si>
  <si>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</si>
  <si>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</si>
  <si>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</si>
  <si>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</si>
  <si>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</si>
  <si>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</si>
  <si>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</si>
  <si>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</si>
  <si>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</si>
  <si>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</si>
  <si>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</si>
  <si>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</si>
  <si>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</si>
  <si>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</si>
  <si>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</si>
  <si>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</si>
  <si>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</si>
  <si>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</si>
  <si>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</si>
  <si>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</si>
  <si>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</si>
  <si>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</si>
  <si>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</si>
  <si>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</si>
  <si>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</si>
  <si>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</si>
  <si>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</si>
  <si>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</si>
  <si>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</si>
  <si>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</si>
  <si>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</si>
  <si>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</si>
  <si>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</si>
  <si>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</si>
  <si>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</si>
  <si>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</si>
  <si>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</si>
  <si>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</si>
  <si>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</si>
  <si>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</si>
  <si>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</si>
  <si>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</si>
  <si>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</si>
  <si>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</si>
  <si>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</si>
  <si>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</si>
  <si>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</si>
  <si>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</si>
  <si>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</si>
  <si>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</si>
  <si>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</si>
  <si>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</si>
  <si>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</si>
  <si>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</si>
  <si>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</si>
  <si>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</si>
  <si>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</si>
  <si>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</si>
  <si>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</si>
  <si>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</si>
  <si>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</si>
  <si>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</si>
  <si>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</si>
  <si>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</si>
  <si>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</si>
  <si>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</si>
  <si>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</si>
  <si>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</si>
  <si>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</si>
  <si>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</si>
  <si>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</si>
  <si>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</si>
  <si>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</si>
  <si>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</si>
  <si>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</si>
  <si>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</si>
  <si>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</si>
  <si>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</si>
  <si>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</si>
  <si>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</si>
  <si>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</si>
  <si>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</si>
  <si>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</si>
  <si>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</si>
  <si>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</si>
  <si>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</si>
  <si>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</si>
  <si>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</si>
  <si>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</si>
  <si>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</si>
  <si>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</si>
  <si>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</si>
  <si>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</si>
  <si>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</si>
  <si>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</si>
  <si>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</si>
  <si>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</si>
  <si>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</si>
  <si>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</si>
  <si>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</si>
  <si>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</si>
  <si>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</si>
  <si>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</si>
  <si>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</si>
  <si>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</si>
  <si>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</si>
  <si>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</si>
  <si>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</si>
  <si>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</si>
  <si>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</si>
  <si>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</si>
  <si>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</si>
  <si>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</si>
  <si>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</si>
  <si>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</si>
  <si>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</si>
  <si>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</si>
  <si>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</si>
  <si>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</si>
  <si>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</si>
  <si>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</si>
  <si>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</si>
  <si>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</si>
  <si>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</si>
  <si>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</si>
  <si>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</si>
  <si>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</si>
  <si>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</si>
  <si>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</si>
  <si>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</si>
  <si>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</si>
  <si>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</si>
  <si>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</si>
  <si>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</si>
  <si>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</si>
  <si>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</si>
  <si>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</si>
  <si>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</si>
  <si>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</si>
  <si>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</si>
  <si>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</si>
  <si>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</si>
  <si>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</si>
  <si>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</si>
  <si>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</si>
  <si>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</si>
  <si>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</si>
  <si>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</si>
  <si>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</si>
  <si>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</si>
  <si>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</si>
  <si>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</si>
  <si>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</si>
  <si>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</si>
  <si>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</si>
  <si>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</si>
  <si>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</si>
  <si>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</si>
  <si>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</si>
  <si>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</si>
  <si>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</si>
  <si>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</si>
  <si>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</si>
  <si>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</si>
  <si>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</si>
  <si>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</si>
  <si>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</si>
  <si>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</si>
  <si>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</si>
  <si>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</si>
  <si>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</si>
  <si>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</si>
  <si>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</si>
  <si>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</si>
  <si>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</si>
  <si>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</si>
  <si>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</si>
  <si>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</si>
  <si>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</si>
  <si>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</si>
  <si>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</si>
  <si>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</si>
  <si>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</si>
  <si>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</si>
  <si>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</si>
  <si>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</si>
  <si>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</si>
  <si>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</si>
  <si>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</si>
  <si>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</si>
  <si>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</si>
  <si>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</si>
  <si>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</si>
  <si>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</si>
  <si>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</si>
  <si>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</si>
  <si>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</si>
  <si>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</si>
  <si>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</si>
  <si>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</si>
  <si>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</si>
  <si>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</si>
  <si>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</si>
  <si>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</si>
  <si>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</si>
  <si>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</si>
  <si>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</si>
  <si>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</si>
  <si>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</si>
  <si>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</si>
  <si>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</si>
  <si>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</si>
  <si>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</si>
  <si>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</si>
  <si>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</si>
  <si>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</si>
  <si>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</si>
  <si>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</si>
  <si>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</si>
  <si>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</si>
  <si>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</si>
  <si>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</si>
  <si>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</si>
  <si>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</si>
  <si>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</si>
  <si>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</si>
  <si>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</si>
  <si>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</si>
  <si>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</si>
  <si>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</si>
  <si>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</si>
  <si>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</si>
  <si>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</si>
  <si>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</si>
  <si>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</si>
  <si>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</si>
  <si>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</si>
  <si>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</si>
  <si>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</si>
  <si>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</si>
  <si>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</si>
  <si>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</si>
  <si>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</si>
  <si>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</si>
  <si>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</si>
  <si>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</si>
  <si>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</si>
  <si>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</si>
  <si>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</si>
  <si>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</si>
  <si>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</si>
  <si>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</si>
  <si>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</si>
  <si>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</si>
  <si>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</si>
  <si>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</si>
  <si>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</si>
  <si>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</si>
  <si>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</si>
  <si>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</si>
  <si>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</si>
  <si>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</si>
  <si>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</si>
  <si>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</si>
  <si>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</si>
  <si>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</si>
  <si>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</si>
  <si>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</si>
  <si>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</si>
  <si>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</si>
  <si>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</si>
  <si>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</si>
  <si>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</si>
  <si>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</si>
  <si>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</si>
  <si>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</si>
  <si>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</si>
  <si>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</si>
  <si>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</si>
  <si>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</si>
  <si>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</si>
  <si>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</si>
  <si>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</si>
  <si>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</si>
  <si>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</si>
  <si>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</si>
  <si>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</si>
  <si>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</si>
  <si>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</si>
  <si>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</si>
  <si>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</si>
  <si>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</si>
  <si>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</si>
  <si>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</si>
  <si>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</si>
  <si>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</si>
  <si>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</si>
  <si>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</si>
  <si>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</si>
  <si>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</si>
  <si>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</si>
  <si>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</si>
  <si>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</si>
  <si>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</si>
  <si>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</si>
  <si>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</si>
  <si>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</si>
  <si>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</si>
  <si>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</si>
  <si>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</si>
  <si>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</si>
  <si>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</si>
  <si>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</si>
  <si>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</si>
  <si>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</si>
  <si>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</si>
  <si>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</si>
  <si>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</si>
  <si>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</si>
  <si>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</si>
  <si>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</si>
  <si>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</si>
  <si>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</si>
  <si>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</si>
  <si>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</si>
  <si>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</si>
  <si>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</si>
  <si>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</si>
  <si>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</si>
  <si>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</si>
  <si>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</si>
  <si>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</si>
  <si>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</si>
  <si>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</si>
  <si>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</si>
  <si>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</si>
  <si>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</si>
  <si>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</si>
  <si>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</si>
  <si>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</si>
  <si>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</si>
  <si>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</si>
  <si>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</si>
  <si>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</si>
  <si>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</si>
  <si>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</si>
  <si>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</si>
  <si>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</si>
  <si>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</si>
  <si>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</si>
  <si>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</si>
  <si>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</si>
  <si>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</si>
  <si>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</si>
  <si>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</si>
  <si>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</si>
  <si>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</si>
  <si>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</si>
  <si>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</si>
  <si>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</si>
  <si>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</si>
  <si>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</si>
  <si>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</si>
  <si>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</si>
  <si>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</si>
  <si>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</si>
  <si>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</si>
  <si>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</si>
  <si>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</si>
  <si>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</si>
  <si>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</si>
  <si>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</si>
  <si>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</si>
  <si>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</si>
  <si>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</si>
  <si>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</si>
  <si>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</si>
  <si>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</si>
  <si>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</si>
  <si>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</si>
  <si>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</si>
  <si>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</si>
  <si>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</si>
  <si>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</si>
  <si>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</si>
  <si>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</si>
  <si>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</si>
  <si>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</si>
  <si>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</si>
  <si>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</si>
  <si>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</si>
  <si>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</si>
  <si>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</si>
  <si>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</si>
  <si>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</si>
  <si>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</si>
  <si>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</si>
  <si>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</si>
  <si>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</si>
  <si>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</si>
  <si>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</si>
  <si>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</si>
  <si>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</si>
  <si>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</si>
  <si>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</si>
  <si>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</si>
  <si>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</si>
  <si>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</si>
  <si>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</si>
  <si>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</si>
  <si>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</si>
  <si>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</si>
  <si>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</si>
  <si>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</si>
  <si>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</si>
  <si>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</si>
  <si>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</si>
  <si>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</si>
  <si>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</si>
  <si>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</si>
  <si>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</si>
  <si>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</si>
  <si>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</si>
  <si>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</si>
  <si>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</si>
  <si>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</si>
  <si>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</si>
  <si>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</si>
  <si>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</si>
  <si>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</si>
  <si>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</si>
  <si>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</si>
  <si>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</si>
  <si>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</si>
  <si>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</si>
  <si>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</si>
  <si>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</si>
  <si>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</si>
  <si>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</si>
  <si>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</si>
  <si>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</si>
  <si>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</si>
  <si>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</si>
  <si>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</si>
  <si>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</si>
  <si>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</si>
  <si>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</si>
  <si>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</si>
  <si>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</si>
  <si>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</si>
  <si>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</si>
  <si>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</si>
  <si>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</si>
  <si>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</si>
  <si>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</si>
  <si>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</si>
  <si>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</si>
  <si>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</si>
  <si>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</si>
  <si>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</si>
  <si>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</si>
  <si>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</si>
  <si>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</si>
  <si>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</si>
  <si>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</si>
  <si>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</si>
  <si>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</si>
  <si>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</si>
  <si>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</si>
  <si>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</si>
  <si>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</si>
  <si>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</si>
  <si>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</si>
  <si>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</si>
  <si>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</si>
  <si>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</si>
  <si>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</si>
  <si>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</si>
  <si>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</si>
  <si>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</si>
  <si>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</si>
  <si>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</si>
  <si>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</si>
  <si>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</si>
  <si>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</si>
  <si>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</si>
  <si>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</si>
  <si>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</si>
  <si>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</si>
  <si>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</si>
  <si>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</si>
  <si>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</si>
  <si>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</si>
  <si>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</si>
  <si>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</si>
  <si>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</si>
  <si>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</si>
  <si>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</si>
  <si>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</si>
  <si>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</si>
  <si>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</si>
  <si>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</si>
  <si>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</si>
  <si>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</si>
  <si>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</si>
  <si>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</si>
  <si>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</si>
  <si>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</si>
  <si>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</si>
  <si>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</si>
  <si>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</si>
  <si>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</si>
  <si>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</si>
  <si>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</si>
  <si>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</si>
  <si>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</si>
  <si>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</si>
  <si>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</si>
  <si>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</si>
  <si>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</si>
  <si>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</si>
  <si>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</si>
  <si>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</si>
  <si>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</si>
  <si>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</si>
  <si>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</si>
  <si>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</si>
  <si>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</si>
  <si>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</si>
  <si>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</si>
  <si>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</si>
  <si>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</si>
  <si>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</si>
  <si>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</si>
  <si>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</si>
  <si>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</si>
  <si>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</si>
  <si>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</si>
  <si>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</si>
  <si>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</si>
  <si>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</si>
  <si>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</si>
  <si>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</si>
  <si>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</si>
  <si>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</si>
  <si>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</si>
  <si>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</si>
  <si>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</si>
  <si>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</si>
  <si>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</si>
  <si>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</si>
  <si>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</si>
  <si>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</si>
  <si>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</si>
  <si>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</si>
  <si>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</si>
  <si>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</si>
  <si>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</si>
  <si>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</si>
  <si>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</si>
  <si>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</si>
  <si>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</si>
  <si>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</si>
  <si>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</si>
  <si>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</si>
  <si>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</si>
  <si>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</si>
  <si>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</si>
  <si>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</si>
  <si>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</si>
  <si>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</si>
  <si>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</si>
  <si>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</si>
  <si>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</si>
  <si>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</si>
  <si>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</si>
  <si>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</si>
  <si>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</si>
  <si>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</si>
  <si>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</si>
  <si>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</si>
  <si>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</si>
  <si>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</si>
  <si>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</si>
  <si>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</si>
  <si>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</si>
  <si>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</si>
  <si>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</si>
  <si>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</si>
  <si>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</si>
  <si>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</si>
  <si>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</si>
  <si>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</si>
  <si>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</si>
  <si>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</si>
  <si>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</si>
  <si>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</si>
  <si>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</si>
  <si>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</si>
  <si>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</si>
  <si>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</si>
  <si>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</si>
  <si>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</si>
  <si>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</si>
  <si>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</si>
  <si>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</si>
  <si>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</si>
  <si>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</si>
  <si>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</si>
  <si>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</si>
  <si>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</si>
  <si>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</si>
  <si>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</si>
  <si>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</si>
  <si>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</si>
  <si>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</si>
  <si>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</si>
  <si>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</si>
  <si>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</si>
  <si>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</si>
  <si>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</si>
  <si>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</si>
  <si>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Jamstveni kapital   /  </t>
    </r>
    <r>
      <rPr>
        <i/>
        <sz val="8"/>
        <color theme="1" tint="0.34998626667073579"/>
        <rFont val="Arial"/>
        <family val="2"/>
        <charset val="238"/>
      </rPr>
      <t>Regulatory capital</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</si>
  <si>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</si>
  <si>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</si>
  <si>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</si>
  <si>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</si>
  <si>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</si>
  <si>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</si>
  <si>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</si>
  <si>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</si>
  <si>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</si>
  <si>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</si>
  <si>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</si>
  <si>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</si>
  <si>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</si>
  <si>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</si>
  <si>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</si>
  <si>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r>
      <t xml:space="preserve">Novčana sredstva  / </t>
    </r>
    <r>
      <rPr>
        <i/>
        <sz val="8"/>
        <color theme="1" tint="0.34998626667073579"/>
        <rFont val="Arial"/>
        <family val="2"/>
        <charset val="238"/>
      </rPr>
      <t>Cash</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</si>
  <si>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</si>
  <si>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</si>
  <si>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</si>
  <si>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</si>
  <si>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</si>
  <si>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</si>
  <si>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</si>
  <si>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</si>
  <si>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</si>
  <si>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</si>
  <si>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</si>
  <si>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</si>
  <si>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</si>
  <si>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</si>
  <si>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</si>
  <si>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</si>
  <si>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</si>
  <si>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</si>
  <si>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</si>
  <si>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</si>
  <si>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</si>
  <si>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</si>
  <si>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</si>
  <si>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</si>
  <si>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</si>
  <si>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</si>
  <si>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</si>
  <si>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</si>
  <si>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</si>
  <si>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</si>
  <si>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</si>
  <si>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</si>
  <si>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</si>
  <si>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</si>
  <si>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</si>
  <si>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</si>
  <si>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</si>
  <si>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</si>
  <si>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</si>
  <si>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</si>
  <si>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</si>
  <si>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</si>
  <si>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</si>
  <si>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</si>
  <si>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</si>
  <si>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</si>
  <si>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</si>
  <si>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</si>
  <si>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</si>
  <si>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</si>
  <si>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</si>
  <si>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</si>
  <si>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</si>
  <si>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</si>
  <si>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</si>
  <si>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</si>
  <si>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</si>
  <si>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</si>
  <si>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</si>
  <si>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</si>
  <si>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</si>
  <si>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</si>
  <si>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</si>
  <si>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</si>
  <si>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</si>
  <si>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</si>
  <si>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</si>
  <si>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</si>
  <si>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</si>
  <si>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</si>
  <si>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</si>
  <si>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</si>
  <si>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</si>
  <si>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</si>
  <si>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</si>
  <si>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</si>
  <si>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</si>
  <si>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</si>
  <si>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</si>
  <si>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</si>
  <si>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</si>
  <si>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</si>
  <si>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</si>
  <si>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</si>
  <si>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</si>
  <si>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</si>
  <si>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</si>
  <si>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</si>
  <si>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</si>
  <si>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</si>
  <si>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</si>
  <si>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</si>
  <si>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</si>
  <si>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</si>
  <si>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</si>
  <si>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</si>
  <si>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</si>
  <si>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</si>
  <si>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</si>
  <si>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</si>
  <si>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</si>
  <si>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</si>
  <si>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</si>
  <si>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</si>
  <si>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</si>
  <si>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</si>
  <si>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</si>
  <si>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</si>
  <si>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</si>
  <si>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</si>
  <si>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</si>
  <si>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</si>
  <si>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</si>
  <si>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</si>
  <si>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</si>
  <si>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</si>
  <si>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</si>
  <si>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</si>
  <si>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</si>
  <si>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</si>
  <si>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</si>
  <si>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</si>
  <si>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</si>
  <si>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</si>
  <si>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</si>
  <si>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</si>
  <si>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</si>
  <si>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</si>
  <si>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</si>
  <si>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</si>
  <si>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</si>
  <si>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</si>
  <si>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</si>
  <si>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</si>
  <si>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</si>
  <si>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</si>
  <si>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</si>
  <si>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</si>
  <si>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</si>
  <si>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</si>
  <si>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</si>
  <si>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</si>
  <si>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</si>
  <si>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</si>
  <si>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</si>
  <si>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</si>
  <si>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</si>
  <si>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</si>
  <si>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</si>
  <si>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</si>
  <si>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</si>
  <si>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</si>
  <si>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</si>
  <si>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</si>
  <si>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</si>
  <si>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</si>
  <si>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</si>
  <si>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</si>
  <si>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</si>
  <si>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</si>
  <si>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</si>
  <si>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</si>
  <si>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</si>
  <si>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</si>
  <si>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</si>
  <si>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</si>
  <si>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</si>
  <si>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</si>
  <si>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</si>
  <si>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</si>
  <si>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</si>
  <si>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</si>
  <si>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</si>
  <si>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</si>
  <si>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</si>
  <si>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</si>
  <si>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</si>
  <si>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</si>
  <si>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</si>
  <si>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</si>
  <si>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</si>
  <si>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</si>
  <si>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</si>
  <si>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</si>
  <si>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</si>
  <si>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</si>
  <si>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</si>
  <si>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</si>
  <si>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</si>
  <si>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</si>
  <si>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</si>
  <si>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</si>
  <si>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</si>
  <si>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</si>
  <si>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</si>
  <si>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</si>
  <si>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</si>
  <si>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</si>
  <si>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</si>
  <si>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</si>
  <si>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</si>
  <si>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</si>
  <si>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</si>
  <si>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</si>
  <si>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</si>
  <si>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</si>
  <si>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</si>
  <si>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</si>
  <si>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</si>
  <si>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</si>
  <si>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</si>
  <si>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</si>
  <si>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</si>
  <si>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</si>
  <si>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</si>
  <si>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</si>
  <si>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</si>
  <si>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</si>
  <si>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</si>
  <si>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</si>
  <si>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</si>
  <si>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</si>
  <si>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</si>
  <si>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</si>
  <si>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</si>
  <si>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</si>
  <si>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</si>
  <si>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</si>
  <si>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</si>
  <si>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</si>
  <si>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</si>
  <si>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</si>
  <si>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</si>
  <si>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</si>
  <si>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</si>
  <si>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</si>
  <si>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</si>
  <si>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</si>
  <si>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</si>
  <si>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</si>
  <si>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</si>
  <si>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</si>
  <si>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</si>
  <si>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</si>
  <si>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</si>
  <si>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</si>
  <si>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</si>
  <si>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</si>
  <si>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</si>
  <si>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</si>
  <si>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</si>
  <si>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</si>
  <si>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</si>
  <si>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</si>
  <si>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</si>
  <si>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</si>
  <si>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</si>
  <si>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</si>
  <si>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</si>
  <si>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</si>
  <si>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</si>
  <si>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</si>
  <si>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</si>
  <si>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</si>
  <si>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</si>
  <si>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</si>
  <si>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</si>
  <si>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</si>
  <si>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</si>
  <si>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</si>
  <si>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</si>
  <si>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</si>
  <si>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</si>
  <si>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</si>
  <si>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</si>
  <si>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</si>
  <si>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</si>
  <si>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</si>
  <si>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</si>
  <si>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</si>
  <si>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</si>
  <si>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</si>
  <si>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</si>
  <si>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</si>
  <si>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</si>
  <si>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</si>
  <si>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</si>
  <si>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</si>
  <si>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</si>
  <si>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</si>
  <si>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</si>
  <si>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</si>
  <si>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</si>
  <si>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</si>
  <si>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</si>
  <si>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</si>
  <si>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</si>
  <si>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</si>
  <si>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</si>
  <si>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</si>
  <si>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</si>
  <si>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</si>
  <si>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</si>
  <si>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</si>
  <si>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</si>
  <si>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</si>
  <si>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</si>
  <si>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</si>
  <si>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</si>
  <si>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</si>
  <si>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</si>
  <si>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</si>
  <si>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</si>
  <si>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</si>
  <si>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</si>
  <si>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</si>
  <si>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</si>
  <si>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</si>
  <si>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</si>
  <si>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</si>
  <si>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</si>
  <si>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</si>
  <si>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</si>
  <si>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</si>
  <si>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</si>
  <si>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</si>
  <si>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</si>
  <si>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</si>
  <si>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</si>
  <si>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</si>
  <si>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</si>
  <si>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</si>
  <si>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</si>
  <si>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</si>
  <si>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</si>
  <si>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</si>
  <si>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</si>
  <si>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</si>
  <si>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</si>
  <si>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</si>
  <si>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</si>
  <si>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</si>
  <si>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</si>
  <si>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</si>
  <si>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</si>
  <si>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</si>
  <si>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</si>
  <si>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</si>
  <si>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</si>
  <si>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</si>
  <si>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</si>
  <si>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</si>
  <si>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</si>
  <si>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</si>
  <si>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</si>
  <si>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</si>
  <si>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</si>
  <si>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</si>
  <si>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</si>
  <si>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</si>
  <si>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</si>
  <si>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</si>
  <si>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</si>
  <si>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</si>
  <si>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</si>
  <si>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</si>
  <si>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</si>
  <si>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</si>
  <si>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</si>
  <si>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</si>
  <si>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</si>
  <si>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</si>
  <si>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</si>
  <si>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</si>
  <si>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</si>
  <si>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</si>
  <si>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</si>
  <si>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</si>
  <si>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</si>
  <si>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</si>
  <si>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</si>
  <si>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</si>
  <si>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</si>
  <si>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</si>
  <si>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</si>
  <si>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</si>
  <si>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</si>
  <si>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</si>
  <si>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</si>
  <si>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</si>
  <si>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</si>
  <si>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</si>
  <si>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</si>
  <si>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</si>
  <si>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</si>
  <si>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</si>
  <si>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</si>
  <si>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</si>
  <si>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</si>
  <si>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</si>
  <si>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</si>
  <si>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</si>
  <si>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</si>
  <si>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</si>
  <si>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</si>
  <si>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</si>
  <si>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</si>
  <si>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</si>
  <si>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</si>
  <si>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</si>
  <si>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</si>
  <si>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</si>
  <si>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</si>
  <si>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</si>
  <si>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</si>
  <si>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</si>
  <si>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</si>
  <si>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</si>
  <si>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</si>
  <si>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</si>
  <si>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</si>
  <si>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</si>
  <si>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</si>
  <si>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</si>
  <si>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</si>
  <si>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</si>
  <si>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</si>
  <si>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</si>
  <si>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</si>
  <si>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</si>
  <si>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</si>
  <si>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</si>
  <si>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</si>
  <si>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</si>
  <si>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</si>
  <si>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</si>
  <si>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</si>
  <si>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</si>
  <si>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</si>
  <si>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</si>
  <si>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</si>
  <si>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</si>
  <si>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</si>
  <si>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</si>
  <si>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</si>
  <si>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</si>
  <si>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</si>
  <si>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</si>
  <si>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</si>
  <si>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</si>
  <si>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</si>
  <si>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</si>
  <si>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</si>
  <si>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</si>
  <si>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</si>
  <si>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</si>
  <si>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</si>
  <si>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</si>
  <si>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</si>
  <si>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</si>
  <si>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</si>
  <si>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</si>
  <si>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</si>
  <si>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</si>
  <si>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</si>
  <si>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</si>
  <si>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</si>
  <si>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</si>
  <si>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</si>
  <si>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</si>
  <si>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</si>
  <si>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</si>
  <si>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</si>
  <si>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</si>
  <si>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</si>
  <si>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</si>
  <si>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</si>
  <si>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</si>
  <si>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</si>
  <si>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</si>
  <si>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</si>
  <si>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</si>
  <si>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</si>
  <si>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</si>
  <si>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</si>
  <si>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</si>
  <si>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</si>
  <si>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</si>
  <si>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</si>
  <si>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</si>
  <si>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</si>
  <si>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</si>
  <si>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</si>
  <si>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</si>
  <si>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</si>
  <si>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</si>
  <si>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</si>
  <si>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</si>
  <si>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</si>
  <si>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</si>
  <si>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</si>
  <si>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</si>
  <si>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</si>
  <si>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</si>
  <si>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</si>
  <si>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</si>
  <si>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</si>
  <si>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</si>
  <si>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</si>
  <si>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</si>
  <si>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</si>
  <si>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</si>
  <si>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</si>
  <si>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</si>
  <si>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</si>
  <si>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</si>
  <si>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</si>
  <si>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</si>
  <si>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</si>
  <si>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</si>
  <si>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</si>
  <si>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</si>
  <si>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</si>
  <si>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</si>
  <si>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</si>
  <si>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</si>
  <si>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</si>
  <si>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</si>
  <si>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</si>
  <si>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</si>
  <si>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</si>
  <si>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</si>
  <si>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</si>
  <si>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</si>
  <si>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</si>
  <si>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</si>
  <si>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</si>
  <si>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</si>
  <si>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</si>
  <si>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</si>
  <si>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</si>
  <si>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</si>
  <si>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</si>
  <si>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</si>
  <si>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</si>
  <si>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</si>
  <si>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</si>
  <si>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</si>
  <si>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</si>
  <si>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</si>
  <si>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</si>
  <si>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</si>
  <si>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</si>
  <si>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</si>
  <si>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</si>
  <si>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</si>
  <si>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</si>
  <si>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</si>
  <si>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</si>
  <si>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</si>
  <si>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</si>
  <si>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</si>
  <si>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</si>
  <si>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</si>
  <si>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</si>
  <si>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</si>
  <si>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</si>
  <si>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</si>
  <si>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</si>
  <si>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</si>
  <si>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</si>
  <si>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</si>
  <si>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</si>
  <si>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</si>
  <si>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</si>
  <si>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</si>
  <si>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</si>
  <si>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</si>
  <si>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</si>
  <si>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</si>
  <si>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</si>
  <si>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</si>
  <si>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</si>
  <si>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</si>
  <si>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</si>
  <si>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</si>
  <si>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</si>
  <si>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</si>
  <si>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</si>
  <si>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</si>
  <si>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</si>
  <si>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</si>
  <si>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</si>
  <si>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</si>
  <si>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</si>
  <si>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</si>
  <si>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</si>
  <si>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</si>
  <si>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</si>
  <si>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</si>
  <si>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</si>
  <si>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</si>
  <si>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</si>
  <si>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</si>
  <si>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</si>
  <si>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</si>
  <si>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</si>
  <si>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</si>
  <si>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</si>
  <si>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</si>
  <si>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</si>
  <si>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</si>
  <si>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</si>
  <si>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</si>
  <si>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</si>
  <si>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</si>
  <si>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</si>
  <si>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</si>
  <si>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</si>
  <si>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</si>
  <si>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</si>
  <si>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</si>
  <si>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</si>
  <si>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</si>
  <si>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</si>
  <si>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</si>
  <si>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</si>
  <si>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</si>
  <si>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</si>
  <si>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</si>
  <si>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</si>
  <si>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</si>
  <si>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</si>
  <si>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</si>
  <si>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</si>
  <si>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</si>
  <si>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</si>
  <si>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</si>
  <si>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</si>
  <si>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</si>
  <si>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</si>
  <si>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</si>
  <si>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</si>
  <si>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</si>
  <si>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</si>
  <si>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</si>
  <si>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</si>
  <si>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</si>
  <si>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</si>
  <si>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</si>
  <si>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</si>
  <si>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</si>
  <si>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</si>
  <si>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</si>
  <si>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</si>
  <si>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</si>
  <si>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</si>
  <si>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</si>
  <si>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</si>
  <si>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</si>
  <si>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</si>
  <si>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</si>
  <si>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</si>
  <si>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</si>
  <si>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</si>
  <si>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</si>
  <si>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</si>
  <si>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</si>
  <si>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</si>
  <si>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</si>
  <si>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</si>
  <si>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</si>
  <si>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</si>
  <si>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</si>
  <si>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</si>
  <si>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</si>
  <si>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</si>
  <si>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</si>
  <si>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</si>
  <si>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</si>
  <si>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</si>
  <si>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</si>
  <si>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</si>
  <si>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</si>
  <si>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</si>
  <si>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</si>
  <si>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</si>
  <si>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t>Rujan 2024.</t>
  </si>
  <si>
    <t>September 2024</t>
  </si>
  <si>
    <t>RUJAN 2024.</t>
  </si>
  <si>
    <t>SEPTEMBER 2024</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</si>
  <si>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</si>
  <si>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</si>
  <si>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1.1. - 30.9.2024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</si>
  <si>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30.9.2024</t>
    </r>
  </si>
  <si>
    <t>2024 Q 3</t>
  </si>
  <si>
    <r>
      <t xml:space="preserve">Fond  Prosperus FGS je s radom 10.10.2024. /  </t>
    </r>
    <r>
      <rPr>
        <i/>
        <sz val="8"/>
        <color theme="1" tint="0.34998626667073579"/>
        <rFont val="Arial"/>
        <family val="2"/>
      </rPr>
      <t>The Prosperus FGS fund is operational on October 10, 2024.</t>
    </r>
  </si>
  <si>
    <t>Prosperus FGS u likvidaciji</t>
  </si>
  <si>
    <t>HRPSPIUPFGS3</t>
  </si>
  <si>
    <t xml:space="preserve">Ayvens Croatia d.o.o. za operativni i financijski leasing </t>
  </si>
  <si>
    <t>30.9.2024.</t>
  </si>
  <si>
    <t>Studeni 2024.</t>
  </si>
  <si>
    <t>November 2024</t>
  </si>
  <si>
    <t>HRRHMFT509C9</t>
  </si>
  <si>
    <t>HRRHMFT523C0</t>
  </si>
  <si>
    <t>HPB Fokus 2026</t>
  </si>
  <si>
    <t xml:space="preserve">ZB Invest Funds – ZB bond 2026 EUR III </t>
  </si>
  <si>
    <t>38316893110</t>
  </si>
  <si>
    <t>HRHPBIUFK265</t>
  </si>
  <si>
    <t>02900164555</t>
  </si>
  <si>
    <t>HRZBINU26E31</t>
  </si>
  <si>
    <t>HOK-OSIGURANJE d.d.</t>
  </si>
  <si>
    <t>1.1. - 30.9.2024.</t>
  </si>
  <si>
    <t>RUJAN 2024</t>
  </si>
  <si>
    <t>Fond Blue Income Builder je prestao s radom 8.11.2024. / The Blue Income Builder Fund ceased operations on November 8, 2024.</t>
  </si>
  <si>
    <t>I-XII/2023</t>
  </si>
  <si>
    <t>I-XII/2024</t>
  </si>
  <si>
    <r>
      <t xml:space="preserve">Indeks (100 = I-XII/2023)
 </t>
    </r>
    <r>
      <rPr>
        <i/>
        <sz val="9"/>
        <color theme="1" tint="0.34998626667073579"/>
        <rFont val="Arial"/>
        <family val="2"/>
        <charset val="238"/>
      </rPr>
      <t>Index(100 =I-XII/2023)</t>
    </r>
  </si>
  <si>
    <t>Prosinac 2024.</t>
  </si>
  <si>
    <t>December 2024</t>
  </si>
  <si>
    <t>HRKOEIRA0009</t>
  </si>
  <si>
    <t>HRPODRRA0004</t>
  </si>
  <si>
    <t>HRKODTRA0007</t>
  </si>
  <si>
    <t>HRZABARA0009</t>
  </si>
  <si>
    <t>HRRIVPRA0000</t>
  </si>
  <si>
    <t>HRHPB0RA0002</t>
  </si>
  <si>
    <t>HRHT00RA0005</t>
  </si>
  <si>
    <t>HRERNTRA0000</t>
  </si>
  <si>
    <t>HRKODTPA0009</t>
  </si>
  <si>
    <t>HRSPANRA0007</t>
  </si>
  <si>
    <t>HRRHMFO253B1</t>
  </si>
  <si>
    <t>HRRHMFO327E7</t>
  </si>
  <si>
    <t>HRRHMFO277N5</t>
  </si>
  <si>
    <t>HRGDVZO314A5</t>
  </si>
  <si>
    <t>HRRHMFO302E0</t>
  </si>
  <si>
    <t>HRRHMFO34BA1</t>
  </si>
  <si>
    <t>HRRHMFO287A1</t>
  </si>
  <si>
    <t>HRRHMFO282A2</t>
  </si>
  <si>
    <t>HRRHMFO26CA5</t>
  </si>
  <si>
    <t>HRKBZ0RA0005</t>
  </si>
  <si>
    <t>HRRHMFO297A0</t>
  </si>
  <si>
    <t>HRRHMFO267E5</t>
  </si>
  <si>
    <t>HRRHMFO327A5</t>
  </si>
  <si>
    <t>HRRHMFO347A3</t>
  </si>
  <si>
    <t>HRRHMFT547N6</t>
  </si>
  <si>
    <t>HRKOTRPA0003</t>
  </si>
  <si>
    <t>HRBCINRA0003</t>
  </si>
  <si>
    <t>HRTSHCRA0009</t>
  </si>
  <si>
    <t>HRGLCOO26CE5</t>
  </si>
  <si>
    <t>ZB Invest Funds – ZB Short Term Bond</t>
  </si>
  <si>
    <t>Tablica 2.1: Broj korisnika i broj ugovora</t>
  </si>
  <si>
    <t>Tablica 2.2: Broj korisnika i broj ugovora</t>
  </si>
  <si>
    <t>Table 2.1: Number of pensioners and contracts</t>
  </si>
  <si>
    <t>Table 2.3: Number of pensioners and contracts</t>
  </si>
  <si>
    <t>Tablica 2.3: Skraćeni izvještaj o agregiranom financijskom položaju mirovinskih osiguravajućih društava (MOD-a)</t>
  </si>
  <si>
    <t>Table 2.3: Abbreviated report on the aggregate financial position of pension insurance companies (MOD)</t>
  </si>
  <si>
    <t>Tablica 2.4: Skraćeni izvještaj o agregiranoj sveobuhvatnoj dobiti mirovinskih osiguravajućih društava (MOD-a)</t>
  </si>
  <si>
    <t>Table 2.4: Abbreviated report on the aggregate comprehensive income of pension insurance companies (MOD)</t>
  </si>
  <si>
    <t>Tablica 2.5: Pregled ulaganja imovine za pokriće tehničkih pričuva mirovinskih osiguravajućih društava</t>
  </si>
  <si>
    <t>Table 2.5: Overview of investment assets to cover the technical provisions of the pension insurance companies</t>
  </si>
  <si>
    <t>Tablica 2.6: Adekvatnost kapitala mirovinskih osiguravajućih društava</t>
  </si>
  <si>
    <t>Table 2.6: Capital adequacy of a pension insurance companies</t>
  </si>
  <si>
    <r>
      <t xml:space="preserve">Tromjesečje
</t>
    </r>
    <r>
      <rPr>
        <i/>
        <sz val="10"/>
        <color theme="1" tint="0.249977111117893"/>
        <rFont val="Arial"/>
        <family val="2"/>
      </rPr>
      <t>Quarter</t>
    </r>
  </si>
  <si>
    <t>Tablica 2.1: Broj korisnika i broj ugovora po godinama - obvezno mirovinsko osiguranje</t>
  </si>
  <si>
    <t>Table 2.1: Number of pensioners and contracts per year - mandatory pension insurance</t>
  </si>
  <si>
    <t>Tablica 2.2: Broj korisnika i broj ugovora u zadnjih godinu dana - dobrovoljno mirovinsko osiguranje</t>
  </si>
  <si>
    <t>Table 2.2: Number of pensioners and contracts over the past year - voluntary pension insurance</t>
  </si>
  <si>
    <r>
      <t xml:space="preserve">Broj / </t>
    </r>
    <r>
      <rPr>
        <i/>
        <sz val="10"/>
        <color theme="1" tint="0.34998626667073579"/>
        <rFont val="Arial"/>
        <family val="2"/>
        <charset val="238"/>
      </rPr>
      <t>Number</t>
    </r>
    <r>
      <rPr>
        <sz val="10"/>
        <color theme="1"/>
        <rFont val="Arial"/>
        <family val="2"/>
      </rPr>
      <t xml:space="preserve"> 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XXIII  Zagreb, 20.1.2025.</t>
    </r>
  </si>
  <si>
    <t>Tablica 3.1: Naplaćena premija osiguranja za period od 1. siječnja do 31. prosinca 2024.</t>
  </si>
  <si>
    <t>Table 3.1: Premium paid for the period 1 January - 31 December 2024</t>
  </si>
  <si>
    <t>Tablica 3.2: Podaci o osiguranju za period od 1. siječnja do 31. prosinca 2024.</t>
  </si>
  <si>
    <t>Table 3.2: Insurance data for the period  1  January- 31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</si>
</sst>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0.000"/>
    <numFmt numFmtId="177" formatCode="0.000%"/>
    <numFmt numFmtId="178" formatCode="mmmm\ yyyy/"/>
    <numFmt numFmtId="179" formatCode="dd/mm/yy/;@"/>
    <numFmt numFmtId="180" formatCode="[$-41A]mmm\-yy;@"/>
  </numFmts>
  <fonts count="24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
      <i/>
      <sz val="10"/>
      <color theme="1" tint="0.249977111117893"/>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2" fillId="0" borderId="0"/>
    <xf numFmtId="0" fontId="2" fillId="0" borderId="0"/>
    <xf numFmtId="0" fontId="2" fillId="0" borderId="0"/>
  </cellStyleXfs>
  <cellXfs count="1259">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3" fontId="87" fillId="3" borderId="0" xfId="24" applyNumberFormat="1" applyFont="1" applyFill="1" applyAlignment="1">
      <alignmen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6"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6" fontId="40" fillId="3" borderId="0" xfId="27" applyNumberFormat="1" applyFont="1" applyFill="1" applyBorder="1" applyAlignment="1" applyProtection="1">
      <alignment horizontal="right" vertical="center"/>
    </xf>
    <xf numFmtId="176" fontId="40" fillId="3" borderId="0" xfId="27" applyNumberFormat="1" applyFont="1" applyFill="1" applyBorder="1" applyAlignment="1" applyProtection="1">
      <alignment vertical="center"/>
    </xf>
    <xf numFmtId="176" fontId="72" fillId="3" borderId="0" xfId="27" applyNumberFormat="1" applyFont="1" applyFill="1" applyBorder="1" applyAlignment="1" applyProtection="1">
      <alignment horizontal="right" vertical="center"/>
    </xf>
    <xf numFmtId="176"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6" fontId="72" fillId="32" borderId="0" xfId="27" applyNumberFormat="1" applyFont="1" applyFill="1" applyBorder="1" applyAlignment="1" applyProtection="1">
      <alignment horizontal="right" vertical="center"/>
    </xf>
    <xf numFmtId="176"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0"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8" fontId="117" fillId="32" borderId="0" xfId="0" applyNumberFormat="1" applyFont="1" applyFill="1" applyBorder="1" applyAlignment="1">
      <alignment horizontal="center" vertical="center"/>
    </xf>
    <xf numFmtId="178" fontId="117" fillId="32" borderId="0" xfId="0" applyNumberFormat="1" applyFont="1" applyFill="1" applyBorder="1" applyAlignment="1">
      <alignment horizontal="center" vertical="center" wrapText="1"/>
    </xf>
    <xf numFmtId="178"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8"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0"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7"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5" fillId="0" borderId="0" xfId="2" applyFont="1" applyFill="1" applyAlignment="1" applyProtection="1">
      <alignment horizontal="left"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160" fillId="0" borderId="0" xfId="0" applyFont="1" applyFill="1" applyBorder="1" applyAlignment="1">
      <alignment vertical="center" wrapText="1"/>
    </xf>
    <xf numFmtId="0" fontId="208"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0"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172" fontId="74" fillId="7" borderId="0" xfId="34" applyNumberFormat="1" applyFont="1" applyFill="1" applyBorder="1" applyAlignment="1">
      <alignment horizontal="right" vertical="center"/>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4" fillId="0" borderId="0" xfId="2" applyFont="1" applyFill="1" applyAlignment="1" applyProtection="1">
      <alignment horizontal="left" vertical="center"/>
    </xf>
    <xf numFmtId="0" fontId="215" fillId="0" borderId="0" xfId="2" applyFont="1" applyFill="1" applyAlignment="1" applyProtection="1">
      <alignment horizontal="left" vertical="center"/>
    </xf>
    <xf numFmtId="0" fontId="216" fillId="0" borderId="0" xfId="2" applyFont="1" applyFill="1" applyAlignment="1" applyProtection="1">
      <alignment horizontal="left" vertical="center"/>
    </xf>
    <xf numFmtId="0" fontId="217" fillId="0" borderId="0" xfId="2" applyFont="1" applyFill="1" applyBorder="1" applyAlignment="1" applyProtection="1"/>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4" fillId="3" borderId="6" xfId="3" applyNumberFormat="1" applyFont="1" applyFill="1" applyBorder="1" applyAlignment="1">
      <alignment horizontal="right" vertical="center"/>
    </xf>
    <xf numFmtId="3" fontId="224"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3"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6"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3"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5"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7"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8" fillId="0" borderId="0" xfId="3" applyFont="1" applyFill="1" applyBorder="1" applyAlignment="1">
      <alignment horizontal="left" vertical="center"/>
    </xf>
    <xf numFmtId="0" fontId="239"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6" fontId="39" fillId="33" borderId="0" xfId="27" applyNumberFormat="1" applyFont="1" applyFill="1" applyBorder="1" applyAlignment="1" applyProtection="1">
      <alignment horizontal="right" vertical="center"/>
    </xf>
    <xf numFmtId="176"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0"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29"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4"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3"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1" fillId="0" borderId="0" xfId="0" applyFont="1" applyAlignment="1">
      <alignment vertical="center"/>
    </xf>
    <xf numFmtId="3" fontId="4" fillId="0" borderId="0" xfId="0" applyNumberFormat="1" applyFont="1" applyFill="1" applyAlignment="1">
      <alignment vertical="center"/>
    </xf>
    <xf numFmtId="0" fontId="242"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0"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6"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0" fillId="0" borderId="0" xfId="0" applyFont="1" applyAlignment="1">
      <alignment vertical="center"/>
    </xf>
    <xf numFmtId="0" fontId="210"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40"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24" fillId="18" borderId="0" xfId="3" applyNumberFormat="1" applyFont="1" applyFill="1" applyBorder="1" applyAlignment="1">
      <alignment horizontal="center" vertical="center"/>
    </xf>
    <xf numFmtId="0" fontId="39" fillId="12" borderId="0" xfId="3" applyFont="1" applyFill="1" applyBorder="1" applyAlignment="1">
      <alignment horizontal="center" vertical="center" wrapText="1"/>
    </xf>
    <xf numFmtId="14" fontId="87" fillId="3" borderId="0" xfId="24" applyNumberFormat="1" applyFont="1" applyFill="1" applyAlignment="1">
      <alignment horizontal="center" vertical="center"/>
    </xf>
    <xf numFmtId="0" fontId="40" fillId="0" borderId="0" xfId="3" applyFont="1" applyFill="1" applyBorder="1" applyAlignment="1">
      <alignment horizontal="center" vertical="center" wrapText="1"/>
    </xf>
    <xf numFmtId="0" fontId="32" fillId="0" borderId="0" xfId="3" applyFont="1" applyFill="1" applyBorder="1" applyAlignment="1">
      <alignment horizontal="center" vertical="center" wrapText="1"/>
    </xf>
    <xf numFmtId="0" fontId="135" fillId="0" borderId="0" xfId="0" applyFont="1" applyFill="1" applyAlignment="1">
      <alignment vertical="center"/>
    </xf>
    <xf numFmtId="0" fontId="40" fillId="0" borderId="0" xfId="0" applyFont="1" applyFill="1" applyBorder="1" applyAlignment="1">
      <alignment horizontal="center" vertical="center" wrapText="1"/>
    </xf>
    <xf numFmtId="14" fontId="136" fillId="0" borderId="0" xfId="33" applyNumberFormat="1" applyFont="1" applyFill="1" applyAlignment="1">
      <alignment horizontal="center" vertical="center" wrapText="1"/>
    </xf>
    <xf numFmtId="0" fontId="50" fillId="0" borderId="0" xfId="34" applyFont="1" applyFill="1" applyBorder="1" applyAlignment="1" applyProtection="1">
      <alignment vertical="center"/>
      <protection hidden="1"/>
    </xf>
    <xf numFmtId="172" fontId="50" fillId="0" borderId="0" xfId="34" applyNumberFormat="1" applyFont="1" applyFill="1" applyBorder="1" applyAlignment="1">
      <alignment horizontal="right" vertical="center"/>
    </xf>
    <xf numFmtId="10" fontId="50" fillId="0" borderId="0" xfId="4" applyNumberFormat="1" applyFont="1" applyFill="1" applyBorder="1" applyAlignment="1">
      <alignment horizontal="right" vertical="center"/>
    </xf>
    <xf numFmtId="0" fontId="74" fillId="0" borderId="0" xfId="34" applyFont="1" applyFill="1" applyBorder="1" applyAlignment="1" applyProtection="1">
      <alignment vertical="center"/>
      <protection hidden="1"/>
    </xf>
    <xf numFmtId="172" fontId="74" fillId="0" borderId="0" xfId="34" applyNumberFormat="1" applyFont="1" applyFill="1" applyBorder="1" applyAlignment="1" applyProtection="1">
      <alignment vertical="center"/>
      <protection hidden="1"/>
    </xf>
    <xf numFmtId="10" fontId="74" fillId="0" borderId="0" xfId="4" applyNumberFormat="1" applyFont="1" applyFill="1" applyBorder="1" applyAlignment="1" applyProtection="1">
      <alignment vertical="center"/>
      <protection hidden="1"/>
    </xf>
    <xf numFmtId="0" fontId="50" fillId="0" borderId="0" xfId="0" applyFont="1" applyFill="1" applyAlignment="1">
      <alignment horizontal="left" vertical="center"/>
    </xf>
    <xf numFmtId="0" fontId="94" fillId="4" borderId="0" xfId="0" applyFont="1" applyFill="1" applyBorder="1" applyAlignment="1">
      <alignment horizontal="center" vertical="center"/>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5"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79" fontId="40" fillId="32" borderId="0" xfId="27" applyNumberFormat="1" applyFont="1" applyFill="1" applyBorder="1" applyAlignment="1" applyProtection="1">
      <alignment horizontal="center" vertical="center" wrapText="1"/>
      <protection locked="0"/>
    </xf>
    <xf numFmtId="179"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29"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4" fillId="41" borderId="0" xfId="24" applyNumberFormat="1" applyFont="1" applyFill="1" applyBorder="1" applyAlignment="1">
      <alignment horizontal="center" vertical="center"/>
    </xf>
    <xf numFmtId="0" fontId="234"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7"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32" fillId="0"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FFCC"/>
      <color rgb="FFF8FAF4"/>
      <color rgb="FF99CCFF"/>
      <color rgb="FF66CCFF"/>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5"/>
  </cols>
  <sheetData>
    <row r="1" spans="1:9" ht="21" customHeight="1">
      <c r="A1" s="622"/>
      <c r="B1" s="623"/>
      <c r="C1" s="623"/>
      <c r="D1" s="623"/>
      <c r="E1" s="623"/>
      <c r="F1" s="623"/>
      <c r="G1" s="623"/>
      <c r="H1" s="623"/>
      <c r="I1" s="623"/>
    </row>
    <row r="2" spans="1:9" ht="18">
      <c r="A2" s="1112" t="s">
        <v>1441</v>
      </c>
      <c r="B2" s="1112"/>
      <c r="C2" s="1112"/>
      <c r="D2" s="1112"/>
      <c r="E2" s="1112"/>
      <c r="F2" s="1112"/>
      <c r="G2" s="1112"/>
      <c r="H2" s="1112"/>
      <c r="I2" s="1112"/>
    </row>
    <row r="3" spans="1:9" ht="16.5">
      <c r="A3" s="1113" t="s">
        <v>1442</v>
      </c>
      <c r="B3" s="1113"/>
      <c r="C3" s="1113"/>
      <c r="D3" s="1113"/>
      <c r="E3" s="1113"/>
      <c r="F3" s="1113"/>
      <c r="G3" s="1113"/>
      <c r="H3" s="1113"/>
      <c r="I3" s="1113"/>
    </row>
    <row r="4" spans="1:9" ht="16.5">
      <c r="A4" s="1113"/>
      <c r="B4" s="1113"/>
      <c r="C4" s="1113"/>
      <c r="D4" s="1113"/>
      <c r="E4" s="1113"/>
      <c r="F4" s="1113"/>
      <c r="G4" s="1113"/>
      <c r="H4" s="1113"/>
      <c r="I4" s="1113"/>
    </row>
    <row r="5" spans="1:9" ht="15" customHeight="1">
      <c r="A5" s="624"/>
      <c r="B5" s="624"/>
      <c r="C5" s="624"/>
      <c r="D5" s="624"/>
      <c r="E5" s="624"/>
      <c r="F5" s="624"/>
      <c r="G5" s="624"/>
      <c r="H5" s="624"/>
      <c r="I5" s="624"/>
    </row>
    <row r="6" spans="1:9" ht="15" customHeight="1">
      <c r="A6" s="1114" t="s">
        <v>1705</v>
      </c>
      <c r="B6" s="1115"/>
      <c r="C6" s="1115"/>
      <c r="D6" s="1115"/>
      <c r="E6" s="1115"/>
      <c r="F6" s="1115"/>
      <c r="G6" s="1115"/>
      <c r="H6" s="1115"/>
      <c r="I6" s="1115"/>
    </row>
    <row r="7" spans="1:9">
      <c r="A7" s="631"/>
      <c r="B7" s="631"/>
      <c r="C7" s="631"/>
      <c r="D7" s="631"/>
      <c r="E7" s="631"/>
      <c r="F7" s="631"/>
      <c r="G7" s="631"/>
      <c r="H7" s="631"/>
      <c r="I7" s="631"/>
    </row>
    <row r="8" spans="1:9">
      <c r="A8" s="625"/>
      <c r="B8" s="625"/>
      <c r="C8" s="625"/>
      <c r="D8" s="625"/>
      <c r="E8" s="625"/>
      <c r="F8" s="625"/>
      <c r="G8" s="625"/>
      <c r="H8" s="625"/>
      <c r="I8" s="625"/>
    </row>
    <row r="9" spans="1:9">
      <c r="A9" s="1114"/>
      <c r="B9" s="1115"/>
      <c r="C9" s="1115"/>
      <c r="D9" s="1115"/>
      <c r="E9" s="1115"/>
      <c r="F9" s="1115"/>
      <c r="G9" s="1115"/>
      <c r="H9" s="1115"/>
      <c r="I9" s="1115"/>
    </row>
    <row r="10" spans="1:9">
      <c r="A10" s="626"/>
      <c r="B10" s="626"/>
      <c r="C10" s="626"/>
      <c r="D10" s="626"/>
      <c r="E10" s="626"/>
      <c r="F10" s="626"/>
      <c r="G10" s="626"/>
      <c r="H10" s="626"/>
      <c r="I10" s="626"/>
    </row>
    <row r="11" spans="1:9">
      <c r="A11" s="626"/>
      <c r="B11" s="626"/>
      <c r="C11" s="626"/>
      <c r="D11" s="626"/>
      <c r="E11" s="626"/>
      <c r="F11" s="626"/>
      <c r="G11" s="626"/>
      <c r="H11" s="626"/>
      <c r="I11" s="626"/>
    </row>
    <row r="12" spans="1:9">
      <c r="A12" s="626"/>
      <c r="B12" s="626"/>
      <c r="C12" s="626"/>
      <c r="D12" s="626"/>
      <c r="E12" s="626"/>
      <c r="F12" s="626"/>
      <c r="G12" s="626"/>
      <c r="H12" s="626"/>
      <c r="I12" s="626"/>
    </row>
    <row r="13" spans="1:9">
      <c r="A13" s="626"/>
      <c r="B13" s="626"/>
      <c r="C13" s="626"/>
      <c r="D13" s="626"/>
      <c r="E13" s="626"/>
      <c r="F13" s="626"/>
      <c r="G13" s="626"/>
      <c r="H13" s="626"/>
      <c r="I13" s="626"/>
    </row>
    <row r="14" spans="1:9">
      <c r="A14" s="626"/>
      <c r="B14" s="626"/>
      <c r="C14" s="626"/>
      <c r="D14" s="626"/>
      <c r="E14" s="626"/>
      <c r="F14" s="626"/>
      <c r="G14" s="626"/>
      <c r="H14" s="626"/>
      <c r="I14" s="626"/>
    </row>
    <row r="15" spans="1:9">
      <c r="A15" s="626"/>
      <c r="B15" s="626"/>
      <c r="C15" s="626"/>
      <c r="D15" s="626"/>
      <c r="E15" s="626"/>
      <c r="F15" s="626"/>
      <c r="G15" s="626"/>
      <c r="H15" s="626"/>
      <c r="I15" s="626"/>
    </row>
    <row r="16" spans="1:9">
      <c r="A16" s="626"/>
      <c r="B16" s="626"/>
      <c r="C16" s="626"/>
      <c r="D16" s="626"/>
      <c r="E16" s="626"/>
      <c r="F16" s="626"/>
      <c r="G16" s="626"/>
      <c r="H16" s="626"/>
      <c r="I16" s="626"/>
    </row>
    <row r="17" spans="1:9">
      <c r="A17" s="626"/>
      <c r="B17" s="626"/>
      <c r="C17" s="626"/>
      <c r="D17" s="626"/>
      <c r="E17" s="626"/>
      <c r="F17" s="626"/>
      <c r="G17" s="626"/>
      <c r="H17" s="626"/>
      <c r="I17" s="626"/>
    </row>
    <row r="18" spans="1:9" ht="30">
      <c r="A18" s="1116" t="s">
        <v>0</v>
      </c>
      <c r="B18" s="1116"/>
      <c r="C18" s="1116"/>
      <c r="D18" s="1116"/>
      <c r="E18" s="1116"/>
      <c r="F18" s="1116"/>
      <c r="G18" s="1116"/>
      <c r="H18" s="1116"/>
      <c r="I18" s="1116"/>
    </row>
    <row r="19" spans="1:9" ht="18.75" customHeight="1">
      <c r="A19" s="627"/>
      <c r="B19" s="627"/>
      <c r="C19" s="627"/>
      <c r="D19" s="627"/>
      <c r="E19" s="627"/>
      <c r="F19" s="627"/>
      <c r="G19" s="627"/>
      <c r="H19" s="627"/>
      <c r="I19" s="627"/>
    </row>
    <row r="20" spans="1:9" ht="18.75" customHeight="1">
      <c r="A20" s="1117" t="s">
        <v>1656</v>
      </c>
      <c r="B20" s="1117"/>
      <c r="C20" s="1117"/>
      <c r="D20" s="1117"/>
      <c r="E20" s="1117"/>
      <c r="F20" s="1117"/>
      <c r="G20" s="1117"/>
      <c r="H20" s="1117"/>
      <c r="I20" s="1117"/>
    </row>
    <row r="21" spans="1:9" ht="18.75" customHeight="1">
      <c r="A21" s="628"/>
      <c r="B21" s="628"/>
      <c r="C21" s="628"/>
      <c r="D21" s="628"/>
      <c r="E21" s="628"/>
      <c r="F21" s="628"/>
      <c r="G21" s="628"/>
      <c r="H21" s="628"/>
      <c r="I21" s="628"/>
    </row>
    <row r="22" spans="1:9" ht="26.25" customHeight="1">
      <c r="A22" s="1118" t="s">
        <v>1</v>
      </c>
      <c r="B22" s="1118"/>
      <c r="C22" s="1118"/>
      <c r="D22" s="1118"/>
      <c r="E22" s="1118"/>
      <c r="F22" s="1118"/>
      <c r="G22" s="1118"/>
      <c r="H22" s="1118"/>
      <c r="I22" s="1118"/>
    </row>
    <row r="23" spans="1:9" ht="18.75">
      <c r="A23" s="629"/>
      <c r="B23" s="629"/>
      <c r="C23" s="629"/>
      <c r="D23" s="629"/>
      <c r="E23" s="629"/>
      <c r="F23" s="629"/>
      <c r="G23" s="629"/>
      <c r="H23" s="629"/>
      <c r="I23" s="629"/>
    </row>
    <row r="24" spans="1:9" ht="18.75" customHeight="1">
      <c r="A24" s="1108" t="s">
        <v>1657</v>
      </c>
      <c r="B24" s="1108"/>
      <c r="C24" s="1108"/>
      <c r="D24" s="1108"/>
      <c r="E24" s="1108"/>
      <c r="F24" s="1108"/>
      <c r="G24" s="1108"/>
      <c r="H24" s="1108"/>
      <c r="I24" s="1108"/>
    </row>
    <row r="25" spans="1:9">
      <c r="A25" s="626"/>
      <c r="B25" s="626"/>
      <c r="C25" s="626"/>
      <c r="D25" s="626"/>
      <c r="E25" s="626"/>
      <c r="F25" s="626"/>
      <c r="G25" s="626"/>
      <c r="H25" s="626"/>
      <c r="I25" s="626"/>
    </row>
    <row r="26" spans="1:9">
      <c r="A26" s="626"/>
      <c r="B26" s="626"/>
      <c r="C26" s="626"/>
      <c r="D26" s="626"/>
      <c r="E26" s="626"/>
      <c r="F26" s="626"/>
      <c r="G26" s="626"/>
      <c r="H26" s="626"/>
      <c r="I26" s="626"/>
    </row>
    <row r="27" spans="1:9">
      <c r="A27" s="626"/>
      <c r="B27" s="626"/>
      <c r="C27" s="626"/>
      <c r="D27" s="626"/>
      <c r="E27" s="626"/>
      <c r="F27" s="626"/>
      <c r="G27" s="626"/>
      <c r="H27" s="626"/>
      <c r="I27" s="626"/>
    </row>
    <row r="28" spans="1:9">
      <c r="A28" s="626"/>
      <c r="B28" s="626"/>
      <c r="C28" s="626"/>
      <c r="D28" s="626"/>
      <c r="E28" s="626"/>
      <c r="F28" s="626"/>
      <c r="G28" s="626"/>
      <c r="H28" s="626"/>
      <c r="I28" s="626"/>
    </row>
    <row r="29" spans="1:9">
      <c r="A29" s="626"/>
      <c r="B29" s="626"/>
      <c r="C29" s="626"/>
      <c r="D29" s="626"/>
      <c r="E29" s="626"/>
      <c r="F29" s="626"/>
      <c r="G29" s="626"/>
      <c r="H29" s="626"/>
      <c r="I29" s="626"/>
    </row>
    <row r="30" spans="1:9">
      <c r="A30" s="626"/>
      <c r="B30" s="626"/>
      <c r="C30" s="626"/>
      <c r="D30" s="626"/>
      <c r="E30" s="626"/>
      <c r="F30" s="626"/>
      <c r="G30" s="626"/>
      <c r="H30" s="626"/>
      <c r="I30" s="626"/>
    </row>
    <row r="31" spans="1:9">
      <c r="A31" s="626"/>
      <c r="B31" s="626"/>
      <c r="C31" s="626"/>
      <c r="D31" s="626"/>
      <c r="E31" s="626"/>
      <c r="F31" s="626"/>
      <c r="G31" s="626"/>
      <c r="H31" s="626"/>
      <c r="I31" s="626"/>
    </row>
    <row r="32" spans="1:9">
      <c r="A32" s="626"/>
      <c r="B32" s="626"/>
      <c r="C32" s="626"/>
      <c r="D32" s="626"/>
      <c r="E32" s="626"/>
      <c r="F32" s="626"/>
      <c r="G32" s="626"/>
      <c r="H32" s="626"/>
      <c r="I32" s="626"/>
    </row>
    <row r="33" spans="1:9">
      <c r="A33" s="626"/>
      <c r="B33" s="626"/>
      <c r="C33" s="626"/>
      <c r="D33" s="626"/>
      <c r="E33" s="626"/>
      <c r="F33" s="626"/>
      <c r="G33" s="626"/>
      <c r="H33" s="626"/>
      <c r="I33" s="626"/>
    </row>
    <row r="34" spans="1:9">
      <c r="A34" s="626"/>
      <c r="B34" s="626"/>
      <c r="C34" s="626"/>
      <c r="D34" s="626"/>
      <c r="E34" s="626"/>
      <c r="F34" s="626"/>
      <c r="G34" s="626"/>
      <c r="H34" s="626"/>
      <c r="I34" s="626"/>
    </row>
    <row r="35" spans="1:9">
      <c r="A35" s="626"/>
      <c r="B35" s="626"/>
      <c r="C35" s="626"/>
      <c r="D35" s="626"/>
      <c r="E35" s="626"/>
      <c r="F35" s="626"/>
      <c r="G35" s="626"/>
      <c r="H35" s="626"/>
      <c r="I35" s="626"/>
    </row>
    <row r="36" spans="1:9">
      <c r="A36" s="1109"/>
      <c r="B36" s="1109"/>
      <c r="C36" s="1109"/>
      <c r="D36" s="1109"/>
      <c r="E36" s="1109"/>
      <c r="F36" s="1109"/>
      <c r="G36" s="1109"/>
      <c r="H36" s="1109"/>
      <c r="I36" s="1109"/>
    </row>
    <row r="37" spans="1:9" ht="50.25" customHeight="1">
      <c r="A37" s="1110" t="s">
        <v>2</v>
      </c>
      <c r="B37" s="1110"/>
      <c r="C37" s="1110"/>
      <c r="D37" s="1110"/>
      <c r="E37" s="1110"/>
      <c r="F37" s="1110"/>
      <c r="G37" s="1110"/>
      <c r="H37" s="1110"/>
      <c r="I37" s="1110"/>
    </row>
    <row r="38" spans="1:9">
      <c r="A38" s="630"/>
      <c r="B38" s="630"/>
      <c r="C38" s="630"/>
      <c r="D38" s="630"/>
      <c r="E38" s="630"/>
      <c r="F38" s="630"/>
      <c r="G38" s="630"/>
      <c r="H38" s="630"/>
      <c r="I38" s="630"/>
    </row>
    <row r="39" spans="1:9" ht="65.25" customHeight="1">
      <c r="A39" s="1111" t="s">
        <v>3</v>
      </c>
      <c r="B39" s="1111"/>
      <c r="C39" s="1111"/>
      <c r="D39" s="1111"/>
      <c r="E39" s="1111"/>
      <c r="F39" s="1111"/>
      <c r="G39" s="1111"/>
      <c r="H39" s="1111"/>
      <c r="I39" s="1111"/>
    </row>
    <row r="40" spans="1:9">
      <c r="A40" s="631"/>
      <c r="B40" s="631"/>
      <c r="C40" s="631"/>
      <c r="D40" s="631"/>
      <c r="E40" s="631"/>
      <c r="F40" s="631"/>
      <c r="G40" s="631"/>
      <c r="H40" s="631"/>
      <c r="I40" s="631"/>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41" t="s">
        <v>635</v>
      </c>
      <c r="G1" s="127" t="str">
        <f>Naslovnica!A20</f>
        <v>Prosinac 2024.</v>
      </c>
    </row>
    <row r="2" spans="1:8" ht="12.75" customHeight="1">
      <c r="A2" s="502" t="s">
        <v>878</v>
      </c>
      <c r="G2" s="504" t="str">
        <f>Naslovnica!A24</f>
        <v>December 2024</v>
      </c>
    </row>
    <row r="3" spans="1:8" ht="12.75" customHeight="1"/>
    <row r="4" spans="1:8" ht="12.75" customHeight="1">
      <c r="F4" s="72"/>
      <c r="G4" s="13" t="s">
        <v>1325</v>
      </c>
    </row>
    <row r="5" spans="1:8" ht="19.5" customHeight="1">
      <c r="A5" s="1171" t="s">
        <v>1023</v>
      </c>
      <c r="B5" s="1172" t="s">
        <v>527</v>
      </c>
      <c r="C5" s="1172"/>
      <c r="D5" s="1172"/>
      <c r="E5" s="1172"/>
      <c r="F5" s="1172"/>
      <c r="G5" s="1172"/>
    </row>
    <row r="6" spans="1:8" ht="26.25" customHeight="1">
      <c r="A6" s="1171"/>
      <c r="B6" s="1147" t="str">
        <f>Naslovnica!A20</f>
        <v>Prosinac 2024.</v>
      </c>
      <c r="C6" s="1173"/>
      <c r="D6" s="1174" t="s">
        <v>17</v>
      </c>
      <c r="E6" s="1174"/>
      <c r="F6" s="1175" t="s">
        <v>216</v>
      </c>
      <c r="G6" s="1175"/>
    </row>
    <row r="7" spans="1:8">
      <c r="A7" s="1171"/>
      <c r="B7" s="1145" t="str">
        <f>Naslovnica!A24</f>
        <v>December 2024</v>
      </c>
      <c r="C7" s="1176"/>
      <c r="D7" s="1177" t="s">
        <v>45</v>
      </c>
      <c r="E7" s="1177"/>
      <c r="F7" s="1177" t="s">
        <v>51</v>
      </c>
      <c r="G7" s="1177"/>
    </row>
    <row r="8" spans="1:8">
      <c r="A8" s="1171"/>
      <c r="B8" s="656" t="s">
        <v>27</v>
      </c>
      <c r="C8" s="656" t="s">
        <v>28</v>
      </c>
      <c r="D8" s="645" t="s">
        <v>1020</v>
      </c>
      <c r="E8" s="645" t="s">
        <v>142</v>
      </c>
      <c r="F8" s="645" t="s">
        <v>1020</v>
      </c>
      <c r="G8" s="645" t="s">
        <v>142</v>
      </c>
    </row>
    <row r="9" spans="1:8">
      <c r="A9" s="1171"/>
      <c r="B9" s="657" t="s">
        <v>29</v>
      </c>
      <c r="C9" s="657" t="s">
        <v>30</v>
      </c>
      <c r="D9" s="672" t="s">
        <v>1021</v>
      </c>
      <c r="E9" s="672" t="s">
        <v>143</v>
      </c>
      <c r="F9" s="672" t="s">
        <v>1021</v>
      </c>
      <c r="G9" s="672" t="s">
        <v>143</v>
      </c>
    </row>
    <row r="10" spans="1:8">
      <c r="A10" s="359" t="s">
        <v>33</v>
      </c>
      <c r="B10" s="360">
        <v>159671.14752</v>
      </c>
      <c r="C10" s="361">
        <v>0.13311968168872318</v>
      </c>
      <c r="D10" s="775">
        <v>4749.780780000001</v>
      </c>
      <c r="E10" s="362">
        <v>3.0659300779158682E-2</v>
      </c>
      <c r="F10" s="363">
        <v>16415.138540000014</v>
      </c>
      <c r="G10" s="362">
        <v>0.11458603835802617</v>
      </c>
      <c r="H10" s="52"/>
    </row>
    <row r="11" spans="1:8">
      <c r="A11" s="359" t="s">
        <v>34</v>
      </c>
      <c r="B11" s="360">
        <v>408346.09126000002</v>
      </c>
      <c r="C11" s="361">
        <v>0.3404428572830081</v>
      </c>
      <c r="D11" s="776">
        <v>10009.821409999975</v>
      </c>
      <c r="E11" s="362">
        <v>2.5129073518134204E-2</v>
      </c>
      <c r="F11" s="363">
        <v>54118.91366000002</v>
      </c>
      <c r="G11" s="362">
        <v>0.15278024127530987</v>
      </c>
      <c r="H11" s="52"/>
    </row>
    <row r="12" spans="1:8">
      <c r="A12" s="359" t="s">
        <v>206</v>
      </c>
      <c r="B12" s="360">
        <v>13876.50776</v>
      </c>
      <c r="C12" s="361">
        <v>5.5354814186623072E-3</v>
      </c>
      <c r="D12" s="776">
        <v>934.83254999999917</v>
      </c>
      <c r="E12" s="362">
        <v>7.2234276848305967E-2</v>
      </c>
      <c r="F12" s="363">
        <v>4116.2141300000003</v>
      </c>
      <c r="G12" s="362">
        <v>0.42173056324331104</v>
      </c>
    </row>
    <row r="13" spans="1:8">
      <c r="A13" s="359" t="s">
        <v>207</v>
      </c>
      <c r="B13" s="360">
        <v>6639.5641799999994</v>
      </c>
      <c r="C13" s="361">
        <v>7.0200095359951725E-2</v>
      </c>
      <c r="D13" s="776">
        <v>419.55752999999913</v>
      </c>
      <c r="E13" s="362">
        <v>6.7452906983628269E-2</v>
      </c>
      <c r="F13" s="363">
        <v>1609.6575199999988</v>
      </c>
      <c r="G13" s="362">
        <v>0.32001737384128681</v>
      </c>
      <c r="H13" s="1034"/>
    </row>
    <row r="14" spans="1:8">
      <c r="A14" s="359" t="s">
        <v>46</v>
      </c>
      <c r="B14" s="360">
        <v>84201.897420000008</v>
      </c>
      <c r="C14" s="361">
        <v>1.1569004949569344E-2</v>
      </c>
      <c r="D14" s="776">
        <v>3078.7051500000089</v>
      </c>
      <c r="E14" s="362">
        <v>3.795098619582471E-2</v>
      </c>
      <c r="F14" s="363">
        <v>13051.512900000016</v>
      </c>
      <c r="G14" s="362">
        <v>0.18343559192334791</v>
      </c>
    </row>
    <row r="15" spans="1:8">
      <c r="A15" s="359" t="s">
        <v>36</v>
      </c>
      <c r="B15" s="360">
        <v>91142.799819999986</v>
      </c>
      <c r="C15" s="361">
        <v>7.5986805936480648E-2</v>
      </c>
      <c r="D15" s="776">
        <v>3112.1230299999734</v>
      </c>
      <c r="E15" s="362">
        <v>3.5352710480961669E-2</v>
      </c>
      <c r="F15" s="363">
        <v>17879.053019999992</v>
      </c>
      <c r="G15" s="362">
        <v>0.24403683678378285</v>
      </c>
      <c r="H15" s="1034"/>
    </row>
    <row r="16" spans="1:8">
      <c r="A16" s="359" t="s">
        <v>37</v>
      </c>
      <c r="B16" s="360">
        <v>78529.199180000011</v>
      </c>
      <c r="C16" s="361">
        <v>6.5470701253665928E-2</v>
      </c>
      <c r="D16" s="776">
        <v>3302.4707600000111</v>
      </c>
      <c r="E16" s="362">
        <v>4.3900231066302808E-2</v>
      </c>
      <c r="F16" s="363">
        <v>12166.097980000006</v>
      </c>
      <c r="G16" s="362">
        <v>0.18332624244510143</v>
      </c>
      <c r="H16" s="1034"/>
    </row>
    <row r="17" spans="1:10">
      <c r="A17" s="359" t="s">
        <v>38</v>
      </c>
      <c r="B17" s="360">
        <v>357048.39172000001</v>
      </c>
      <c r="C17" s="361">
        <v>0.29767537210993888</v>
      </c>
      <c r="D17" s="776">
        <v>9360.0887199999997</v>
      </c>
      <c r="E17" s="362">
        <v>2.6920919223445861E-2</v>
      </c>
      <c r="F17" s="363">
        <v>34975.794890000019</v>
      </c>
      <c r="G17" s="362">
        <v>0.10859599740632797</v>
      </c>
      <c r="H17" s="1034"/>
      <c r="I17" s="1034"/>
      <c r="J17" s="1034"/>
    </row>
    <row r="18" spans="1:10" ht="18.75" customHeight="1">
      <c r="A18" s="865" t="s">
        <v>330</v>
      </c>
      <c r="B18" s="866">
        <v>1199455.5988599998</v>
      </c>
      <c r="C18" s="867">
        <v>1</v>
      </c>
      <c r="D18" s="868">
        <v>34967.379929999588</v>
      </c>
      <c r="E18" s="867">
        <v>3.0028109655011903E-2</v>
      </c>
      <c r="F18" s="869">
        <v>154332.38263999973</v>
      </c>
      <c r="G18" s="867">
        <v>0.1476690788653503</v>
      </c>
      <c r="H18" s="1034"/>
      <c r="I18" s="1034"/>
      <c r="J18" s="1034"/>
    </row>
    <row r="19" spans="1:10" ht="12.75" customHeight="1">
      <c r="A19" s="22" t="s">
        <v>525</v>
      </c>
      <c r="B19" s="1034"/>
      <c r="C19" s="1034"/>
      <c r="D19" s="1034"/>
      <c r="E19" s="1034"/>
      <c r="F19" s="1034"/>
      <c r="G19" s="1034"/>
      <c r="H19" s="1034"/>
      <c r="I19" s="1034"/>
      <c r="J19" s="1034"/>
    </row>
    <row r="20" spans="1:10" ht="12.75" customHeight="1">
      <c r="A20" s="1034"/>
      <c r="B20" s="1034"/>
      <c r="C20" s="1034"/>
      <c r="D20" s="1034"/>
      <c r="E20" s="1034"/>
      <c r="F20" s="1034"/>
      <c r="G20" s="1034"/>
      <c r="H20" s="1034"/>
      <c r="I20" s="1034"/>
      <c r="J20" s="1034"/>
    </row>
    <row r="22" spans="1:10">
      <c r="A22" s="708" t="s">
        <v>941</v>
      </c>
      <c r="B22" s="947"/>
      <c r="C22" s="947"/>
      <c r="D22" s="947"/>
      <c r="E22" s="947"/>
      <c r="F22" s="947"/>
      <c r="G22" s="947"/>
      <c r="H22" s="947"/>
      <c r="I22" s="947"/>
      <c r="J22" s="948" t="str">
        <f>Naslovnica!A20</f>
        <v>Prosinac 2024.</v>
      </c>
    </row>
    <row r="23" spans="1:10">
      <c r="A23" s="949" t="s">
        <v>942</v>
      </c>
      <c r="B23" s="947"/>
      <c r="C23" s="947"/>
      <c r="D23" s="947"/>
      <c r="E23" s="947"/>
      <c r="F23" s="947"/>
      <c r="G23" s="947"/>
      <c r="H23" s="947"/>
      <c r="I23" s="947"/>
      <c r="J23" s="950" t="str">
        <f>Naslovnica!A24</f>
        <v>December 2024</v>
      </c>
    </row>
    <row r="24" spans="1:10">
      <c r="A24" s="947"/>
      <c r="B24" s="947"/>
      <c r="C24" s="947"/>
      <c r="D24" s="947"/>
      <c r="E24" s="947"/>
      <c r="F24" s="947"/>
      <c r="G24" s="947"/>
      <c r="H24" s="947"/>
      <c r="I24" s="947"/>
      <c r="J24" s="947"/>
    </row>
    <row r="25" spans="1:10" ht="21.75" customHeight="1">
      <c r="A25" s="951"/>
      <c r="B25" s="952" t="s">
        <v>1348</v>
      </c>
      <c r="C25" s="1170" t="s">
        <v>1269</v>
      </c>
      <c r="D25" s="1170"/>
      <c r="E25" s="1170"/>
      <c r="F25" s="1170"/>
      <c r="G25" s="1170"/>
      <c r="H25" s="1170"/>
      <c r="I25" s="1170"/>
      <c r="J25" s="953"/>
    </row>
    <row r="26" spans="1:10" ht="45">
      <c r="A26" s="1066" t="s">
        <v>1023</v>
      </c>
      <c r="B26" s="951" t="str">
        <f>J22</f>
        <v>Prosinac 2024.</v>
      </c>
      <c r="C26" s="951" t="s">
        <v>226</v>
      </c>
      <c r="D26" s="951" t="s">
        <v>59</v>
      </c>
      <c r="E26" s="951" t="s">
        <v>50</v>
      </c>
      <c r="F26" s="951" t="s">
        <v>1260</v>
      </c>
      <c r="G26" s="951" t="s">
        <v>1261</v>
      </c>
      <c r="H26" s="951" t="s">
        <v>1262</v>
      </c>
      <c r="I26" s="951" t="s">
        <v>1266</v>
      </c>
      <c r="J26" s="951" t="s">
        <v>943</v>
      </c>
    </row>
    <row r="27" spans="1:10" ht="56.25">
      <c r="A27" s="951"/>
      <c r="B27" s="954" t="str">
        <f>J23</f>
        <v>December 2024</v>
      </c>
      <c r="C27" s="954" t="s">
        <v>227</v>
      </c>
      <c r="D27" s="954" t="s">
        <v>51</v>
      </c>
      <c r="E27" s="954" t="s">
        <v>52</v>
      </c>
      <c r="F27" s="954" t="s">
        <v>1263</v>
      </c>
      <c r="G27" s="954" t="s">
        <v>1264</v>
      </c>
      <c r="H27" s="954" t="s">
        <v>1265</v>
      </c>
      <c r="I27" s="955" t="s">
        <v>1267</v>
      </c>
      <c r="J27" s="951" t="s">
        <v>944</v>
      </c>
    </row>
    <row r="28" spans="1:10">
      <c r="A28" s="956" t="s">
        <v>33</v>
      </c>
      <c r="B28" s="674">
        <v>37.133800000000001</v>
      </c>
      <c r="C28" s="957">
        <v>3.6569050096626476E-3</v>
      </c>
      <c r="D28" s="957">
        <v>4.1413911955823668E-2</v>
      </c>
      <c r="E28" s="957">
        <v>4.1413911955823668E-2</v>
      </c>
      <c r="F28" s="957">
        <v>7.5179334714630119E-3</v>
      </c>
      <c r="G28" s="957">
        <v>4.7030517848840603E-3</v>
      </c>
      <c r="H28" s="957">
        <v>2.4926325878612543E-2</v>
      </c>
      <c r="I28" s="957">
        <v>4.9985644186860911E-2</v>
      </c>
      <c r="J28" s="1048">
        <v>37958</v>
      </c>
    </row>
    <row r="29" spans="1:10">
      <c r="A29" s="956" t="s">
        <v>34</v>
      </c>
      <c r="B29" s="673">
        <v>44.3645</v>
      </c>
      <c r="C29" s="957">
        <v>5.7719468872066138E-3</v>
      </c>
      <c r="D29" s="957">
        <v>8.8851692138532279E-2</v>
      </c>
      <c r="E29" s="957">
        <v>8.8851692138532279E-2</v>
      </c>
      <c r="F29" s="957">
        <v>4.7127143044461972E-2</v>
      </c>
      <c r="G29" s="957">
        <v>3.9422440339649478E-2</v>
      </c>
      <c r="H29" s="957">
        <v>3.5336067008640892E-2</v>
      </c>
      <c r="I29" s="957">
        <v>5.8372243261650247E-2</v>
      </c>
      <c r="J29" s="1048">
        <v>37893</v>
      </c>
    </row>
    <row r="30" spans="1:10">
      <c r="A30" s="956" t="s">
        <v>206</v>
      </c>
      <c r="B30" s="673">
        <v>203.18969999999999</v>
      </c>
      <c r="C30" s="957">
        <v>2.9185817854435747E-3</v>
      </c>
      <c r="D30" s="957">
        <v>0.11496643956487751</v>
      </c>
      <c r="E30" s="957">
        <v>0.11496643956487751</v>
      </c>
      <c r="F30" s="957">
        <v>3.9677262856222306E-2</v>
      </c>
      <c r="G30" s="957">
        <v>4.0580611310709003E-2</v>
      </c>
      <c r="H30" s="957" t="s">
        <v>138</v>
      </c>
      <c r="I30" s="957">
        <v>6.1732285067884529E-2</v>
      </c>
      <c r="J30" s="1048">
        <v>43062</v>
      </c>
    </row>
    <row r="31" spans="1:10">
      <c r="A31" s="956" t="s">
        <v>207</v>
      </c>
      <c r="B31" s="673">
        <v>154.05600000000001</v>
      </c>
      <c r="C31" s="957">
        <v>2.3438529696484522E-4</v>
      </c>
      <c r="D31" s="957">
        <v>3.1328953340625798E-2</v>
      </c>
      <c r="E31" s="957">
        <v>3.1328953340625798E-2</v>
      </c>
      <c r="F31" s="957">
        <v>7.559328782985375E-3</v>
      </c>
      <c r="G31" s="957">
        <v>9.575441346399538E-3</v>
      </c>
      <c r="H31" s="957" t="s">
        <v>138</v>
      </c>
      <c r="I31" s="957">
        <v>2.1186429042270305E-2</v>
      </c>
      <c r="J31" s="1048">
        <v>43062</v>
      </c>
    </row>
    <row r="32" spans="1:10">
      <c r="A32" s="956" t="s">
        <v>46</v>
      </c>
      <c r="B32" s="673">
        <v>27.638100000000001</v>
      </c>
      <c r="C32" s="957">
        <v>5.2853548608977619E-4</v>
      </c>
      <c r="D32" s="957">
        <v>7.7164415274649123E-2</v>
      </c>
      <c r="E32" s="957">
        <v>7.7164415274649123E-2</v>
      </c>
      <c r="F32" s="957">
        <v>3.1281625912059408E-2</v>
      </c>
      <c r="G32" s="957">
        <v>3.1233141653330243E-2</v>
      </c>
      <c r="H32" s="957">
        <v>3.549812857372614E-2</v>
      </c>
      <c r="I32" s="957">
        <v>3.5223948866438315E-2</v>
      </c>
      <c r="J32" s="1048">
        <v>37923</v>
      </c>
    </row>
    <row r="33" spans="1:10">
      <c r="A33" s="956" t="s">
        <v>36</v>
      </c>
      <c r="B33" s="673">
        <v>40.737400000000001</v>
      </c>
      <c r="C33" s="957">
        <v>5.1552339126015312E-5</v>
      </c>
      <c r="D33" s="958">
        <v>0.10442258110866809</v>
      </c>
      <c r="E33" s="957">
        <v>0.10442258110866809</v>
      </c>
      <c r="F33" s="957">
        <v>6.2784756447841206E-2</v>
      </c>
      <c r="G33" s="957">
        <v>5.3124221588600085E-2</v>
      </c>
      <c r="H33" s="957">
        <v>5.8694154838967449E-2</v>
      </c>
      <c r="I33" s="957">
        <v>5.8233155583516938E-2</v>
      </c>
      <c r="J33" s="1048">
        <v>38425</v>
      </c>
    </row>
    <row r="34" spans="1:10">
      <c r="A34" s="956" t="s">
        <v>37</v>
      </c>
      <c r="B34" s="673">
        <v>30.474</v>
      </c>
      <c r="C34" s="957">
        <v>1.8508960243541761E-3</v>
      </c>
      <c r="D34" s="958">
        <v>3.3209581447388503E-2</v>
      </c>
      <c r="E34" s="957">
        <v>3.3209581447388503E-2</v>
      </c>
      <c r="F34" s="957">
        <v>4.2047817454002878E-3</v>
      </c>
      <c r="G34" s="957">
        <v>2.7669293231615821E-3</v>
      </c>
      <c r="H34" s="957">
        <v>2.724100058745127E-2</v>
      </c>
      <c r="I34" s="957">
        <v>4.2842940097871374E-2</v>
      </c>
      <c r="J34" s="1048">
        <v>38425</v>
      </c>
    </row>
    <row r="35" spans="1:10">
      <c r="A35" s="956" t="s">
        <v>38</v>
      </c>
      <c r="B35" s="673">
        <v>39.177999999999997</v>
      </c>
      <c r="C35" s="957">
        <v>-4.4393396132921259E-3</v>
      </c>
      <c r="D35" s="957">
        <v>3.3641225341596304E-2</v>
      </c>
      <c r="E35" s="957">
        <v>3.3641225341596304E-2</v>
      </c>
      <c r="F35" s="957">
        <v>2.1710947918824663E-2</v>
      </c>
      <c r="G35" s="957">
        <v>2.6741524437052355E-2</v>
      </c>
      <c r="H35" s="957">
        <v>3.9976360493042762E-2</v>
      </c>
      <c r="I35" s="957">
        <v>4.9466324222333213E-2</v>
      </c>
      <c r="J35" s="1048">
        <v>37474</v>
      </c>
    </row>
    <row r="36" spans="1:10">
      <c r="A36" s="959" t="s">
        <v>525</v>
      </c>
      <c r="B36" s="705"/>
      <c r="C36" s="960"/>
      <c r="D36" s="960"/>
      <c r="E36" s="960"/>
      <c r="F36" s="960"/>
      <c r="G36" s="961"/>
      <c r="H36" s="961"/>
      <c r="I36" s="947"/>
      <c r="J36" s="947"/>
    </row>
    <row r="37" spans="1:10">
      <c r="A37" s="962" t="s">
        <v>112</v>
      </c>
      <c r="B37" s="947"/>
      <c r="C37" s="947"/>
      <c r="D37" s="947"/>
      <c r="E37" s="947"/>
      <c r="F37" s="947"/>
      <c r="G37" s="963"/>
      <c r="H37" s="963"/>
      <c r="I37" s="947"/>
      <c r="J37" s="947"/>
    </row>
    <row r="38" spans="1:10">
      <c r="A38" s="964" t="s">
        <v>208</v>
      </c>
      <c r="B38" s="961"/>
      <c r="C38" s="961"/>
      <c r="D38" s="961"/>
      <c r="E38" s="961"/>
      <c r="F38" s="961"/>
      <c r="G38" s="961"/>
      <c r="H38" s="961"/>
      <c r="I38" s="961"/>
      <c r="J38" s="947"/>
    </row>
    <row r="39" spans="1:10">
      <c r="A39" s="962" t="s">
        <v>209</v>
      </c>
      <c r="B39" s="963"/>
      <c r="C39" s="963"/>
      <c r="D39" s="963"/>
      <c r="E39" s="963"/>
      <c r="F39" s="963"/>
      <c r="G39" s="963"/>
      <c r="H39" s="963"/>
      <c r="I39" s="963"/>
      <c r="J39" s="947"/>
    </row>
    <row r="40" spans="1:10">
      <c r="A40" s="964" t="s">
        <v>887</v>
      </c>
      <c r="B40" s="961"/>
      <c r="C40" s="961"/>
      <c r="D40" s="961"/>
      <c r="E40" s="961"/>
      <c r="F40" s="961"/>
      <c r="G40" s="947"/>
      <c r="H40" s="947"/>
      <c r="I40" s="961"/>
      <c r="J40" s="947"/>
    </row>
    <row r="41" spans="1:10">
      <c r="B41" s="250"/>
      <c r="C41" s="250"/>
      <c r="D41" s="250"/>
      <c r="E41" s="250"/>
      <c r="F41" s="250"/>
      <c r="G41" s="267"/>
      <c r="H41" s="267"/>
      <c r="I41" s="250"/>
    </row>
    <row r="42" spans="1:10">
      <c r="A42" s="249"/>
      <c r="B42" s="249"/>
      <c r="C42" s="249"/>
      <c r="D42" s="249"/>
      <c r="E42" s="249"/>
      <c r="F42" s="249"/>
      <c r="I42" s="249"/>
    </row>
    <row r="43" spans="1:10">
      <c r="A43" s="585" t="s">
        <v>81</v>
      </c>
      <c r="B43" s="267"/>
      <c r="C43" s="267"/>
      <c r="D43" s="267"/>
      <c r="E43" s="267"/>
      <c r="F43" s="267"/>
      <c r="I43" s="7"/>
    </row>
    <row r="69" spans="10:10">
      <c r="J69" s="26" t="s">
        <v>774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3"/>
  <sheetViews>
    <sheetView showGridLines="0" zoomScaleNormal="100" workbookViewId="0"/>
  </sheetViews>
  <sheetFormatPr defaultRowHeight="15"/>
  <cols>
    <col min="1" max="1" width="25.140625" customWidth="1"/>
    <col min="2" max="17" width="8.5703125" customWidth="1"/>
    <col min="18" max="18" width="8.7109375" customWidth="1"/>
    <col min="19"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1" t="s">
        <v>636</v>
      </c>
      <c r="S1" s="127" t="str">
        <f>Naslovnica!A20</f>
        <v>Prosinac 2024.</v>
      </c>
    </row>
    <row r="2" spans="1:20" ht="12.75" customHeight="1">
      <c r="A2" s="527" t="s">
        <v>879</v>
      </c>
      <c r="S2" s="504" t="str">
        <f>Naslovnica!A24</f>
        <v>December 2024</v>
      </c>
    </row>
    <row r="3" spans="1:20" ht="12.75" customHeight="1"/>
    <row r="4" spans="1:20" ht="12.75" customHeight="1">
      <c r="P4" s="69"/>
      <c r="Q4" s="69"/>
      <c r="R4" s="69"/>
      <c r="S4" s="13" t="s">
        <v>1325</v>
      </c>
    </row>
    <row r="5" spans="1:20" ht="33" customHeight="1">
      <c r="A5" s="1178" t="s">
        <v>524</v>
      </c>
      <c r="B5" s="1152" t="s">
        <v>53</v>
      </c>
      <c r="C5" s="1152"/>
      <c r="D5" s="1152" t="s">
        <v>54</v>
      </c>
      <c r="E5" s="1179"/>
      <c r="F5" s="1180" t="s">
        <v>206</v>
      </c>
      <c r="G5" s="1181"/>
      <c r="H5" s="1180" t="s">
        <v>207</v>
      </c>
      <c r="I5" s="1181"/>
      <c r="J5" s="1152" t="s">
        <v>55</v>
      </c>
      <c r="K5" s="1152"/>
      <c r="L5" s="1152" t="s">
        <v>56</v>
      </c>
      <c r="M5" s="1152"/>
      <c r="N5" s="1152" t="s">
        <v>57</v>
      </c>
      <c r="O5" s="1152"/>
      <c r="P5" s="1152" t="s">
        <v>58</v>
      </c>
      <c r="Q5" s="1152"/>
      <c r="R5" s="1152" t="s">
        <v>408</v>
      </c>
      <c r="S5" s="1152"/>
    </row>
    <row r="6" spans="1:20">
      <c r="A6" s="1178"/>
      <c r="B6" s="675" t="s">
        <v>31</v>
      </c>
      <c r="C6" s="675" t="s">
        <v>32</v>
      </c>
      <c r="D6" s="675" t="s">
        <v>31</v>
      </c>
      <c r="E6" s="675" t="s">
        <v>32</v>
      </c>
      <c r="F6" s="675" t="s">
        <v>31</v>
      </c>
      <c r="G6" s="675" t="s">
        <v>32</v>
      </c>
      <c r="H6" s="675" t="s">
        <v>31</v>
      </c>
      <c r="I6" s="675" t="s">
        <v>32</v>
      </c>
      <c r="J6" s="675" t="s">
        <v>31</v>
      </c>
      <c r="K6" s="675" t="s">
        <v>32</v>
      </c>
      <c r="L6" s="675" t="s">
        <v>32</v>
      </c>
      <c r="M6" s="675" t="s">
        <v>32</v>
      </c>
      <c r="N6" s="675" t="s">
        <v>31</v>
      </c>
      <c r="O6" s="675" t="s">
        <v>32</v>
      </c>
      <c r="P6" s="675" t="s">
        <v>31</v>
      </c>
      <c r="Q6" s="675" t="s">
        <v>32</v>
      </c>
      <c r="R6" s="675" t="s">
        <v>31</v>
      </c>
      <c r="S6" s="675" t="s">
        <v>32</v>
      </c>
    </row>
    <row r="7" spans="1:20">
      <c r="A7" s="1178"/>
      <c r="B7" s="676" t="s">
        <v>29</v>
      </c>
      <c r="C7" s="676" t="s">
        <v>30</v>
      </c>
      <c r="D7" s="676" t="s">
        <v>29</v>
      </c>
      <c r="E7" s="676" t="s">
        <v>30</v>
      </c>
      <c r="F7" s="676" t="s">
        <v>29</v>
      </c>
      <c r="G7" s="676" t="s">
        <v>30</v>
      </c>
      <c r="H7" s="676" t="s">
        <v>29</v>
      </c>
      <c r="I7" s="676" t="s">
        <v>30</v>
      </c>
      <c r="J7" s="676" t="s">
        <v>29</v>
      </c>
      <c r="K7" s="676" t="s">
        <v>30</v>
      </c>
      <c r="L7" s="676" t="s">
        <v>30</v>
      </c>
      <c r="M7" s="676" t="s">
        <v>30</v>
      </c>
      <c r="N7" s="676" t="s">
        <v>29</v>
      </c>
      <c r="O7" s="676" t="s">
        <v>30</v>
      </c>
      <c r="P7" s="676" t="s">
        <v>29</v>
      </c>
      <c r="Q7" s="676" t="s">
        <v>30</v>
      </c>
      <c r="R7" s="676" t="s">
        <v>29</v>
      </c>
      <c r="S7" s="676" t="s">
        <v>30</v>
      </c>
    </row>
    <row r="8" spans="1:20" ht="18">
      <c r="A8" s="346" t="s">
        <v>409</v>
      </c>
      <c r="B8" s="364">
        <v>2552.8246900000004</v>
      </c>
      <c r="C8" s="365">
        <v>1.5988014962290204E-2</v>
      </c>
      <c r="D8" s="364">
        <v>6954.5386999999992</v>
      </c>
      <c r="E8" s="365">
        <v>1.7030991252336536E-2</v>
      </c>
      <c r="F8" s="364">
        <v>550.67142000000001</v>
      </c>
      <c r="G8" s="365">
        <v>3.9683717944319449E-2</v>
      </c>
      <c r="H8" s="364">
        <v>187.03190000000001</v>
      </c>
      <c r="I8" s="365">
        <v>2.8169303726799742E-2</v>
      </c>
      <c r="J8" s="364">
        <v>2951.8756000000008</v>
      </c>
      <c r="K8" s="365">
        <v>3.5057114987278884E-2</v>
      </c>
      <c r="L8" s="364">
        <v>3718.8180700000007</v>
      </c>
      <c r="M8" s="365">
        <v>4.0802104817675822E-2</v>
      </c>
      <c r="N8" s="364">
        <v>5295.6533399999998</v>
      </c>
      <c r="O8" s="365">
        <v>6.7435467843155267E-2</v>
      </c>
      <c r="P8" s="364">
        <v>6682.4359800000011</v>
      </c>
      <c r="Q8" s="365">
        <v>1.8715771150738428E-2</v>
      </c>
      <c r="R8" s="364">
        <v>28893.849700000002</v>
      </c>
      <c r="S8" s="365">
        <v>2.408913655574374E-2</v>
      </c>
      <c r="T8" s="52"/>
    </row>
    <row r="9" spans="1:20" ht="18">
      <c r="A9" s="346" t="s">
        <v>410</v>
      </c>
      <c r="B9" s="364">
        <v>-5.9604644775390626E-11</v>
      </c>
      <c r="C9" s="365">
        <v>-3.7329627695309457E-16</v>
      </c>
      <c r="D9" s="364">
        <v>290.90548999999521</v>
      </c>
      <c r="E9" s="365">
        <v>7.1239935086515405E-4</v>
      </c>
      <c r="F9" s="364">
        <v>6.3437000000000001</v>
      </c>
      <c r="G9" s="365">
        <v>4.5715392588084429E-4</v>
      </c>
      <c r="H9" s="364">
        <v>0</v>
      </c>
      <c r="I9" s="365">
        <v>0</v>
      </c>
      <c r="J9" s="364">
        <v>0.50973999999999997</v>
      </c>
      <c r="K9" s="365">
        <v>6.0537828198503796E-6</v>
      </c>
      <c r="L9" s="364">
        <v>434.80514000000943</v>
      </c>
      <c r="M9" s="365">
        <v>4.7705923128271207E-3</v>
      </c>
      <c r="N9" s="364">
        <v>0</v>
      </c>
      <c r="O9" s="365">
        <v>0</v>
      </c>
      <c r="P9" s="364">
        <v>6.9056500000213275</v>
      </c>
      <c r="Q9" s="365">
        <v>1.9340935765687043E-5</v>
      </c>
      <c r="R9" s="364">
        <v>739.4697199999664</v>
      </c>
      <c r="S9" s="365">
        <v>6.165044550611329E-4</v>
      </c>
      <c r="T9" s="52"/>
    </row>
    <row r="10" spans="1:20" ht="18">
      <c r="A10" s="346" t="s">
        <v>411</v>
      </c>
      <c r="B10" s="364">
        <v>157508.81458999999</v>
      </c>
      <c r="C10" s="365">
        <v>0.98645758724525379</v>
      </c>
      <c r="D10" s="364">
        <v>402102.94896999991</v>
      </c>
      <c r="E10" s="365">
        <v>0.98471115078370242</v>
      </c>
      <c r="F10" s="364">
        <v>13344.701319999998</v>
      </c>
      <c r="G10" s="365">
        <v>0.96167577252160164</v>
      </c>
      <c r="H10" s="364">
        <v>6457.5000999999993</v>
      </c>
      <c r="I10" s="365">
        <v>0.97257891104533334</v>
      </c>
      <c r="J10" s="364">
        <v>81413.339810000005</v>
      </c>
      <c r="K10" s="365">
        <v>0.96688248489115824</v>
      </c>
      <c r="L10" s="364">
        <v>87172.718309999997</v>
      </c>
      <c r="M10" s="365">
        <v>0.95644108498331226</v>
      </c>
      <c r="N10" s="364">
        <v>73844.362529999999</v>
      </c>
      <c r="O10" s="365">
        <v>0.94034273300640847</v>
      </c>
      <c r="P10" s="364">
        <v>351319.94212000002</v>
      </c>
      <c r="Q10" s="365">
        <v>0.98395609880703849</v>
      </c>
      <c r="R10" s="364">
        <v>1173164.3277499999</v>
      </c>
      <c r="S10" s="365">
        <v>0.97808066377174552</v>
      </c>
      <c r="T10" s="52"/>
    </row>
    <row r="11" spans="1:20" ht="18.75">
      <c r="A11" s="346" t="s">
        <v>412</v>
      </c>
      <c r="B11" s="366">
        <v>138210.81858000002</v>
      </c>
      <c r="C11" s="367">
        <v>0.86559670315920401</v>
      </c>
      <c r="D11" s="366">
        <v>314041.75525999995</v>
      </c>
      <c r="E11" s="367">
        <v>0.76905782215310281</v>
      </c>
      <c r="F11" s="366">
        <v>2100.1253500000003</v>
      </c>
      <c r="G11" s="367">
        <v>0.15134393943509028</v>
      </c>
      <c r="H11" s="366">
        <v>2395.1327299999998</v>
      </c>
      <c r="I11" s="367">
        <v>0.36073643767383551</v>
      </c>
      <c r="J11" s="366">
        <v>23920.74611</v>
      </c>
      <c r="K11" s="367">
        <v>0.28408797002142427</v>
      </c>
      <c r="L11" s="366">
        <v>44128.49151</v>
      </c>
      <c r="M11" s="367">
        <v>0.48416870687006669</v>
      </c>
      <c r="N11" s="366">
        <v>53222.472999999998</v>
      </c>
      <c r="O11" s="367">
        <v>0.67774118434359221</v>
      </c>
      <c r="P11" s="366">
        <v>203022.13726999998</v>
      </c>
      <c r="Q11" s="367">
        <v>0.56861238492240995</v>
      </c>
      <c r="R11" s="366">
        <v>781041.67980999989</v>
      </c>
      <c r="S11" s="367">
        <v>0.65116347859560453</v>
      </c>
    </row>
    <row r="12" spans="1:20" ht="19.5">
      <c r="A12" s="353" t="s">
        <v>413</v>
      </c>
      <c r="B12" s="366">
        <v>10506.974779999999</v>
      </c>
      <c r="C12" s="367">
        <v>6.5803840995852236E-2</v>
      </c>
      <c r="D12" s="366">
        <v>96102.026140000002</v>
      </c>
      <c r="E12" s="367">
        <v>0.23534454794566853</v>
      </c>
      <c r="F12" s="366">
        <v>1523.1858300000001</v>
      </c>
      <c r="G12" s="367">
        <v>0.10976723080072708</v>
      </c>
      <c r="H12" s="366">
        <v>11.72306</v>
      </c>
      <c r="I12" s="367">
        <v>1.7656369728773381E-3</v>
      </c>
      <c r="J12" s="366">
        <v>8480.3288200000006</v>
      </c>
      <c r="K12" s="367">
        <v>0.10071422473652852</v>
      </c>
      <c r="L12" s="366">
        <v>20375.0635</v>
      </c>
      <c r="M12" s="367">
        <v>0.22355099414524482</v>
      </c>
      <c r="N12" s="366">
        <v>0</v>
      </c>
      <c r="O12" s="367">
        <v>0</v>
      </c>
      <c r="P12" s="366">
        <v>65364.840429999997</v>
      </c>
      <c r="Q12" s="367">
        <v>0.18306997604673117</v>
      </c>
      <c r="R12" s="366">
        <v>202364.14256000001</v>
      </c>
      <c r="S12" s="367">
        <v>0.16871332531759634</v>
      </c>
    </row>
    <row r="13" spans="1:20" ht="19.5">
      <c r="A13" s="353" t="s">
        <v>414</v>
      </c>
      <c r="B13" s="366">
        <v>117708.95371</v>
      </c>
      <c r="C13" s="367">
        <v>0.7371961421726162</v>
      </c>
      <c r="D13" s="366">
        <v>203326.95921999996</v>
      </c>
      <c r="E13" s="367">
        <v>0.49792801697113387</v>
      </c>
      <c r="F13" s="366">
        <v>145.62194999999997</v>
      </c>
      <c r="G13" s="367">
        <v>1.0494135305409146E-2</v>
      </c>
      <c r="H13" s="366">
        <v>1827.0768700000001</v>
      </c>
      <c r="I13" s="367">
        <v>0.27518024082116799</v>
      </c>
      <c r="J13" s="366">
        <v>11829.74433</v>
      </c>
      <c r="K13" s="367">
        <v>0.14049260993482254</v>
      </c>
      <c r="L13" s="366">
        <v>16686.425380000001</v>
      </c>
      <c r="M13" s="367">
        <v>0.18308001751402858</v>
      </c>
      <c r="N13" s="366">
        <v>45257.727939999997</v>
      </c>
      <c r="O13" s="367">
        <v>0.57631719094968925</v>
      </c>
      <c r="P13" s="366">
        <v>101748.21305999999</v>
      </c>
      <c r="Q13" s="367">
        <v>0.28497037252985913</v>
      </c>
      <c r="R13" s="366">
        <v>498530.72245999996</v>
      </c>
      <c r="S13" s="367">
        <v>0.41563082715739746</v>
      </c>
    </row>
    <row r="14" spans="1:20" ht="19.5">
      <c r="A14" s="353" t="s">
        <v>415</v>
      </c>
      <c r="B14" s="366">
        <v>0</v>
      </c>
      <c r="C14" s="367">
        <v>0</v>
      </c>
      <c r="D14" s="366">
        <v>0</v>
      </c>
      <c r="E14" s="367">
        <v>0</v>
      </c>
      <c r="F14" s="366">
        <v>55.275709999999997</v>
      </c>
      <c r="G14" s="367">
        <v>3.9834020890570235E-3</v>
      </c>
      <c r="H14" s="366">
        <v>75.433999999999997</v>
      </c>
      <c r="I14" s="367">
        <v>1.1361287872963978E-2</v>
      </c>
      <c r="J14" s="366">
        <v>0</v>
      </c>
      <c r="K14" s="367">
        <v>0</v>
      </c>
      <c r="L14" s="366">
        <v>0</v>
      </c>
      <c r="M14" s="367">
        <v>0</v>
      </c>
      <c r="N14" s="366">
        <v>0</v>
      </c>
      <c r="O14" s="367">
        <v>0</v>
      </c>
      <c r="P14" s="366">
        <v>0</v>
      </c>
      <c r="Q14" s="367">
        <v>0</v>
      </c>
      <c r="R14" s="366">
        <v>130.70971</v>
      </c>
      <c r="S14" s="367">
        <v>1.0897419644816878E-4</v>
      </c>
    </row>
    <row r="15" spans="1:20" ht="19.5">
      <c r="A15" s="353" t="s">
        <v>416</v>
      </c>
      <c r="B15" s="366">
        <v>1962.3029799999999</v>
      </c>
      <c r="C15" s="367">
        <v>1.2289652919639637E-2</v>
      </c>
      <c r="D15" s="366">
        <v>1716.4514899999999</v>
      </c>
      <c r="E15" s="367">
        <v>4.2034233429817588E-3</v>
      </c>
      <c r="F15" s="366">
        <v>215.95879000000002</v>
      </c>
      <c r="G15" s="367">
        <v>1.5562906297110018E-2</v>
      </c>
      <c r="H15" s="366">
        <v>448.31880000000001</v>
      </c>
      <c r="I15" s="367">
        <v>6.7522323430571934E-2</v>
      </c>
      <c r="J15" s="366">
        <v>2340.9890499999997</v>
      </c>
      <c r="K15" s="367">
        <v>2.7802093797520029E-2</v>
      </c>
      <c r="L15" s="366">
        <v>2033.6827200000002</v>
      </c>
      <c r="M15" s="367">
        <v>2.231314733482944E-2</v>
      </c>
      <c r="N15" s="366">
        <v>4961.3274900000006</v>
      </c>
      <c r="O15" s="367">
        <v>6.3178123440243414E-2</v>
      </c>
      <c r="P15" s="366">
        <v>4799.6927400000004</v>
      </c>
      <c r="Q15" s="367">
        <v>1.344269532615869E-2</v>
      </c>
      <c r="R15" s="366">
        <v>18478.72406</v>
      </c>
      <c r="S15" s="367">
        <v>1.5405925893538768E-2</v>
      </c>
    </row>
    <row r="16" spans="1:20" ht="19.5" customHeight="1">
      <c r="A16" s="354" t="s">
        <v>417</v>
      </c>
      <c r="B16" s="366">
        <v>0</v>
      </c>
      <c r="C16" s="367">
        <v>0</v>
      </c>
      <c r="D16" s="366">
        <v>0</v>
      </c>
      <c r="E16" s="367">
        <v>0</v>
      </c>
      <c r="F16" s="366">
        <v>0</v>
      </c>
      <c r="G16" s="367">
        <v>0</v>
      </c>
      <c r="H16" s="366">
        <v>0</v>
      </c>
      <c r="I16" s="367">
        <v>0</v>
      </c>
      <c r="J16" s="366">
        <v>0</v>
      </c>
      <c r="K16" s="367">
        <v>0</v>
      </c>
      <c r="L16" s="366">
        <v>1062.9061100000001</v>
      </c>
      <c r="M16" s="367">
        <v>1.1661986603062854E-2</v>
      </c>
      <c r="N16" s="366">
        <v>0</v>
      </c>
      <c r="O16" s="367">
        <v>0</v>
      </c>
      <c r="P16" s="366">
        <v>0</v>
      </c>
      <c r="Q16" s="367">
        <v>0</v>
      </c>
      <c r="R16" s="366">
        <v>1062.9061100000001</v>
      </c>
      <c r="S16" s="367">
        <v>8.861571128655929E-4</v>
      </c>
    </row>
    <row r="17" spans="1:19" ht="18.75" customHeight="1">
      <c r="A17" s="354" t="s">
        <v>418</v>
      </c>
      <c r="B17" s="366">
        <v>826.83866</v>
      </c>
      <c r="C17" s="367">
        <v>5.1783849158400222E-3</v>
      </c>
      <c r="D17" s="366">
        <v>1586.96721</v>
      </c>
      <c r="E17" s="367">
        <v>3.8863288906933425E-3</v>
      </c>
      <c r="F17" s="366">
        <v>160.08306999999996</v>
      </c>
      <c r="G17" s="367">
        <v>1.1536264942787016E-2</v>
      </c>
      <c r="H17" s="366">
        <v>32.58</v>
      </c>
      <c r="I17" s="367">
        <v>4.9069485762542938E-3</v>
      </c>
      <c r="J17" s="366">
        <v>1269.68391</v>
      </c>
      <c r="K17" s="367">
        <v>1.5079041552553176E-2</v>
      </c>
      <c r="L17" s="366">
        <v>437.99998999999997</v>
      </c>
      <c r="M17" s="367">
        <v>4.805645548054723E-3</v>
      </c>
      <c r="N17" s="366">
        <v>0</v>
      </c>
      <c r="O17" s="367">
        <v>0</v>
      </c>
      <c r="P17" s="366">
        <v>0</v>
      </c>
      <c r="Q17" s="367">
        <v>0</v>
      </c>
      <c r="R17" s="366">
        <v>4314.1528399999997</v>
      </c>
      <c r="S17" s="367">
        <v>3.5967591014744449E-3</v>
      </c>
    </row>
    <row r="18" spans="1:19" ht="19.5">
      <c r="A18" s="355" t="s">
        <v>419</v>
      </c>
      <c r="B18" s="366">
        <v>0</v>
      </c>
      <c r="C18" s="367">
        <v>0</v>
      </c>
      <c r="D18" s="366">
        <v>0</v>
      </c>
      <c r="E18" s="367">
        <v>0</v>
      </c>
      <c r="F18" s="366">
        <v>0</v>
      </c>
      <c r="G18" s="367">
        <v>0</v>
      </c>
      <c r="H18" s="366">
        <v>0</v>
      </c>
      <c r="I18" s="367">
        <v>0</v>
      </c>
      <c r="J18" s="366">
        <v>0</v>
      </c>
      <c r="K18" s="367">
        <v>0</v>
      </c>
      <c r="L18" s="366">
        <v>0</v>
      </c>
      <c r="M18" s="367">
        <v>0</v>
      </c>
      <c r="N18" s="366">
        <v>0</v>
      </c>
      <c r="O18" s="367">
        <v>0</v>
      </c>
      <c r="P18" s="366">
        <v>0</v>
      </c>
      <c r="Q18" s="367">
        <v>0</v>
      </c>
      <c r="R18" s="366">
        <v>0</v>
      </c>
      <c r="S18" s="367">
        <v>0</v>
      </c>
    </row>
    <row r="19" spans="1:19" ht="18.75">
      <c r="A19" s="346" t="s">
        <v>420</v>
      </c>
      <c r="B19" s="366">
        <v>7205.7484499999991</v>
      </c>
      <c r="C19" s="367">
        <v>4.5128682155255798E-2</v>
      </c>
      <c r="D19" s="366">
        <v>11309.351199999999</v>
      </c>
      <c r="E19" s="367">
        <v>2.7695505002625364E-2</v>
      </c>
      <c r="F19" s="366">
        <v>0</v>
      </c>
      <c r="G19" s="367">
        <v>0</v>
      </c>
      <c r="H19" s="366">
        <v>0</v>
      </c>
      <c r="I19" s="367">
        <v>0</v>
      </c>
      <c r="J19" s="366">
        <v>0</v>
      </c>
      <c r="K19" s="367">
        <v>0</v>
      </c>
      <c r="L19" s="366">
        <v>3532.41381</v>
      </c>
      <c r="M19" s="367">
        <v>3.8756915724846304E-2</v>
      </c>
      <c r="N19" s="366">
        <v>3003.4175699999996</v>
      </c>
      <c r="O19" s="367">
        <v>3.8245869953659493E-2</v>
      </c>
      <c r="P19" s="366">
        <v>31109.391039999999</v>
      </c>
      <c r="Q19" s="367">
        <v>8.7129341019660966E-2</v>
      </c>
      <c r="R19" s="366">
        <v>56160.322069999995</v>
      </c>
      <c r="S19" s="367">
        <v>4.6821509816283802E-2</v>
      </c>
    </row>
    <row r="20" spans="1:19" ht="19.5">
      <c r="A20" s="353" t="s">
        <v>421</v>
      </c>
      <c r="B20" s="366">
        <v>19297.996010000003</v>
      </c>
      <c r="C20" s="367">
        <v>0.12086088408605004</v>
      </c>
      <c r="D20" s="366">
        <v>88061.193709999992</v>
      </c>
      <c r="E20" s="367">
        <v>0.21565332863059963</v>
      </c>
      <c r="F20" s="366">
        <v>11244.575969999998</v>
      </c>
      <c r="G20" s="367">
        <v>0.81033183308651136</v>
      </c>
      <c r="H20" s="366">
        <v>4062.3673699999995</v>
      </c>
      <c r="I20" s="367">
        <v>0.61184247337149789</v>
      </c>
      <c r="J20" s="366">
        <v>57492.593700000005</v>
      </c>
      <c r="K20" s="367">
        <v>0.68279451486973397</v>
      </c>
      <c r="L20" s="366">
        <v>43044.226799999997</v>
      </c>
      <c r="M20" s="367">
        <v>0.47227237811324557</v>
      </c>
      <c r="N20" s="366">
        <v>20621.88953</v>
      </c>
      <c r="O20" s="367">
        <v>0.26260154866281626</v>
      </c>
      <c r="P20" s="366">
        <v>148297.80484999999</v>
      </c>
      <c r="Q20" s="367">
        <v>0.41534371388462837</v>
      </c>
      <c r="R20" s="366">
        <v>392122.64793999994</v>
      </c>
      <c r="S20" s="367">
        <v>0.32691718517614093</v>
      </c>
    </row>
    <row r="21" spans="1:19" ht="19.5">
      <c r="A21" s="353" t="s">
        <v>422</v>
      </c>
      <c r="B21" s="366">
        <v>842.0865</v>
      </c>
      <c r="C21" s="367">
        <v>5.2738801901600959E-3</v>
      </c>
      <c r="D21" s="366">
        <v>34467.388099999996</v>
      </c>
      <c r="E21" s="367">
        <v>8.4407292926846234E-2</v>
      </c>
      <c r="F21" s="366">
        <v>3438.9060800000002</v>
      </c>
      <c r="G21" s="367">
        <v>0.24782215666054588</v>
      </c>
      <c r="H21" s="366">
        <v>0</v>
      </c>
      <c r="I21" s="367">
        <v>0</v>
      </c>
      <c r="J21" s="366">
        <v>10330.805130000001</v>
      </c>
      <c r="K21" s="367">
        <v>0.12269088282500132</v>
      </c>
      <c r="L21" s="366">
        <v>13964.997009999997</v>
      </c>
      <c r="M21" s="367">
        <v>0.15322106676236227</v>
      </c>
      <c r="N21" s="366">
        <v>0</v>
      </c>
      <c r="O21" s="367">
        <v>0</v>
      </c>
      <c r="P21" s="366">
        <v>28712.335139999999</v>
      </c>
      <c r="Q21" s="367">
        <v>8.0415808739786099E-2</v>
      </c>
      <c r="R21" s="366">
        <v>91756.517959999997</v>
      </c>
      <c r="S21" s="367">
        <v>7.6498469880875469E-2</v>
      </c>
    </row>
    <row r="22" spans="1:19" ht="19.5">
      <c r="A22" s="353" t="s">
        <v>423</v>
      </c>
      <c r="B22" s="366">
        <v>14198.552989999998</v>
      </c>
      <c r="C22" s="367">
        <v>8.8923723801413973E-2</v>
      </c>
      <c r="D22" s="366">
        <v>17568.653969999999</v>
      </c>
      <c r="E22" s="367">
        <v>4.3023930843665813E-2</v>
      </c>
      <c r="F22" s="366">
        <v>2229.8511699999999</v>
      </c>
      <c r="G22" s="367">
        <v>0.16069253219658777</v>
      </c>
      <c r="H22" s="366">
        <v>770.62724000000003</v>
      </c>
      <c r="I22" s="367">
        <v>0.11606593732783231</v>
      </c>
      <c r="J22" s="366">
        <v>16993.971809999999</v>
      </c>
      <c r="K22" s="367">
        <v>0.20182409578294749</v>
      </c>
      <c r="L22" s="366">
        <v>12686.2505</v>
      </c>
      <c r="M22" s="367">
        <v>0.13919092380991152</v>
      </c>
      <c r="N22" s="366">
        <v>14663.181490000001</v>
      </c>
      <c r="O22" s="367">
        <v>0.18672266486522787</v>
      </c>
      <c r="P22" s="366">
        <v>62318.077740000001</v>
      </c>
      <c r="Q22" s="367">
        <v>0.17453678344641116</v>
      </c>
      <c r="R22" s="366">
        <v>141429.16691</v>
      </c>
      <c r="S22" s="367">
        <v>0.1179111316087473</v>
      </c>
    </row>
    <row r="23" spans="1:19" ht="19.5">
      <c r="A23" s="353" t="s">
        <v>415</v>
      </c>
      <c r="B23" s="366">
        <v>0</v>
      </c>
      <c r="C23" s="367">
        <v>0</v>
      </c>
      <c r="D23" s="366">
        <v>0</v>
      </c>
      <c r="E23" s="367">
        <v>0</v>
      </c>
      <c r="F23" s="366">
        <v>0</v>
      </c>
      <c r="G23" s="367">
        <v>0</v>
      </c>
      <c r="H23" s="366">
        <v>0</v>
      </c>
      <c r="I23" s="367">
        <v>0</v>
      </c>
      <c r="J23" s="366">
        <v>0</v>
      </c>
      <c r="K23" s="367">
        <v>0</v>
      </c>
      <c r="L23" s="366">
        <v>0</v>
      </c>
      <c r="M23" s="367">
        <v>0</v>
      </c>
      <c r="N23" s="366">
        <v>0</v>
      </c>
      <c r="O23" s="367">
        <v>0</v>
      </c>
      <c r="P23" s="366">
        <v>0</v>
      </c>
      <c r="Q23" s="367">
        <v>0</v>
      </c>
      <c r="R23" s="366">
        <v>0</v>
      </c>
      <c r="S23" s="367">
        <v>0</v>
      </c>
    </row>
    <row r="24" spans="1:19" ht="19.5">
      <c r="A24" s="353" t="s">
        <v>424</v>
      </c>
      <c r="B24" s="366">
        <v>0</v>
      </c>
      <c r="C24" s="367">
        <v>0</v>
      </c>
      <c r="D24" s="366">
        <v>0</v>
      </c>
      <c r="E24" s="367">
        <v>0</v>
      </c>
      <c r="F24" s="366">
        <v>766.1059600000001</v>
      </c>
      <c r="G24" s="367">
        <v>5.520884456306463E-2</v>
      </c>
      <c r="H24" s="366">
        <v>387.66791999999998</v>
      </c>
      <c r="I24" s="367">
        <v>5.8387555190407107E-2</v>
      </c>
      <c r="J24" s="366">
        <v>5054.0895899999996</v>
      </c>
      <c r="K24" s="367">
        <v>6.0023464373850685E-2</v>
      </c>
      <c r="L24" s="366">
        <v>3092.3601199999998</v>
      </c>
      <c r="M24" s="367">
        <v>3.3928737403989363E-2</v>
      </c>
      <c r="N24" s="366">
        <v>4493.5728200000003</v>
      </c>
      <c r="O24" s="367">
        <v>5.7221680867046064E-2</v>
      </c>
      <c r="P24" s="366">
        <v>0</v>
      </c>
      <c r="Q24" s="367">
        <v>0</v>
      </c>
      <c r="R24" s="366">
        <v>13793.796409999999</v>
      </c>
      <c r="S24" s="367">
        <v>1.1500047546195193E-2</v>
      </c>
    </row>
    <row r="25" spans="1:19" ht="19.5">
      <c r="A25" s="354" t="s">
        <v>417</v>
      </c>
      <c r="B25" s="366">
        <v>0</v>
      </c>
      <c r="C25" s="367">
        <v>0</v>
      </c>
      <c r="D25" s="366">
        <v>6717.4745000000003</v>
      </c>
      <c r="E25" s="367">
        <v>1.6450444002460402E-2</v>
      </c>
      <c r="F25" s="366">
        <v>296.31859000000003</v>
      </c>
      <c r="G25" s="367">
        <v>2.1353974294177892E-2</v>
      </c>
      <c r="H25" s="366">
        <v>0</v>
      </c>
      <c r="I25" s="367">
        <v>0</v>
      </c>
      <c r="J25" s="366">
        <v>1526.2178999999999</v>
      </c>
      <c r="K25" s="367">
        <v>1.8125694868694087E-2</v>
      </c>
      <c r="L25" s="366">
        <v>1643.3693500000004</v>
      </c>
      <c r="M25" s="367">
        <v>1.8030709545534662E-2</v>
      </c>
      <c r="N25" s="366">
        <v>0</v>
      </c>
      <c r="O25" s="367">
        <v>0</v>
      </c>
      <c r="P25" s="366">
        <v>0</v>
      </c>
      <c r="Q25" s="367">
        <v>0</v>
      </c>
      <c r="R25" s="366">
        <v>10183.380340000002</v>
      </c>
      <c r="S25" s="367">
        <v>8.4900019262347075E-3</v>
      </c>
    </row>
    <row r="26" spans="1:19" ht="19.5">
      <c r="A26" s="354" t="s">
        <v>425</v>
      </c>
      <c r="B26" s="366">
        <v>2482.0403300000003</v>
      </c>
      <c r="C26" s="367">
        <v>1.554470155686551E-2</v>
      </c>
      <c r="D26" s="366">
        <v>29307.677139999996</v>
      </c>
      <c r="E26" s="367">
        <v>7.1771660857627179E-2</v>
      </c>
      <c r="F26" s="366">
        <v>2175.2426499999997</v>
      </c>
      <c r="G26" s="367">
        <v>0.15675721064850973</v>
      </c>
      <c r="H26" s="366">
        <v>250.97786000000002</v>
      </c>
      <c r="I26" s="367">
        <v>3.7800351528494466E-2</v>
      </c>
      <c r="J26" s="366">
        <v>8272.1825599999993</v>
      </c>
      <c r="K26" s="367">
        <v>9.8242234598803171E-2</v>
      </c>
      <c r="L26" s="366">
        <v>11657.249819999999</v>
      </c>
      <c r="M26" s="367">
        <v>0.12790094059144777</v>
      </c>
      <c r="N26" s="366">
        <v>1465.1352199999999</v>
      </c>
      <c r="O26" s="367">
        <v>1.8657202930542318E-2</v>
      </c>
      <c r="P26" s="366">
        <v>47339.791969999998</v>
      </c>
      <c r="Q26" s="367">
        <v>0.13258648724594058</v>
      </c>
      <c r="R26" s="366">
        <v>102950.29754999999</v>
      </c>
      <c r="S26" s="367">
        <v>8.5830853343727323E-2</v>
      </c>
    </row>
    <row r="27" spans="1:19" ht="19.5">
      <c r="A27" s="355" t="s">
        <v>419</v>
      </c>
      <c r="B27" s="366">
        <v>1775.31619</v>
      </c>
      <c r="C27" s="367">
        <v>1.1118578537610444E-2</v>
      </c>
      <c r="D27" s="366">
        <v>0</v>
      </c>
      <c r="E27" s="367">
        <v>0</v>
      </c>
      <c r="F27" s="366">
        <v>2338.1515199999999</v>
      </c>
      <c r="G27" s="367">
        <v>0.16849711472362555</v>
      </c>
      <c r="H27" s="366">
        <v>2653.0943499999998</v>
      </c>
      <c r="I27" s="367">
        <v>0.39958862932476402</v>
      </c>
      <c r="J27" s="366">
        <v>15315.326710000001</v>
      </c>
      <c r="K27" s="367">
        <v>0.18188814242043719</v>
      </c>
      <c r="L27" s="366">
        <v>0</v>
      </c>
      <c r="M27" s="367">
        <v>0</v>
      </c>
      <c r="N27" s="366">
        <v>0</v>
      </c>
      <c r="O27" s="367">
        <v>0</v>
      </c>
      <c r="P27" s="366">
        <v>9927.6</v>
      </c>
      <c r="Q27" s="367">
        <v>2.7804634452490599E-2</v>
      </c>
      <c r="R27" s="366">
        <v>32009.488770000004</v>
      </c>
      <c r="S27" s="367">
        <v>2.6686680870360996E-2</v>
      </c>
    </row>
    <row r="28" spans="1:19" ht="19.5" customHeight="1">
      <c r="A28" s="353" t="s">
        <v>420</v>
      </c>
      <c r="B28" s="366">
        <v>0</v>
      </c>
      <c r="C28" s="367">
        <v>0</v>
      </c>
      <c r="D28" s="366">
        <v>0</v>
      </c>
      <c r="E28" s="367">
        <v>0</v>
      </c>
      <c r="F28" s="366">
        <v>0</v>
      </c>
      <c r="G28" s="367">
        <v>0</v>
      </c>
      <c r="H28" s="366">
        <v>0</v>
      </c>
      <c r="I28" s="367">
        <v>0</v>
      </c>
      <c r="J28" s="366">
        <v>0</v>
      </c>
      <c r="K28" s="367">
        <v>0</v>
      </c>
      <c r="L28" s="366">
        <v>0</v>
      </c>
      <c r="M28" s="367">
        <v>0</v>
      </c>
      <c r="N28" s="366">
        <v>0</v>
      </c>
      <c r="O28" s="367">
        <v>0</v>
      </c>
      <c r="P28" s="366">
        <v>0</v>
      </c>
      <c r="Q28" s="367">
        <v>0</v>
      </c>
      <c r="R28" s="366">
        <v>0</v>
      </c>
      <c r="S28" s="367">
        <v>0</v>
      </c>
    </row>
    <row r="29" spans="1:19" ht="19.5">
      <c r="A29" s="353" t="s">
        <v>426</v>
      </c>
      <c r="B29" s="366">
        <v>0</v>
      </c>
      <c r="C29" s="367">
        <v>0</v>
      </c>
      <c r="D29" s="366">
        <v>0</v>
      </c>
      <c r="E29" s="367">
        <v>0</v>
      </c>
      <c r="F29" s="366">
        <v>0</v>
      </c>
      <c r="G29" s="367">
        <v>0</v>
      </c>
      <c r="H29" s="366">
        <v>0</v>
      </c>
      <c r="I29" s="367">
        <v>0</v>
      </c>
      <c r="J29" s="366">
        <v>0</v>
      </c>
      <c r="K29" s="367">
        <v>0</v>
      </c>
      <c r="L29" s="366">
        <v>0</v>
      </c>
      <c r="M29" s="367">
        <v>0</v>
      </c>
      <c r="N29" s="366">
        <v>0</v>
      </c>
      <c r="O29" s="367">
        <v>0</v>
      </c>
      <c r="P29" s="366">
        <v>0</v>
      </c>
      <c r="Q29" s="367">
        <v>0</v>
      </c>
      <c r="R29" s="366">
        <v>0</v>
      </c>
      <c r="S29" s="367">
        <v>0</v>
      </c>
    </row>
    <row r="30" spans="1:19" ht="18">
      <c r="A30" s="346" t="s">
        <v>427</v>
      </c>
      <c r="B30" s="364">
        <v>160061.63927999994</v>
      </c>
      <c r="C30" s="365">
        <v>1.0024456022075436</v>
      </c>
      <c r="D30" s="364">
        <v>409348.39315999992</v>
      </c>
      <c r="E30" s="365">
        <v>1.0024545413869042</v>
      </c>
      <c r="F30" s="364">
        <v>13901.716439999997</v>
      </c>
      <c r="G30" s="365">
        <v>1.0018166443918017</v>
      </c>
      <c r="H30" s="364">
        <v>6644.5319999999983</v>
      </c>
      <c r="I30" s="365">
        <v>1.0007482147721329</v>
      </c>
      <c r="J30" s="364">
        <v>84365.725149999984</v>
      </c>
      <c r="K30" s="365">
        <v>1.0019456536612568</v>
      </c>
      <c r="L30" s="364">
        <v>91326.341520000016</v>
      </c>
      <c r="M30" s="365">
        <v>1.0020137821138153</v>
      </c>
      <c r="N30" s="364">
        <v>79140.015869999988</v>
      </c>
      <c r="O30" s="365">
        <v>1.0077782008495635</v>
      </c>
      <c r="P30" s="364">
        <v>358009.28375</v>
      </c>
      <c r="Q30" s="365">
        <v>1.0026912108935424</v>
      </c>
      <c r="R30" s="364">
        <v>1202797.6471699998</v>
      </c>
      <c r="S30" s="365">
        <v>1.0027863047825503</v>
      </c>
    </row>
    <row r="31" spans="1:19" ht="19.5">
      <c r="A31" s="353" t="s">
        <v>428</v>
      </c>
      <c r="B31" s="366">
        <v>390.49210999999997</v>
      </c>
      <c r="C31" s="367">
        <v>2.4456022075437819E-3</v>
      </c>
      <c r="D31" s="366">
        <v>1002.30238</v>
      </c>
      <c r="E31" s="367">
        <v>2.4545413869040793E-3</v>
      </c>
      <c r="F31" s="366">
        <v>25.208679999999998</v>
      </c>
      <c r="G31" s="367">
        <v>1.8166443918019328E-3</v>
      </c>
      <c r="H31" s="366">
        <v>4.9678200000000006</v>
      </c>
      <c r="I31" s="367">
        <v>7.4821477213283031E-4</v>
      </c>
      <c r="J31" s="366">
        <v>163.82773</v>
      </c>
      <c r="K31" s="367">
        <v>1.9456536612568892E-3</v>
      </c>
      <c r="L31" s="366">
        <v>183.54174000000003</v>
      </c>
      <c r="M31" s="367">
        <v>2.0137821138151569E-3</v>
      </c>
      <c r="N31" s="366">
        <v>610.81588999999997</v>
      </c>
      <c r="O31" s="367">
        <v>7.7782008495637794E-3</v>
      </c>
      <c r="P31" s="366">
        <v>960.89251999999988</v>
      </c>
      <c r="Q31" s="367">
        <v>2.6912108935424985E-3</v>
      </c>
      <c r="R31" s="366">
        <v>3342.0488700000001</v>
      </c>
      <c r="S31" s="367">
        <v>2.7863047825502827E-3</v>
      </c>
    </row>
    <row r="32" spans="1:19" ht="22.5" customHeight="1">
      <c r="A32" s="870" t="s">
        <v>429</v>
      </c>
      <c r="B32" s="871">
        <v>159671.14716999995</v>
      </c>
      <c r="C32" s="872">
        <v>1</v>
      </c>
      <c r="D32" s="871">
        <v>408346.09077999991</v>
      </c>
      <c r="E32" s="872">
        <v>1</v>
      </c>
      <c r="F32" s="871">
        <v>13876.507759999999</v>
      </c>
      <c r="G32" s="872">
        <v>1</v>
      </c>
      <c r="H32" s="871">
        <v>6639.5641799999976</v>
      </c>
      <c r="I32" s="872">
        <v>1</v>
      </c>
      <c r="J32" s="871">
        <v>84201.897419999994</v>
      </c>
      <c r="K32" s="872">
        <v>1</v>
      </c>
      <c r="L32" s="871">
        <v>91142.799780000001</v>
      </c>
      <c r="M32" s="872">
        <v>1</v>
      </c>
      <c r="N32" s="871">
        <v>78529.199980000005</v>
      </c>
      <c r="O32" s="872">
        <v>1</v>
      </c>
      <c r="P32" s="871">
        <v>357048.39123000001</v>
      </c>
      <c r="Q32" s="872">
        <v>1</v>
      </c>
      <c r="R32" s="871">
        <v>1199455.5982999997</v>
      </c>
      <c r="S32" s="872">
        <v>1</v>
      </c>
    </row>
    <row r="33" spans="1:19" ht="19.5">
      <c r="A33" s="355" t="s">
        <v>430</v>
      </c>
      <c r="B33" s="366">
        <v>-45.682110000000002</v>
      </c>
      <c r="C33" s="367">
        <v>-2.8610121997409344E-4</v>
      </c>
      <c r="D33" s="366">
        <v>-232.53395</v>
      </c>
      <c r="E33" s="367">
        <v>-5.6945310669149942E-4</v>
      </c>
      <c r="F33" s="366">
        <v>0</v>
      </c>
      <c r="G33" s="367">
        <v>0</v>
      </c>
      <c r="H33" s="366">
        <v>0</v>
      </c>
      <c r="I33" s="367">
        <v>0</v>
      </c>
      <c r="J33" s="366">
        <v>0</v>
      </c>
      <c r="K33" s="367">
        <v>0</v>
      </c>
      <c r="L33" s="366">
        <v>367.85166000000004</v>
      </c>
      <c r="M33" s="367">
        <v>4.035992540144898E-3</v>
      </c>
      <c r="N33" s="366">
        <v>0</v>
      </c>
      <c r="O33" s="367">
        <v>0</v>
      </c>
      <c r="P33" s="366">
        <v>0</v>
      </c>
      <c r="Q33" s="367">
        <v>0</v>
      </c>
      <c r="R33" s="366">
        <v>89.635600000000011</v>
      </c>
      <c r="S33" s="367">
        <v>7.4730236056292065E-5</v>
      </c>
    </row>
    <row r="34" spans="1:19" ht="19.5">
      <c r="A34" s="355" t="s">
        <v>431</v>
      </c>
      <c r="B34" s="366">
        <v>0</v>
      </c>
      <c r="C34" s="367">
        <v>0</v>
      </c>
      <c r="D34" s="366">
        <v>0</v>
      </c>
      <c r="E34" s="367">
        <v>0</v>
      </c>
      <c r="F34" s="366">
        <v>0</v>
      </c>
      <c r="G34" s="367">
        <v>0</v>
      </c>
      <c r="H34" s="366">
        <v>0</v>
      </c>
      <c r="I34" s="367">
        <v>0</v>
      </c>
      <c r="J34" s="366">
        <v>0</v>
      </c>
      <c r="K34" s="367">
        <v>0</v>
      </c>
      <c r="L34" s="366">
        <v>0</v>
      </c>
      <c r="M34" s="367">
        <v>0</v>
      </c>
      <c r="N34" s="366">
        <v>0</v>
      </c>
      <c r="O34" s="367">
        <v>0</v>
      </c>
      <c r="P34" s="366">
        <v>0</v>
      </c>
      <c r="Q34" s="367">
        <v>0</v>
      </c>
      <c r="R34" s="366">
        <v>0</v>
      </c>
      <c r="S34" s="367">
        <v>0</v>
      </c>
    </row>
    <row r="35" spans="1:19" ht="12.75" customHeight="1">
      <c r="A35" s="22" t="s">
        <v>525</v>
      </c>
    </row>
    <row r="36" spans="1:19" ht="12.75" customHeight="1"/>
    <row r="37" spans="1:19" ht="12.75" customHeight="1">
      <c r="A37" s="585" t="s">
        <v>81</v>
      </c>
    </row>
    <row r="38" spans="1:19" ht="12.75" customHeight="1">
      <c r="S38" s="24" t="s">
        <v>775</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7109375" style="249" customWidth="1"/>
    <col min="2" max="2" width="15.140625" style="249" bestFit="1" customWidth="1"/>
    <col min="3" max="3" width="11.85546875" style="249" customWidth="1"/>
    <col min="4" max="4" width="12.5703125" style="249" bestFit="1" customWidth="1"/>
    <col min="5" max="5" width="12.5703125" style="249" customWidth="1"/>
    <col min="6" max="6" width="8.5703125" style="249" customWidth="1"/>
    <col min="7" max="7" width="12.140625" style="249" customWidth="1"/>
    <col min="8" max="8" width="6" style="249" customWidth="1"/>
    <col min="9" max="9" width="8" style="249" customWidth="1"/>
    <col min="10" max="10" width="8.140625" style="249" bestFit="1" customWidth="1"/>
    <col min="11" max="11" width="9" style="249" customWidth="1"/>
    <col min="12" max="12" width="8.85546875" style="249" customWidth="1"/>
    <col min="13" max="16384" width="8.85546875" style="249"/>
  </cols>
  <sheetData>
    <row r="1" spans="1:12" ht="12.75" customHeight="1">
      <c r="A1" s="965" t="s">
        <v>968</v>
      </c>
      <c r="B1" s="947"/>
      <c r="C1" s="947"/>
      <c r="D1" s="947"/>
      <c r="E1" s="947"/>
      <c r="F1" s="947"/>
      <c r="G1" s="948" t="str">
        <f>Naslovnica!A20</f>
        <v>Prosinac 2024.</v>
      </c>
      <c r="L1" s="127"/>
    </row>
    <row r="2" spans="1:12" ht="12.75" customHeight="1">
      <c r="A2" s="949" t="s">
        <v>969</v>
      </c>
      <c r="B2" s="947"/>
      <c r="C2" s="947"/>
      <c r="D2" s="947"/>
      <c r="E2" s="947"/>
      <c r="F2" s="947"/>
      <c r="G2" s="950" t="str">
        <f>Naslovnica!A24</f>
        <v>December 2024</v>
      </c>
      <c r="L2" s="504"/>
    </row>
    <row r="3" spans="1:12" ht="12.75" customHeight="1">
      <c r="A3" s="947"/>
      <c r="B3" s="947"/>
      <c r="C3" s="947"/>
      <c r="D3" s="947"/>
      <c r="E3" s="947"/>
      <c r="F3" s="947"/>
      <c r="G3" s="947"/>
    </row>
    <row r="4" spans="1:12" s="63" customFormat="1" ht="14.45" customHeight="1">
      <c r="A4" s="1188" t="s">
        <v>1022</v>
      </c>
      <c r="B4" s="1189" t="s">
        <v>1024</v>
      </c>
      <c r="C4" s="1189"/>
      <c r="D4" s="1189"/>
      <c r="E4" s="1189"/>
      <c r="F4" s="1189"/>
      <c r="G4" s="1189"/>
      <c r="H4" s="853"/>
    </row>
    <row r="5" spans="1:12" s="63" customFormat="1" ht="22.15" customHeight="1">
      <c r="A5" s="1188"/>
      <c r="B5" s="1190" t="str">
        <f>G1</f>
        <v>Prosinac 2024.</v>
      </c>
      <c r="C5" s="1190"/>
      <c r="D5" s="1191" t="s">
        <v>17</v>
      </c>
      <c r="E5" s="1191"/>
      <c r="F5" s="1188" t="s">
        <v>216</v>
      </c>
      <c r="G5" s="1188"/>
    </row>
    <row r="6" spans="1:12" s="63" customFormat="1">
      <c r="A6" s="1188"/>
      <c r="B6" s="1192" t="str">
        <f>G2</f>
        <v>December 2024</v>
      </c>
      <c r="C6" s="1193"/>
      <c r="D6" s="1184" t="s">
        <v>45</v>
      </c>
      <c r="E6" s="1184"/>
      <c r="F6" s="1184" t="s">
        <v>51</v>
      </c>
      <c r="G6" s="1184"/>
    </row>
    <row r="7" spans="1:12" s="63" customFormat="1">
      <c r="A7" s="1188"/>
      <c r="B7" s="966" t="s">
        <v>27</v>
      </c>
      <c r="C7" s="966" t="s">
        <v>28</v>
      </c>
      <c r="D7" s="966" t="s">
        <v>1020</v>
      </c>
      <c r="E7" s="966" t="s">
        <v>142</v>
      </c>
      <c r="F7" s="966" t="s">
        <v>1020</v>
      </c>
      <c r="G7" s="966" t="s">
        <v>142</v>
      </c>
    </row>
    <row r="8" spans="1:12" s="63" customFormat="1">
      <c r="A8" s="1188"/>
      <c r="B8" s="966" t="s">
        <v>29</v>
      </c>
      <c r="C8" s="966" t="s">
        <v>30</v>
      </c>
      <c r="D8" s="967" t="s">
        <v>1021</v>
      </c>
      <c r="E8" s="967" t="s">
        <v>143</v>
      </c>
      <c r="F8" s="967" t="s">
        <v>1021</v>
      </c>
      <c r="G8" s="967" t="s">
        <v>143</v>
      </c>
    </row>
    <row r="9" spans="1:12" s="63" customFormat="1">
      <c r="A9" s="968" t="s">
        <v>1301</v>
      </c>
      <c r="B9" s="969">
        <v>545</v>
      </c>
      <c r="C9" s="970">
        <v>1.0985909814751355E-2</v>
      </c>
      <c r="D9" s="969">
        <v>5</v>
      </c>
      <c r="E9" s="970">
        <v>9.2592592592593004E-3</v>
      </c>
      <c r="F9" s="969">
        <v>37</v>
      </c>
      <c r="G9" s="970">
        <v>7.2834645669291431E-2</v>
      </c>
    </row>
    <row r="10" spans="1:12" s="63" customFormat="1">
      <c r="A10" s="968" t="s">
        <v>822</v>
      </c>
      <c r="B10" s="969">
        <v>628</v>
      </c>
      <c r="C10" s="971">
        <v>1.2658993327823581E-2</v>
      </c>
      <c r="D10" s="969">
        <v>5</v>
      </c>
      <c r="E10" s="971">
        <v>8.0256821829856051E-3</v>
      </c>
      <c r="F10" s="969">
        <v>36</v>
      </c>
      <c r="G10" s="971">
        <v>6.0810810810810745E-2</v>
      </c>
    </row>
    <row r="11" spans="1:12" s="63" customFormat="1">
      <c r="A11" s="968" t="s">
        <v>809</v>
      </c>
      <c r="B11" s="969">
        <v>1645</v>
      </c>
      <c r="C11" s="971">
        <v>3.3159305771130236E-2</v>
      </c>
      <c r="D11" s="969">
        <v>0</v>
      </c>
      <c r="E11" s="971">
        <v>0</v>
      </c>
      <c r="F11" s="969">
        <v>27</v>
      </c>
      <c r="G11" s="971">
        <v>1.6687268232385755E-2</v>
      </c>
    </row>
    <row r="12" spans="1:12" s="63" customFormat="1">
      <c r="A12" s="968" t="s">
        <v>173</v>
      </c>
      <c r="B12" s="969">
        <v>312</v>
      </c>
      <c r="C12" s="971">
        <v>6.2891813985365558E-3</v>
      </c>
      <c r="D12" s="969">
        <v>0</v>
      </c>
      <c r="E12" s="971">
        <v>0</v>
      </c>
      <c r="F12" s="969">
        <v>5</v>
      </c>
      <c r="G12" s="971">
        <v>1.6286644951140072E-2</v>
      </c>
    </row>
    <row r="13" spans="1:12" s="63" customFormat="1">
      <c r="A13" s="968" t="s">
        <v>824</v>
      </c>
      <c r="B13" s="969">
        <v>943</v>
      </c>
      <c r="C13" s="971">
        <v>1.9008647624422989E-2</v>
      </c>
      <c r="D13" s="969">
        <v>4</v>
      </c>
      <c r="E13" s="971">
        <v>4.2598509052182987E-3</v>
      </c>
      <c r="F13" s="969">
        <v>39</v>
      </c>
      <c r="G13" s="971">
        <v>4.3141592920354022E-2</v>
      </c>
    </row>
    <row r="14" spans="1:12" s="63" customFormat="1">
      <c r="A14" s="968" t="s">
        <v>174</v>
      </c>
      <c r="B14" s="969">
        <v>358</v>
      </c>
      <c r="C14" s="971">
        <v>7.2164325021669452E-3</v>
      </c>
      <c r="D14" s="969">
        <v>-1</v>
      </c>
      <c r="E14" s="971">
        <v>-2.7855153203342198E-3</v>
      </c>
      <c r="F14" s="969">
        <v>0</v>
      </c>
      <c r="G14" s="971">
        <v>0</v>
      </c>
    </row>
    <row r="15" spans="1:12" s="63" customFormat="1">
      <c r="A15" s="968" t="s">
        <v>175</v>
      </c>
      <c r="B15" s="969">
        <v>3744</v>
      </c>
      <c r="C15" s="971">
        <v>7.5470176782438669E-2</v>
      </c>
      <c r="D15" s="969">
        <v>4</v>
      </c>
      <c r="E15" s="971">
        <v>1.0695187165774556E-3</v>
      </c>
      <c r="F15" s="969">
        <v>67</v>
      </c>
      <c r="G15" s="971">
        <v>1.8221376121838384E-2</v>
      </c>
    </row>
    <row r="16" spans="1:12" s="63" customFormat="1">
      <c r="A16" s="968" t="s">
        <v>176</v>
      </c>
      <c r="B16" s="969">
        <v>2018</v>
      </c>
      <c r="C16" s="971">
        <v>4.0678102763611439E-2</v>
      </c>
      <c r="D16" s="969">
        <v>19</v>
      </c>
      <c r="E16" s="971">
        <v>9.5047523761881969E-3</v>
      </c>
      <c r="F16" s="969">
        <v>111</v>
      </c>
      <c r="G16" s="971">
        <v>5.8206607236497065E-2</v>
      </c>
    </row>
    <row r="17" spans="1:12" s="63" customFormat="1">
      <c r="A17" s="972" t="s">
        <v>177</v>
      </c>
      <c r="B17" s="969">
        <v>4465</v>
      </c>
      <c r="C17" s="971">
        <v>9.0003829950210654E-2</v>
      </c>
      <c r="D17" s="969">
        <v>50</v>
      </c>
      <c r="E17" s="971">
        <v>1.1325028312570762E-2</v>
      </c>
      <c r="F17" s="969">
        <v>49</v>
      </c>
      <c r="G17" s="971">
        <v>1.1096014492753659E-2</v>
      </c>
    </row>
    <row r="18" spans="1:12" s="63" customFormat="1">
      <c r="A18" s="968" t="s">
        <v>178</v>
      </c>
      <c r="B18" s="969">
        <v>4068</v>
      </c>
      <c r="C18" s="971">
        <v>8.2001249773226634E-2</v>
      </c>
      <c r="D18" s="969">
        <v>6</v>
      </c>
      <c r="E18" s="971">
        <v>1.477104874446189E-3</v>
      </c>
      <c r="F18" s="969">
        <v>103</v>
      </c>
      <c r="G18" s="971">
        <v>2.5977301387137386E-2</v>
      </c>
    </row>
    <row r="19" spans="1:12" s="63" customFormat="1">
      <c r="A19" s="968" t="s">
        <v>179</v>
      </c>
      <c r="B19" s="969">
        <v>4930</v>
      </c>
      <c r="C19" s="971">
        <v>9.9377129149952628E-2</v>
      </c>
      <c r="D19" s="969">
        <v>30</v>
      </c>
      <c r="E19" s="971">
        <v>6.1224489795919101E-3</v>
      </c>
      <c r="F19" s="969">
        <v>313</v>
      </c>
      <c r="G19" s="971">
        <v>6.7792939137968355E-2</v>
      </c>
    </row>
    <row r="20" spans="1:12" s="63" customFormat="1">
      <c r="A20" s="968" t="s">
        <v>612</v>
      </c>
      <c r="B20" s="969">
        <v>3385</v>
      </c>
      <c r="C20" s="971">
        <v>6.823358664758411E-2</v>
      </c>
      <c r="D20" s="969">
        <v>10</v>
      </c>
      <c r="E20" s="971">
        <v>2.9629629629630561E-3</v>
      </c>
      <c r="F20" s="969">
        <v>157</v>
      </c>
      <c r="G20" s="971">
        <v>4.8636926889715104E-2</v>
      </c>
    </row>
    <row r="21" spans="1:12" s="63" customFormat="1">
      <c r="A21" s="968" t="s">
        <v>180</v>
      </c>
      <c r="B21" s="969">
        <v>1039</v>
      </c>
      <c r="C21" s="971">
        <v>2.0943780362434234E-2</v>
      </c>
      <c r="D21" s="969">
        <v>0</v>
      </c>
      <c r="E21" s="971">
        <v>0</v>
      </c>
      <c r="F21" s="969">
        <v>26</v>
      </c>
      <c r="G21" s="971">
        <v>2.5666337611056189E-2</v>
      </c>
    </row>
    <row r="22" spans="1:12" s="63" customFormat="1">
      <c r="A22" s="968" t="s">
        <v>181</v>
      </c>
      <c r="B22" s="969">
        <v>4390</v>
      </c>
      <c r="C22" s="971">
        <v>8.8492007498639363E-2</v>
      </c>
      <c r="D22" s="969">
        <v>153</v>
      </c>
      <c r="E22" s="971">
        <v>3.6110455510974804E-2</v>
      </c>
      <c r="F22" s="969">
        <v>119</v>
      </c>
      <c r="G22" s="971">
        <v>2.7862327323811664E-2</v>
      </c>
    </row>
    <row r="23" spans="1:12" s="63" customFormat="1">
      <c r="A23" s="968" t="s">
        <v>185</v>
      </c>
      <c r="B23" s="969">
        <v>98</v>
      </c>
      <c r="C23" s="971">
        <v>1.9754480033864824E-3</v>
      </c>
      <c r="D23" s="969">
        <v>0</v>
      </c>
      <c r="E23" s="971">
        <v>0</v>
      </c>
      <c r="F23" s="969">
        <v>-1</v>
      </c>
      <c r="G23" s="971">
        <v>-1.0101010101010055E-2</v>
      </c>
    </row>
    <row r="24" spans="1:12" s="63" customFormat="1">
      <c r="A24" s="968" t="s">
        <v>215</v>
      </c>
      <c r="B24" s="969">
        <v>251</v>
      </c>
      <c r="C24" s="971">
        <v>5.059565804591909E-3</v>
      </c>
      <c r="D24" s="969">
        <v>2</v>
      </c>
      <c r="E24" s="971">
        <v>8.0321285140563248E-3</v>
      </c>
      <c r="F24" s="969">
        <v>4</v>
      </c>
      <c r="G24" s="971">
        <v>1.6194331983805599E-2</v>
      </c>
    </row>
    <row r="25" spans="1:12" s="63" customFormat="1">
      <c r="A25" s="968" t="s">
        <v>214</v>
      </c>
      <c r="B25" s="969">
        <v>9731</v>
      </c>
      <c r="C25" s="971">
        <v>0.19615392368320264</v>
      </c>
      <c r="D25" s="969">
        <v>-28</v>
      </c>
      <c r="E25" s="971">
        <v>-2.8691464289374302E-3</v>
      </c>
      <c r="F25" s="969">
        <v>-344</v>
      </c>
      <c r="G25" s="971">
        <v>-3.4143920595533506E-2</v>
      </c>
    </row>
    <row r="26" spans="1:12" s="63" customFormat="1">
      <c r="A26" s="972" t="s">
        <v>182</v>
      </c>
      <c r="B26" s="969">
        <v>2364</v>
      </c>
      <c r="C26" s="971">
        <v>4.7652643673526979E-2</v>
      </c>
      <c r="D26" s="969">
        <v>6</v>
      </c>
      <c r="E26" s="971">
        <v>2.5445292620864812E-3</v>
      </c>
      <c r="F26" s="969">
        <v>60</v>
      </c>
      <c r="G26" s="971">
        <v>2.6041666666666741E-2</v>
      </c>
    </row>
    <row r="27" spans="1:12" s="63" customFormat="1">
      <c r="A27" s="972" t="s">
        <v>828</v>
      </c>
      <c r="B27" s="969">
        <v>717</v>
      </c>
      <c r="C27" s="971">
        <v>1.4453022637021508E-2</v>
      </c>
      <c r="D27" s="969">
        <v>0</v>
      </c>
      <c r="E27" s="971">
        <v>0</v>
      </c>
      <c r="F27" s="969">
        <v>-11</v>
      </c>
      <c r="G27" s="971">
        <v>-1.5109890109890056E-2</v>
      </c>
    </row>
    <row r="28" spans="1:12" s="63" customFormat="1">
      <c r="A28" s="968" t="s">
        <v>184</v>
      </c>
      <c r="B28" s="969">
        <v>2893</v>
      </c>
      <c r="C28" s="971">
        <v>5.8316031365276459E-2</v>
      </c>
      <c r="D28" s="969">
        <v>6</v>
      </c>
      <c r="E28" s="971">
        <v>2.0782819535849484E-3</v>
      </c>
      <c r="F28" s="969">
        <v>91</v>
      </c>
      <c r="G28" s="971">
        <v>3.2476802284082895E-2</v>
      </c>
    </row>
    <row r="29" spans="1:12" s="63" customFormat="1">
      <c r="A29" s="968" t="s">
        <v>1339</v>
      </c>
      <c r="B29" s="969">
        <v>1085</v>
      </c>
      <c r="C29" s="971">
        <v>2.1871031466064627E-2</v>
      </c>
      <c r="D29" s="969">
        <v>1</v>
      </c>
      <c r="E29" s="971">
        <v>9.2250922509218292E-4</v>
      </c>
      <c r="F29" s="969">
        <v>38</v>
      </c>
      <c r="G29" s="971">
        <v>3.629417382999045E-2</v>
      </c>
    </row>
    <row r="30" spans="1:12" s="63" customFormat="1" ht="18" customHeight="1">
      <c r="A30" s="973" t="s">
        <v>967</v>
      </c>
      <c r="B30" s="974">
        <v>49609</v>
      </c>
      <c r="C30" s="975">
        <v>0.98901409018524866</v>
      </c>
      <c r="D30" s="974">
        <v>272</v>
      </c>
      <c r="E30" s="975">
        <v>5.5131037558018292E-3</v>
      </c>
      <c r="F30" s="974">
        <v>926</v>
      </c>
      <c r="G30" s="975">
        <v>1.9021013495470696E-2</v>
      </c>
    </row>
    <row r="31" spans="1:12">
      <c r="A31" s="976" t="s">
        <v>522</v>
      </c>
      <c r="B31" s="947"/>
      <c r="C31" s="947"/>
      <c r="D31" s="947"/>
      <c r="E31" s="947"/>
      <c r="F31" s="947"/>
      <c r="G31" s="947"/>
      <c r="I31" s="861"/>
      <c r="J31" s="861"/>
      <c r="K31" s="861"/>
      <c r="L31" s="862"/>
    </row>
    <row r="32" spans="1:12">
      <c r="A32" s="1029" t="s">
        <v>1345</v>
      </c>
      <c r="B32" s="978"/>
      <c r="C32" s="979"/>
      <c r="D32" s="980"/>
      <c r="E32" s="981"/>
      <c r="F32" s="981"/>
      <c r="G32" s="981"/>
      <c r="I32" s="861"/>
      <c r="J32" s="861"/>
      <c r="K32" s="861"/>
      <c r="L32" s="862"/>
    </row>
    <row r="33" spans="1:8" ht="12.75" customHeight="1"/>
    <row r="34" spans="1:8">
      <c r="A34" s="965" t="s">
        <v>996</v>
      </c>
      <c r="B34" s="947"/>
      <c r="C34" s="947"/>
      <c r="D34" s="947"/>
      <c r="E34" s="947"/>
      <c r="F34" s="947"/>
      <c r="G34" s="947"/>
      <c r="H34" s="849"/>
    </row>
    <row r="35" spans="1:8">
      <c r="A35" s="949" t="s">
        <v>997</v>
      </c>
      <c r="B35" s="947"/>
      <c r="C35" s="947"/>
      <c r="D35" s="947"/>
      <c r="E35" s="947"/>
      <c r="F35" s="947"/>
      <c r="G35" s="947"/>
      <c r="H35" s="850"/>
    </row>
    <row r="36" spans="1:8">
      <c r="A36" s="947"/>
      <c r="B36" s="947"/>
      <c r="C36" s="947"/>
      <c r="D36" s="982"/>
      <c r="E36" s="982" t="s">
        <v>43</v>
      </c>
      <c r="F36" s="947"/>
      <c r="G36" s="983" t="s">
        <v>1627</v>
      </c>
      <c r="H36" s="296"/>
    </row>
    <row r="37" spans="1:8" ht="12.75" customHeight="1">
      <c r="A37" s="947"/>
      <c r="B37" s="947"/>
      <c r="C37" s="947"/>
      <c r="D37" s="984"/>
      <c r="E37" s="984" t="s">
        <v>44</v>
      </c>
      <c r="F37" s="985"/>
      <c r="G37" s="950" t="s">
        <v>1628</v>
      </c>
      <c r="H37" s="297"/>
    </row>
    <row r="38" spans="1:8" ht="12.75" customHeight="1">
      <c r="A38" s="947"/>
      <c r="B38" s="947"/>
      <c r="C38" s="947"/>
      <c r="D38" s="984"/>
      <c r="E38" s="984"/>
      <c r="F38" s="985"/>
      <c r="G38" s="950"/>
      <c r="H38" s="297"/>
    </row>
    <row r="39" spans="1:8" ht="23.45" customHeight="1">
      <c r="A39" s="986"/>
      <c r="B39" s="987"/>
      <c r="C39" s="987" t="s">
        <v>1625</v>
      </c>
      <c r="D39" s="987"/>
      <c r="E39" s="1185" t="s">
        <v>514</v>
      </c>
      <c r="F39" s="1185"/>
      <c r="G39" s="1185"/>
      <c r="H39" s="297"/>
    </row>
    <row r="40" spans="1:8" ht="24">
      <c r="A40" s="986"/>
      <c r="B40" s="988"/>
      <c r="C40" s="989" t="s">
        <v>1626</v>
      </c>
      <c r="D40" s="988"/>
      <c r="E40" s="1186" t="s">
        <v>515</v>
      </c>
      <c r="F40" s="1186"/>
      <c r="G40" s="1032" t="s">
        <v>516</v>
      </c>
      <c r="H40" s="297"/>
    </row>
    <row r="41" spans="1:8" ht="24">
      <c r="A41" s="990" t="s">
        <v>1025</v>
      </c>
      <c r="B41" s="991" t="s">
        <v>1026</v>
      </c>
      <c r="C41" s="991" t="s">
        <v>1027</v>
      </c>
      <c r="D41" s="991" t="s">
        <v>1028</v>
      </c>
      <c r="E41" s="991" t="s">
        <v>1026</v>
      </c>
      <c r="F41" s="991" t="s">
        <v>1027</v>
      </c>
      <c r="G41" s="991" t="s">
        <v>1028</v>
      </c>
      <c r="H41" s="297"/>
    </row>
    <row r="42" spans="1:8" ht="15" customHeight="1">
      <c r="A42" s="992" t="s">
        <v>6</v>
      </c>
      <c r="B42" s="993">
        <v>5</v>
      </c>
      <c r="C42" s="993">
        <v>1</v>
      </c>
      <c r="D42" s="993">
        <v>6</v>
      </c>
      <c r="E42" s="993">
        <v>-1</v>
      </c>
      <c r="F42" s="993">
        <v>1</v>
      </c>
      <c r="G42" s="1030">
        <v>0</v>
      </c>
      <c r="H42" s="297"/>
    </row>
    <row r="43" spans="1:8" ht="15" customHeight="1">
      <c r="A43" s="992" t="s">
        <v>7</v>
      </c>
      <c r="B43" s="993">
        <v>284</v>
      </c>
      <c r="C43" s="993">
        <v>133</v>
      </c>
      <c r="D43" s="993">
        <v>417</v>
      </c>
      <c r="E43" s="993">
        <v>-14</v>
      </c>
      <c r="F43" s="993">
        <v>-6</v>
      </c>
      <c r="G43" s="1030">
        <v>-4.5766590389015982E-2</v>
      </c>
      <c r="H43" s="297"/>
    </row>
    <row r="44" spans="1:8" ht="15" customHeight="1">
      <c r="A44" s="992" t="s">
        <v>8</v>
      </c>
      <c r="B44" s="993">
        <v>1261</v>
      </c>
      <c r="C44" s="993">
        <v>896</v>
      </c>
      <c r="D44" s="993">
        <v>2157</v>
      </c>
      <c r="E44" s="993">
        <v>-11</v>
      </c>
      <c r="F44" s="993">
        <v>11</v>
      </c>
      <c r="G44" s="1030">
        <v>0</v>
      </c>
      <c r="H44" s="297"/>
    </row>
    <row r="45" spans="1:8" ht="15" customHeight="1">
      <c r="A45" s="992" t="s">
        <v>9</v>
      </c>
      <c r="B45" s="993">
        <v>2009</v>
      </c>
      <c r="C45" s="993">
        <v>1713</v>
      </c>
      <c r="D45" s="993">
        <v>3722</v>
      </c>
      <c r="E45" s="993">
        <v>-4</v>
      </c>
      <c r="F45" s="993">
        <v>-9</v>
      </c>
      <c r="G45" s="1030">
        <v>-3.4805890227577185E-3</v>
      </c>
      <c r="H45" s="297"/>
    </row>
    <row r="46" spans="1:8" ht="15" customHeight="1">
      <c r="A46" s="992" t="s">
        <v>10</v>
      </c>
      <c r="B46" s="993">
        <v>3021</v>
      </c>
      <c r="C46" s="993">
        <v>2830</v>
      </c>
      <c r="D46" s="993">
        <v>5851</v>
      </c>
      <c r="E46" s="993">
        <v>-15</v>
      </c>
      <c r="F46" s="993">
        <v>-49</v>
      </c>
      <c r="G46" s="1030">
        <v>-1.0819949281487773E-2</v>
      </c>
      <c r="H46" s="297"/>
    </row>
    <row r="47" spans="1:8" ht="15" customHeight="1">
      <c r="A47" s="992" t="s">
        <v>11</v>
      </c>
      <c r="B47" s="993">
        <v>3973</v>
      </c>
      <c r="C47" s="993">
        <v>3899</v>
      </c>
      <c r="D47" s="993">
        <v>7872</v>
      </c>
      <c r="E47" s="993">
        <v>-49</v>
      </c>
      <c r="F47" s="993">
        <v>21</v>
      </c>
      <c r="G47" s="1030">
        <v>-3.5443037974683955E-3</v>
      </c>
      <c r="H47" s="297"/>
    </row>
    <row r="48" spans="1:8" ht="15" customHeight="1">
      <c r="A48" s="992" t="s">
        <v>12</v>
      </c>
      <c r="B48" s="993">
        <v>4385</v>
      </c>
      <c r="C48" s="993">
        <v>4424</v>
      </c>
      <c r="D48" s="993">
        <v>8809</v>
      </c>
      <c r="E48" s="993">
        <v>3</v>
      </c>
      <c r="F48" s="993">
        <v>-37</v>
      </c>
      <c r="G48" s="1030">
        <v>-3.844849033133535E-3</v>
      </c>
      <c r="H48" s="297"/>
    </row>
    <row r="49" spans="1:8" ht="15" customHeight="1">
      <c r="A49" s="992" t="s">
        <v>39</v>
      </c>
      <c r="B49" s="993">
        <v>7324</v>
      </c>
      <c r="C49" s="993">
        <v>6905</v>
      </c>
      <c r="D49" s="993">
        <v>14229</v>
      </c>
      <c r="E49" s="993">
        <v>29</v>
      </c>
      <c r="F49" s="993">
        <v>9</v>
      </c>
      <c r="G49" s="1030">
        <v>2.6777535057431745E-3</v>
      </c>
      <c r="H49" s="299"/>
    </row>
    <row r="50" spans="1:8" ht="15" customHeight="1">
      <c r="A50" s="992" t="s">
        <v>40</v>
      </c>
      <c r="B50" s="993">
        <v>3215</v>
      </c>
      <c r="C50" s="993">
        <v>2376</v>
      </c>
      <c r="D50" s="993">
        <v>5591</v>
      </c>
      <c r="E50" s="993">
        <v>62</v>
      </c>
      <c r="F50" s="993">
        <v>38</v>
      </c>
      <c r="G50" s="1030">
        <v>1.8211619012930225E-2</v>
      </c>
    </row>
    <row r="51" spans="1:8" ht="15" customHeight="1">
      <c r="A51" s="992" t="s">
        <v>41</v>
      </c>
      <c r="B51" s="993">
        <v>298</v>
      </c>
      <c r="C51" s="993">
        <v>154</v>
      </c>
      <c r="D51" s="993">
        <v>452</v>
      </c>
      <c r="E51" s="993">
        <v>5</v>
      </c>
      <c r="F51" s="993">
        <v>12</v>
      </c>
      <c r="G51" s="1030">
        <v>3.9080459770114873E-2</v>
      </c>
    </row>
    <row r="52" spans="1:8" ht="15" customHeight="1">
      <c r="A52" s="992" t="s">
        <v>42</v>
      </c>
      <c r="B52" s="993">
        <v>2</v>
      </c>
      <c r="C52" s="993">
        <v>0</v>
      </c>
      <c r="D52" s="993">
        <v>2</v>
      </c>
      <c r="E52" s="993">
        <v>0</v>
      </c>
      <c r="F52" s="993">
        <v>0</v>
      </c>
      <c r="G52" s="1030">
        <v>0</v>
      </c>
    </row>
    <row r="53" spans="1:8" ht="24">
      <c r="A53" s="994" t="s">
        <v>521</v>
      </c>
      <c r="B53" s="995">
        <v>25777</v>
      </c>
      <c r="C53" s="995">
        <v>23331</v>
      </c>
      <c r="D53" s="995">
        <v>49108</v>
      </c>
      <c r="E53" s="995">
        <v>5</v>
      </c>
      <c r="F53" s="995">
        <v>-9</v>
      </c>
      <c r="G53" s="1031">
        <v>-8.1446489656245014E-5</v>
      </c>
      <c r="H53" s="168"/>
    </row>
    <row r="54" spans="1:8" ht="12.75" customHeight="1">
      <c r="A54" s="977" t="s">
        <v>884</v>
      </c>
      <c r="B54" s="947"/>
      <c r="C54" s="947"/>
      <c r="D54" s="947"/>
      <c r="E54" s="947"/>
      <c r="F54" s="947"/>
      <c r="G54" s="947"/>
      <c r="H54" s="168"/>
    </row>
    <row r="55" spans="1:8" ht="12.75" customHeight="1">
      <c r="B55" s="168"/>
      <c r="C55" s="168"/>
      <c r="D55" s="168"/>
      <c r="E55" s="168"/>
      <c r="F55" s="168"/>
      <c r="G55" s="168"/>
      <c r="H55" s="168"/>
    </row>
    <row r="56" spans="1:8">
      <c r="A56" s="586" t="s">
        <v>81</v>
      </c>
    </row>
    <row r="57" spans="1:8">
      <c r="G57" s="758" t="s">
        <v>776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5"/>
      <c r="J66" s="185"/>
      <c r="K66" s="185"/>
      <c r="L66" s="185"/>
    </row>
    <row r="67" spans="9:12" ht="12.75" customHeight="1">
      <c r="I67" s="185"/>
      <c r="J67" s="185"/>
      <c r="K67" s="185"/>
      <c r="L67" s="185"/>
    </row>
    <row r="68" spans="9:12" ht="12.75" customHeight="1">
      <c r="I68" s="185"/>
      <c r="J68" s="185"/>
      <c r="K68" s="185"/>
      <c r="L68" s="185"/>
    </row>
    <row r="69" spans="9:12" ht="12.75" customHeight="1">
      <c r="I69" s="1187"/>
      <c r="J69" s="1187"/>
      <c r="K69" s="185"/>
      <c r="L69" s="185"/>
    </row>
    <row r="70" spans="9:12" ht="12.75" customHeight="1">
      <c r="I70" s="313"/>
      <c r="J70" s="1182"/>
      <c r="K70" s="185"/>
      <c r="L70" s="185"/>
    </row>
    <row r="71" spans="9:12" ht="12.75" customHeight="1">
      <c r="I71" s="314"/>
      <c r="J71" s="1183"/>
      <c r="K71" s="185"/>
      <c r="L71" s="185"/>
    </row>
    <row r="72" spans="9:12" ht="12.75" customHeight="1">
      <c r="I72" s="316"/>
      <c r="J72" s="317"/>
      <c r="K72" s="185"/>
      <c r="L72" s="185"/>
    </row>
    <row r="73" spans="9:12" ht="12.75" customHeight="1">
      <c r="I73" s="316"/>
      <c r="J73" s="317"/>
      <c r="K73" s="185"/>
      <c r="L73" s="185"/>
    </row>
    <row r="74" spans="9:12" ht="12.75" customHeight="1">
      <c r="I74" s="316"/>
      <c r="J74" s="317"/>
      <c r="K74" s="185"/>
      <c r="L74" s="185"/>
    </row>
    <row r="75" spans="9:12" ht="12.75" customHeight="1">
      <c r="I75" s="316"/>
      <c r="J75" s="317"/>
      <c r="K75" s="185"/>
      <c r="L75" s="185"/>
    </row>
    <row r="76" spans="9:12" ht="12.75" customHeight="1">
      <c r="I76" s="316"/>
      <c r="J76" s="317"/>
      <c r="K76" s="185"/>
      <c r="L76" s="185"/>
    </row>
    <row r="77" spans="9:12" ht="12.75" customHeight="1">
      <c r="I77" s="185"/>
      <c r="J77" s="185"/>
      <c r="K77" s="185"/>
      <c r="L77" s="185"/>
    </row>
    <row r="78" spans="9:12" ht="12.75" customHeight="1">
      <c r="I78" s="185"/>
      <c r="J78" s="185"/>
      <c r="K78" s="185"/>
      <c r="L78" s="185"/>
    </row>
    <row r="79" spans="9:12" ht="12.75" customHeight="1">
      <c r="I79" s="185"/>
      <c r="J79" s="185"/>
      <c r="K79" s="185"/>
      <c r="L79" s="185"/>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49" customWidth="1"/>
    <col min="2" max="2" width="11.7109375" style="249" customWidth="1"/>
    <col min="3" max="3" width="10.85546875" style="249" customWidth="1"/>
    <col min="4" max="4" width="11.28515625" style="249" customWidth="1"/>
    <col min="5" max="5" width="11.140625" style="249" customWidth="1"/>
    <col min="6" max="6" width="11.28515625" style="249" customWidth="1"/>
    <col min="7" max="8" width="11.140625" style="249" customWidth="1"/>
    <col min="9" max="9" width="11.28515625" style="249" customWidth="1"/>
    <col min="10" max="10" width="11" style="249" bestFit="1" customWidth="1"/>
    <col min="11" max="11" width="10.140625" style="249" customWidth="1"/>
    <col min="12" max="12" width="11" style="249" customWidth="1"/>
    <col min="13" max="16384" width="8.85546875" style="249"/>
  </cols>
  <sheetData>
    <row r="1" spans="1:12">
      <c r="A1" s="140" t="s">
        <v>970</v>
      </c>
      <c r="I1" s="127" t="str">
        <f>Naslovnica!A20</f>
        <v>Prosinac 2024.</v>
      </c>
      <c r="L1" s="127"/>
    </row>
    <row r="2" spans="1:12">
      <c r="A2" s="528" t="s">
        <v>971</v>
      </c>
      <c r="I2" s="504" t="str">
        <f>Naslovnica!A24</f>
        <v>December 2024</v>
      </c>
      <c r="L2" s="504"/>
    </row>
    <row r="3" spans="1:12" ht="10.15" customHeight="1">
      <c r="A3" s="528"/>
      <c r="I3" s="504"/>
      <c r="L3" s="504"/>
    </row>
    <row r="4" spans="1:12" ht="12.75" customHeight="1">
      <c r="I4" s="13" t="s">
        <v>1325</v>
      </c>
    </row>
    <row r="5" spans="1:12" ht="19.899999999999999" customHeight="1">
      <c r="A5" s="1165" t="s">
        <v>1029</v>
      </c>
      <c r="B5" s="1169" t="s">
        <v>1008</v>
      </c>
      <c r="C5" s="1169"/>
      <c r="D5" s="1169"/>
      <c r="E5" s="1169"/>
      <c r="F5" s="1167" t="s">
        <v>1010</v>
      </c>
      <c r="G5" s="1164" t="s">
        <v>1007</v>
      </c>
      <c r="H5" s="1165" t="s">
        <v>1009</v>
      </c>
      <c r="I5" s="1165" t="s">
        <v>1031</v>
      </c>
    </row>
    <row r="6" spans="1:12" s="63" customFormat="1" ht="69" customHeight="1">
      <c r="A6" s="1165"/>
      <c r="B6" s="877" t="s">
        <v>1003</v>
      </c>
      <c r="C6" s="877" t="s">
        <v>1004</v>
      </c>
      <c r="D6" s="877" t="s">
        <v>1005</v>
      </c>
      <c r="E6" s="877" t="s">
        <v>1006</v>
      </c>
      <c r="F6" s="1167"/>
      <c r="G6" s="1164"/>
      <c r="H6" s="1165"/>
      <c r="I6" s="1165"/>
      <c r="J6" s="853"/>
    </row>
    <row r="7" spans="1:12" s="63" customFormat="1">
      <c r="A7" s="873" t="s">
        <v>1301</v>
      </c>
      <c r="B7" s="885">
        <v>41.607660000000003</v>
      </c>
      <c r="C7" s="885">
        <v>7.9229599999999998</v>
      </c>
      <c r="D7" s="885">
        <v>18.29757</v>
      </c>
      <c r="E7" s="885">
        <v>0</v>
      </c>
      <c r="F7" s="886">
        <v>67.828190000000006</v>
      </c>
      <c r="G7" s="889">
        <v>3.6684596287570477</v>
      </c>
      <c r="H7" s="886">
        <v>580.86324999999988</v>
      </c>
      <c r="I7" s="886">
        <v>820.5405343420266</v>
      </c>
    </row>
    <row r="8" spans="1:12" s="63" customFormat="1">
      <c r="A8" s="873" t="s">
        <v>822</v>
      </c>
      <c r="B8" s="885">
        <v>22.823080000000001</v>
      </c>
      <c r="C8" s="885">
        <v>12.17933</v>
      </c>
      <c r="D8" s="885">
        <v>35.791139999999999</v>
      </c>
      <c r="E8" s="885">
        <v>0</v>
      </c>
      <c r="F8" s="886">
        <v>70.793549999999996</v>
      </c>
      <c r="G8" s="887">
        <v>1.8429797302778419</v>
      </c>
      <c r="H8" s="886">
        <v>335.39015999999901</v>
      </c>
      <c r="I8" s="886">
        <v>4116.3242957170332</v>
      </c>
    </row>
    <row r="9" spans="1:12" s="63" customFormat="1">
      <c r="A9" s="873" t="s">
        <v>809</v>
      </c>
      <c r="B9" s="885">
        <v>4.0670599999999997</v>
      </c>
      <c r="C9" s="885">
        <v>45.850430000000003</v>
      </c>
      <c r="D9" s="885">
        <v>25.988330000000001</v>
      </c>
      <c r="E9" s="885">
        <v>0</v>
      </c>
      <c r="F9" s="886">
        <v>75.905820000000006</v>
      </c>
      <c r="G9" s="887">
        <v>0.64514744722602591</v>
      </c>
      <c r="H9" s="886">
        <v>270.47064</v>
      </c>
      <c r="I9" s="886">
        <v>3371.7776268989287</v>
      </c>
    </row>
    <row r="10" spans="1:12" s="63" customFormat="1">
      <c r="A10" s="873" t="s">
        <v>173</v>
      </c>
      <c r="B10" s="885">
        <v>5.4368800000000004</v>
      </c>
      <c r="C10" s="885">
        <v>15.69702</v>
      </c>
      <c r="D10" s="885">
        <v>15.33418</v>
      </c>
      <c r="E10" s="885">
        <v>0</v>
      </c>
      <c r="F10" s="886">
        <v>36.46808</v>
      </c>
      <c r="G10" s="887">
        <v>2.6063305459522321</v>
      </c>
      <c r="H10" s="886">
        <v>153.33860000000004</v>
      </c>
      <c r="I10" s="886">
        <v>5549.7711454569007</v>
      </c>
    </row>
    <row r="11" spans="1:12" s="63" customFormat="1">
      <c r="A11" s="873" t="s">
        <v>824</v>
      </c>
      <c r="B11" s="885">
        <v>93.393160000000009</v>
      </c>
      <c r="C11" s="885">
        <v>7.9263000000000003</v>
      </c>
      <c r="D11" s="885">
        <v>69.922479999999993</v>
      </c>
      <c r="E11" s="885">
        <v>0</v>
      </c>
      <c r="F11" s="886">
        <v>171.24194</v>
      </c>
      <c r="G11" s="887">
        <v>0.65548719535184996</v>
      </c>
      <c r="H11" s="886">
        <v>1238.0227500000001</v>
      </c>
      <c r="I11" s="886">
        <v>16543.27957691751</v>
      </c>
    </row>
    <row r="12" spans="1:12" s="63" customFormat="1">
      <c r="A12" s="873" t="s">
        <v>174</v>
      </c>
      <c r="B12" s="885">
        <v>1.6779600000000001</v>
      </c>
      <c r="C12" s="885">
        <v>35.890129999999999</v>
      </c>
      <c r="D12" s="885">
        <v>18.07761</v>
      </c>
      <c r="E12" s="885">
        <v>0</v>
      </c>
      <c r="F12" s="886">
        <v>55.645699999999998</v>
      </c>
      <c r="G12" s="887">
        <v>3.3074661549429765</v>
      </c>
      <c r="H12" s="886">
        <v>173.00919999999974</v>
      </c>
      <c r="I12" s="886">
        <v>1468.4033347348854</v>
      </c>
    </row>
    <row r="13" spans="1:12" s="63" customFormat="1">
      <c r="A13" s="873" t="s">
        <v>175</v>
      </c>
      <c r="B13" s="885">
        <v>123.78700000000001</v>
      </c>
      <c r="C13" s="885">
        <v>64.156089999999992</v>
      </c>
      <c r="D13" s="885">
        <v>197.68860000000001</v>
      </c>
      <c r="E13" s="885">
        <v>0</v>
      </c>
      <c r="F13" s="886">
        <v>385.63168999999999</v>
      </c>
      <c r="G13" s="887">
        <v>1.6710553292456245</v>
      </c>
      <c r="H13" s="886">
        <v>1907.7288200000003</v>
      </c>
      <c r="I13" s="886">
        <v>27859.39725761961</v>
      </c>
    </row>
    <row r="14" spans="1:12" s="63" customFormat="1">
      <c r="A14" s="874" t="s">
        <v>176</v>
      </c>
      <c r="B14" s="885">
        <v>36.482709999999997</v>
      </c>
      <c r="C14" s="885">
        <v>84.367630000000005</v>
      </c>
      <c r="D14" s="885">
        <v>149.93453</v>
      </c>
      <c r="E14" s="885">
        <v>0.46706999999999999</v>
      </c>
      <c r="F14" s="886">
        <v>271.25193999999999</v>
      </c>
      <c r="G14" s="887">
        <v>1.6421720963686055</v>
      </c>
      <c r="H14" s="886">
        <v>1436.5962700000091</v>
      </c>
      <c r="I14" s="886">
        <v>19905.109339847371</v>
      </c>
    </row>
    <row r="15" spans="1:12" s="63" customFormat="1">
      <c r="A15" s="875" t="s">
        <v>177</v>
      </c>
      <c r="B15" s="885">
        <v>49.842970000000001</v>
      </c>
      <c r="C15" s="885">
        <v>124.85632000000001</v>
      </c>
      <c r="D15" s="885">
        <v>97.976740000000007</v>
      </c>
      <c r="E15" s="885">
        <v>10.82193</v>
      </c>
      <c r="F15" s="886">
        <v>283.49796000000003</v>
      </c>
      <c r="G15" s="887">
        <v>2.2241426448304398</v>
      </c>
      <c r="H15" s="886">
        <v>846.66332000000148</v>
      </c>
      <c r="I15" s="886">
        <v>15299.555373200616</v>
      </c>
    </row>
    <row r="16" spans="1:12" s="63" customFormat="1">
      <c r="A16" s="875" t="s">
        <v>178</v>
      </c>
      <c r="B16" s="885">
        <v>178.35400000000001</v>
      </c>
      <c r="C16" s="885">
        <v>28.439919999999997</v>
      </c>
      <c r="D16" s="885">
        <v>266.98141999999996</v>
      </c>
      <c r="E16" s="885">
        <v>0</v>
      </c>
      <c r="F16" s="886">
        <v>473.77533999999997</v>
      </c>
      <c r="G16" s="887">
        <v>1.328920459687351</v>
      </c>
      <c r="H16" s="886">
        <v>2725.7050100000015</v>
      </c>
      <c r="I16" s="886">
        <v>31276.845148403347</v>
      </c>
    </row>
    <row r="17" spans="1:12" s="63" customFormat="1">
      <c r="A17" s="875" t="s">
        <v>179</v>
      </c>
      <c r="B17" s="885">
        <v>1032.0940500000002</v>
      </c>
      <c r="C17" s="885">
        <v>191.95248999999998</v>
      </c>
      <c r="D17" s="885">
        <v>316.10566</v>
      </c>
      <c r="E17" s="885">
        <v>0</v>
      </c>
      <c r="F17" s="886">
        <v>1540.1522</v>
      </c>
      <c r="G17" s="887">
        <v>3.8078309453989885</v>
      </c>
      <c r="H17" s="886">
        <v>3663.6919200000048</v>
      </c>
      <c r="I17" s="886">
        <v>46714.768153856261</v>
      </c>
    </row>
    <row r="18" spans="1:12" s="63" customFormat="1">
      <c r="A18" s="875" t="s">
        <v>612</v>
      </c>
      <c r="B18" s="885">
        <v>1492.0707399999999</v>
      </c>
      <c r="C18" s="885">
        <v>21.313639999999999</v>
      </c>
      <c r="D18" s="885">
        <v>66.424600000000012</v>
      </c>
      <c r="E18" s="885">
        <v>2.76532</v>
      </c>
      <c r="F18" s="886">
        <v>1582.5743</v>
      </c>
      <c r="G18" s="887">
        <v>29.762606633836619</v>
      </c>
      <c r="H18" s="886">
        <v>2022.115490000002</v>
      </c>
      <c r="I18" s="886">
        <v>10629.84240554118</v>
      </c>
    </row>
    <row r="19" spans="1:12" s="63" customFormat="1">
      <c r="A19" s="874" t="s">
        <v>180</v>
      </c>
      <c r="B19" s="885">
        <v>36.372579999999999</v>
      </c>
      <c r="C19" s="885">
        <v>5.2145299999999999</v>
      </c>
      <c r="D19" s="885">
        <v>59.529499999999999</v>
      </c>
      <c r="E19" s="885">
        <v>0</v>
      </c>
      <c r="F19" s="886">
        <v>101.11660999999999</v>
      </c>
      <c r="G19" s="887">
        <v>1.2746786841154529</v>
      </c>
      <c r="H19" s="886">
        <v>603.97448000000077</v>
      </c>
      <c r="I19" s="886">
        <v>5357.2684092268883</v>
      </c>
    </row>
    <row r="20" spans="1:12" s="63" customFormat="1">
      <c r="A20" s="874" t="s">
        <v>181</v>
      </c>
      <c r="B20" s="885">
        <v>711.8</v>
      </c>
      <c r="C20" s="885">
        <v>52.245980000000003</v>
      </c>
      <c r="D20" s="885">
        <v>146.36876999999998</v>
      </c>
      <c r="E20" s="885">
        <v>0.76439999999999997</v>
      </c>
      <c r="F20" s="886">
        <v>911.17914999999994</v>
      </c>
      <c r="G20" s="887">
        <v>31.334926458715778</v>
      </c>
      <c r="H20" s="886">
        <v>1384.1555299999982</v>
      </c>
      <c r="I20" s="886">
        <v>10110.596496821949</v>
      </c>
    </row>
    <row r="21" spans="1:12" s="63" customFormat="1">
      <c r="A21" s="874" t="s">
        <v>185</v>
      </c>
      <c r="B21" s="885">
        <v>3.09334</v>
      </c>
      <c r="C21" s="885">
        <v>2.4411300000000002</v>
      </c>
      <c r="D21" s="885">
        <v>6.96225</v>
      </c>
      <c r="E21" s="885">
        <v>0</v>
      </c>
      <c r="F21" s="886">
        <v>12.49672</v>
      </c>
      <c r="G21" s="887">
        <v>2.1452927777707869</v>
      </c>
      <c r="H21" s="886">
        <v>59.688400000000172</v>
      </c>
      <c r="I21" s="886">
        <v>517.88802825204061</v>
      </c>
    </row>
    <row r="22" spans="1:12" s="63" customFormat="1">
      <c r="A22" s="874" t="s">
        <v>215</v>
      </c>
      <c r="B22" s="885">
        <v>4.4107700000000003</v>
      </c>
      <c r="C22" s="885">
        <v>8.6336899999999996</v>
      </c>
      <c r="D22" s="885">
        <v>9.8345500000000001</v>
      </c>
      <c r="E22" s="885">
        <v>0</v>
      </c>
      <c r="F22" s="886">
        <v>22.879010000000001</v>
      </c>
      <c r="G22" s="887">
        <v>1.5798235089824142</v>
      </c>
      <c r="H22" s="886">
        <v>92.328650000000096</v>
      </c>
      <c r="I22" s="886">
        <v>493.42648271285424</v>
      </c>
    </row>
    <row r="23" spans="1:12" s="63" customFormat="1">
      <c r="A23" s="874" t="s">
        <v>214</v>
      </c>
      <c r="B23" s="885">
        <v>0</v>
      </c>
      <c r="C23" s="885">
        <v>20.996290000000002</v>
      </c>
      <c r="D23" s="885">
        <v>77.709360000000004</v>
      </c>
      <c r="E23" s="885">
        <v>0</v>
      </c>
      <c r="F23" s="886">
        <v>98.705650000000006</v>
      </c>
      <c r="G23" s="887">
        <v>22.380102705493893</v>
      </c>
      <c r="H23" s="886">
        <v>587.42522999999892</v>
      </c>
      <c r="I23" s="886">
        <v>11047.539816421795</v>
      </c>
    </row>
    <row r="24" spans="1:12" s="63" customFormat="1">
      <c r="A24" s="874" t="s">
        <v>182</v>
      </c>
      <c r="B24" s="885">
        <v>0</v>
      </c>
      <c r="C24" s="885">
        <v>128.66596999999999</v>
      </c>
      <c r="D24" s="885">
        <v>154.68922000000001</v>
      </c>
      <c r="E24" s="885">
        <v>28.2224</v>
      </c>
      <c r="F24" s="886">
        <v>311.57758999999999</v>
      </c>
      <c r="G24" s="887">
        <v>-0.10865825424800235</v>
      </c>
      <c r="H24" s="886">
        <v>1495.0060099999955</v>
      </c>
      <c r="I24" s="886">
        <v>9424.5152967774848</v>
      </c>
    </row>
    <row r="25" spans="1:12" s="63" customFormat="1">
      <c r="A25" s="873" t="s">
        <v>183</v>
      </c>
      <c r="B25" s="885">
        <v>2.0833900000000001</v>
      </c>
      <c r="C25" s="885">
        <v>101.09267999999999</v>
      </c>
      <c r="D25" s="885">
        <v>43.51267</v>
      </c>
      <c r="E25" s="885">
        <v>0</v>
      </c>
      <c r="F25" s="886">
        <v>146.68874</v>
      </c>
      <c r="G25" s="887">
        <v>2.3002311464042715</v>
      </c>
      <c r="H25" s="886">
        <v>490.6583899999996</v>
      </c>
      <c r="I25" s="886">
        <v>6458.0123931860053</v>
      </c>
    </row>
    <row r="26" spans="1:12" s="63" customFormat="1">
      <c r="A26" s="874" t="s">
        <v>184</v>
      </c>
      <c r="B26" s="885">
        <v>33.931440000000002</v>
      </c>
      <c r="C26" s="885">
        <v>124.16283</v>
      </c>
      <c r="D26" s="885">
        <v>82.751369999999994</v>
      </c>
      <c r="E26" s="885">
        <v>2.6657600000000001</v>
      </c>
      <c r="F26" s="886">
        <v>243.51140000000001</v>
      </c>
      <c r="G26" s="887">
        <v>3.7180016759262395</v>
      </c>
      <c r="H26" s="886">
        <v>807.51720999999998</v>
      </c>
      <c r="I26" s="886">
        <v>7101.6518886767526</v>
      </c>
    </row>
    <row r="27" spans="1:12" s="63" customFormat="1">
      <c r="A27" s="874" t="s">
        <v>1339</v>
      </c>
      <c r="B27" s="885">
        <v>0</v>
      </c>
      <c r="C27" s="885">
        <v>67.798000000000002</v>
      </c>
      <c r="D27" s="885">
        <v>55.701730000000005</v>
      </c>
      <c r="E27" s="885">
        <v>9.9540000000000003E-2</v>
      </c>
      <c r="F27" s="886">
        <v>123.59927</v>
      </c>
      <c r="G27" s="887">
        <v>2.0799127452575665</v>
      </c>
      <c r="H27" s="886">
        <v>561.72978000000057</v>
      </c>
      <c r="I27" s="886">
        <v>7512.848965606212</v>
      </c>
    </row>
    <row r="28" spans="1:12" s="63" customFormat="1" ht="18.75" customHeight="1">
      <c r="A28" s="855" t="s">
        <v>965</v>
      </c>
      <c r="B28" s="888">
        <v>3873.32879</v>
      </c>
      <c r="C28" s="888">
        <v>1151.8033600000001</v>
      </c>
      <c r="D28" s="888">
        <v>1915.5822800000003</v>
      </c>
      <c r="E28" s="888">
        <v>45.806419999999996</v>
      </c>
      <c r="F28" s="888">
        <v>6986.5208499999999</v>
      </c>
      <c r="G28" s="904">
        <v>3.1153532760918159</v>
      </c>
      <c r="H28" s="888">
        <v>21436.079110000013</v>
      </c>
      <c r="I28" s="888">
        <v>248438.06658233522</v>
      </c>
    </row>
    <row r="29" spans="1:12">
      <c r="A29" s="28" t="s">
        <v>522</v>
      </c>
      <c r="I29" s="861"/>
      <c r="J29" s="861"/>
      <c r="K29" s="861"/>
      <c r="L29" s="862"/>
    </row>
    <row r="30" spans="1:12">
      <c r="A30" s="32" t="s">
        <v>884</v>
      </c>
      <c r="B30" s="768"/>
      <c r="C30" s="852"/>
      <c r="D30" s="703"/>
      <c r="E30" s="767"/>
      <c r="F30" s="767"/>
      <c r="G30" s="767"/>
      <c r="I30" s="861"/>
      <c r="J30" s="861"/>
      <c r="K30" s="861"/>
      <c r="L30" s="862"/>
    </row>
    <row r="31" spans="1:12" ht="12.75" customHeight="1">
      <c r="A31" s="249" t="s">
        <v>1066</v>
      </c>
    </row>
    <row r="32" spans="1:12" ht="12.75" customHeight="1">
      <c r="A32" s="884" t="s">
        <v>1035</v>
      </c>
    </row>
    <row r="33" spans="1:13" ht="12.75" customHeight="1"/>
    <row r="34" spans="1:13">
      <c r="A34" s="140" t="s">
        <v>972</v>
      </c>
      <c r="H34" s="849"/>
      <c r="L34" s="127" t="str">
        <f>I1</f>
        <v>Prosinac 2024.</v>
      </c>
    </row>
    <row r="35" spans="1:13">
      <c r="A35" s="528" t="s">
        <v>973</v>
      </c>
      <c r="H35" s="850"/>
      <c r="L35" s="504" t="str">
        <f>I2</f>
        <v>December 2024</v>
      </c>
    </row>
    <row r="36" spans="1:13" ht="10.15" customHeight="1">
      <c r="A36" s="528"/>
      <c r="H36" s="850"/>
    </row>
    <row r="37" spans="1:13" ht="10.15" customHeight="1">
      <c r="A37" s="528"/>
      <c r="H37" s="850"/>
      <c r="L37" s="13" t="s">
        <v>1325</v>
      </c>
    </row>
    <row r="38" spans="1:13" s="63" customFormat="1" ht="14.45" customHeight="1">
      <c r="A38" s="1165" t="s">
        <v>1029</v>
      </c>
      <c r="B38" s="1168" t="s">
        <v>1065</v>
      </c>
      <c r="C38" s="1168"/>
      <c r="D38" s="1168"/>
      <c r="E38" s="1168"/>
      <c r="F38" s="1166" t="s">
        <v>1013</v>
      </c>
      <c r="G38" s="1166"/>
      <c r="H38" s="1166"/>
      <c r="I38" s="1167" t="s">
        <v>1012</v>
      </c>
      <c r="J38" s="1167" t="s">
        <v>1007</v>
      </c>
      <c r="K38" s="1165" t="s">
        <v>1009</v>
      </c>
      <c r="L38" s="1165" t="s">
        <v>1032</v>
      </c>
      <c r="M38" s="853"/>
    </row>
    <row r="39" spans="1:13" s="63" customFormat="1" ht="94.9" customHeight="1">
      <c r="A39" s="1165"/>
      <c r="B39" s="877" t="s">
        <v>1015</v>
      </c>
      <c r="C39" s="877" t="s">
        <v>1016</v>
      </c>
      <c r="D39" s="877" t="s">
        <v>1017</v>
      </c>
      <c r="E39" s="877" t="s">
        <v>1018</v>
      </c>
      <c r="F39" s="877" t="s">
        <v>1014</v>
      </c>
      <c r="G39" s="877" t="s">
        <v>1019</v>
      </c>
      <c r="H39" s="877" t="s">
        <v>966</v>
      </c>
      <c r="I39" s="1167"/>
      <c r="J39" s="1167"/>
      <c r="K39" s="1165"/>
      <c r="L39" s="1165"/>
    </row>
    <row r="40" spans="1:13" s="63" customFormat="1">
      <c r="A40" s="873" t="s">
        <v>1301</v>
      </c>
      <c r="B40" s="885">
        <v>0</v>
      </c>
      <c r="C40" s="885">
        <v>0</v>
      </c>
      <c r="D40" s="885">
        <v>0</v>
      </c>
      <c r="E40" s="885">
        <v>0.98500999999999994</v>
      </c>
      <c r="F40" s="885">
        <v>0</v>
      </c>
      <c r="G40" s="885">
        <v>2.2983500000000001</v>
      </c>
      <c r="H40" s="885">
        <v>0</v>
      </c>
      <c r="I40" s="886">
        <v>3.2833600000000001</v>
      </c>
      <c r="J40" s="1064">
        <v>1</v>
      </c>
      <c r="K40" s="886">
        <v>47.500910000000005</v>
      </c>
      <c r="L40" s="886">
        <v>47.500910000000005</v>
      </c>
    </row>
    <row r="41" spans="1:13" s="63" customFormat="1">
      <c r="A41" s="873" t="s">
        <v>822</v>
      </c>
      <c r="B41" s="885">
        <v>9.0659599999999987</v>
      </c>
      <c r="C41" s="885">
        <v>0</v>
      </c>
      <c r="D41" s="885">
        <v>0</v>
      </c>
      <c r="E41" s="885">
        <v>0</v>
      </c>
      <c r="F41" s="885">
        <v>0</v>
      </c>
      <c r="G41" s="885">
        <v>0</v>
      </c>
      <c r="H41" s="885">
        <v>0</v>
      </c>
      <c r="I41" s="886">
        <v>9.0659599999999987</v>
      </c>
      <c r="J41" s="1064">
        <v>-0.40666907944294983</v>
      </c>
      <c r="K41" s="886">
        <v>38.594409999999868</v>
      </c>
      <c r="L41" s="886">
        <v>541.0914730559424</v>
      </c>
    </row>
    <row r="42" spans="1:13" s="63" customFormat="1">
      <c r="A42" s="873" t="s">
        <v>809</v>
      </c>
      <c r="B42" s="885">
        <v>0</v>
      </c>
      <c r="C42" s="885">
        <v>0</v>
      </c>
      <c r="D42" s="885">
        <v>0</v>
      </c>
      <c r="E42" s="885">
        <v>0</v>
      </c>
      <c r="F42" s="885">
        <v>0</v>
      </c>
      <c r="G42" s="885">
        <v>1.2734400000000001</v>
      </c>
      <c r="H42" s="885">
        <v>0</v>
      </c>
      <c r="I42" s="886">
        <v>1.2734400000000001</v>
      </c>
      <c r="J42" s="1064">
        <v>1</v>
      </c>
      <c r="K42" s="886">
        <v>53.293929999999932</v>
      </c>
      <c r="L42" s="886">
        <v>818.61435779281987</v>
      </c>
    </row>
    <row r="43" spans="1:13" s="63" customFormat="1">
      <c r="A43" s="873" t="s">
        <v>173</v>
      </c>
      <c r="B43" s="885">
        <v>0</v>
      </c>
      <c r="C43" s="885">
        <v>0</v>
      </c>
      <c r="D43" s="885">
        <v>0</v>
      </c>
      <c r="E43" s="885">
        <v>0</v>
      </c>
      <c r="F43" s="885">
        <v>0</v>
      </c>
      <c r="G43" s="885">
        <v>0</v>
      </c>
      <c r="H43" s="885">
        <v>0</v>
      </c>
      <c r="I43" s="886">
        <v>0</v>
      </c>
      <c r="J43" s="1064">
        <v>-1</v>
      </c>
      <c r="K43" s="886">
        <v>146.53355000000101</v>
      </c>
      <c r="L43" s="886">
        <v>4309.0655275817917</v>
      </c>
    </row>
    <row r="44" spans="1:13" s="63" customFormat="1">
      <c r="A44" s="873" t="s">
        <v>824</v>
      </c>
      <c r="B44" s="885">
        <v>0</v>
      </c>
      <c r="C44" s="885">
        <v>0</v>
      </c>
      <c r="D44" s="885">
        <v>0</v>
      </c>
      <c r="E44" s="885">
        <v>0</v>
      </c>
      <c r="F44" s="885">
        <v>0</v>
      </c>
      <c r="G44" s="885">
        <v>18.75178</v>
      </c>
      <c r="H44" s="885">
        <v>0</v>
      </c>
      <c r="I44" s="886">
        <v>18.75178</v>
      </c>
      <c r="J44" s="1033">
        <v>5.5368644156423645</v>
      </c>
      <c r="K44" s="886">
        <v>831.70056000000022</v>
      </c>
      <c r="L44" s="886">
        <v>6645.6059216066114</v>
      </c>
      <c r="M44" s="901"/>
    </row>
    <row r="45" spans="1:13" s="63" customFormat="1">
      <c r="A45" s="873" t="s">
        <v>174</v>
      </c>
      <c r="B45" s="885">
        <v>0</v>
      </c>
      <c r="C45" s="885">
        <v>0</v>
      </c>
      <c r="D45" s="885">
        <v>0</v>
      </c>
      <c r="E45" s="885">
        <v>0</v>
      </c>
      <c r="F45" s="885">
        <v>0</v>
      </c>
      <c r="G45" s="885">
        <v>2.2104299999999997</v>
      </c>
      <c r="H45" s="885">
        <v>0</v>
      </c>
      <c r="I45" s="886">
        <v>2.2104299999999997</v>
      </c>
      <c r="J45" s="1064">
        <v>1</v>
      </c>
      <c r="K45" s="886">
        <v>63.968189999999993</v>
      </c>
      <c r="L45" s="886">
        <v>255.93413201207778</v>
      </c>
    </row>
    <row r="46" spans="1:13" s="63" customFormat="1">
      <c r="A46" s="873" t="s">
        <v>175</v>
      </c>
      <c r="B46" s="885">
        <v>0</v>
      </c>
      <c r="C46" s="885">
        <v>0</v>
      </c>
      <c r="D46" s="885">
        <v>0</v>
      </c>
      <c r="E46" s="885">
        <v>3.5386700000000002</v>
      </c>
      <c r="F46" s="885">
        <v>0</v>
      </c>
      <c r="G46" s="885">
        <v>20.825500000000002</v>
      </c>
      <c r="H46" s="885">
        <v>0</v>
      </c>
      <c r="I46" s="886">
        <v>24.364170000000001</v>
      </c>
      <c r="J46" s="1033">
        <v>-0.40014462017384944</v>
      </c>
      <c r="K46" s="886">
        <v>869.50555000000077</v>
      </c>
      <c r="L46" s="886">
        <v>6655.1599166952028</v>
      </c>
    </row>
    <row r="47" spans="1:13" s="63" customFormat="1">
      <c r="A47" s="874" t="s">
        <v>176</v>
      </c>
      <c r="B47" s="885">
        <v>18.745979999999999</v>
      </c>
      <c r="C47" s="885">
        <v>0</v>
      </c>
      <c r="D47" s="885">
        <v>0</v>
      </c>
      <c r="E47" s="885">
        <v>0</v>
      </c>
      <c r="F47" s="885">
        <v>0</v>
      </c>
      <c r="G47" s="885">
        <v>49.554470000000002</v>
      </c>
      <c r="H47" s="885">
        <v>0</v>
      </c>
      <c r="I47" s="886">
        <v>68.300449999999998</v>
      </c>
      <c r="J47" s="1033">
        <v>-0.13712900581745568</v>
      </c>
      <c r="K47" s="886">
        <v>1087.9845400000013</v>
      </c>
      <c r="L47" s="886">
        <v>9961.6727315847093</v>
      </c>
    </row>
    <row r="48" spans="1:13" s="63" customFormat="1">
      <c r="A48" s="875" t="s">
        <v>177</v>
      </c>
      <c r="B48" s="885">
        <v>1.393E-2</v>
      </c>
      <c r="C48" s="885">
        <v>0</v>
      </c>
      <c r="D48" s="885">
        <v>20.43139</v>
      </c>
      <c r="E48" s="885">
        <v>8.8864799999999988</v>
      </c>
      <c r="F48" s="885">
        <v>3.51444</v>
      </c>
      <c r="G48" s="885">
        <v>0.16047999999999998</v>
      </c>
      <c r="H48" s="885">
        <v>0</v>
      </c>
      <c r="I48" s="886">
        <v>33.006719999999994</v>
      </c>
      <c r="J48" s="1033">
        <v>-4.0209924418834864E-2</v>
      </c>
      <c r="K48" s="886">
        <v>405.25723000000016</v>
      </c>
      <c r="L48" s="886">
        <v>6674.1864920366306</v>
      </c>
    </row>
    <row r="49" spans="1:12" s="63" customFormat="1">
      <c r="A49" s="875" t="s">
        <v>178</v>
      </c>
      <c r="B49" s="885">
        <v>5.3800000000000002E-3</v>
      </c>
      <c r="C49" s="885">
        <v>0</v>
      </c>
      <c r="D49" s="885">
        <v>86.255490000000009</v>
      </c>
      <c r="E49" s="885">
        <v>39.634869999999999</v>
      </c>
      <c r="F49" s="885">
        <v>23.908169999999998</v>
      </c>
      <c r="G49" s="885">
        <v>0</v>
      </c>
      <c r="H49" s="885">
        <v>9.9540000000000003E-2</v>
      </c>
      <c r="I49" s="886">
        <v>149.90345000000002</v>
      </c>
      <c r="J49" s="1033">
        <v>0.28266528460310014</v>
      </c>
      <c r="K49" s="886">
        <v>1310.8920100000005</v>
      </c>
      <c r="L49" s="886">
        <v>6843.2965606058806</v>
      </c>
    </row>
    <row r="50" spans="1:12" s="63" customFormat="1">
      <c r="A50" s="875" t="s">
        <v>179</v>
      </c>
      <c r="B50" s="885">
        <v>6.1001499999999993</v>
      </c>
      <c r="C50" s="885">
        <v>0</v>
      </c>
      <c r="D50" s="885">
        <v>98.476110000000006</v>
      </c>
      <c r="E50" s="885">
        <v>18.997869999999999</v>
      </c>
      <c r="F50" s="885">
        <v>35.433699999999995</v>
      </c>
      <c r="G50" s="885">
        <v>7.7471399999999999</v>
      </c>
      <c r="H50" s="885">
        <v>0</v>
      </c>
      <c r="I50" s="886">
        <v>166.75496999999999</v>
      </c>
      <c r="J50" s="1033">
        <v>0.8932634301890845</v>
      </c>
      <c r="K50" s="886">
        <v>1921.6357599999938</v>
      </c>
      <c r="L50" s="886">
        <v>22023.466864697708</v>
      </c>
    </row>
    <row r="51" spans="1:12" s="63" customFormat="1">
      <c r="A51" s="875" t="s">
        <v>612</v>
      </c>
      <c r="B51" s="885">
        <v>0</v>
      </c>
      <c r="C51" s="885">
        <v>0</v>
      </c>
      <c r="D51" s="885">
        <v>13.88646</v>
      </c>
      <c r="E51" s="885">
        <v>6.4508400000000004</v>
      </c>
      <c r="F51" s="885">
        <v>3.8013400000000002</v>
      </c>
      <c r="G51" s="885">
        <v>5.9720000000000002E-2</v>
      </c>
      <c r="H51" s="885">
        <v>0</v>
      </c>
      <c r="I51" s="886">
        <v>24.198359999999997</v>
      </c>
      <c r="J51" s="1033">
        <v>0.17581867064204526</v>
      </c>
      <c r="K51" s="886">
        <v>266.82641000000012</v>
      </c>
      <c r="L51" s="886">
        <v>725.08468383900731</v>
      </c>
    </row>
    <row r="52" spans="1:12" s="63" customFormat="1">
      <c r="A52" s="874" t="s">
        <v>180</v>
      </c>
      <c r="B52" s="885">
        <v>0</v>
      </c>
      <c r="C52" s="885">
        <v>0</v>
      </c>
      <c r="D52" s="885">
        <v>0</v>
      </c>
      <c r="E52" s="885">
        <v>0.8805599999999999</v>
      </c>
      <c r="F52" s="885">
        <v>0</v>
      </c>
      <c r="G52" s="885">
        <v>2.05463</v>
      </c>
      <c r="H52" s="885">
        <v>0</v>
      </c>
      <c r="I52" s="886">
        <v>2.93519</v>
      </c>
      <c r="J52" s="1064">
        <v>-0.79079500591936969</v>
      </c>
      <c r="K52" s="886">
        <v>195.68030999999996</v>
      </c>
      <c r="L52" s="886">
        <v>1433.8489515959916</v>
      </c>
    </row>
    <row r="53" spans="1:12" s="63" customFormat="1">
      <c r="A53" s="874" t="s">
        <v>181</v>
      </c>
      <c r="B53" s="885">
        <v>0</v>
      </c>
      <c r="C53" s="885">
        <v>0</v>
      </c>
      <c r="D53" s="885">
        <v>0</v>
      </c>
      <c r="E53" s="885">
        <v>1.3272299999999999</v>
      </c>
      <c r="F53" s="885">
        <v>0</v>
      </c>
      <c r="G53" s="885">
        <v>2.1017700000000001</v>
      </c>
      <c r="H53" s="885">
        <v>0</v>
      </c>
      <c r="I53" s="886">
        <v>3.4290000000000003</v>
      </c>
      <c r="J53" s="1033">
        <v>1</v>
      </c>
      <c r="K53" s="886">
        <v>135.32365999999996</v>
      </c>
      <c r="L53" s="886">
        <v>466.58431069082212</v>
      </c>
    </row>
    <row r="54" spans="1:12" s="63" customFormat="1">
      <c r="A54" s="874" t="s">
        <v>185</v>
      </c>
      <c r="B54" s="885">
        <v>0</v>
      </c>
      <c r="C54" s="885">
        <v>0</v>
      </c>
      <c r="D54" s="885">
        <v>0</v>
      </c>
      <c r="E54" s="885">
        <v>0</v>
      </c>
      <c r="F54" s="885">
        <v>0</v>
      </c>
      <c r="G54" s="885">
        <v>0</v>
      </c>
      <c r="H54" s="885">
        <v>0</v>
      </c>
      <c r="I54" s="886">
        <v>0</v>
      </c>
      <c r="J54" s="1064" t="s">
        <v>138</v>
      </c>
      <c r="K54" s="886">
        <v>7.1063299999999998</v>
      </c>
      <c r="L54" s="886">
        <v>17.786724772712191</v>
      </c>
    </row>
    <row r="55" spans="1:12" s="63" customFormat="1">
      <c r="A55" s="874" t="s">
        <v>215</v>
      </c>
      <c r="B55" s="885">
        <v>0</v>
      </c>
      <c r="C55" s="885">
        <v>0</v>
      </c>
      <c r="D55" s="885">
        <v>0</v>
      </c>
      <c r="E55" s="885">
        <v>0</v>
      </c>
      <c r="F55" s="885">
        <v>0</v>
      </c>
      <c r="G55" s="885">
        <v>0</v>
      </c>
      <c r="H55" s="885">
        <v>0</v>
      </c>
      <c r="I55" s="886">
        <v>0</v>
      </c>
      <c r="J55" s="1064" t="s">
        <v>138</v>
      </c>
      <c r="K55" s="886">
        <v>1.0489800000000002</v>
      </c>
      <c r="L55" s="886">
        <v>19.734781949034442</v>
      </c>
    </row>
    <row r="56" spans="1:12" s="63" customFormat="1">
      <c r="A56" s="874" t="s">
        <v>214</v>
      </c>
      <c r="B56" s="885">
        <v>0</v>
      </c>
      <c r="C56" s="885">
        <v>0</v>
      </c>
      <c r="D56" s="885">
        <v>0</v>
      </c>
      <c r="E56" s="885">
        <v>24.782979999999998</v>
      </c>
      <c r="F56" s="885">
        <v>0</v>
      </c>
      <c r="G56" s="885">
        <v>19.105400000000003</v>
      </c>
      <c r="H56" s="885">
        <v>0</v>
      </c>
      <c r="I56" s="886">
        <v>43.888379999999998</v>
      </c>
      <c r="J56" s="1033">
        <v>-0.17757440518576373</v>
      </c>
      <c r="K56" s="886">
        <v>594.34335999999939</v>
      </c>
      <c r="L56" s="886">
        <v>3001.024782102329</v>
      </c>
    </row>
    <row r="57" spans="1:12" s="63" customFormat="1">
      <c r="A57" s="874" t="s">
        <v>182</v>
      </c>
      <c r="B57" s="885">
        <v>9.9540000000000003E-2</v>
      </c>
      <c r="C57" s="885">
        <v>0</v>
      </c>
      <c r="D57" s="885">
        <v>5.4257</v>
      </c>
      <c r="E57" s="885">
        <v>2.4447899999999998</v>
      </c>
      <c r="F57" s="885">
        <v>2.7003300000000001</v>
      </c>
      <c r="G57" s="885">
        <v>0</v>
      </c>
      <c r="H57" s="885">
        <v>6.3710000000000003E-2</v>
      </c>
      <c r="I57" s="886">
        <v>10.734069999999999</v>
      </c>
      <c r="J57" s="1033">
        <v>0.45738988523163426</v>
      </c>
      <c r="K57" s="886">
        <v>223.85982999999987</v>
      </c>
      <c r="L57" s="886">
        <v>2259.8676984803228</v>
      </c>
    </row>
    <row r="58" spans="1:12" s="63" customFormat="1">
      <c r="A58" s="873" t="s">
        <v>183</v>
      </c>
      <c r="B58" s="885">
        <v>30.21313</v>
      </c>
      <c r="C58" s="885">
        <v>0</v>
      </c>
      <c r="D58" s="885">
        <v>6.9015699999999995</v>
      </c>
      <c r="E58" s="885">
        <v>1.8692299999999999</v>
      </c>
      <c r="F58" s="885">
        <v>0</v>
      </c>
      <c r="G58" s="885">
        <v>0</v>
      </c>
      <c r="H58" s="885">
        <v>0</v>
      </c>
      <c r="I58" s="886">
        <v>38.983930000000001</v>
      </c>
      <c r="J58" s="1033">
        <v>1.9405433497845355</v>
      </c>
      <c r="K58" s="886">
        <v>298.76469000000043</v>
      </c>
      <c r="L58" s="886">
        <v>2355.8455412694952</v>
      </c>
    </row>
    <row r="59" spans="1:12" s="63" customFormat="1">
      <c r="A59" s="874" t="s">
        <v>184</v>
      </c>
      <c r="B59" s="885">
        <v>9.9499999999999988E-3</v>
      </c>
      <c r="C59" s="885">
        <v>0</v>
      </c>
      <c r="D59" s="885">
        <v>4.4243500000000004</v>
      </c>
      <c r="E59" s="885">
        <v>1.97403</v>
      </c>
      <c r="F59" s="885">
        <v>3.4840000000000003E-2</v>
      </c>
      <c r="G59" s="885">
        <v>7.0168100000000004</v>
      </c>
      <c r="H59" s="885">
        <v>0</v>
      </c>
      <c r="I59" s="886">
        <v>13.459980000000002</v>
      </c>
      <c r="J59" s="1033">
        <v>0.43320722652693777</v>
      </c>
      <c r="K59" s="886">
        <v>119.45992000000012</v>
      </c>
      <c r="L59" s="886">
        <v>776.59835911672928</v>
      </c>
    </row>
    <row r="60" spans="1:12" s="63" customFormat="1">
      <c r="A60" s="874" t="s">
        <v>1339</v>
      </c>
      <c r="B60" s="885">
        <v>0.19908000000000001</v>
      </c>
      <c r="C60" s="885">
        <v>0</v>
      </c>
      <c r="D60" s="885">
        <v>10.76084</v>
      </c>
      <c r="E60" s="885">
        <v>12.46607</v>
      </c>
      <c r="F60" s="885">
        <v>0</v>
      </c>
      <c r="G60" s="885">
        <v>0</v>
      </c>
      <c r="H60" s="885">
        <v>0</v>
      </c>
      <c r="I60" s="886">
        <v>23.425989999999999</v>
      </c>
      <c r="J60" s="1033">
        <v>0.69452343045297016</v>
      </c>
      <c r="K60" s="886">
        <v>325.43171000000029</v>
      </c>
      <c r="L60" s="886">
        <v>3447.2125864675832</v>
      </c>
    </row>
    <row r="61" spans="1:12" s="63" customFormat="1" ht="18.75" customHeight="1">
      <c r="A61" s="855" t="s">
        <v>965</v>
      </c>
      <c r="B61" s="888">
        <v>64.453099999999992</v>
      </c>
      <c r="C61" s="888">
        <v>0</v>
      </c>
      <c r="D61" s="888">
        <v>246.56191000000001</v>
      </c>
      <c r="E61" s="888">
        <v>124.23862999999999</v>
      </c>
      <c r="F61" s="888">
        <v>69.392819999999986</v>
      </c>
      <c r="G61" s="888">
        <v>133.15992000000003</v>
      </c>
      <c r="H61" s="888">
        <v>0.16325000000000001</v>
      </c>
      <c r="I61" s="888">
        <v>637.96962999999982</v>
      </c>
      <c r="J61" s="904">
        <v>0.18161405829090693</v>
      </c>
      <c r="K61" s="888">
        <v>8944.7118399999945</v>
      </c>
      <c r="L61" s="888">
        <v>82248.875582158696</v>
      </c>
    </row>
    <row r="62" spans="1:12" ht="12.75" customHeight="1">
      <c r="A62" s="32" t="s">
        <v>884</v>
      </c>
      <c r="H62" s="168"/>
    </row>
    <row r="63" spans="1:12" ht="12.75" customHeight="1">
      <c r="A63" s="249" t="s">
        <v>1067</v>
      </c>
      <c r="B63" s="168"/>
      <c r="C63" s="168"/>
      <c r="D63" s="168"/>
      <c r="E63" s="168"/>
      <c r="F63" s="168"/>
      <c r="G63" s="168"/>
      <c r="H63" s="168"/>
      <c r="J63" s="76"/>
    </row>
    <row r="64" spans="1:12">
      <c r="A64" s="884" t="s">
        <v>1036</v>
      </c>
    </row>
    <row r="65" spans="1:12">
      <c r="A65" s="586" t="s">
        <v>81</v>
      </c>
      <c r="J65" s="1034"/>
    </row>
    <row r="66" spans="1:12">
      <c r="L66" s="758" t="s">
        <v>979</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5"/>
      <c r="J74" s="185"/>
      <c r="K74" s="185"/>
      <c r="L74" s="185"/>
    </row>
    <row r="75" spans="1:12" ht="12.75" customHeight="1">
      <c r="I75" s="185"/>
      <c r="J75" s="185"/>
      <c r="K75" s="185"/>
      <c r="L75" s="185"/>
    </row>
    <row r="76" spans="1:12" ht="12.75" customHeight="1">
      <c r="I76" s="185"/>
      <c r="J76" s="185"/>
      <c r="K76" s="185"/>
      <c r="L76" s="185"/>
    </row>
    <row r="77" spans="1:12" ht="12.75" customHeight="1">
      <c r="I77" s="1187"/>
      <c r="J77" s="1187"/>
      <c r="K77" s="185"/>
      <c r="L77" s="185"/>
    </row>
    <row r="78" spans="1:12" ht="12.75" customHeight="1">
      <c r="I78" s="313"/>
      <c r="J78" s="1182"/>
      <c r="K78" s="185"/>
      <c r="L78" s="185"/>
    </row>
    <row r="79" spans="1:12" ht="12.75" customHeight="1">
      <c r="I79" s="314"/>
      <c r="J79" s="1183"/>
      <c r="K79" s="185"/>
      <c r="L79" s="185"/>
    </row>
    <row r="80" spans="1:12" ht="12.75" customHeight="1">
      <c r="I80" s="316"/>
      <c r="J80" s="317"/>
      <c r="K80" s="185"/>
      <c r="L80" s="185"/>
    </row>
    <row r="81" spans="1:12" ht="12.75" customHeight="1">
      <c r="I81" s="316"/>
      <c r="J81" s="317"/>
      <c r="K81" s="185"/>
      <c r="L81" s="185"/>
    </row>
    <row r="82" spans="1:12" ht="12.75" customHeight="1">
      <c r="I82" s="316"/>
      <c r="J82" s="317"/>
      <c r="K82" s="185"/>
      <c r="L82" s="185"/>
    </row>
    <row r="83" spans="1:12" ht="12.75" customHeight="1">
      <c r="I83" s="316"/>
      <c r="J83" s="317"/>
      <c r="K83" s="185"/>
      <c r="L83" s="185"/>
    </row>
    <row r="84" spans="1:12" ht="12.75" customHeight="1">
      <c r="I84" s="316"/>
      <c r="J84" s="317"/>
      <c r="K84" s="185"/>
      <c r="L84" s="185"/>
    </row>
    <row r="85" spans="1:12" ht="12.75" customHeight="1">
      <c r="I85" s="185"/>
      <c r="J85" s="185"/>
      <c r="K85" s="185"/>
      <c r="L85" s="185"/>
    </row>
    <row r="86" spans="1:12" ht="12.75" customHeight="1">
      <c r="I86" s="185"/>
      <c r="J86" s="185"/>
      <c r="K86" s="185"/>
      <c r="L86" s="185"/>
    </row>
    <row r="87" spans="1:12" ht="12.75" customHeight="1">
      <c r="I87" s="185"/>
      <c r="J87" s="185"/>
      <c r="K87" s="185"/>
      <c r="L87" s="185"/>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7109375" style="249" customWidth="1"/>
    <col min="2" max="2" width="17" style="249" customWidth="1"/>
    <col min="3" max="3" width="8.28515625" style="249" bestFit="1" customWidth="1"/>
    <col min="4" max="4" width="9.140625" style="249" customWidth="1"/>
    <col min="5" max="5" width="9.28515625" style="249" bestFit="1" customWidth="1"/>
    <col min="6" max="6" width="9.85546875" style="249" customWidth="1"/>
    <col min="7" max="7" width="9.28515625" style="249" customWidth="1"/>
    <col min="8" max="8" width="10.7109375" style="249" customWidth="1"/>
    <col min="9" max="10" width="11.140625" style="249" customWidth="1"/>
    <col min="11" max="11" width="8.140625" style="249" bestFit="1" customWidth="1"/>
    <col min="12" max="12" width="9" style="249" customWidth="1"/>
    <col min="13" max="13" width="8.85546875" style="249" customWidth="1"/>
    <col min="14" max="16384" width="8.85546875" style="249"/>
  </cols>
  <sheetData>
    <row r="1" spans="1:8">
      <c r="A1" s="708" t="s">
        <v>974</v>
      </c>
      <c r="B1" s="947"/>
      <c r="C1" s="947"/>
      <c r="D1" s="947"/>
      <c r="E1" s="947"/>
      <c r="F1" s="947"/>
      <c r="G1" s="948" t="str">
        <f>Naslovnica!A20</f>
        <v>Prosinac 2024.</v>
      </c>
    </row>
    <row r="2" spans="1:8">
      <c r="A2" s="949" t="s">
        <v>975</v>
      </c>
      <c r="B2" s="947"/>
      <c r="C2" s="947"/>
      <c r="D2" s="947"/>
      <c r="E2" s="947"/>
      <c r="F2" s="947"/>
      <c r="G2" s="950" t="str">
        <f>Naslovnica!A24</f>
        <v>December 2024</v>
      </c>
    </row>
    <row r="3" spans="1:8">
      <c r="A3" s="947"/>
      <c r="B3" s="947"/>
      <c r="C3" s="947"/>
      <c r="D3" s="947"/>
      <c r="E3" s="947"/>
      <c r="F3" s="947"/>
      <c r="G3" s="947"/>
    </row>
    <row r="4" spans="1:8">
      <c r="A4" s="996"/>
      <c r="B4" s="996"/>
      <c r="C4" s="997"/>
      <c r="D4" s="997"/>
      <c r="E4" s="998"/>
      <c r="F4" s="998"/>
      <c r="G4" s="999" t="s">
        <v>1325</v>
      </c>
    </row>
    <row r="5" spans="1:8" s="63" customFormat="1" ht="14.45" customHeight="1">
      <c r="A5" s="1188" t="s">
        <v>1034</v>
      </c>
      <c r="B5" s="1189" t="s">
        <v>976</v>
      </c>
      <c r="C5" s="1189"/>
      <c r="D5" s="1189"/>
      <c r="E5" s="1189"/>
      <c r="F5" s="1189"/>
      <c r="G5" s="1189"/>
      <c r="H5" s="853"/>
    </row>
    <row r="6" spans="1:8" s="63" customFormat="1" ht="22.9" customHeight="1">
      <c r="A6" s="1188"/>
      <c r="B6" s="1190" t="str">
        <f>G1</f>
        <v>Prosinac 2024.</v>
      </c>
      <c r="C6" s="1190"/>
      <c r="D6" s="1191" t="s">
        <v>17</v>
      </c>
      <c r="E6" s="1191"/>
      <c r="F6" s="1194" t="s">
        <v>216</v>
      </c>
      <c r="G6" s="1194"/>
    </row>
    <row r="7" spans="1:8" s="63" customFormat="1">
      <c r="A7" s="1188"/>
      <c r="B7" s="1192" t="str">
        <f>G2</f>
        <v>December 2024</v>
      </c>
      <c r="C7" s="1193"/>
      <c r="D7" s="1196" t="s">
        <v>45</v>
      </c>
      <c r="E7" s="1196"/>
      <c r="F7" s="1196" t="s">
        <v>51</v>
      </c>
      <c r="G7" s="1196"/>
    </row>
    <row r="8" spans="1:8" s="63" customFormat="1">
      <c r="A8" s="1188"/>
      <c r="B8" s="1000" t="s">
        <v>27</v>
      </c>
      <c r="C8" s="1000" t="s">
        <v>28</v>
      </c>
      <c r="D8" s="966" t="s">
        <v>1020</v>
      </c>
      <c r="E8" s="966" t="s">
        <v>142</v>
      </c>
      <c r="F8" s="966" t="s">
        <v>1020</v>
      </c>
      <c r="G8" s="966" t="s">
        <v>142</v>
      </c>
    </row>
    <row r="9" spans="1:8" s="63" customFormat="1">
      <c r="A9" s="1188"/>
      <c r="B9" s="1001" t="s">
        <v>29</v>
      </c>
      <c r="C9" s="1001" t="s">
        <v>30</v>
      </c>
      <c r="D9" s="967" t="s">
        <v>1021</v>
      </c>
      <c r="E9" s="967" t="s">
        <v>143</v>
      </c>
      <c r="F9" s="967" t="s">
        <v>1021</v>
      </c>
      <c r="G9" s="967" t="s">
        <v>143</v>
      </c>
    </row>
    <row r="10" spans="1:8" s="63" customFormat="1" ht="15" customHeight="1">
      <c r="A10" s="1002" t="s">
        <v>1301</v>
      </c>
      <c r="B10" s="1003">
        <v>834.89468999999997</v>
      </c>
      <c r="C10" s="1004">
        <v>3.3800138911924378E-3</v>
      </c>
      <c r="D10" s="1005">
        <v>62.821529999999939</v>
      </c>
      <c r="E10" s="1006">
        <v>8.1367327935606415E-2</v>
      </c>
      <c r="F10" s="1005">
        <v>577.69916999999998</v>
      </c>
      <c r="G10" s="1006">
        <v>2.2461478722490966</v>
      </c>
    </row>
    <row r="11" spans="1:8" s="63" customFormat="1" ht="15" customHeight="1">
      <c r="A11" s="1002" t="s">
        <v>822</v>
      </c>
      <c r="B11" s="1003">
        <v>4883.6473699999997</v>
      </c>
      <c r="C11" s="1004">
        <v>1.9771111432371685E-2</v>
      </c>
      <c r="D11" s="1005">
        <v>85.878490000000056</v>
      </c>
      <c r="E11" s="1004">
        <v>1.7899672149276125E-2</v>
      </c>
      <c r="F11" s="1005">
        <v>708.0030399999996</v>
      </c>
      <c r="G11" s="1004">
        <v>0.1695553988909777</v>
      </c>
    </row>
    <row r="12" spans="1:8" s="63" customFormat="1" ht="15" customHeight="1">
      <c r="A12" s="1002" t="s">
        <v>809</v>
      </c>
      <c r="B12" s="1003">
        <v>4629.7182000000003</v>
      </c>
      <c r="C12" s="1004">
        <v>1.874309660336497E-2</v>
      </c>
      <c r="D12" s="1005">
        <v>99.147420000000238</v>
      </c>
      <c r="E12" s="1004">
        <v>2.1884090286743207E-2</v>
      </c>
      <c r="F12" s="1005">
        <v>592.58991000000015</v>
      </c>
      <c r="G12" s="1004">
        <v>0.14678500841002506</v>
      </c>
    </row>
    <row r="13" spans="1:8" s="63" customFormat="1" ht="15" customHeight="1">
      <c r="A13" s="1002" t="s">
        <v>173</v>
      </c>
      <c r="B13" s="1003">
        <v>4266.4365699999998</v>
      </c>
      <c r="C13" s="1004">
        <v>1.7272375839989373E-2</v>
      </c>
      <c r="D13" s="1005">
        <v>65.999829999999747</v>
      </c>
      <c r="E13" s="1004">
        <v>1.5712611350980454E-2</v>
      </c>
      <c r="F13" s="1005">
        <v>366.03688000000011</v>
      </c>
      <c r="G13" s="1004">
        <v>9.3845992485964924E-2</v>
      </c>
    </row>
    <row r="14" spans="1:8" s="63" customFormat="1" ht="15" customHeight="1">
      <c r="A14" s="1002" t="s">
        <v>824</v>
      </c>
      <c r="B14" s="1003">
        <v>16892.814019999998</v>
      </c>
      <c r="C14" s="1004">
        <v>6.838939896591073E-2</v>
      </c>
      <c r="D14" s="1005">
        <v>259.21357999999964</v>
      </c>
      <c r="E14" s="1004">
        <v>1.5583732513896997E-2</v>
      </c>
      <c r="F14" s="1005">
        <v>1851.0364099999988</v>
      </c>
      <c r="G14" s="1004">
        <v>0.12305968469906126</v>
      </c>
    </row>
    <row r="15" spans="1:8" s="63" customFormat="1" ht="15" customHeight="1">
      <c r="A15" s="1002" t="s">
        <v>174</v>
      </c>
      <c r="B15" s="1003">
        <v>1310.50119</v>
      </c>
      <c r="C15" s="1004">
        <v>5.3054741869591002E-3</v>
      </c>
      <c r="D15" s="1005">
        <v>58.599439999999959</v>
      </c>
      <c r="E15" s="1004">
        <v>4.6808337794878918E-2</v>
      </c>
      <c r="F15" s="1005">
        <v>163.86110999999983</v>
      </c>
      <c r="G15" s="1004">
        <v>0.14290544422622986</v>
      </c>
    </row>
    <row r="16" spans="1:8" s="63" customFormat="1" ht="15" customHeight="1">
      <c r="A16" s="1002" t="s">
        <v>175</v>
      </c>
      <c r="B16" s="1003">
        <v>31117.982769999999</v>
      </c>
      <c r="C16" s="1004">
        <v>0.12597901901674202</v>
      </c>
      <c r="D16" s="1005">
        <v>537.56684999999561</v>
      </c>
      <c r="E16" s="1004">
        <v>1.757879459214351E-2</v>
      </c>
      <c r="F16" s="1005">
        <v>3786.4860499999995</v>
      </c>
      <c r="G16" s="1004">
        <v>0.13853928633294399</v>
      </c>
    </row>
    <row r="17" spans="1:7" s="63" customFormat="1" ht="15" customHeight="1">
      <c r="A17" s="1002" t="s">
        <v>176</v>
      </c>
      <c r="B17" s="1003">
        <v>16745.764279999999</v>
      </c>
      <c r="C17" s="1004">
        <v>6.7794078178930725E-2</v>
      </c>
      <c r="D17" s="1005">
        <v>301.19891999999891</v>
      </c>
      <c r="E17" s="1004">
        <v>1.8316015863370838E-2</v>
      </c>
      <c r="F17" s="1005">
        <v>1752.3748300000007</v>
      </c>
      <c r="G17" s="1004">
        <v>0.11687649652827514</v>
      </c>
    </row>
    <row r="18" spans="1:7" s="63" customFormat="1" ht="15" customHeight="1">
      <c r="A18" s="1002" t="s">
        <v>177</v>
      </c>
      <c r="B18" s="1003">
        <v>13890.79127</v>
      </c>
      <c r="C18" s="1004">
        <v>5.6235915756338857E-2</v>
      </c>
      <c r="D18" s="1005">
        <v>262.48999000000003</v>
      </c>
      <c r="E18" s="1004">
        <v>1.9260653591890664E-2</v>
      </c>
      <c r="F18" s="1005">
        <v>1562.0704399999995</v>
      </c>
      <c r="G18" s="1004">
        <v>0.12670174477460372</v>
      </c>
    </row>
    <row r="19" spans="1:7" s="63" customFormat="1" ht="15" customHeight="1">
      <c r="A19" s="1002" t="s">
        <v>178</v>
      </c>
      <c r="B19" s="1003">
        <v>33988.077090000006</v>
      </c>
      <c r="C19" s="1004">
        <v>0.1375983990257735</v>
      </c>
      <c r="D19" s="1005">
        <v>365.84744000000501</v>
      </c>
      <c r="E19" s="1004">
        <v>1.0881117754782954E-2</v>
      </c>
      <c r="F19" s="1005">
        <v>4084.9192000000039</v>
      </c>
      <c r="G19" s="1004">
        <v>0.13660494369947651</v>
      </c>
    </row>
    <row r="20" spans="1:7" s="63" customFormat="1" ht="15" customHeight="1">
      <c r="A20" s="1002" t="s">
        <v>179</v>
      </c>
      <c r="B20" s="1003">
        <v>43743.128079999995</v>
      </c>
      <c r="C20" s="1004">
        <v>0.17709105390837973</v>
      </c>
      <c r="D20" s="1005">
        <v>1430.7393799999918</v>
      </c>
      <c r="E20" s="1004">
        <v>3.3813722740734686E-2</v>
      </c>
      <c r="F20" s="1005">
        <v>5404.1718799999944</v>
      </c>
      <c r="G20" s="1004">
        <v>0.14095772070080503</v>
      </c>
    </row>
    <row r="21" spans="1:7" s="63" customFormat="1" ht="15" customHeight="1">
      <c r="A21" s="1002" t="s">
        <v>612</v>
      </c>
      <c r="B21" s="1003">
        <v>11967.523230000001</v>
      </c>
      <c r="C21" s="1004">
        <v>4.8449697003784029E-2</v>
      </c>
      <c r="D21" s="1005">
        <v>1569.2500600000003</v>
      </c>
      <c r="E21" s="1004">
        <v>0.1509144868907113</v>
      </c>
      <c r="F21" s="1005">
        <v>2657.2320099999997</v>
      </c>
      <c r="G21" s="1004">
        <v>0.28540804441131096</v>
      </c>
    </row>
    <row r="22" spans="1:7" s="63" customFormat="1" ht="15" customHeight="1">
      <c r="A22" s="1002" t="s">
        <v>180</v>
      </c>
      <c r="B22" s="1003">
        <v>5588.6771500000004</v>
      </c>
      <c r="C22" s="1004">
        <v>2.262537614221713E-2</v>
      </c>
      <c r="D22" s="1005">
        <v>100.96701000000121</v>
      </c>
      <c r="E22" s="1004">
        <v>1.8398750557915067E-2</v>
      </c>
      <c r="F22" s="1005">
        <v>865.12024999999994</v>
      </c>
      <c r="G22" s="1004">
        <v>0.1831501701609648</v>
      </c>
    </row>
    <row r="23" spans="1:7" s="63" customFormat="1" ht="15" customHeight="1">
      <c r="A23" s="1002" t="s">
        <v>181</v>
      </c>
      <c r="B23" s="1003">
        <v>12673.571179999999</v>
      </c>
      <c r="C23" s="1004">
        <v>5.130808370504325E-2</v>
      </c>
      <c r="D23" s="1005">
        <v>906.1671099999985</v>
      </c>
      <c r="E23" s="1004">
        <v>7.7006543211190825E-2</v>
      </c>
      <c r="F23" s="1005">
        <v>2328.7541599999986</v>
      </c>
      <c r="G23" s="1004">
        <v>0.22511313206388617</v>
      </c>
    </row>
    <row r="24" spans="1:7" s="63" customFormat="1" ht="15" customHeight="1">
      <c r="A24" s="1002" t="s">
        <v>185</v>
      </c>
      <c r="B24" s="1003">
        <v>672.58488999999997</v>
      </c>
      <c r="C24" s="1004">
        <v>2.7229137979140074E-3</v>
      </c>
      <c r="D24" s="1005">
        <v>12.357709999999884</v>
      </c>
      <c r="E24" s="1004">
        <v>1.8717360288014628E-2</v>
      </c>
      <c r="F24" s="1005">
        <v>122.42771999999991</v>
      </c>
      <c r="G24" s="1004">
        <v>0.22253226291679495</v>
      </c>
    </row>
    <row r="25" spans="1:7" s="63" customFormat="1" ht="15" customHeight="1">
      <c r="A25" s="1002" t="s">
        <v>215</v>
      </c>
      <c r="B25" s="1003">
        <v>521.29213000000004</v>
      </c>
      <c r="C25" s="1004">
        <v>2.1104154354716215E-3</v>
      </c>
      <c r="D25" s="1005">
        <v>22.835930000000019</v>
      </c>
      <c r="E25" s="1004">
        <v>4.5813313185792515E-2</v>
      </c>
      <c r="F25" s="1005">
        <v>119.61544000000004</v>
      </c>
      <c r="G25" s="1004">
        <v>0.29779034476708133</v>
      </c>
    </row>
    <row r="26" spans="1:7" s="63" customFormat="1" ht="15" customHeight="1">
      <c r="A26" s="1002" t="s">
        <v>214</v>
      </c>
      <c r="B26" s="1003">
        <v>9475.0598900000005</v>
      </c>
      <c r="C26" s="1004">
        <v>3.835913011745265E-2</v>
      </c>
      <c r="D26" s="1005">
        <v>83.61446000000069</v>
      </c>
      <c r="E26" s="1004">
        <v>8.9032578236469817E-3</v>
      </c>
      <c r="F26" s="1005">
        <v>612.31942999999956</v>
      </c>
      <c r="G26" s="1004">
        <v>6.9089175381313206E-2</v>
      </c>
    </row>
    <row r="27" spans="1:7" s="63" customFormat="1" ht="15" customHeight="1">
      <c r="A27" s="1002" t="s">
        <v>182</v>
      </c>
      <c r="B27" s="1003">
        <v>10268.18931</v>
      </c>
      <c r="C27" s="1004">
        <v>4.1570060177522142E-2</v>
      </c>
      <c r="D27" s="1005">
        <v>290.77059999999801</v>
      </c>
      <c r="E27" s="1004">
        <v>2.9142868356178075E-2</v>
      </c>
      <c r="F27" s="1005">
        <v>1824.8938499999986</v>
      </c>
      <c r="G27" s="1004">
        <v>0.21613525887438256</v>
      </c>
    </row>
    <row r="28" spans="1:7" s="63" customFormat="1" ht="15" customHeight="1">
      <c r="A28" s="1002" t="s">
        <v>828</v>
      </c>
      <c r="B28" s="1003">
        <v>6370.6349400000008</v>
      </c>
      <c r="C28" s="1004">
        <v>2.5791078624438139E-2</v>
      </c>
      <c r="D28" s="1005">
        <v>100.28869000000122</v>
      </c>
      <c r="E28" s="1004">
        <v>1.599412313155768E-2</v>
      </c>
      <c r="F28" s="1005">
        <v>553.97003000000041</v>
      </c>
      <c r="G28" s="1004">
        <v>9.5238429335617436E-2</v>
      </c>
    </row>
    <row r="29" spans="1:7" s="63" customFormat="1" ht="15" customHeight="1">
      <c r="A29" s="1002" t="s">
        <v>184</v>
      </c>
      <c r="B29" s="1003">
        <v>8096.5499</v>
      </c>
      <c r="C29" s="1004">
        <v>3.2778326968078746E-2</v>
      </c>
      <c r="D29" s="1005">
        <v>223.94336000000021</v>
      </c>
      <c r="E29" s="1004">
        <v>2.844589766580663E-2</v>
      </c>
      <c r="F29" s="1005">
        <v>1139.9549999999999</v>
      </c>
      <c r="G29" s="1004">
        <v>0.1638668078832648</v>
      </c>
    </row>
    <row r="30" spans="1:7" s="63" customFormat="1" ht="15" customHeight="1">
      <c r="A30" s="1002" t="s">
        <v>1339</v>
      </c>
      <c r="B30" s="1003">
        <v>9071.41</v>
      </c>
      <c r="C30" s="1004">
        <v>3.6724981222125141E-2</v>
      </c>
      <c r="D30" s="1005">
        <v>97.415849999999409</v>
      </c>
      <c r="E30" s="1004">
        <v>1.0855350290149168E-2</v>
      </c>
      <c r="F30" s="1005">
        <v>834.12408999999934</v>
      </c>
      <c r="G30" s="1004">
        <v>0.10126200536360885</v>
      </c>
    </row>
    <row r="31" spans="1:7" s="63" customFormat="1" ht="18.75" customHeight="1">
      <c r="A31" s="1007" t="s">
        <v>967</v>
      </c>
      <c r="B31" s="1008">
        <v>247009.24815</v>
      </c>
      <c r="C31" s="1009">
        <v>1</v>
      </c>
      <c r="D31" s="1010">
        <v>6937.1136499999848</v>
      </c>
      <c r="E31" s="1009">
        <v>2.8895955227989933E-2</v>
      </c>
      <c r="F31" s="1010">
        <v>31907.660900000017</v>
      </c>
      <c r="G31" s="1009">
        <v>0.14833763575587011</v>
      </c>
    </row>
    <row r="32" spans="1:7">
      <c r="A32" s="1011" t="s">
        <v>513</v>
      </c>
      <c r="B32" s="1012"/>
      <c r="C32" s="1012"/>
      <c r="D32" s="1013"/>
      <c r="E32" s="1014"/>
      <c r="F32" s="1014"/>
      <c r="G32" s="1014"/>
    </row>
    <row r="34" spans="1:13">
      <c r="A34" s="502"/>
      <c r="H34" s="850"/>
    </row>
    <row r="35" spans="1:13" ht="12.75" customHeight="1">
      <c r="A35" s="1015" t="s">
        <v>977</v>
      </c>
      <c r="B35" s="947"/>
      <c r="C35" s="947"/>
      <c r="D35" s="947"/>
      <c r="E35" s="947"/>
      <c r="F35" s="947"/>
      <c r="G35" s="947"/>
      <c r="H35" s="947"/>
      <c r="I35" s="947"/>
      <c r="J35" s="948" t="str">
        <f>G1</f>
        <v>Prosinac 2024.</v>
      </c>
    </row>
    <row r="36" spans="1:13">
      <c r="A36" s="1016" t="s">
        <v>978</v>
      </c>
      <c r="B36" s="947"/>
      <c r="C36" s="947"/>
      <c r="D36" s="947"/>
      <c r="E36" s="947"/>
      <c r="F36" s="947"/>
      <c r="G36" s="947"/>
      <c r="H36" s="947"/>
      <c r="I36" s="947"/>
      <c r="J36" s="950" t="str">
        <f>G2</f>
        <v>December 2024</v>
      </c>
      <c r="M36" s="758"/>
    </row>
    <row r="37" spans="1:13">
      <c r="A37" s="947"/>
      <c r="B37" s="947"/>
      <c r="C37" s="947"/>
      <c r="D37" s="947"/>
      <c r="E37" s="947"/>
      <c r="F37" s="947"/>
      <c r="G37" s="947"/>
      <c r="H37" s="947"/>
      <c r="I37" s="947"/>
      <c r="J37" s="947"/>
    </row>
    <row r="38" spans="1:13" ht="30" customHeight="1">
      <c r="A38" s="1195" t="s">
        <v>1033</v>
      </c>
      <c r="B38" s="952" t="s">
        <v>1349</v>
      </c>
      <c r="C38" s="1185" t="s">
        <v>1270</v>
      </c>
      <c r="D38" s="1185"/>
      <c r="E38" s="1185"/>
      <c r="F38" s="1185"/>
      <c r="G38" s="1185"/>
      <c r="H38" s="1185"/>
      <c r="I38" s="1185"/>
      <c r="J38" s="952"/>
    </row>
    <row r="39" spans="1:13" ht="42.75" customHeight="1">
      <c r="A39" s="1195"/>
      <c r="B39" s="1017" t="str">
        <f>J35</f>
        <v>Prosinac 2024.</v>
      </c>
      <c r="C39" s="991" t="s">
        <v>613</v>
      </c>
      <c r="D39" s="991" t="s">
        <v>59</v>
      </c>
      <c r="E39" s="991" t="s">
        <v>60</v>
      </c>
      <c r="F39" s="951" t="s">
        <v>1260</v>
      </c>
      <c r="G39" s="951" t="s">
        <v>1261</v>
      </c>
      <c r="H39" s="951" t="s">
        <v>1262</v>
      </c>
      <c r="I39" s="951" t="s">
        <v>1266</v>
      </c>
      <c r="J39" s="951" t="s">
        <v>61</v>
      </c>
    </row>
    <row r="40" spans="1:13" ht="48" customHeight="1">
      <c r="A40" s="1195"/>
      <c r="B40" s="1018" t="str">
        <f>J36</f>
        <v>December 2024</v>
      </c>
      <c r="C40" s="1019" t="s">
        <v>227</v>
      </c>
      <c r="D40" s="1019" t="s">
        <v>1213</v>
      </c>
      <c r="E40" s="1019" t="s">
        <v>789</v>
      </c>
      <c r="F40" s="954" t="s">
        <v>1263</v>
      </c>
      <c r="G40" s="954" t="s">
        <v>1264</v>
      </c>
      <c r="H40" s="954" t="s">
        <v>1265</v>
      </c>
      <c r="I40" s="954" t="s">
        <v>1267</v>
      </c>
      <c r="J40" s="954" t="s">
        <v>788</v>
      </c>
    </row>
    <row r="41" spans="1:13" ht="15" customHeight="1">
      <c r="A41" s="1002" t="s">
        <v>1301</v>
      </c>
      <c r="B41" s="876">
        <v>16.096299999999999</v>
      </c>
      <c r="C41" s="1020">
        <v>-2.0212165739760257E-3</v>
      </c>
      <c r="D41" s="1020">
        <v>8.6948888153585369E-2</v>
      </c>
      <c r="E41" s="1020">
        <v>8.6948888153585369E-2</v>
      </c>
      <c r="F41" s="1020" t="s">
        <v>138</v>
      </c>
      <c r="G41" s="1020" t="s">
        <v>138</v>
      </c>
      <c r="H41" s="1020" t="s">
        <v>138</v>
      </c>
      <c r="I41" s="1020">
        <v>9.9544415587136337E-2</v>
      </c>
      <c r="J41" s="1047">
        <v>44915</v>
      </c>
    </row>
    <row r="42" spans="1:13" ht="15" customHeight="1">
      <c r="A42" s="1002" t="s">
        <v>822</v>
      </c>
      <c r="B42" s="876">
        <v>26.959099999999999</v>
      </c>
      <c r="C42" s="1020">
        <v>5.1377077173737629E-3</v>
      </c>
      <c r="D42" s="1020">
        <v>9.644213797086354E-2</v>
      </c>
      <c r="E42" s="1020">
        <v>9.644213797086354E-2</v>
      </c>
      <c r="F42" s="1020">
        <v>5.1873493068063548E-2</v>
      </c>
      <c r="G42" s="1020">
        <v>4.3099254714409119E-2</v>
      </c>
      <c r="H42" s="1020">
        <v>3.8860647912908997E-2</v>
      </c>
      <c r="I42" s="1020">
        <v>5.5951412207132734E-2</v>
      </c>
      <c r="J42" s="1047">
        <v>40906</v>
      </c>
    </row>
    <row r="43" spans="1:13" ht="15" customHeight="1">
      <c r="A43" s="1002" t="s">
        <v>809</v>
      </c>
      <c r="B43" s="876">
        <v>47.324599999999997</v>
      </c>
      <c r="C43" s="1020">
        <v>5.5649165899958053E-3</v>
      </c>
      <c r="D43" s="1020">
        <v>9.186762276548821E-2</v>
      </c>
      <c r="E43" s="1020">
        <v>9.186762276548821E-2</v>
      </c>
      <c r="F43" s="1020">
        <v>5.1316730504059827E-2</v>
      </c>
      <c r="G43" s="1020">
        <v>4.4390661516433561E-2</v>
      </c>
      <c r="H43" s="1020">
        <v>3.9018423800050606E-2</v>
      </c>
      <c r="I43" s="1020">
        <v>6.2935357033150119E-2</v>
      </c>
      <c r="J43" s="1047">
        <v>38054</v>
      </c>
    </row>
    <row r="44" spans="1:13" ht="15" customHeight="1">
      <c r="A44" s="1002" t="s">
        <v>173</v>
      </c>
      <c r="B44" s="876">
        <v>45.496200000000002</v>
      </c>
      <c r="C44" s="1020">
        <v>7.0833757598027791E-3</v>
      </c>
      <c r="D44" s="1020">
        <v>9.3340638900704542E-2</v>
      </c>
      <c r="E44" s="1020">
        <v>9.3340638900704542E-2</v>
      </c>
      <c r="F44" s="1020">
        <v>5.5652601338609609E-2</v>
      </c>
      <c r="G44" s="1020">
        <v>4.7854478319439231E-2</v>
      </c>
      <c r="H44" s="1020">
        <v>4.0825003423301087E-2</v>
      </c>
      <c r="I44" s="1020">
        <v>6.3337424856896307E-2</v>
      </c>
      <c r="J44" s="1047">
        <v>38335</v>
      </c>
    </row>
    <row r="45" spans="1:13" ht="15" customHeight="1">
      <c r="A45" s="1002" t="s">
        <v>824</v>
      </c>
      <c r="B45" s="876">
        <v>44.043900000000001</v>
      </c>
      <c r="C45" s="1020">
        <v>6.4508610288471768E-3</v>
      </c>
      <c r="D45" s="1020">
        <v>9.5545821549299026E-2</v>
      </c>
      <c r="E45" s="1020">
        <v>9.5545821549299026E-2</v>
      </c>
      <c r="F45" s="1020">
        <v>5.3862980917198655E-2</v>
      </c>
      <c r="G45" s="1020">
        <v>4.632486071190467E-2</v>
      </c>
      <c r="H45" s="1020">
        <v>3.9732552356891881E-2</v>
      </c>
      <c r="I45" s="1020">
        <v>6.2409440870081268E-2</v>
      </c>
      <c r="J45" s="1047">
        <v>38425</v>
      </c>
    </row>
    <row r="46" spans="1:13" ht="15" customHeight="1">
      <c r="A46" s="1021" t="s">
        <v>174</v>
      </c>
      <c r="B46" s="876">
        <v>15.4613</v>
      </c>
      <c r="C46" s="1020">
        <v>4.1630945886264037E-3</v>
      </c>
      <c r="D46" s="1020">
        <v>4.6783071433890822E-2</v>
      </c>
      <c r="E46" s="1020">
        <v>4.6783071433890822E-2</v>
      </c>
      <c r="F46" s="1020">
        <v>1.2238832330199623E-2</v>
      </c>
      <c r="G46" s="1020">
        <v>9.0545252539175891E-3</v>
      </c>
      <c r="H46" s="1020" t="s">
        <v>138</v>
      </c>
      <c r="I46" s="1020">
        <v>1.9246079560964136E-2</v>
      </c>
      <c r="J46" s="1047">
        <v>42734</v>
      </c>
    </row>
    <row r="47" spans="1:13" ht="15" customHeight="1">
      <c r="A47" s="1021" t="s">
        <v>175</v>
      </c>
      <c r="B47" s="876">
        <v>23.779299999999999</v>
      </c>
      <c r="C47" s="1020">
        <v>5.7734278511849535E-3</v>
      </c>
      <c r="D47" s="1020">
        <v>9.9092228477402733E-2</v>
      </c>
      <c r="E47" s="1020">
        <v>9.9092228477402733E-2</v>
      </c>
      <c r="F47" s="1020">
        <v>5.4742640810366616E-2</v>
      </c>
      <c r="G47" s="1020">
        <v>4.6299528223095798E-2</v>
      </c>
      <c r="H47" s="1020">
        <v>4.28735411713419E-2</v>
      </c>
      <c r="I47" s="1020">
        <v>4.8734770228896496E-2</v>
      </c>
      <c r="J47" s="1047">
        <v>41184</v>
      </c>
      <c r="K47" s="185"/>
      <c r="L47" s="185"/>
      <c r="M47" s="185"/>
    </row>
    <row r="48" spans="1:13" ht="15" customHeight="1">
      <c r="A48" s="1021" t="s">
        <v>176</v>
      </c>
      <c r="B48" s="876">
        <v>35.033900000000003</v>
      </c>
      <c r="C48" s="1020">
        <v>6.0418969948454748E-3</v>
      </c>
      <c r="D48" s="1020">
        <v>9.3865915647753928E-2</v>
      </c>
      <c r="E48" s="1020">
        <v>9.3865915647753928E-2</v>
      </c>
      <c r="F48" s="1020">
        <v>5.2798025037565255E-2</v>
      </c>
      <c r="G48" s="1020">
        <v>4.5839347578879863E-2</v>
      </c>
      <c r="H48" s="1020">
        <v>3.9497705849337317E-2</v>
      </c>
      <c r="I48" s="1020">
        <v>6.1597052941998243E-2</v>
      </c>
      <c r="J48" s="1047">
        <v>39730</v>
      </c>
      <c r="K48" s="185"/>
      <c r="L48" s="185"/>
      <c r="M48" s="185"/>
    </row>
    <row r="49" spans="1:15" ht="15" customHeight="1">
      <c r="A49" s="1021" t="s">
        <v>177</v>
      </c>
      <c r="B49" s="876">
        <v>25.372800000000002</v>
      </c>
      <c r="C49" s="1020">
        <v>9.3494443589725584E-4</v>
      </c>
      <c r="D49" s="1020">
        <v>9.0637116255878336E-2</v>
      </c>
      <c r="E49" s="1020">
        <v>9.0637116255878336E-2</v>
      </c>
      <c r="F49" s="1020">
        <v>3.9892577138922025E-2</v>
      </c>
      <c r="G49" s="1020">
        <v>3.7775819624727092E-2</v>
      </c>
      <c r="H49" s="1020">
        <v>4.0328068407394113E-2</v>
      </c>
      <c r="I49" s="1020">
        <v>3.4157463444263625E-2</v>
      </c>
      <c r="J49" s="1047">
        <v>38615</v>
      </c>
      <c r="K49" s="185"/>
      <c r="L49" s="185"/>
      <c r="M49" s="185"/>
    </row>
    <row r="50" spans="1:15" ht="15" customHeight="1">
      <c r="A50" s="1021" t="s">
        <v>178</v>
      </c>
      <c r="B50" s="876">
        <v>30.1816</v>
      </c>
      <c r="C50" s="1020">
        <v>1.3038155681550645E-3</v>
      </c>
      <c r="D50" s="1020">
        <v>8.826838203478804E-2</v>
      </c>
      <c r="E50" s="1020">
        <v>8.826838203478804E-2</v>
      </c>
      <c r="F50" s="1020">
        <v>4.0415071335112573E-2</v>
      </c>
      <c r="G50" s="1020">
        <v>3.9031882684561259E-2</v>
      </c>
      <c r="H50" s="1020">
        <v>4.3267706289143559E-2</v>
      </c>
      <c r="I50" s="1020">
        <v>5.0770752317040868E-2</v>
      </c>
      <c r="J50" s="1047">
        <v>39602</v>
      </c>
      <c r="K50" s="915"/>
      <c r="L50" s="185"/>
      <c r="M50" s="185"/>
    </row>
    <row r="51" spans="1:15" ht="15" customHeight="1">
      <c r="A51" s="1021" t="s">
        <v>179</v>
      </c>
      <c r="B51" s="876">
        <v>28.803899999999999</v>
      </c>
      <c r="C51" s="1020">
        <v>1.4150025031984814E-3</v>
      </c>
      <c r="D51" s="1020">
        <v>9.5638579514332633E-2</v>
      </c>
      <c r="E51" s="1020">
        <v>9.5638579514332633E-2</v>
      </c>
      <c r="F51" s="1020">
        <v>4.5692857875277992E-2</v>
      </c>
      <c r="G51" s="1020">
        <v>4.3786000598835972E-2</v>
      </c>
      <c r="H51" s="1020">
        <v>4.7237782202655065E-2</v>
      </c>
      <c r="I51" s="1020">
        <v>4.2397277781389908E-2</v>
      </c>
      <c r="J51" s="1047">
        <v>38846</v>
      </c>
      <c r="K51" s="1182"/>
      <c r="L51" s="185"/>
      <c r="M51" s="185"/>
    </row>
    <row r="52" spans="1:15" ht="15" customHeight="1">
      <c r="A52" s="1021" t="s">
        <v>612</v>
      </c>
      <c r="B52" s="876">
        <v>18.0228</v>
      </c>
      <c r="C52" s="1020">
        <v>1.0553327630835607E-3</v>
      </c>
      <c r="D52" s="1020">
        <v>9.6357398350244594E-2</v>
      </c>
      <c r="E52" s="1020">
        <v>9.6357398350244594E-2</v>
      </c>
      <c r="F52" s="1020">
        <v>4.9398850236925362E-2</v>
      </c>
      <c r="G52" s="1020">
        <v>4.8032041631265399E-2</v>
      </c>
      <c r="H52" s="1020" t="s">
        <v>138</v>
      </c>
      <c r="I52" s="1020">
        <v>5.2985908397509052E-2</v>
      </c>
      <c r="J52" s="1047">
        <v>43494</v>
      </c>
      <c r="K52" s="1183"/>
      <c r="L52" s="185"/>
      <c r="M52" s="185"/>
    </row>
    <row r="53" spans="1:15" ht="15" customHeight="1">
      <c r="A53" s="1002" t="s">
        <v>180</v>
      </c>
      <c r="B53" s="876">
        <v>37.518799999999999</v>
      </c>
      <c r="C53" s="1020">
        <v>5.3601858197738217E-4</v>
      </c>
      <c r="D53" s="1020">
        <v>9.4947089483852443E-2</v>
      </c>
      <c r="E53" s="1020">
        <v>9.4947089483852443E-2</v>
      </c>
      <c r="F53" s="1020">
        <v>4.932879468034157E-2</v>
      </c>
      <c r="G53" s="1020">
        <v>4.818517740177608E-2</v>
      </c>
      <c r="H53" s="1020">
        <v>6.0790643378007214E-2</v>
      </c>
      <c r="I53" s="1020">
        <v>6.7044010387002695E-2</v>
      </c>
      <c r="J53" s="1047">
        <v>39812</v>
      </c>
      <c r="K53" s="317"/>
      <c r="L53" s="185"/>
      <c r="M53" s="185"/>
    </row>
    <row r="54" spans="1:15" ht="15" customHeight="1">
      <c r="A54" s="1002" t="s">
        <v>181</v>
      </c>
      <c r="B54" s="876">
        <v>24.177800000000001</v>
      </c>
      <c r="C54" s="1020">
        <v>-5.7901005823146612E-5</v>
      </c>
      <c r="D54" s="1020">
        <v>0.10286094841899773</v>
      </c>
      <c r="E54" s="1020">
        <v>0.10286094841899773</v>
      </c>
      <c r="F54" s="1020">
        <v>5.225545811093224E-2</v>
      </c>
      <c r="G54" s="1020">
        <v>5.3739888759220644E-2</v>
      </c>
      <c r="H54" s="1020" t="s">
        <v>138</v>
      </c>
      <c r="I54" s="1020">
        <v>6.8802012246834687E-2</v>
      </c>
      <c r="J54" s="1047">
        <v>42367</v>
      </c>
      <c r="K54" s="317"/>
      <c r="L54" s="185"/>
      <c r="M54" s="185"/>
    </row>
    <row r="55" spans="1:15" ht="15" customHeight="1">
      <c r="A55" s="1002" t="s">
        <v>185</v>
      </c>
      <c r="B55" s="876">
        <v>20.751300000000001</v>
      </c>
      <c r="C55" s="1020">
        <v>-1.6863568909353255E-4</v>
      </c>
      <c r="D55" s="1020">
        <v>0.12400064998375049</v>
      </c>
      <c r="E55" s="1020">
        <v>0.12400064998375049</v>
      </c>
      <c r="F55" s="1020">
        <v>6.1841668236019887E-2</v>
      </c>
      <c r="G55" s="1020">
        <v>6.1131234301356363E-2</v>
      </c>
      <c r="H55" s="1020" t="s">
        <v>138</v>
      </c>
      <c r="I55" s="1020">
        <v>6.1949967037182141E-2</v>
      </c>
      <c r="J55" s="1047">
        <v>42943</v>
      </c>
      <c r="K55" s="317"/>
      <c r="L55" s="185"/>
      <c r="M55" s="185"/>
    </row>
    <row r="56" spans="1:15" ht="15" customHeight="1">
      <c r="A56" s="1002" t="s">
        <v>215</v>
      </c>
      <c r="B56" s="876">
        <v>16.025099999999998</v>
      </c>
      <c r="C56" s="1020">
        <v>1.8720982477127279E-5</v>
      </c>
      <c r="D56" s="1020">
        <v>6.58671881235533E-2</v>
      </c>
      <c r="E56" s="1020">
        <v>6.58671881235533E-2</v>
      </c>
      <c r="F56" s="1020">
        <v>1.6401700958986076E-2</v>
      </c>
      <c r="G56" s="1020">
        <v>2.0879238945572309E-2</v>
      </c>
      <c r="H56" s="1020" t="s">
        <v>138</v>
      </c>
      <c r="I56" s="1020">
        <v>3.0646564283510536E-2</v>
      </c>
      <c r="J56" s="1047">
        <v>43378</v>
      </c>
      <c r="K56" s="317"/>
      <c r="L56" s="185"/>
      <c r="M56" s="185"/>
    </row>
    <row r="57" spans="1:15" ht="15" customHeight="1">
      <c r="A57" s="1002" t="s">
        <v>214</v>
      </c>
      <c r="B57" s="876">
        <v>16.575500000000002</v>
      </c>
      <c r="C57" s="1020">
        <v>3.0741859156295792E-3</v>
      </c>
      <c r="D57" s="1020">
        <v>7.0291665859532948E-2</v>
      </c>
      <c r="E57" s="1020">
        <v>7.0291665859532948E-2</v>
      </c>
      <c r="F57" s="1020">
        <v>2.3526757509682028E-2</v>
      </c>
      <c r="G57" s="1020">
        <v>2.5647929460623331E-2</v>
      </c>
      <c r="H57" s="1020" t="s">
        <v>138</v>
      </c>
      <c r="I57" s="1020">
        <v>3.5662438845863953E-2</v>
      </c>
      <c r="J57" s="1047">
        <v>43342</v>
      </c>
      <c r="K57" s="317"/>
      <c r="L57" s="185"/>
      <c r="M57" s="185"/>
    </row>
    <row r="58" spans="1:15" ht="15" customHeight="1">
      <c r="A58" s="1002" t="s">
        <v>182</v>
      </c>
      <c r="B58" s="876">
        <v>44.100900000000003</v>
      </c>
      <c r="C58" s="1020">
        <v>-9.1524264124520638E-4</v>
      </c>
      <c r="D58" s="1020">
        <v>6.2866934667553664E-2</v>
      </c>
      <c r="E58" s="1020">
        <v>6.2866934667553664E-2</v>
      </c>
      <c r="F58" s="1020">
        <v>2.7557616317613665E-2</v>
      </c>
      <c r="G58" s="1020">
        <v>3.4126769710274063E-2</v>
      </c>
      <c r="H58" s="1020">
        <v>4.6964266705367352E-2</v>
      </c>
      <c r="I58" s="1020">
        <v>6.2292372393915718E-2</v>
      </c>
      <c r="J58" s="1047">
        <v>38404</v>
      </c>
      <c r="K58" s="185"/>
      <c r="L58" s="185"/>
      <c r="M58" s="185"/>
    </row>
    <row r="59" spans="1:15" ht="15" customHeight="1">
      <c r="A59" s="1002" t="s">
        <v>183</v>
      </c>
      <c r="B59" s="876">
        <v>45.620600000000003</v>
      </c>
      <c r="C59" s="1020">
        <v>-1.1538469959472275E-3</v>
      </c>
      <c r="D59" s="1020">
        <v>6.1996303314446388E-2</v>
      </c>
      <c r="E59" s="1020">
        <v>6.1996303314446388E-2</v>
      </c>
      <c r="F59" s="1020">
        <v>2.5668263490538745E-2</v>
      </c>
      <c r="G59" s="1020">
        <v>3.3178114404735837E-2</v>
      </c>
      <c r="H59" s="1020">
        <v>4.4361657467313576E-2</v>
      </c>
      <c r="I59" s="1020">
        <v>6.2032086030191946E-2</v>
      </c>
      <c r="J59" s="1047">
        <v>38169</v>
      </c>
      <c r="K59" s="185"/>
      <c r="L59" s="185"/>
      <c r="M59" s="185"/>
    </row>
    <row r="60" spans="1:15" ht="15" customHeight="1">
      <c r="A60" s="1021" t="s">
        <v>184</v>
      </c>
      <c r="B60" s="876">
        <v>21.0396</v>
      </c>
      <c r="C60" s="1020">
        <v>-6.9819466807263808E-4</v>
      </c>
      <c r="D60" s="1020">
        <v>6.2783191137916861E-2</v>
      </c>
      <c r="E60" s="1020">
        <v>6.2783191137916861E-2</v>
      </c>
      <c r="F60" s="1020">
        <v>2.7941124348326962E-2</v>
      </c>
      <c r="G60" s="1020">
        <v>3.4419060966158987E-2</v>
      </c>
      <c r="H60" s="1020" t="s">
        <v>138</v>
      </c>
      <c r="I60" s="1020">
        <v>5.159063387417806E-2</v>
      </c>
      <c r="J60" s="1047">
        <v>42314</v>
      </c>
      <c r="K60" s="185"/>
      <c r="L60" s="185"/>
      <c r="M60" s="185"/>
    </row>
    <row r="61" spans="1:15" ht="15" customHeight="1">
      <c r="A61" s="1002" t="s">
        <v>1339</v>
      </c>
      <c r="B61" s="876">
        <v>38.650199999999998</v>
      </c>
      <c r="C61" s="1020">
        <v>-2.8452298428405243E-4</v>
      </c>
      <c r="D61" s="1020">
        <v>7.1916488014843072E-2</v>
      </c>
      <c r="E61" s="1020">
        <v>7.1916488014843072E-2</v>
      </c>
      <c r="F61" s="1020">
        <v>2.5644865524328653E-2</v>
      </c>
      <c r="G61" s="1020">
        <v>2.9841672303200895E-2</v>
      </c>
      <c r="H61" s="1020">
        <v>4.8508267287082685E-2</v>
      </c>
      <c r="I61" s="1020">
        <v>6.1027353210680868E-2</v>
      </c>
      <c r="J61" s="1047">
        <v>39071</v>
      </c>
    </row>
    <row r="62" spans="1:15" ht="12.75" customHeight="1">
      <c r="A62" s="33" t="s">
        <v>513</v>
      </c>
      <c r="O62" s="249"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980</v>
      </c>
    </row>
    <row r="67" spans="1:10" ht="12.75" customHeight="1"/>
    <row r="68" spans="1:10" ht="12.75" customHeight="1">
      <c r="B68" s="890"/>
      <c r="C68" s="76"/>
      <c r="D68" s="76"/>
      <c r="E68" s="76"/>
      <c r="F68" s="76"/>
      <c r="G68" s="891"/>
    </row>
    <row r="69" spans="1:10" ht="12.75" customHeight="1">
      <c r="B69" s="890"/>
      <c r="C69" s="76"/>
      <c r="D69" s="76"/>
      <c r="E69" s="76"/>
      <c r="F69" s="76"/>
      <c r="G69" s="891"/>
    </row>
    <row r="70" spans="1:10" ht="12.75" customHeight="1">
      <c r="B70" s="890"/>
      <c r="C70" s="76"/>
      <c r="D70" s="76"/>
      <c r="E70" s="76"/>
      <c r="F70" s="76"/>
      <c r="G70" s="891"/>
    </row>
    <row r="71" spans="1:10" ht="12.75" customHeight="1">
      <c r="B71" s="890"/>
      <c r="C71" s="76"/>
      <c r="D71" s="76"/>
      <c r="E71" s="76"/>
      <c r="F71" s="76"/>
      <c r="G71" s="891"/>
    </row>
    <row r="72" spans="1:10" ht="12.75" customHeight="1">
      <c r="B72" s="890"/>
      <c r="C72" s="76"/>
      <c r="D72" s="76"/>
      <c r="E72" s="76"/>
      <c r="F72" s="76"/>
      <c r="G72" s="891"/>
    </row>
    <row r="73" spans="1:10" ht="12.75" customHeight="1">
      <c r="B73" s="890"/>
      <c r="C73" s="76"/>
      <c r="D73" s="76"/>
      <c r="E73" s="76"/>
      <c r="F73" s="76"/>
      <c r="G73" s="891"/>
    </row>
    <row r="74" spans="1:10" ht="12.75" customHeight="1">
      <c r="B74" s="890"/>
      <c r="C74" s="76"/>
      <c r="D74" s="76"/>
      <c r="E74" s="76"/>
      <c r="F74" s="76"/>
      <c r="G74" s="891"/>
    </row>
    <row r="75" spans="1:10" ht="12.75" customHeight="1">
      <c r="B75" s="890"/>
      <c r="C75" s="76"/>
      <c r="D75" s="76"/>
      <c r="E75" s="76"/>
      <c r="F75" s="76"/>
      <c r="G75" s="891"/>
    </row>
    <row r="76" spans="1:10" ht="12.75" customHeight="1">
      <c r="B76" s="890"/>
      <c r="C76" s="76"/>
      <c r="D76" s="76"/>
      <c r="E76" s="76"/>
      <c r="F76" s="76"/>
      <c r="G76" s="891"/>
    </row>
    <row r="77" spans="1:10" ht="12.75" customHeight="1">
      <c r="B77" s="890"/>
      <c r="C77" s="76"/>
      <c r="D77" s="76"/>
      <c r="E77" s="76"/>
      <c r="F77" s="76"/>
      <c r="G77" s="891"/>
    </row>
    <row r="78" spans="1:10" ht="12.75" customHeight="1">
      <c r="B78" s="890"/>
      <c r="C78" s="76"/>
      <c r="D78" s="76"/>
      <c r="E78" s="76"/>
      <c r="F78" s="76"/>
      <c r="G78" s="891"/>
    </row>
    <row r="79" spans="1:10" ht="12.75" customHeight="1">
      <c r="B79" s="890"/>
      <c r="C79" s="76"/>
      <c r="D79" s="76"/>
      <c r="E79" s="76"/>
      <c r="F79" s="76"/>
      <c r="G79" s="891"/>
    </row>
    <row r="80" spans="1:10" ht="12.75" customHeight="1">
      <c r="A80" s="315"/>
      <c r="B80" s="890"/>
      <c r="C80" s="76"/>
      <c r="D80" s="76"/>
      <c r="E80" s="76"/>
      <c r="F80" s="76"/>
      <c r="G80" s="891"/>
    </row>
    <row r="81" spans="1:7" ht="12.75" customHeight="1">
      <c r="A81" s="315"/>
      <c r="B81" s="890"/>
      <c r="C81" s="76"/>
      <c r="D81" s="76"/>
      <c r="E81" s="76"/>
      <c r="F81" s="76"/>
      <c r="G81" s="891"/>
    </row>
    <row r="82" spans="1:7" ht="12.75" customHeight="1">
      <c r="A82" s="315"/>
      <c r="B82" s="890"/>
      <c r="C82" s="76"/>
      <c r="D82" s="76"/>
      <c r="E82" s="76"/>
      <c r="F82" s="76"/>
      <c r="G82" s="891"/>
    </row>
    <row r="83" spans="1:7" ht="12.75" customHeight="1">
      <c r="A83" s="860"/>
      <c r="B83" s="890"/>
      <c r="C83" s="76"/>
      <c r="D83" s="76"/>
      <c r="E83" s="76"/>
      <c r="F83" s="76"/>
      <c r="G83" s="891"/>
    </row>
    <row r="84" spans="1:7">
      <c r="A84" s="860"/>
      <c r="B84" s="890"/>
      <c r="C84" s="76"/>
      <c r="D84" s="76"/>
      <c r="E84" s="76"/>
      <c r="F84" s="76"/>
      <c r="G84" s="891"/>
    </row>
    <row r="85" spans="1:7">
      <c r="A85" s="860"/>
      <c r="B85" s="890"/>
      <c r="C85" s="76"/>
      <c r="D85" s="76"/>
      <c r="E85" s="76"/>
      <c r="F85" s="76"/>
      <c r="G85" s="891"/>
    </row>
    <row r="86" spans="1:7">
      <c r="A86" s="860"/>
      <c r="B86" s="890"/>
      <c r="C86" s="76"/>
      <c r="D86" s="76"/>
      <c r="E86" s="76"/>
      <c r="F86" s="76"/>
      <c r="G86" s="891"/>
    </row>
    <row r="87" spans="1:7">
      <c r="A87" s="860"/>
      <c r="B87" s="890"/>
      <c r="C87" s="76"/>
      <c r="D87" s="76"/>
      <c r="E87" s="76"/>
      <c r="F87" s="76"/>
      <c r="G87" s="891"/>
    </row>
    <row r="88" spans="1:7">
      <c r="A88" s="860"/>
    </row>
    <row r="89" spans="1:7">
      <c r="A89" s="860"/>
    </row>
    <row r="90" spans="1:7">
      <c r="A90" s="863"/>
    </row>
    <row r="91" spans="1:7">
      <c r="A91" s="863"/>
    </row>
    <row r="92" spans="1:7">
      <c r="A92" s="863"/>
    </row>
    <row r="93" spans="1:7">
      <c r="A93" s="863"/>
    </row>
    <row r="94" spans="1:7">
      <c r="A94" s="860"/>
    </row>
    <row r="95" spans="1:7">
      <c r="A95" s="860"/>
    </row>
    <row r="96" spans="1:7">
      <c r="A96" s="860"/>
    </row>
    <row r="97" spans="1:1">
      <c r="A97" s="860"/>
    </row>
    <row r="98" spans="1:1">
      <c r="A98" s="860"/>
    </row>
    <row r="99" spans="1:1">
      <c r="A99" s="863"/>
    </row>
    <row r="100" spans="1:1">
      <c r="A100" s="863"/>
    </row>
    <row r="101" spans="1:1">
      <c r="A101" s="863"/>
    </row>
    <row r="102" spans="1:1">
      <c r="A102" s="863"/>
    </row>
    <row r="103" spans="1:1">
      <c r="A103" s="185"/>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2"/>
  <sheetViews>
    <sheetView showGridLines="0" zoomScaleNormal="100" workbookViewId="0"/>
  </sheetViews>
  <sheetFormatPr defaultRowHeight="15"/>
  <cols>
    <col min="1" max="1" width="20" customWidth="1"/>
    <col min="2" max="2" width="5.5703125" style="249" bestFit="1" customWidth="1"/>
    <col min="3" max="3" width="7" style="249"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1" t="s">
        <v>1001</v>
      </c>
      <c r="B1" s="131"/>
      <c r="C1" s="131"/>
      <c r="AS1" s="127" t="str">
        <f>Naslovnica!A20</f>
        <v>Prosinac 2024.</v>
      </c>
    </row>
    <row r="2" spans="1:45" ht="12.75" customHeight="1">
      <c r="A2" s="527" t="s">
        <v>1002</v>
      </c>
      <c r="B2" s="527"/>
      <c r="C2" s="527"/>
      <c r="I2" s="493"/>
      <c r="AS2" s="504" t="str">
        <f>Naslovnica!A24</f>
        <v>December 2024</v>
      </c>
    </row>
    <row r="3" spans="1:45" ht="12.75" customHeight="1">
      <c r="B3" s="943"/>
      <c r="AS3" s="24"/>
    </row>
    <row r="4" spans="1:45" ht="12.75" customHeight="1">
      <c r="A4" s="315"/>
      <c r="B4" s="315"/>
      <c r="C4" s="315"/>
      <c r="D4" s="790"/>
      <c r="E4" s="790"/>
      <c r="F4" s="790"/>
      <c r="G4" s="790"/>
      <c r="H4" s="790"/>
      <c r="I4" s="790"/>
      <c r="J4" s="790"/>
      <c r="K4" s="790"/>
      <c r="L4" s="790"/>
      <c r="M4" s="790"/>
      <c r="N4" s="790"/>
      <c r="O4" s="790"/>
      <c r="P4" s="790"/>
      <c r="Q4" s="790"/>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249"/>
      <c r="AS4" s="13" t="s">
        <v>1325</v>
      </c>
    </row>
    <row r="5" spans="1:45" s="1034" customFormat="1" ht="28.5" customHeight="1">
      <c r="A5" s="1065" t="s">
        <v>1540</v>
      </c>
      <c r="B5" s="1199" t="s">
        <v>1536</v>
      </c>
      <c r="C5" s="1200"/>
      <c r="D5" s="1200"/>
      <c r="E5" s="1200"/>
      <c r="F5" s="1200"/>
      <c r="G5" s="1200"/>
      <c r="H5" s="1200"/>
      <c r="I5" s="1200"/>
      <c r="J5" s="1200"/>
      <c r="K5" s="1200"/>
      <c r="L5" s="1200"/>
      <c r="M5" s="1200"/>
      <c r="N5" s="1200"/>
      <c r="O5" s="1201"/>
      <c r="P5" s="1199" t="s">
        <v>1537</v>
      </c>
      <c r="Q5" s="1200"/>
      <c r="R5" s="1200"/>
      <c r="S5" s="1200"/>
      <c r="T5" s="1200"/>
      <c r="U5" s="1200"/>
      <c r="V5" s="1200"/>
      <c r="W5" s="1201"/>
      <c r="X5" s="1202" t="s">
        <v>1538</v>
      </c>
      <c r="Y5" s="1203"/>
      <c r="Z5" s="1203"/>
      <c r="AA5" s="1203"/>
      <c r="AB5" s="1203"/>
      <c r="AC5" s="1203"/>
      <c r="AD5" s="1203"/>
      <c r="AE5" s="1203"/>
      <c r="AF5" s="1203"/>
      <c r="AG5" s="1203"/>
      <c r="AH5" s="1203"/>
      <c r="AI5" s="1204"/>
      <c r="AJ5" s="1202" t="s">
        <v>1539</v>
      </c>
      <c r="AK5" s="1203"/>
      <c r="AL5" s="1203"/>
      <c r="AM5" s="1203"/>
      <c r="AN5" s="1203"/>
      <c r="AO5" s="1203"/>
      <c r="AP5" s="1203"/>
      <c r="AQ5" s="1204"/>
      <c r="AR5" s="1197"/>
      <c r="AS5" s="1198"/>
    </row>
    <row r="6" spans="1:45" ht="56.25" customHeight="1">
      <c r="A6" s="1178" t="s">
        <v>524</v>
      </c>
      <c r="B6" s="1152" t="s">
        <v>822</v>
      </c>
      <c r="C6" s="1152"/>
      <c r="D6" s="1152" t="s">
        <v>809</v>
      </c>
      <c r="E6" s="1152"/>
      <c r="F6" s="1152" t="s">
        <v>823</v>
      </c>
      <c r="G6" s="1152"/>
      <c r="H6" s="1180" t="s">
        <v>824</v>
      </c>
      <c r="I6" s="1180"/>
      <c r="J6" s="1152" t="s">
        <v>174</v>
      </c>
      <c r="K6" s="1152"/>
      <c r="L6" s="1152" t="s">
        <v>175</v>
      </c>
      <c r="M6" s="1152"/>
      <c r="N6" s="1152" t="s">
        <v>176</v>
      </c>
      <c r="O6" s="1152"/>
      <c r="P6" s="1152" t="s">
        <v>177</v>
      </c>
      <c r="Q6" s="1152"/>
      <c r="R6" s="1152" t="s">
        <v>179</v>
      </c>
      <c r="S6" s="1152"/>
      <c r="T6" s="1152" t="s">
        <v>827</v>
      </c>
      <c r="U6" s="1152"/>
      <c r="V6" s="1152" t="s">
        <v>612</v>
      </c>
      <c r="W6" s="1152"/>
      <c r="X6" s="1152" t="s">
        <v>1301</v>
      </c>
      <c r="Y6" s="1152"/>
      <c r="Z6" s="1152" t="s">
        <v>180</v>
      </c>
      <c r="AA6" s="1152"/>
      <c r="AB6" s="1152" t="s">
        <v>826</v>
      </c>
      <c r="AC6" s="1152"/>
      <c r="AD6" s="1152" t="s">
        <v>829</v>
      </c>
      <c r="AE6" s="1152"/>
      <c r="AF6" s="1152" t="s">
        <v>215</v>
      </c>
      <c r="AG6" s="1152"/>
      <c r="AH6" s="1152" t="s">
        <v>214</v>
      </c>
      <c r="AI6" s="1152"/>
      <c r="AJ6" s="1152" t="s">
        <v>825</v>
      </c>
      <c r="AK6" s="1152"/>
      <c r="AL6" s="1152" t="s">
        <v>828</v>
      </c>
      <c r="AM6" s="1152"/>
      <c r="AN6" s="1152" t="s">
        <v>1541</v>
      </c>
      <c r="AO6" s="1152"/>
      <c r="AP6" s="1152" t="s">
        <v>1339</v>
      </c>
      <c r="AQ6" s="1152"/>
      <c r="AR6" s="1152" t="s">
        <v>408</v>
      </c>
      <c r="AS6" s="1152"/>
    </row>
    <row r="7" spans="1:45">
      <c r="A7" s="1178"/>
      <c r="B7" s="675" t="s">
        <v>31</v>
      </c>
      <c r="C7" s="675" t="s">
        <v>32</v>
      </c>
      <c r="D7" s="675" t="s">
        <v>31</v>
      </c>
      <c r="E7" s="675" t="s">
        <v>32</v>
      </c>
      <c r="F7" s="675" t="s">
        <v>31</v>
      </c>
      <c r="G7" s="675" t="s">
        <v>32</v>
      </c>
      <c r="H7" s="675" t="s">
        <v>31</v>
      </c>
      <c r="I7" s="675" t="s">
        <v>32</v>
      </c>
      <c r="J7" s="675" t="s">
        <v>31</v>
      </c>
      <c r="K7" s="675" t="s">
        <v>32</v>
      </c>
      <c r="L7" s="675" t="s">
        <v>32</v>
      </c>
      <c r="M7" s="675" t="s">
        <v>32</v>
      </c>
      <c r="N7" s="675" t="s">
        <v>31</v>
      </c>
      <c r="O7" s="675" t="s">
        <v>32</v>
      </c>
      <c r="P7" s="675" t="s">
        <v>31</v>
      </c>
      <c r="Q7" s="675" t="s">
        <v>32</v>
      </c>
      <c r="R7" s="675" t="s">
        <v>31</v>
      </c>
      <c r="S7" s="675" t="s">
        <v>32</v>
      </c>
      <c r="T7" s="675" t="s">
        <v>31</v>
      </c>
      <c r="U7" s="675" t="s">
        <v>32</v>
      </c>
      <c r="V7" s="675" t="s">
        <v>31</v>
      </c>
      <c r="W7" s="675" t="s">
        <v>32</v>
      </c>
      <c r="X7" s="675" t="s">
        <v>31</v>
      </c>
      <c r="Y7" s="675" t="s">
        <v>32</v>
      </c>
      <c r="Z7" s="675" t="s">
        <v>31</v>
      </c>
      <c r="AA7" s="675" t="s">
        <v>32</v>
      </c>
      <c r="AB7" s="675" t="s">
        <v>31</v>
      </c>
      <c r="AC7" s="675" t="s">
        <v>32</v>
      </c>
      <c r="AD7" s="675" t="s">
        <v>31</v>
      </c>
      <c r="AE7" s="675" t="s">
        <v>32</v>
      </c>
      <c r="AF7" s="675" t="s">
        <v>31</v>
      </c>
      <c r="AG7" s="675" t="s">
        <v>32</v>
      </c>
      <c r="AH7" s="675" t="s">
        <v>31</v>
      </c>
      <c r="AI7" s="675" t="s">
        <v>32</v>
      </c>
      <c r="AJ7" s="675" t="s">
        <v>31</v>
      </c>
      <c r="AK7" s="675" t="s">
        <v>32</v>
      </c>
      <c r="AL7" s="675" t="s">
        <v>31</v>
      </c>
      <c r="AM7" s="675" t="s">
        <v>32</v>
      </c>
      <c r="AN7" s="675" t="s">
        <v>31</v>
      </c>
      <c r="AO7" s="675" t="s">
        <v>32</v>
      </c>
      <c r="AP7" s="675" t="s">
        <v>31</v>
      </c>
      <c r="AQ7" s="675" t="s">
        <v>32</v>
      </c>
      <c r="AR7" s="675" t="s">
        <v>31</v>
      </c>
      <c r="AS7" s="675" t="s">
        <v>32</v>
      </c>
    </row>
    <row r="8" spans="1:45">
      <c r="A8" s="1178"/>
      <c r="B8" s="676" t="s">
        <v>29</v>
      </c>
      <c r="C8" s="676" t="s">
        <v>30</v>
      </c>
      <c r="D8" s="676" t="s">
        <v>29</v>
      </c>
      <c r="E8" s="676" t="s">
        <v>30</v>
      </c>
      <c r="F8" s="676" t="s">
        <v>29</v>
      </c>
      <c r="G8" s="676" t="s">
        <v>30</v>
      </c>
      <c r="H8" s="676" t="s">
        <v>29</v>
      </c>
      <c r="I8" s="676" t="s">
        <v>30</v>
      </c>
      <c r="J8" s="676" t="s">
        <v>29</v>
      </c>
      <c r="K8" s="676" t="s">
        <v>30</v>
      </c>
      <c r="L8" s="676" t="s">
        <v>30</v>
      </c>
      <c r="M8" s="676" t="s">
        <v>30</v>
      </c>
      <c r="N8" s="676" t="s">
        <v>29</v>
      </c>
      <c r="O8" s="676" t="s">
        <v>30</v>
      </c>
      <c r="P8" s="676" t="s">
        <v>29</v>
      </c>
      <c r="Q8" s="676" t="s">
        <v>30</v>
      </c>
      <c r="R8" s="676" t="s">
        <v>29</v>
      </c>
      <c r="S8" s="676" t="s">
        <v>30</v>
      </c>
      <c r="T8" s="676" t="s">
        <v>29</v>
      </c>
      <c r="U8" s="676" t="s">
        <v>30</v>
      </c>
      <c r="V8" s="676" t="s">
        <v>29</v>
      </c>
      <c r="W8" s="676" t="s">
        <v>30</v>
      </c>
      <c r="X8" s="676" t="s">
        <v>29</v>
      </c>
      <c r="Y8" s="676" t="s">
        <v>30</v>
      </c>
      <c r="Z8" s="676" t="s">
        <v>29</v>
      </c>
      <c r="AA8" s="676" t="s">
        <v>30</v>
      </c>
      <c r="AB8" s="676" t="s">
        <v>29</v>
      </c>
      <c r="AC8" s="676" t="s">
        <v>30</v>
      </c>
      <c r="AD8" s="676" t="s">
        <v>29</v>
      </c>
      <c r="AE8" s="676" t="s">
        <v>30</v>
      </c>
      <c r="AF8" s="676" t="s">
        <v>29</v>
      </c>
      <c r="AG8" s="676" t="s">
        <v>30</v>
      </c>
      <c r="AH8" s="676" t="s">
        <v>29</v>
      </c>
      <c r="AI8" s="676" t="s">
        <v>30</v>
      </c>
      <c r="AJ8" s="676" t="s">
        <v>29</v>
      </c>
      <c r="AK8" s="676" t="s">
        <v>30</v>
      </c>
      <c r="AL8" s="676" t="s">
        <v>29</v>
      </c>
      <c r="AM8" s="676" t="s">
        <v>30</v>
      </c>
      <c r="AN8" s="676" t="s">
        <v>29</v>
      </c>
      <c r="AO8" s="676" t="s">
        <v>30</v>
      </c>
      <c r="AP8" s="676" t="s">
        <v>29</v>
      </c>
      <c r="AQ8" s="676" t="s">
        <v>30</v>
      </c>
      <c r="AR8" s="676" t="s">
        <v>29</v>
      </c>
      <c r="AS8" s="676" t="s">
        <v>30</v>
      </c>
    </row>
    <row r="9" spans="1:45" ht="18">
      <c r="A9" s="346" t="s">
        <v>409</v>
      </c>
      <c r="B9" s="364">
        <v>76.405509999999992</v>
      </c>
      <c r="C9" s="365">
        <v>1.5645174856334609E-2</v>
      </c>
      <c r="D9" s="364">
        <v>69.260109999999983</v>
      </c>
      <c r="E9" s="365">
        <v>1.4959898916343887E-2</v>
      </c>
      <c r="F9" s="364">
        <v>61.526350000000008</v>
      </c>
      <c r="G9" s="365">
        <v>1.4421017545719211E-2</v>
      </c>
      <c r="H9" s="364">
        <v>195.75603000000001</v>
      </c>
      <c r="I9" s="365">
        <v>1.1588124689166267E-2</v>
      </c>
      <c r="J9" s="364">
        <v>18.234199999999998</v>
      </c>
      <c r="K9" s="365">
        <v>1.3913916108399864E-2</v>
      </c>
      <c r="L9" s="364">
        <v>372.81572000000006</v>
      </c>
      <c r="M9" s="365">
        <v>1.1980716356431999E-2</v>
      </c>
      <c r="N9" s="364">
        <v>193.38909000000001</v>
      </c>
      <c r="O9" s="365">
        <v>1.1548538004193268E-2</v>
      </c>
      <c r="P9" s="364">
        <v>295.71898999999996</v>
      </c>
      <c r="Q9" s="365">
        <v>2.1288851315379387E-2</v>
      </c>
      <c r="R9" s="364">
        <v>735.01568000000009</v>
      </c>
      <c r="S9" s="365">
        <v>1.6802997688134255E-2</v>
      </c>
      <c r="T9" s="364">
        <v>572.49698000000001</v>
      </c>
      <c r="U9" s="365">
        <v>1.6844053239141336E-2</v>
      </c>
      <c r="V9" s="364">
        <v>187.11655999999999</v>
      </c>
      <c r="W9" s="365">
        <v>1.5635362171759912E-2</v>
      </c>
      <c r="X9" s="364">
        <v>74.82714</v>
      </c>
      <c r="Y9" s="365">
        <v>8.9624644756094912E-2</v>
      </c>
      <c r="Z9" s="364">
        <v>327.64399999999995</v>
      </c>
      <c r="AA9" s="365">
        <v>5.8626396261327769E-2</v>
      </c>
      <c r="AB9" s="364">
        <v>625.96154000000001</v>
      </c>
      <c r="AC9" s="365">
        <v>4.9391093568624284E-2</v>
      </c>
      <c r="AD9" s="364">
        <v>42.190429999999999</v>
      </c>
      <c r="AE9" s="365">
        <v>6.2728782465772681E-2</v>
      </c>
      <c r="AF9" s="364">
        <v>40.581330000000001</v>
      </c>
      <c r="AG9" s="365">
        <v>7.784757847773377E-2</v>
      </c>
      <c r="AH9" s="364">
        <v>408.23632000000003</v>
      </c>
      <c r="AI9" s="365">
        <v>4.3085355195755612E-2</v>
      </c>
      <c r="AJ9" s="364">
        <v>147.08869999999999</v>
      </c>
      <c r="AK9" s="365">
        <v>1.4324697359656415E-2</v>
      </c>
      <c r="AL9" s="364">
        <v>195.98737000000003</v>
      </c>
      <c r="AM9" s="365">
        <v>3.0764183210256642E-2</v>
      </c>
      <c r="AN9" s="364">
        <v>129.70443</v>
      </c>
      <c r="AO9" s="365">
        <v>1.601971655674235E-2</v>
      </c>
      <c r="AP9" s="364">
        <v>191.78459000000001</v>
      </c>
      <c r="AQ9" s="365">
        <v>2.1141652281140712E-2</v>
      </c>
      <c r="AR9" s="364">
        <v>4961.74107</v>
      </c>
      <c r="AS9" s="365">
        <v>2.0087268760689045E-2</v>
      </c>
    </row>
    <row r="10" spans="1:45" ht="18">
      <c r="A10" s="346" t="s">
        <v>410</v>
      </c>
      <c r="B10" s="364">
        <v>1.2678799999991803</v>
      </c>
      <c r="C10" s="365">
        <v>2.5961745817594441E-4</v>
      </c>
      <c r="D10" s="364">
        <v>1.5241399999980256</v>
      </c>
      <c r="E10" s="365">
        <v>3.2920797172177231E-4</v>
      </c>
      <c r="F10" s="364">
        <v>44.837789999998783</v>
      </c>
      <c r="G10" s="365">
        <v>1.0509424926088671E-2</v>
      </c>
      <c r="H10" s="364">
        <v>90.203430000009689</v>
      </c>
      <c r="I10" s="365">
        <v>5.3397517012916196E-3</v>
      </c>
      <c r="J10" s="364">
        <v>4.7799999999813735E-2</v>
      </c>
      <c r="K10" s="365">
        <v>3.6474602120132599E-5</v>
      </c>
      <c r="L10" s="364">
        <v>119.19143999999835</v>
      </c>
      <c r="M10" s="365">
        <v>3.8303074633083156E-3</v>
      </c>
      <c r="N10" s="364">
        <v>64.771030000000223</v>
      </c>
      <c r="O10" s="365">
        <v>3.8679053793869386E-3</v>
      </c>
      <c r="P10" s="364">
        <v>1.0000000000000001E-5</v>
      </c>
      <c r="Q10" s="365">
        <v>7.1990139406939645E-10</v>
      </c>
      <c r="R10" s="364">
        <v>1.0000000000000001E-5</v>
      </c>
      <c r="S10" s="365">
        <v>2.2860733648749169E-10</v>
      </c>
      <c r="T10" s="364">
        <v>1.0000000000000001E-5</v>
      </c>
      <c r="U10" s="365">
        <v>2.9422082259964651E-10</v>
      </c>
      <c r="V10" s="364">
        <v>0.48369000000000001</v>
      </c>
      <c r="W10" s="365">
        <v>4.0416884154232806E-5</v>
      </c>
      <c r="X10" s="364">
        <v>0</v>
      </c>
      <c r="Y10" s="365">
        <v>0</v>
      </c>
      <c r="Z10" s="364">
        <v>2.7963</v>
      </c>
      <c r="AA10" s="365">
        <v>5.0035096588233222E-4</v>
      </c>
      <c r="AB10" s="364">
        <v>6.9788000000000006</v>
      </c>
      <c r="AC10" s="365">
        <v>5.506577349731665E-4</v>
      </c>
      <c r="AD10" s="364">
        <v>0.54970000000000008</v>
      </c>
      <c r="AE10" s="365">
        <v>8.1729462632723225E-4</v>
      </c>
      <c r="AF10" s="364">
        <v>0.1434</v>
      </c>
      <c r="AG10" s="365">
        <v>2.7508567988547995E-4</v>
      </c>
      <c r="AH10" s="364">
        <v>2.5095000000000001</v>
      </c>
      <c r="AI10" s="365">
        <v>2.6485320772965201E-4</v>
      </c>
      <c r="AJ10" s="364">
        <v>0.17297999999634339</v>
      </c>
      <c r="AK10" s="365">
        <v>1.684620334003215E-5</v>
      </c>
      <c r="AL10" s="364">
        <v>0.19543000000104074</v>
      </c>
      <c r="AM10" s="365">
        <v>3.0676692711435809E-5</v>
      </c>
      <c r="AN10" s="364">
        <v>0.34648000000208412</v>
      </c>
      <c r="AO10" s="365">
        <v>4.2793537526925465E-5</v>
      </c>
      <c r="AP10" s="364">
        <v>0.24428999999947701</v>
      </c>
      <c r="AQ10" s="365">
        <v>2.6929662261961751E-5</v>
      </c>
      <c r="AR10" s="364">
        <v>336.26410999999166</v>
      </c>
      <c r="AS10" s="365">
        <v>1.3613422096900628E-3</v>
      </c>
    </row>
    <row r="11" spans="1:45" ht="18">
      <c r="A11" s="346" t="s">
        <v>411</v>
      </c>
      <c r="B11" s="364">
        <v>4817.2159699999993</v>
      </c>
      <c r="C11" s="365">
        <v>0.98639726600054811</v>
      </c>
      <c r="D11" s="364">
        <v>4569.5772200000001</v>
      </c>
      <c r="E11" s="365">
        <v>0.98700988637799925</v>
      </c>
      <c r="F11" s="364">
        <v>4167.5899500000005</v>
      </c>
      <c r="G11" s="365">
        <v>0.97683167930997117</v>
      </c>
      <c r="H11" s="364">
        <v>16642.082059999997</v>
      </c>
      <c r="I11" s="365">
        <v>0.98515750446418926</v>
      </c>
      <c r="J11" s="364">
        <v>1293.48351</v>
      </c>
      <c r="K11" s="365">
        <v>0.98701456854364866</v>
      </c>
      <c r="L11" s="364">
        <v>30690.38378</v>
      </c>
      <c r="M11" s="365">
        <v>0.98625879546662154</v>
      </c>
      <c r="N11" s="364">
        <v>16521.92986</v>
      </c>
      <c r="O11" s="365">
        <v>0.98663339742084488</v>
      </c>
      <c r="P11" s="364">
        <v>13630.907190000002</v>
      </c>
      <c r="Q11" s="365">
        <v>0.981290908851156</v>
      </c>
      <c r="R11" s="364">
        <v>43043.786209999998</v>
      </c>
      <c r="S11" s="365">
        <v>0.9840125317805124</v>
      </c>
      <c r="T11" s="364">
        <v>33453.545180000001</v>
      </c>
      <c r="U11" s="365">
        <v>0.98427295817340388</v>
      </c>
      <c r="V11" s="364">
        <v>11793.073569999999</v>
      </c>
      <c r="W11" s="365">
        <v>0.9854230773864141</v>
      </c>
      <c r="X11" s="364">
        <v>786.19441999999992</v>
      </c>
      <c r="Y11" s="365">
        <v>0.94166896665733957</v>
      </c>
      <c r="Z11" s="364">
        <v>5265.6611000000003</v>
      </c>
      <c r="AA11" s="365">
        <v>0.94220170131746384</v>
      </c>
      <c r="AB11" s="364">
        <v>12057.12585</v>
      </c>
      <c r="AC11" s="365">
        <v>0.95135977687387729</v>
      </c>
      <c r="AD11" s="364">
        <v>630.57190000000014</v>
      </c>
      <c r="AE11" s="365">
        <v>0.93753506527733832</v>
      </c>
      <c r="AF11" s="364">
        <v>481.14066000000003</v>
      </c>
      <c r="AG11" s="365">
        <v>0.92297702633646128</v>
      </c>
      <c r="AH11" s="364">
        <v>9080.6806299999989</v>
      </c>
      <c r="AI11" s="365">
        <v>0.95837712421758003</v>
      </c>
      <c r="AJ11" s="364">
        <v>10147.41178</v>
      </c>
      <c r="AK11" s="365">
        <v>0.98823772820286271</v>
      </c>
      <c r="AL11" s="364">
        <v>6183.0258599999997</v>
      </c>
      <c r="AM11" s="365">
        <v>0.97055101229632612</v>
      </c>
      <c r="AN11" s="364">
        <v>7977.3931999999995</v>
      </c>
      <c r="AO11" s="365">
        <v>0.98528306184826409</v>
      </c>
      <c r="AP11" s="364">
        <v>8888.4332300000005</v>
      </c>
      <c r="AQ11" s="365">
        <v>0.97982932139019308</v>
      </c>
      <c r="AR11" s="364">
        <v>242121.21312999999</v>
      </c>
      <c r="AS11" s="365">
        <v>0.98021114205509785</v>
      </c>
    </row>
    <row r="12" spans="1:45" ht="18.75">
      <c r="A12" s="346" t="s">
        <v>412</v>
      </c>
      <c r="B12" s="366">
        <v>3712.92913</v>
      </c>
      <c r="C12" s="367">
        <v>0.76027796251904278</v>
      </c>
      <c r="D12" s="366">
        <v>3533.8375699999992</v>
      </c>
      <c r="E12" s="367">
        <v>0.76329438162859276</v>
      </c>
      <c r="F12" s="366">
        <v>3363.7395899999997</v>
      </c>
      <c r="G12" s="367">
        <v>0.78841906998579192</v>
      </c>
      <c r="H12" s="366">
        <v>13070.184979999998</v>
      </c>
      <c r="I12" s="367">
        <v>0.77371273446191202</v>
      </c>
      <c r="J12" s="366">
        <v>1140.6913300000001</v>
      </c>
      <c r="K12" s="367">
        <v>0.87042389966102529</v>
      </c>
      <c r="L12" s="366">
        <v>23764.264780000001</v>
      </c>
      <c r="M12" s="367">
        <v>0.76368270025825857</v>
      </c>
      <c r="N12" s="366">
        <v>13002.25678</v>
      </c>
      <c r="O12" s="367">
        <v>0.77645050485583011</v>
      </c>
      <c r="P12" s="366">
        <v>4409.7551199999998</v>
      </c>
      <c r="Q12" s="367">
        <v>0.31745888583926585</v>
      </c>
      <c r="R12" s="366">
        <v>14391.307770000001</v>
      </c>
      <c r="S12" s="367">
        <v>0.32899585378714441</v>
      </c>
      <c r="T12" s="366">
        <v>11410.36341</v>
      </c>
      <c r="U12" s="367">
        <v>0.33571665086511071</v>
      </c>
      <c r="V12" s="366">
        <v>4043.9187699999998</v>
      </c>
      <c r="W12" s="367">
        <v>0.33790774350558744</v>
      </c>
      <c r="X12" s="366">
        <v>321.35708999999997</v>
      </c>
      <c r="Y12" s="367">
        <v>0.38490733484003825</v>
      </c>
      <c r="Z12" s="366">
        <v>3249.2778000000008</v>
      </c>
      <c r="AA12" s="367">
        <v>0.58140374267783135</v>
      </c>
      <c r="AB12" s="366">
        <v>6640.2739900000006</v>
      </c>
      <c r="AC12" s="367">
        <v>0.52394655742171015</v>
      </c>
      <c r="AD12" s="366">
        <v>333.19775000000004</v>
      </c>
      <c r="AE12" s="367">
        <v>0.49539881859073048</v>
      </c>
      <c r="AF12" s="366">
        <v>325.37404000000004</v>
      </c>
      <c r="AG12" s="367">
        <v>0.62416833340645295</v>
      </c>
      <c r="AH12" s="366">
        <v>6964.6852099999996</v>
      </c>
      <c r="AI12" s="367">
        <v>0.73505448045258615</v>
      </c>
      <c r="AJ12" s="366">
        <v>6642.1812100000006</v>
      </c>
      <c r="AK12" s="367">
        <v>0.64686978429509856</v>
      </c>
      <c r="AL12" s="366">
        <v>3897.72271</v>
      </c>
      <c r="AM12" s="367">
        <v>0.61182644347550563</v>
      </c>
      <c r="AN12" s="366">
        <v>5135.5596799999994</v>
      </c>
      <c r="AO12" s="367">
        <v>0.63428990385166062</v>
      </c>
      <c r="AP12" s="366">
        <v>5690.4744600000013</v>
      </c>
      <c r="AQ12" s="367">
        <v>0.62729770075912761</v>
      </c>
      <c r="AR12" s="366">
        <v>135043.35316999999</v>
      </c>
      <c r="AS12" s="367">
        <v>0.5467137626088252</v>
      </c>
    </row>
    <row r="13" spans="1:45" ht="19.5">
      <c r="A13" s="353" t="s">
        <v>413</v>
      </c>
      <c r="B13" s="366">
        <v>1100.0351599999999</v>
      </c>
      <c r="C13" s="367">
        <v>0.22524870819285181</v>
      </c>
      <c r="D13" s="366">
        <v>1080.2156599999998</v>
      </c>
      <c r="E13" s="367">
        <v>0.23332213999446</v>
      </c>
      <c r="F13" s="366">
        <v>1117.6371000000001</v>
      </c>
      <c r="G13" s="367">
        <v>0.26196035079029939</v>
      </c>
      <c r="H13" s="366">
        <v>4221.7257599999994</v>
      </c>
      <c r="I13" s="367">
        <v>0.24991252892871402</v>
      </c>
      <c r="J13" s="366">
        <v>75.797200000000018</v>
      </c>
      <c r="K13" s="367">
        <v>5.7838341251692231E-2</v>
      </c>
      <c r="L13" s="366">
        <v>7400.8514899999991</v>
      </c>
      <c r="M13" s="367">
        <v>0.237831984385656</v>
      </c>
      <c r="N13" s="366">
        <v>4217.1263100000015</v>
      </c>
      <c r="O13" s="367">
        <v>0.25183242477390183</v>
      </c>
      <c r="P13" s="366">
        <v>1420.0823300000002</v>
      </c>
      <c r="Q13" s="367">
        <v>0.10223192490603168</v>
      </c>
      <c r="R13" s="366">
        <v>4409.5097000000005</v>
      </c>
      <c r="S13" s="367">
        <v>0.10080462677327587</v>
      </c>
      <c r="T13" s="366">
        <v>3476.0023000000001</v>
      </c>
      <c r="U13" s="367">
        <v>0.10227122560642631</v>
      </c>
      <c r="V13" s="366">
        <v>1076.8603600000001</v>
      </c>
      <c r="W13" s="367">
        <v>8.9981890095733708E-2</v>
      </c>
      <c r="X13" s="366">
        <v>77.536479999999997</v>
      </c>
      <c r="Y13" s="367">
        <v>9.2869772593714775E-2</v>
      </c>
      <c r="Z13" s="366">
        <v>1158.90084</v>
      </c>
      <c r="AA13" s="367">
        <v>0.20736586012081901</v>
      </c>
      <c r="AB13" s="366">
        <v>2867.5687599999992</v>
      </c>
      <c r="AC13" s="367">
        <v>0.22626367258861282</v>
      </c>
      <c r="AD13" s="366">
        <v>162.42003000000003</v>
      </c>
      <c r="AE13" s="367">
        <v>0.24148629748391459</v>
      </c>
      <c r="AF13" s="366">
        <v>49.636209999999998</v>
      </c>
      <c r="AG13" s="367">
        <v>9.5217646965052E-2</v>
      </c>
      <c r="AH13" s="366">
        <v>1118.6890900000001</v>
      </c>
      <c r="AI13" s="367">
        <v>0.11806670409988659</v>
      </c>
      <c r="AJ13" s="366">
        <v>1786.4211399999999</v>
      </c>
      <c r="AK13" s="367">
        <v>0.17397626185690948</v>
      </c>
      <c r="AL13" s="366">
        <v>1284.3659399999999</v>
      </c>
      <c r="AM13" s="367">
        <v>0.2016072213590778</v>
      </c>
      <c r="AN13" s="366">
        <v>1525.4496200000001</v>
      </c>
      <c r="AO13" s="367">
        <v>0.18840737000263083</v>
      </c>
      <c r="AP13" s="366">
        <v>1583.2836500000001</v>
      </c>
      <c r="AQ13" s="367">
        <v>0.17453556821596194</v>
      </c>
      <c r="AR13" s="366">
        <v>41210.115129999998</v>
      </c>
      <c r="AS13" s="367">
        <v>0.16683632753033764</v>
      </c>
    </row>
    <row r="14" spans="1:45" ht="19.5">
      <c r="A14" s="353" t="s">
        <v>414</v>
      </c>
      <c r="B14" s="366">
        <v>2414.8385500000004</v>
      </c>
      <c r="C14" s="367">
        <v>0.49447443469152341</v>
      </c>
      <c r="D14" s="366">
        <v>2241.8441599999996</v>
      </c>
      <c r="E14" s="367">
        <v>0.484229118605152</v>
      </c>
      <c r="F14" s="366">
        <v>2230.4893199999997</v>
      </c>
      <c r="G14" s="367">
        <v>0.52279918472750786</v>
      </c>
      <c r="H14" s="366">
        <v>8329.1423099999993</v>
      </c>
      <c r="I14" s="367">
        <v>0.4930583218411731</v>
      </c>
      <c r="J14" s="366">
        <v>957.47137000000009</v>
      </c>
      <c r="K14" s="367">
        <v>0.73061479628251791</v>
      </c>
      <c r="L14" s="366">
        <v>15493.142360000002</v>
      </c>
      <c r="M14" s="367">
        <v>0.4978838984712915</v>
      </c>
      <c r="N14" s="366">
        <v>8455.9735099999998</v>
      </c>
      <c r="O14" s="367">
        <v>0.50496194714338094</v>
      </c>
      <c r="P14" s="366">
        <v>2348.72867</v>
      </c>
      <c r="Q14" s="367">
        <v>0.16908530438237593</v>
      </c>
      <c r="R14" s="366">
        <v>7985.8144900000007</v>
      </c>
      <c r="S14" s="367">
        <v>0.18256157802421169</v>
      </c>
      <c r="T14" s="366">
        <v>6342.5420899999999</v>
      </c>
      <c r="U14" s="367">
        <v>0.18661079510926809</v>
      </c>
      <c r="V14" s="366">
        <v>2309.5319099999997</v>
      </c>
      <c r="W14" s="367">
        <v>0.19298328197187042</v>
      </c>
      <c r="X14" s="366">
        <v>196.59957</v>
      </c>
      <c r="Y14" s="367">
        <v>0.23547828529128623</v>
      </c>
      <c r="Z14" s="366">
        <v>1987.97002</v>
      </c>
      <c r="AA14" s="367">
        <v>0.35571387893005735</v>
      </c>
      <c r="AB14" s="366">
        <v>3484.8774100000001</v>
      </c>
      <c r="AC14" s="367">
        <v>0.2749720154252529</v>
      </c>
      <c r="AD14" s="366">
        <v>134.17637999999999</v>
      </c>
      <c r="AE14" s="367">
        <v>0.19949360442794378</v>
      </c>
      <c r="AF14" s="366">
        <v>267.73342000000002</v>
      </c>
      <c r="AG14" s="367">
        <v>0.51359574524940554</v>
      </c>
      <c r="AH14" s="366">
        <v>5225.3222599999999</v>
      </c>
      <c r="AI14" s="367">
        <v>0.55148171427860326</v>
      </c>
      <c r="AJ14" s="366">
        <v>2813.5896600000005</v>
      </c>
      <c r="AK14" s="367">
        <v>0.2740103106068556</v>
      </c>
      <c r="AL14" s="366">
        <v>1810.27297</v>
      </c>
      <c r="AM14" s="367">
        <v>0.28415897059925554</v>
      </c>
      <c r="AN14" s="366">
        <v>2329.33862</v>
      </c>
      <c r="AO14" s="367">
        <v>0.28769521948535898</v>
      </c>
      <c r="AP14" s="366">
        <v>3181.31916</v>
      </c>
      <c r="AQ14" s="367">
        <v>0.35069732910267004</v>
      </c>
      <c r="AR14" s="366">
        <v>80540.718209999992</v>
      </c>
      <c r="AS14" s="367">
        <v>0.32606357930386565</v>
      </c>
    </row>
    <row r="15" spans="1:45" ht="19.5">
      <c r="A15" s="353" t="s">
        <v>415</v>
      </c>
      <c r="B15" s="366">
        <v>0</v>
      </c>
      <c r="C15" s="367">
        <v>0</v>
      </c>
      <c r="D15" s="366">
        <v>0</v>
      </c>
      <c r="E15" s="367">
        <v>0</v>
      </c>
      <c r="F15" s="366">
        <v>0</v>
      </c>
      <c r="G15" s="367">
        <v>0</v>
      </c>
      <c r="H15" s="366">
        <v>0</v>
      </c>
      <c r="I15" s="367">
        <v>0</v>
      </c>
      <c r="J15" s="366">
        <v>0</v>
      </c>
      <c r="K15" s="367">
        <v>0</v>
      </c>
      <c r="L15" s="366">
        <v>0</v>
      </c>
      <c r="M15" s="367">
        <v>0</v>
      </c>
      <c r="N15" s="366">
        <v>0</v>
      </c>
      <c r="O15" s="367">
        <v>0</v>
      </c>
      <c r="P15" s="366">
        <v>0</v>
      </c>
      <c r="Q15" s="367">
        <v>0</v>
      </c>
      <c r="R15" s="366">
        <v>0</v>
      </c>
      <c r="S15" s="367">
        <v>0</v>
      </c>
      <c r="T15" s="366">
        <v>0</v>
      </c>
      <c r="U15" s="367">
        <v>0</v>
      </c>
      <c r="V15" s="366">
        <v>63.828769999999999</v>
      </c>
      <c r="W15" s="367">
        <v>5.3334987343074489E-3</v>
      </c>
      <c r="X15" s="366">
        <v>0</v>
      </c>
      <c r="Y15" s="367">
        <v>0</v>
      </c>
      <c r="Z15" s="366">
        <v>0</v>
      </c>
      <c r="AA15" s="367">
        <v>0</v>
      </c>
      <c r="AB15" s="366">
        <v>0</v>
      </c>
      <c r="AC15" s="367">
        <v>0</v>
      </c>
      <c r="AD15" s="366">
        <v>0</v>
      </c>
      <c r="AE15" s="367">
        <v>0</v>
      </c>
      <c r="AF15" s="366">
        <v>0</v>
      </c>
      <c r="AG15" s="367">
        <v>0</v>
      </c>
      <c r="AH15" s="366">
        <v>0</v>
      </c>
      <c r="AI15" s="367">
        <v>0</v>
      </c>
      <c r="AJ15" s="366">
        <v>0</v>
      </c>
      <c r="AK15" s="367">
        <v>0</v>
      </c>
      <c r="AL15" s="366">
        <v>0</v>
      </c>
      <c r="AM15" s="367">
        <v>0</v>
      </c>
      <c r="AN15" s="366">
        <v>0</v>
      </c>
      <c r="AO15" s="367">
        <v>0</v>
      </c>
      <c r="AP15" s="366">
        <v>0</v>
      </c>
      <c r="AQ15" s="367">
        <v>0</v>
      </c>
      <c r="AR15" s="366">
        <v>63.828769999999999</v>
      </c>
      <c r="AS15" s="367">
        <v>2.5840640202012919E-4</v>
      </c>
    </row>
    <row r="16" spans="1:45" ht="19.5">
      <c r="A16" s="353" t="s">
        <v>416</v>
      </c>
      <c r="B16" s="366">
        <v>15.61317</v>
      </c>
      <c r="C16" s="367">
        <v>3.1970308778997468E-3</v>
      </c>
      <c r="D16" s="366">
        <v>15.61317</v>
      </c>
      <c r="E16" s="367">
        <v>3.3723805082563822E-3</v>
      </c>
      <c r="F16" s="366">
        <v>15.61317</v>
      </c>
      <c r="G16" s="367">
        <v>3.6595344679848027E-3</v>
      </c>
      <c r="H16" s="366">
        <v>48.921279999999996</v>
      </c>
      <c r="I16" s="367">
        <v>2.8959817615509253E-3</v>
      </c>
      <c r="J16" s="366">
        <v>15.61317</v>
      </c>
      <c r="K16" s="367">
        <v>1.1913894635694767E-2</v>
      </c>
      <c r="L16" s="366">
        <v>189.69853000000001</v>
      </c>
      <c r="M16" s="367">
        <v>6.0961063582890386E-3</v>
      </c>
      <c r="N16" s="366">
        <v>48.921279999999996</v>
      </c>
      <c r="O16" s="367">
        <v>2.9214122745692631E-3</v>
      </c>
      <c r="P16" s="366">
        <v>389.19193000000007</v>
      </c>
      <c r="Q16" s="367">
        <v>2.8017981296755898E-2</v>
      </c>
      <c r="R16" s="366">
        <v>1278.5070000000001</v>
      </c>
      <c r="S16" s="367">
        <v>2.9227607995061355E-2</v>
      </c>
      <c r="T16" s="366">
        <v>1083.3866799999998</v>
      </c>
      <c r="U16" s="367">
        <v>3.1875492018309991E-2</v>
      </c>
      <c r="V16" s="366">
        <v>425.88802999999996</v>
      </c>
      <c r="W16" s="367">
        <v>3.5586981684931303E-2</v>
      </c>
      <c r="X16" s="366">
        <v>2.54955</v>
      </c>
      <c r="Y16" s="367">
        <v>3.0537384301725524E-3</v>
      </c>
      <c r="Z16" s="366">
        <v>82.753950000000003</v>
      </c>
      <c r="AA16" s="367">
        <v>1.4807430823973905E-2</v>
      </c>
      <c r="AB16" s="366">
        <v>264.82254</v>
      </c>
      <c r="AC16" s="367">
        <v>2.0895652554341834E-2</v>
      </c>
      <c r="AD16" s="366">
        <v>20.267709999999997</v>
      </c>
      <c r="AE16" s="367">
        <v>3.013405579581354E-2</v>
      </c>
      <c r="AF16" s="366">
        <v>5.0568599999999995</v>
      </c>
      <c r="AG16" s="367">
        <v>9.7006260194259959E-3</v>
      </c>
      <c r="AH16" s="366">
        <v>585.80647999999997</v>
      </c>
      <c r="AI16" s="367">
        <v>6.1826150761831532E-2</v>
      </c>
      <c r="AJ16" s="366">
        <v>93.477380000000011</v>
      </c>
      <c r="AK16" s="367">
        <v>9.103589728331269E-3</v>
      </c>
      <c r="AL16" s="366">
        <v>64.443579999999997</v>
      </c>
      <c r="AM16" s="367">
        <v>1.0115723793042533E-2</v>
      </c>
      <c r="AN16" s="366">
        <v>72.252630000000011</v>
      </c>
      <c r="AO16" s="367">
        <v>8.9238791079007812E-3</v>
      </c>
      <c r="AP16" s="366">
        <v>103.67998999999999</v>
      </c>
      <c r="AQ16" s="367">
        <v>1.1429313987594862E-2</v>
      </c>
      <c r="AR16" s="366">
        <v>4822.0780800000002</v>
      </c>
      <c r="AS16" s="367">
        <v>1.9521852714895382E-2</v>
      </c>
    </row>
    <row r="17" spans="1:45" ht="19.5">
      <c r="A17" s="354" t="s">
        <v>417</v>
      </c>
      <c r="B17" s="366">
        <v>0</v>
      </c>
      <c r="C17" s="367">
        <v>0</v>
      </c>
      <c r="D17" s="366">
        <v>0</v>
      </c>
      <c r="E17" s="367">
        <v>0</v>
      </c>
      <c r="F17" s="366">
        <v>0</v>
      </c>
      <c r="G17" s="367">
        <v>0</v>
      </c>
      <c r="H17" s="366">
        <v>0</v>
      </c>
      <c r="I17" s="367">
        <v>0</v>
      </c>
      <c r="J17" s="366">
        <v>0</v>
      </c>
      <c r="K17" s="367">
        <v>0</v>
      </c>
      <c r="L17" s="366">
        <v>0</v>
      </c>
      <c r="M17" s="367">
        <v>0</v>
      </c>
      <c r="N17" s="366">
        <v>0</v>
      </c>
      <c r="O17" s="367">
        <v>0</v>
      </c>
      <c r="P17" s="366">
        <v>0</v>
      </c>
      <c r="Q17" s="367">
        <v>0</v>
      </c>
      <c r="R17" s="366">
        <v>0</v>
      </c>
      <c r="S17" s="367">
        <v>0</v>
      </c>
      <c r="T17" s="366">
        <v>0</v>
      </c>
      <c r="U17" s="367">
        <v>0</v>
      </c>
      <c r="V17" s="366">
        <v>0</v>
      </c>
      <c r="W17" s="367">
        <v>0</v>
      </c>
      <c r="X17" s="366">
        <v>0</v>
      </c>
      <c r="Y17" s="367">
        <v>0</v>
      </c>
      <c r="Z17" s="366">
        <v>0</v>
      </c>
      <c r="AA17" s="367">
        <v>0</v>
      </c>
      <c r="AB17" s="366">
        <v>0</v>
      </c>
      <c r="AC17" s="367">
        <v>0</v>
      </c>
      <c r="AD17" s="366">
        <v>0</v>
      </c>
      <c r="AE17" s="367">
        <v>0</v>
      </c>
      <c r="AF17" s="366">
        <v>0</v>
      </c>
      <c r="AG17" s="367">
        <v>0</v>
      </c>
      <c r="AH17" s="366">
        <v>0</v>
      </c>
      <c r="AI17" s="367">
        <v>0</v>
      </c>
      <c r="AJ17" s="366">
        <v>0</v>
      </c>
      <c r="AK17" s="367">
        <v>0</v>
      </c>
      <c r="AL17" s="366">
        <v>0</v>
      </c>
      <c r="AM17" s="367">
        <v>0</v>
      </c>
      <c r="AN17" s="366">
        <v>0</v>
      </c>
      <c r="AO17" s="367">
        <v>0</v>
      </c>
      <c r="AP17" s="366">
        <v>0</v>
      </c>
      <c r="AQ17" s="367">
        <v>0</v>
      </c>
      <c r="AR17" s="366">
        <v>0</v>
      </c>
      <c r="AS17" s="367">
        <v>0</v>
      </c>
    </row>
    <row r="18" spans="1:45" s="249" customFormat="1" ht="19.5">
      <c r="A18" s="354" t="s">
        <v>418</v>
      </c>
      <c r="B18" s="366">
        <v>46.327779999999997</v>
      </c>
      <c r="C18" s="367">
        <v>9.4863082362227728E-3</v>
      </c>
      <c r="D18" s="366">
        <v>0</v>
      </c>
      <c r="E18" s="367">
        <v>0</v>
      </c>
      <c r="F18" s="366">
        <v>0</v>
      </c>
      <c r="G18" s="367">
        <v>0</v>
      </c>
      <c r="H18" s="366">
        <v>0</v>
      </c>
      <c r="I18" s="367">
        <v>0</v>
      </c>
      <c r="J18" s="366">
        <v>2.7395200000000002</v>
      </c>
      <c r="K18" s="367">
        <v>2.0904372803459215E-3</v>
      </c>
      <c r="L18" s="366">
        <v>0</v>
      </c>
      <c r="M18" s="367">
        <v>0</v>
      </c>
      <c r="N18" s="366">
        <v>0</v>
      </c>
      <c r="O18" s="367">
        <v>0</v>
      </c>
      <c r="P18" s="366">
        <v>251.75219000000001</v>
      </c>
      <c r="Q18" s="367">
        <v>1.8123675254102356E-2</v>
      </c>
      <c r="R18" s="366">
        <v>717.47658000000001</v>
      </c>
      <c r="S18" s="367">
        <v>1.6402040994595475E-2</v>
      </c>
      <c r="T18" s="366">
        <v>508.43234000000001</v>
      </c>
      <c r="U18" s="367">
        <v>1.4959138131106314E-2</v>
      </c>
      <c r="V18" s="366">
        <v>167.80970000000002</v>
      </c>
      <c r="W18" s="367">
        <v>1.4022091018744571E-2</v>
      </c>
      <c r="X18" s="366">
        <v>44.671490000000006</v>
      </c>
      <c r="Y18" s="367">
        <v>5.3505538524864733E-2</v>
      </c>
      <c r="Z18" s="366">
        <v>19.652989999999999</v>
      </c>
      <c r="AA18" s="367">
        <v>3.5165728029810162E-3</v>
      </c>
      <c r="AB18" s="366">
        <v>23.005279999999999</v>
      </c>
      <c r="AC18" s="367">
        <v>1.8152168535025344E-3</v>
      </c>
      <c r="AD18" s="366">
        <v>16.333629999999999</v>
      </c>
      <c r="AE18" s="367">
        <v>2.4284860883058517E-2</v>
      </c>
      <c r="AF18" s="366">
        <v>2.9475500000000001</v>
      </c>
      <c r="AG18" s="367">
        <v>5.6543151725693616E-3</v>
      </c>
      <c r="AH18" s="366">
        <v>34.867379999999997</v>
      </c>
      <c r="AI18" s="367">
        <v>3.679911312264879E-3</v>
      </c>
      <c r="AJ18" s="366">
        <v>340.51956999999999</v>
      </c>
      <c r="AK18" s="367">
        <v>3.3162573231596569E-2</v>
      </c>
      <c r="AL18" s="366">
        <v>136.56045999999998</v>
      </c>
      <c r="AM18" s="367">
        <v>2.1435927277951239E-2</v>
      </c>
      <c r="AN18" s="366">
        <v>203.19803999999999</v>
      </c>
      <c r="AO18" s="367">
        <v>2.5096868362056674E-2</v>
      </c>
      <c r="AP18" s="366">
        <v>321.40782999999999</v>
      </c>
      <c r="AQ18" s="367">
        <v>3.5430858038677585E-2</v>
      </c>
      <c r="AR18" s="366">
        <v>2837.7023299999996</v>
      </c>
      <c r="AS18" s="367">
        <v>1.1488243453531022E-2</v>
      </c>
    </row>
    <row r="19" spans="1:45" ht="19.5">
      <c r="A19" s="355" t="s">
        <v>419</v>
      </c>
      <c r="B19" s="366">
        <v>0</v>
      </c>
      <c r="C19" s="367">
        <v>0</v>
      </c>
      <c r="D19" s="366">
        <v>0</v>
      </c>
      <c r="E19" s="367">
        <v>0</v>
      </c>
      <c r="F19" s="366">
        <v>0</v>
      </c>
      <c r="G19" s="367">
        <v>0</v>
      </c>
      <c r="H19" s="366">
        <v>0</v>
      </c>
      <c r="I19" s="367">
        <v>0</v>
      </c>
      <c r="J19" s="366">
        <v>0</v>
      </c>
      <c r="K19" s="367">
        <v>0</v>
      </c>
      <c r="L19" s="366">
        <v>0</v>
      </c>
      <c r="M19" s="367">
        <v>0</v>
      </c>
      <c r="N19" s="366">
        <v>0</v>
      </c>
      <c r="O19" s="367">
        <v>0</v>
      </c>
      <c r="P19" s="366">
        <v>0</v>
      </c>
      <c r="Q19" s="367">
        <v>0</v>
      </c>
      <c r="R19" s="366">
        <v>0</v>
      </c>
      <c r="S19" s="367">
        <v>0</v>
      </c>
      <c r="T19" s="366">
        <v>0</v>
      </c>
      <c r="U19" s="367">
        <v>0</v>
      </c>
      <c r="V19" s="366">
        <v>0</v>
      </c>
      <c r="W19" s="367">
        <v>0</v>
      </c>
      <c r="X19" s="366">
        <v>0</v>
      </c>
      <c r="Y19" s="367">
        <v>0</v>
      </c>
      <c r="Z19" s="366">
        <v>0</v>
      </c>
      <c r="AA19" s="367">
        <v>0</v>
      </c>
      <c r="AB19" s="366">
        <v>0</v>
      </c>
      <c r="AC19" s="367">
        <v>0</v>
      </c>
      <c r="AD19" s="366">
        <v>0</v>
      </c>
      <c r="AE19" s="367">
        <v>0</v>
      </c>
      <c r="AF19" s="366">
        <v>0</v>
      </c>
      <c r="AG19" s="367">
        <v>0</v>
      </c>
      <c r="AH19" s="366">
        <v>0</v>
      </c>
      <c r="AI19" s="367">
        <v>0</v>
      </c>
      <c r="AJ19" s="366">
        <v>0</v>
      </c>
      <c r="AK19" s="367">
        <v>0</v>
      </c>
      <c r="AL19" s="366">
        <v>0</v>
      </c>
      <c r="AM19" s="367">
        <v>0</v>
      </c>
      <c r="AN19" s="366">
        <v>0</v>
      </c>
      <c r="AO19" s="367">
        <v>0</v>
      </c>
      <c r="AP19" s="366">
        <v>0</v>
      </c>
      <c r="AQ19" s="367">
        <v>0</v>
      </c>
      <c r="AR19" s="366">
        <v>0</v>
      </c>
      <c r="AS19" s="367">
        <v>0</v>
      </c>
    </row>
    <row r="20" spans="1:45" ht="18.75">
      <c r="A20" s="346" t="s">
        <v>420</v>
      </c>
      <c r="B20" s="366">
        <v>136.11447000000001</v>
      </c>
      <c r="C20" s="367">
        <v>2.7871480520545076E-2</v>
      </c>
      <c r="D20" s="366">
        <v>196.16458000000003</v>
      </c>
      <c r="E20" s="367">
        <v>4.237074252072448E-2</v>
      </c>
      <c r="F20" s="366">
        <v>0</v>
      </c>
      <c r="G20" s="367">
        <v>0</v>
      </c>
      <c r="H20" s="366">
        <v>470.39562999999998</v>
      </c>
      <c r="I20" s="367">
        <v>2.7845901930473968E-2</v>
      </c>
      <c r="J20" s="366">
        <v>89.070070000000001</v>
      </c>
      <c r="K20" s="367">
        <v>6.7966430210774462E-2</v>
      </c>
      <c r="L20" s="366">
        <v>680.57240000000002</v>
      </c>
      <c r="M20" s="367">
        <v>2.1870711043021952E-2</v>
      </c>
      <c r="N20" s="366">
        <v>280.23568</v>
      </c>
      <c r="O20" s="367">
        <v>1.6734720663978218E-2</v>
      </c>
      <c r="P20" s="366">
        <v>0</v>
      </c>
      <c r="Q20" s="367">
        <v>0</v>
      </c>
      <c r="R20" s="366">
        <v>0</v>
      </c>
      <c r="S20" s="367">
        <v>0</v>
      </c>
      <c r="T20" s="366">
        <v>0</v>
      </c>
      <c r="U20" s="367">
        <v>0</v>
      </c>
      <c r="V20" s="366">
        <v>0</v>
      </c>
      <c r="W20" s="367">
        <v>0</v>
      </c>
      <c r="X20" s="366">
        <v>0</v>
      </c>
      <c r="Y20" s="367">
        <v>0</v>
      </c>
      <c r="Z20" s="366">
        <v>0</v>
      </c>
      <c r="AA20" s="367">
        <v>0</v>
      </c>
      <c r="AB20" s="366">
        <v>0</v>
      </c>
      <c r="AC20" s="367">
        <v>0</v>
      </c>
      <c r="AD20" s="366">
        <v>0</v>
      </c>
      <c r="AE20" s="367">
        <v>0</v>
      </c>
      <c r="AF20" s="366">
        <v>0</v>
      </c>
      <c r="AG20" s="367">
        <v>0</v>
      </c>
      <c r="AH20" s="366">
        <v>0</v>
      </c>
      <c r="AI20" s="367">
        <v>0</v>
      </c>
      <c r="AJ20" s="366">
        <v>1608.17346</v>
      </c>
      <c r="AK20" s="367">
        <v>0.15661704887140562</v>
      </c>
      <c r="AL20" s="366">
        <v>602.07975999999996</v>
      </c>
      <c r="AM20" s="367">
        <v>9.4508600446178467E-2</v>
      </c>
      <c r="AN20" s="366">
        <v>1005.32077</v>
      </c>
      <c r="AO20" s="367">
        <v>0.12416656689371341</v>
      </c>
      <c r="AP20" s="366">
        <v>500.78383000000002</v>
      </c>
      <c r="AQ20" s="367">
        <v>5.5204631414223021E-2</v>
      </c>
      <c r="AR20" s="366">
        <v>5568.9106500000007</v>
      </c>
      <c r="AS20" s="367">
        <v>2.2545353204175472E-2</v>
      </c>
    </row>
    <row r="21" spans="1:45" ht="19.5">
      <c r="A21" s="353" t="s">
        <v>421</v>
      </c>
      <c r="B21" s="366">
        <v>1104.2868399999998</v>
      </c>
      <c r="C21" s="367">
        <v>0.22611930348150544</v>
      </c>
      <c r="D21" s="366">
        <v>1035.73965</v>
      </c>
      <c r="E21" s="367">
        <v>0.22371550474940627</v>
      </c>
      <c r="F21" s="366">
        <v>803.85036000000014</v>
      </c>
      <c r="G21" s="367">
        <v>0.18841260932417905</v>
      </c>
      <c r="H21" s="366">
        <v>3571.8970800000002</v>
      </c>
      <c r="I21" s="367">
        <v>0.21144477000227729</v>
      </c>
      <c r="J21" s="366">
        <v>152.79218</v>
      </c>
      <c r="K21" s="367">
        <v>0.11659066888262341</v>
      </c>
      <c r="L21" s="366">
        <v>6926.1189999999997</v>
      </c>
      <c r="M21" s="367">
        <v>0.22257609520836305</v>
      </c>
      <c r="N21" s="366">
        <v>3519.67308</v>
      </c>
      <c r="O21" s="367">
        <v>0.21018289256501477</v>
      </c>
      <c r="P21" s="366">
        <v>9221.1520700000001</v>
      </c>
      <c r="Q21" s="367">
        <v>0.66383202301189004</v>
      </c>
      <c r="R21" s="366">
        <v>28652.478439999999</v>
      </c>
      <c r="S21" s="367">
        <v>0.65501667799336805</v>
      </c>
      <c r="T21" s="366">
        <v>22043.181769999999</v>
      </c>
      <c r="U21" s="367">
        <v>0.64855630730829306</v>
      </c>
      <c r="V21" s="366">
        <v>7749.1547999999984</v>
      </c>
      <c r="W21" s="367">
        <v>0.6475153338808266</v>
      </c>
      <c r="X21" s="366">
        <v>464.83733000000001</v>
      </c>
      <c r="Y21" s="367">
        <v>0.55676163181730132</v>
      </c>
      <c r="Z21" s="366">
        <v>2016.3833</v>
      </c>
      <c r="AA21" s="367">
        <v>0.36079795863963254</v>
      </c>
      <c r="AB21" s="366">
        <v>5416.8518599999998</v>
      </c>
      <c r="AC21" s="367">
        <v>0.42741321945216709</v>
      </c>
      <c r="AD21" s="366">
        <v>297.37415000000004</v>
      </c>
      <c r="AE21" s="367">
        <v>0.44213624668660778</v>
      </c>
      <c r="AF21" s="366">
        <v>155.76661999999999</v>
      </c>
      <c r="AG21" s="367">
        <v>0.29880869293000833</v>
      </c>
      <c r="AH21" s="366">
        <v>2115.9954199999997</v>
      </c>
      <c r="AI21" s="367">
        <v>0.22332264376499392</v>
      </c>
      <c r="AJ21" s="366">
        <v>3505.2305699999993</v>
      </c>
      <c r="AK21" s="367">
        <v>0.34136794390776409</v>
      </c>
      <c r="AL21" s="366">
        <v>2285.3031499999997</v>
      </c>
      <c r="AM21" s="367">
        <v>0.35872456882082043</v>
      </c>
      <c r="AN21" s="366">
        <v>2841.8335200000001</v>
      </c>
      <c r="AO21" s="367">
        <v>0.35099315799660347</v>
      </c>
      <c r="AP21" s="366">
        <v>3197.9587700000002</v>
      </c>
      <c r="AQ21" s="367">
        <v>0.35253162063106552</v>
      </c>
      <c r="AR21" s="366">
        <v>107077.85995999999</v>
      </c>
      <c r="AS21" s="367">
        <v>0.43349737944627248</v>
      </c>
    </row>
    <row r="22" spans="1:45" s="249" customFormat="1" ht="19.5">
      <c r="A22" s="353" t="s">
        <v>422</v>
      </c>
      <c r="B22" s="366">
        <v>403.10966999999999</v>
      </c>
      <c r="C22" s="367">
        <v>8.2542754749354366E-2</v>
      </c>
      <c r="D22" s="366">
        <v>405.23386000000005</v>
      </c>
      <c r="E22" s="367">
        <v>8.7528847168736129E-2</v>
      </c>
      <c r="F22" s="366">
        <v>392.60059999999999</v>
      </c>
      <c r="G22" s="367">
        <v>9.2020738123745158E-2</v>
      </c>
      <c r="H22" s="366">
        <v>1444.8950400000001</v>
      </c>
      <c r="I22" s="367">
        <v>8.5533119394983037E-2</v>
      </c>
      <c r="J22" s="366">
        <v>4.2774999999999999</v>
      </c>
      <c r="K22" s="367">
        <v>3.2640190495706102E-3</v>
      </c>
      <c r="L22" s="366">
        <v>2613.9809700000001</v>
      </c>
      <c r="M22" s="367">
        <v>8.4002264074811483E-2</v>
      </c>
      <c r="N22" s="366">
        <v>1430.53</v>
      </c>
      <c r="O22" s="367">
        <v>8.5426380935649443E-2</v>
      </c>
      <c r="P22" s="366">
        <v>1778.8924500000001</v>
      </c>
      <c r="Q22" s="367">
        <v>0.12806271546545242</v>
      </c>
      <c r="R22" s="366">
        <v>5541.9793500000005</v>
      </c>
      <c r="S22" s="367">
        <v>0.12669371380721806</v>
      </c>
      <c r="T22" s="366">
        <v>4290.3984099999998</v>
      </c>
      <c r="U22" s="367">
        <v>0.12623245494704152</v>
      </c>
      <c r="V22" s="366">
        <v>1339.29573</v>
      </c>
      <c r="W22" s="367">
        <v>0.11191085275211118</v>
      </c>
      <c r="X22" s="366">
        <v>55.189</v>
      </c>
      <c r="Y22" s="367">
        <v>6.6102947666369746E-2</v>
      </c>
      <c r="Z22" s="366">
        <v>424.99149999999997</v>
      </c>
      <c r="AA22" s="367">
        <v>7.604509799262639E-2</v>
      </c>
      <c r="AB22" s="366">
        <v>1093.2819999999999</v>
      </c>
      <c r="AC22" s="367">
        <v>8.6264714536443701E-2</v>
      </c>
      <c r="AD22" s="366">
        <v>62.896999999999998</v>
      </c>
      <c r="AE22" s="367">
        <v>9.3515335841557065E-2</v>
      </c>
      <c r="AF22" s="366">
        <v>20.018999999999998</v>
      </c>
      <c r="AG22" s="367">
        <v>3.8402651503677977E-2</v>
      </c>
      <c r="AH22" s="366">
        <v>589.24350000000004</v>
      </c>
      <c r="AI22" s="367">
        <v>6.2188894643892101E-2</v>
      </c>
      <c r="AJ22" s="366">
        <v>889.25815</v>
      </c>
      <c r="AK22" s="367">
        <v>8.6603212030277987E-2</v>
      </c>
      <c r="AL22" s="366">
        <v>595.90683000000001</v>
      </c>
      <c r="AM22" s="367">
        <v>9.3539634183382625E-2</v>
      </c>
      <c r="AN22" s="366">
        <v>735.46973000000003</v>
      </c>
      <c r="AO22" s="367">
        <v>9.0837426375211916E-2</v>
      </c>
      <c r="AP22" s="366">
        <v>827.3175</v>
      </c>
      <c r="AQ22" s="367">
        <v>9.1200543855492394E-2</v>
      </c>
      <c r="AR22" s="366">
        <v>24938.767789999998</v>
      </c>
      <c r="AS22" s="367">
        <v>0.10096289268036011</v>
      </c>
    </row>
    <row r="23" spans="1:45" s="249" customFormat="1" ht="19.5">
      <c r="A23" s="353" t="s">
        <v>423</v>
      </c>
      <c r="B23" s="366">
        <v>234.04926999999998</v>
      </c>
      <c r="C23" s="367">
        <v>4.7925100613129476E-2</v>
      </c>
      <c r="D23" s="366">
        <v>227.38405</v>
      </c>
      <c r="E23" s="367">
        <v>4.9114019645491253E-2</v>
      </c>
      <c r="F23" s="366">
        <v>139.81091000000001</v>
      </c>
      <c r="G23" s="367">
        <v>3.2769952811973556E-2</v>
      </c>
      <c r="H23" s="366">
        <v>739.42529000000002</v>
      </c>
      <c r="I23" s="367">
        <v>4.377158884374048E-2</v>
      </c>
      <c r="J23" s="366">
        <v>115.99745</v>
      </c>
      <c r="K23" s="367">
        <v>8.8513825014988751E-2</v>
      </c>
      <c r="L23" s="366">
        <v>1352.0861400000001</v>
      </c>
      <c r="M23" s="367">
        <v>4.3450315165902885E-2</v>
      </c>
      <c r="N23" s="366">
        <v>740.07031999999992</v>
      </c>
      <c r="O23" s="367">
        <v>4.4194479721143896E-2</v>
      </c>
      <c r="P23" s="366">
        <v>2935.2615800000003</v>
      </c>
      <c r="Q23" s="367">
        <v>0.21130989034003395</v>
      </c>
      <c r="R23" s="366">
        <v>9046.8619099999996</v>
      </c>
      <c r="S23" s="367">
        <v>0.20681790048152415</v>
      </c>
      <c r="T23" s="366">
        <v>7333.6561899999997</v>
      </c>
      <c r="U23" s="367">
        <v>0.2157714356884789</v>
      </c>
      <c r="V23" s="366">
        <v>2204.1484399999999</v>
      </c>
      <c r="W23" s="367">
        <v>0.18417749417646209</v>
      </c>
      <c r="X23" s="366">
        <v>288.38503000000003</v>
      </c>
      <c r="Y23" s="367">
        <v>0.34541485705221098</v>
      </c>
      <c r="Z23" s="366">
        <v>821.66949</v>
      </c>
      <c r="AA23" s="367">
        <v>0.14702396844313675</v>
      </c>
      <c r="AB23" s="366">
        <v>1922.8777599999996</v>
      </c>
      <c r="AC23" s="367">
        <v>0.15172343554076284</v>
      </c>
      <c r="AD23" s="366">
        <v>93.217060000000004</v>
      </c>
      <c r="AE23" s="367">
        <v>0.13859523780247987</v>
      </c>
      <c r="AF23" s="366">
        <v>85.539200000000008</v>
      </c>
      <c r="AG23" s="367">
        <v>0.16409071819288737</v>
      </c>
      <c r="AH23" s="366">
        <v>709.04506000000003</v>
      </c>
      <c r="AI23" s="367">
        <v>7.4832778866652155E-2</v>
      </c>
      <c r="AJ23" s="366">
        <v>1785.7684699999998</v>
      </c>
      <c r="AK23" s="367">
        <v>0.17391269952869712</v>
      </c>
      <c r="AL23" s="366">
        <v>1131.2811300000001</v>
      </c>
      <c r="AM23" s="367">
        <v>0.17757746300501998</v>
      </c>
      <c r="AN23" s="366">
        <v>1404.71414</v>
      </c>
      <c r="AO23" s="367">
        <v>0.1734954030949297</v>
      </c>
      <c r="AP23" s="366">
        <v>1628.92292</v>
      </c>
      <c r="AQ23" s="367">
        <v>0.17956667930108663</v>
      </c>
      <c r="AR23" s="366">
        <v>34940.17181</v>
      </c>
      <c r="AS23" s="367">
        <v>0.14145289159398255</v>
      </c>
    </row>
    <row r="24" spans="1:45" ht="19.5">
      <c r="A24" s="353" t="s">
        <v>415</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c r="AH24" s="366">
        <v>0</v>
      </c>
      <c r="AI24" s="367">
        <v>0</v>
      </c>
      <c r="AJ24" s="366">
        <v>0</v>
      </c>
      <c r="AK24" s="367">
        <v>0</v>
      </c>
      <c r="AL24" s="366">
        <v>0</v>
      </c>
      <c r="AM24" s="367">
        <v>0</v>
      </c>
      <c r="AN24" s="366">
        <v>0</v>
      </c>
      <c r="AO24" s="367">
        <v>0</v>
      </c>
      <c r="AP24" s="366">
        <v>0</v>
      </c>
      <c r="AQ24" s="367">
        <v>0</v>
      </c>
      <c r="AR24" s="366">
        <v>0</v>
      </c>
      <c r="AS24" s="367">
        <v>0</v>
      </c>
    </row>
    <row r="25" spans="1:45" ht="19.5">
      <c r="A25" s="353" t="s">
        <v>424</v>
      </c>
      <c r="B25" s="366">
        <v>0</v>
      </c>
      <c r="C25" s="367">
        <v>0</v>
      </c>
      <c r="D25" s="366">
        <v>0</v>
      </c>
      <c r="E25" s="367">
        <v>0</v>
      </c>
      <c r="F25" s="366">
        <v>0</v>
      </c>
      <c r="G25" s="367">
        <v>0</v>
      </c>
      <c r="H25" s="366">
        <v>0</v>
      </c>
      <c r="I25" s="367">
        <v>0</v>
      </c>
      <c r="J25" s="366">
        <v>0</v>
      </c>
      <c r="K25" s="367">
        <v>0</v>
      </c>
      <c r="L25" s="366">
        <v>0</v>
      </c>
      <c r="M25" s="367">
        <v>0</v>
      </c>
      <c r="N25" s="366">
        <v>0</v>
      </c>
      <c r="O25" s="367">
        <v>0</v>
      </c>
      <c r="P25" s="366">
        <v>858.0243099999999</v>
      </c>
      <c r="Q25" s="367">
        <v>6.1769289691443185E-2</v>
      </c>
      <c r="R25" s="366">
        <v>2661.9992999999999</v>
      </c>
      <c r="S25" s="367">
        <v>6.0855256970456732E-2</v>
      </c>
      <c r="T25" s="366">
        <v>2103.7904700000004</v>
      </c>
      <c r="U25" s="367">
        <v>6.1897896266069695E-2</v>
      </c>
      <c r="V25" s="366">
        <v>651.11770999999999</v>
      </c>
      <c r="W25" s="367">
        <v>5.4407056287786283E-2</v>
      </c>
      <c r="X25" s="366">
        <v>0</v>
      </c>
      <c r="Y25" s="367">
        <v>0</v>
      </c>
      <c r="Z25" s="366">
        <v>105.90200999999999</v>
      </c>
      <c r="AA25" s="367">
        <v>1.8949387759675428E-2</v>
      </c>
      <c r="AB25" s="366">
        <v>109.67434</v>
      </c>
      <c r="AC25" s="367">
        <v>8.6537834081900824E-3</v>
      </c>
      <c r="AD25" s="366">
        <v>0</v>
      </c>
      <c r="AE25" s="367">
        <v>0</v>
      </c>
      <c r="AF25" s="366">
        <v>0</v>
      </c>
      <c r="AG25" s="367">
        <v>0</v>
      </c>
      <c r="AH25" s="366">
        <v>113.77817999999999</v>
      </c>
      <c r="AI25" s="367">
        <v>1.2008175310875368E-2</v>
      </c>
      <c r="AJ25" s="366">
        <v>0</v>
      </c>
      <c r="AK25" s="367">
        <v>0</v>
      </c>
      <c r="AL25" s="366">
        <v>0</v>
      </c>
      <c r="AM25" s="367">
        <v>0</v>
      </c>
      <c r="AN25" s="366">
        <v>0</v>
      </c>
      <c r="AO25" s="367">
        <v>0</v>
      </c>
      <c r="AP25" s="366">
        <v>0</v>
      </c>
      <c r="AQ25" s="367">
        <v>0</v>
      </c>
      <c r="AR25" s="366">
        <v>6604.2863200000002</v>
      </c>
      <c r="AS25" s="367">
        <v>2.673700066383795E-2</v>
      </c>
    </row>
    <row r="26" spans="1:45" ht="19.5">
      <c r="A26" s="354" t="s">
        <v>417</v>
      </c>
      <c r="B26" s="366">
        <v>73.439899999999994</v>
      </c>
      <c r="C26" s="367">
        <v>1.503792170135018E-2</v>
      </c>
      <c r="D26" s="366">
        <v>70.144499999999994</v>
      </c>
      <c r="E26" s="367">
        <v>1.5150923519143759E-2</v>
      </c>
      <c r="F26" s="366">
        <v>69.392289999999988</v>
      </c>
      <c r="G26" s="367">
        <v>1.6264696859599755E-2</v>
      </c>
      <c r="H26" s="366">
        <v>265.13621999999998</v>
      </c>
      <c r="I26" s="367">
        <v>1.5695207840975414E-2</v>
      </c>
      <c r="J26" s="366">
        <v>0</v>
      </c>
      <c r="K26" s="367">
        <v>0</v>
      </c>
      <c r="L26" s="366">
        <v>482.22803999999991</v>
      </c>
      <c r="M26" s="367">
        <v>1.5496764370231337E-2</v>
      </c>
      <c r="N26" s="366">
        <v>273.58196999999996</v>
      </c>
      <c r="O26" s="367">
        <v>1.6337383757310517E-2</v>
      </c>
      <c r="P26" s="366">
        <v>269.04002000000003</v>
      </c>
      <c r="Q26" s="367">
        <v>1.9368228545845832E-2</v>
      </c>
      <c r="R26" s="366">
        <v>814.78915000000006</v>
      </c>
      <c r="S26" s="367">
        <v>1.8626677738040734E-2</v>
      </c>
      <c r="T26" s="366">
        <v>626.41595999999993</v>
      </c>
      <c r="U26" s="367">
        <v>1.843046190407472E-2</v>
      </c>
      <c r="V26" s="366">
        <v>0</v>
      </c>
      <c r="W26" s="367">
        <v>0</v>
      </c>
      <c r="X26" s="366">
        <v>0</v>
      </c>
      <c r="Y26" s="367">
        <v>0</v>
      </c>
      <c r="Z26" s="366">
        <v>0</v>
      </c>
      <c r="AA26" s="367">
        <v>0</v>
      </c>
      <c r="AB26" s="366">
        <v>0</v>
      </c>
      <c r="AC26" s="367">
        <v>0</v>
      </c>
      <c r="AD26" s="366">
        <v>0</v>
      </c>
      <c r="AE26" s="367">
        <v>0</v>
      </c>
      <c r="AF26" s="366">
        <v>0</v>
      </c>
      <c r="AG26" s="367">
        <v>0</v>
      </c>
      <c r="AH26" s="366">
        <v>0</v>
      </c>
      <c r="AI26" s="367">
        <v>0</v>
      </c>
      <c r="AJ26" s="366">
        <v>0</v>
      </c>
      <c r="AK26" s="367">
        <v>0</v>
      </c>
      <c r="AL26" s="366">
        <v>0</v>
      </c>
      <c r="AM26" s="367">
        <v>0</v>
      </c>
      <c r="AN26" s="366">
        <v>0</v>
      </c>
      <c r="AO26" s="367">
        <v>0</v>
      </c>
      <c r="AP26" s="366">
        <v>0</v>
      </c>
      <c r="AQ26" s="367">
        <v>0</v>
      </c>
      <c r="AR26" s="366">
        <v>2944.1680500000002</v>
      </c>
      <c r="AS26" s="367">
        <v>1.1919262626290934E-2</v>
      </c>
    </row>
    <row r="27" spans="1:45" ht="39">
      <c r="A27" s="354" t="s">
        <v>425</v>
      </c>
      <c r="B27" s="366">
        <v>393.68799999999999</v>
      </c>
      <c r="C27" s="367">
        <v>8.0613526417671458E-2</v>
      </c>
      <c r="D27" s="366">
        <v>332.97723999999999</v>
      </c>
      <c r="E27" s="367">
        <v>7.1921714416035135E-2</v>
      </c>
      <c r="F27" s="366">
        <v>202.04656</v>
      </c>
      <c r="G27" s="367">
        <v>4.7357221528860544E-2</v>
      </c>
      <c r="H27" s="366">
        <v>1122.4405300000001</v>
      </c>
      <c r="I27" s="367">
        <v>6.6444853922578373E-2</v>
      </c>
      <c r="J27" s="366">
        <v>19.946080000000002</v>
      </c>
      <c r="K27" s="367">
        <v>1.5220195227179279E-2</v>
      </c>
      <c r="L27" s="366">
        <v>2477.8238500000002</v>
      </c>
      <c r="M27" s="367">
        <v>7.9626751597417361E-2</v>
      </c>
      <c r="N27" s="366">
        <v>1075.4907899999998</v>
      </c>
      <c r="O27" s="367">
        <v>6.4224648150910876E-2</v>
      </c>
      <c r="P27" s="366">
        <v>1428.4175400000004</v>
      </c>
      <c r="Q27" s="367">
        <v>0.10283197783591781</v>
      </c>
      <c r="R27" s="366">
        <v>4397.2441499999995</v>
      </c>
      <c r="S27" s="367">
        <v>0.10052422730167043</v>
      </c>
      <c r="T27" s="366">
        <v>3451.0625399999999</v>
      </c>
      <c r="U27" s="367">
        <v>0.10153744593616253</v>
      </c>
      <c r="V27" s="366">
        <v>1332.8660699999998</v>
      </c>
      <c r="W27" s="367">
        <v>0.11137359371559789</v>
      </c>
      <c r="X27" s="366">
        <v>121.2633</v>
      </c>
      <c r="Y27" s="367">
        <v>0.14524382709872066</v>
      </c>
      <c r="Z27" s="366">
        <v>663.82030000000009</v>
      </c>
      <c r="AA27" s="367">
        <v>0.11877950444419397</v>
      </c>
      <c r="AB27" s="366">
        <v>2291.0177599999997</v>
      </c>
      <c r="AC27" s="367">
        <v>0.18077128596677042</v>
      </c>
      <c r="AD27" s="366">
        <v>141.26008999999999</v>
      </c>
      <c r="AE27" s="367">
        <v>0.2100256730425708</v>
      </c>
      <c r="AF27" s="366">
        <v>50.208419999999997</v>
      </c>
      <c r="AG27" s="367">
        <v>9.6315323233443009E-2</v>
      </c>
      <c r="AH27" s="366">
        <v>703.92867999999999</v>
      </c>
      <c r="AI27" s="367">
        <v>7.4292794943574311E-2</v>
      </c>
      <c r="AJ27" s="366">
        <v>830.20394999999996</v>
      </c>
      <c r="AK27" s="367">
        <v>8.0852032348789044E-2</v>
      </c>
      <c r="AL27" s="366">
        <v>558.11518999999998</v>
      </c>
      <c r="AM27" s="367">
        <v>8.7607471632417916E-2</v>
      </c>
      <c r="AN27" s="366">
        <v>701.64965000000007</v>
      </c>
      <c r="AO27" s="367">
        <v>8.6660328526461869E-2</v>
      </c>
      <c r="AP27" s="366">
        <v>741.7183500000001</v>
      </c>
      <c r="AQ27" s="367">
        <v>8.176439747448648E-2</v>
      </c>
      <c r="AR27" s="366">
        <v>23037.189039999997</v>
      </c>
      <c r="AS27" s="367">
        <v>9.3264481400533866E-2</v>
      </c>
    </row>
    <row r="28" spans="1:45" ht="19.5">
      <c r="A28" s="355" t="s">
        <v>419</v>
      </c>
      <c r="B28" s="366">
        <v>0</v>
      </c>
      <c r="C28" s="367">
        <v>0</v>
      </c>
      <c r="D28" s="366">
        <v>0</v>
      </c>
      <c r="E28" s="367">
        <v>0</v>
      </c>
      <c r="F28" s="366">
        <v>0</v>
      </c>
      <c r="G28" s="367">
        <v>0</v>
      </c>
      <c r="H28" s="366">
        <v>0</v>
      </c>
      <c r="I28" s="367">
        <v>0</v>
      </c>
      <c r="J28" s="366">
        <v>12.571149999999999</v>
      </c>
      <c r="K28" s="367">
        <v>9.5926295908847631E-3</v>
      </c>
      <c r="L28" s="366">
        <v>0</v>
      </c>
      <c r="M28" s="367">
        <v>0</v>
      </c>
      <c r="N28" s="366">
        <v>0</v>
      </c>
      <c r="O28" s="367">
        <v>0</v>
      </c>
      <c r="P28" s="366">
        <v>1951.5161699999999</v>
      </c>
      <c r="Q28" s="367">
        <v>0.14048992113319692</v>
      </c>
      <c r="R28" s="366">
        <v>6189.6045800000002</v>
      </c>
      <c r="S28" s="367">
        <v>0.14149890169445797</v>
      </c>
      <c r="T28" s="366">
        <v>4237.8581999999997</v>
      </c>
      <c r="U28" s="367">
        <v>0.1246866125664657</v>
      </c>
      <c r="V28" s="366">
        <v>2221.72685</v>
      </c>
      <c r="W28" s="367">
        <v>0.18564633694886923</v>
      </c>
      <c r="X28" s="366">
        <v>0</v>
      </c>
      <c r="Y28" s="367">
        <v>0</v>
      </c>
      <c r="Z28" s="366">
        <v>0</v>
      </c>
      <c r="AA28" s="367">
        <v>0</v>
      </c>
      <c r="AB28" s="366">
        <v>0</v>
      </c>
      <c r="AC28" s="367">
        <v>0</v>
      </c>
      <c r="AD28" s="366">
        <v>0</v>
      </c>
      <c r="AE28" s="367">
        <v>0</v>
      </c>
      <c r="AF28" s="366">
        <v>0</v>
      </c>
      <c r="AG28" s="367">
        <v>0</v>
      </c>
      <c r="AH28" s="366">
        <v>0</v>
      </c>
      <c r="AI28" s="367">
        <v>0</v>
      </c>
      <c r="AJ28" s="366">
        <v>0</v>
      </c>
      <c r="AK28" s="367">
        <v>0</v>
      </c>
      <c r="AL28" s="366">
        <v>0</v>
      </c>
      <c r="AM28" s="367">
        <v>0</v>
      </c>
      <c r="AN28" s="366">
        <v>0</v>
      </c>
      <c r="AO28" s="367">
        <v>0</v>
      </c>
      <c r="AP28" s="366">
        <v>0</v>
      </c>
      <c r="AQ28" s="367">
        <v>0</v>
      </c>
      <c r="AR28" s="366">
        <v>14613.276949999999</v>
      </c>
      <c r="AS28" s="367">
        <v>5.916085048126711E-2</v>
      </c>
    </row>
    <row r="29" spans="1:45" ht="19.5">
      <c r="A29" s="353" t="s">
        <v>420</v>
      </c>
      <c r="B29" s="366">
        <v>0</v>
      </c>
      <c r="C29" s="367">
        <v>0</v>
      </c>
      <c r="D29" s="366">
        <v>0</v>
      </c>
      <c r="E29" s="367">
        <v>0</v>
      </c>
      <c r="F29" s="366">
        <v>0</v>
      </c>
      <c r="G29" s="367">
        <v>0</v>
      </c>
      <c r="H29" s="366">
        <v>0</v>
      </c>
      <c r="I29" s="367">
        <v>0</v>
      </c>
      <c r="J29" s="366">
        <v>0</v>
      </c>
      <c r="K29" s="367">
        <v>0</v>
      </c>
      <c r="L29" s="366">
        <v>0</v>
      </c>
      <c r="M29" s="367">
        <v>0</v>
      </c>
      <c r="N29" s="366">
        <v>0</v>
      </c>
      <c r="O29" s="367">
        <v>0</v>
      </c>
      <c r="P29" s="366">
        <v>0</v>
      </c>
      <c r="Q29" s="367">
        <v>0</v>
      </c>
      <c r="R29" s="366">
        <v>0</v>
      </c>
      <c r="S29" s="367">
        <v>0</v>
      </c>
      <c r="T29" s="366">
        <v>0</v>
      </c>
      <c r="U29" s="367">
        <v>0</v>
      </c>
      <c r="V29" s="366">
        <v>0</v>
      </c>
      <c r="W29" s="367">
        <v>0</v>
      </c>
      <c r="X29" s="366">
        <v>0</v>
      </c>
      <c r="Y29" s="367">
        <v>0</v>
      </c>
      <c r="Z29" s="366">
        <v>0</v>
      </c>
      <c r="AA29" s="367">
        <v>0</v>
      </c>
      <c r="AB29" s="366">
        <v>0</v>
      </c>
      <c r="AC29" s="367">
        <v>0</v>
      </c>
      <c r="AD29" s="366">
        <v>0</v>
      </c>
      <c r="AE29" s="367">
        <v>0</v>
      </c>
      <c r="AF29" s="366">
        <v>0</v>
      </c>
      <c r="AG29" s="367">
        <v>0</v>
      </c>
      <c r="AH29" s="366">
        <v>0</v>
      </c>
      <c r="AI29" s="367">
        <v>0</v>
      </c>
      <c r="AJ29" s="366">
        <v>0</v>
      </c>
      <c r="AK29" s="367">
        <v>0</v>
      </c>
      <c r="AL29" s="366">
        <v>0</v>
      </c>
      <c r="AM29" s="367">
        <v>0</v>
      </c>
      <c r="AN29" s="366">
        <v>0</v>
      </c>
      <c r="AO29" s="367">
        <v>0</v>
      </c>
      <c r="AP29" s="366">
        <v>0</v>
      </c>
      <c r="AQ29" s="367">
        <v>0</v>
      </c>
      <c r="AR29" s="366">
        <v>0</v>
      </c>
      <c r="AS29" s="367">
        <v>0</v>
      </c>
    </row>
    <row r="30" spans="1:45" ht="19.5">
      <c r="A30" s="353" t="s">
        <v>426</v>
      </c>
      <c r="B30" s="366">
        <v>0</v>
      </c>
      <c r="C30" s="367">
        <v>0</v>
      </c>
      <c r="D30" s="366">
        <v>0</v>
      </c>
      <c r="E30" s="367">
        <v>0</v>
      </c>
      <c r="F30" s="366">
        <v>0</v>
      </c>
      <c r="G30" s="367">
        <v>0</v>
      </c>
      <c r="H30" s="366">
        <v>0</v>
      </c>
      <c r="I30" s="367">
        <v>0</v>
      </c>
      <c r="J30" s="366">
        <v>0</v>
      </c>
      <c r="K30" s="367">
        <v>0</v>
      </c>
      <c r="L30" s="366">
        <v>0</v>
      </c>
      <c r="M30" s="367">
        <v>0</v>
      </c>
      <c r="N30" s="366">
        <v>0</v>
      </c>
      <c r="O30" s="367">
        <v>0</v>
      </c>
      <c r="P30" s="366">
        <v>0</v>
      </c>
      <c r="Q30" s="367">
        <v>0</v>
      </c>
      <c r="R30" s="366">
        <v>0</v>
      </c>
      <c r="S30" s="367">
        <v>0</v>
      </c>
      <c r="T30" s="366">
        <v>0</v>
      </c>
      <c r="U30" s="367">
        <v>0</v>
      </c>
      <c r="V30" s="366">
        <v>0</v>
      </c>
      <c r="W30" s="367">
        <v>0</v>
      </c>
      <c r="X30" s="366">
        <v>0</v>
      </c>
      <c r="Y30" s="367">
        <v>0</v>
      </c>
      <c r="Z30" s="366">
        <v>0</v>
      </c>
      <c r="AA30" s="367">
        <v>0</v>
      </c>
      <c r="AB30" s="366">
        <v>0</v>
      </c>
      <c r="AC30" s="367">
        <v>0</v>
      </c>
      <c r="AD30" s="366">
        <v>0</v>
      </c>
      <c r="AE30" s="367">
        <v>0</v>
      </c>
      <c r="AF30" s="366">
        <v>0</v>
      </c>
      <c r="AG30" s="367">
        <v>0</v>
      </c>
      <c r="AH30" s="366">
        <v>0</v>
      </c>
      <c r="AI30" s="367">
        <v>0</v>
      </c>
      <c r="AJ30" s="366">
        <v>0</v>
      </c>
      <c r="AK30" s="367">
        <v>0</v>
      </c>
      <c r="AL30" s="366">
        <v>0</v>
      </c>
      <c r="AM30" s="367">
        <v>0</v>
      </c>
      <c r="AN30" s="366">
        <v>0</v>
      </c>
      <c r="AO30" s="367">
        <v>0</v>
      </c>
      <c r="AP30" s="366">
        <v>0</v>
      </c>
      <c r="AQ30" s="367">
        <v>0</v>
      </c>
      <c r="AR30" s="366">
        <v>0</v>
      </c>
      <c r="AS30" s="367">
        <v>0</v>
      </c>
    </row>
    <row r="31" spans="1:45" ht="18">
      <c r="A31" s="346" t="s">
        <v>427</v>
      </c>
      <c r="B31" s="364">
        <v>4894.8893599999983</v>
      </c>
      <c r="C31" s="365">
        <v>1.0023020583150586</v>
      </c>
      <c r="D31" s="364">
        <v>4640.361469999998</v>
      </c>
      <c r="E31" s="365">
        <v>1.0022989932660649</v>
      </c>
      <c r="F31" s="364">
        <v>4273.9540899999993</v>
      </c>
      <c r="G31" s="365">
        <v>1.0017621217817791</v>
      </c>
      <c r="H31" s="364">
        <v>16928.041520000006</v>
      </c>
      <c r="I31" s="365">
        <v>1.002085380854647</v>
      </c>
      <c r="J31" s="364">
        <v>1311.7655099999997</v>
      </c>
      <c r="K31" s="365">
        <v>1.0009649592541685</v>
      </c>
      <c r="L31" s="364">
        <v>31182.390940000001</v>
      </c>
      <c r="M31" s="365">
        <v>1.002069819286362</v>
      </c>
      <c r="N31" s="364">
        <v>16780.089980000001</v>
      </c>
      <c r="O31" s="365">
        <v>1.0020498408044252</v>
      </c>
      <c r="P31" s="364">
        <v>13926.626189999997</v>
      </c>
      <c r="Q31" s="365">
        <v>1.0025797608864364</v>
      </c>
      <c r="R31" s="364">
        <v>43778.801899999969</v>
      </c>
      <c r="S31" s="365">
        <v>1.0008155296972534</v>
      </c>
      <c r="T31" s="364">
        <v>34026.042170000001</v>
      </c>
      <c r="U31" s="365">
        <v>1.001117011706766</v>
      </c>
      <c r="V31" s="364">
        <v>11980.67382</v>
      </c>
      <c r="W31" s="365">
        <v>1.0010988564423282</v>
      </c>
      <c r="X31" s="364">
        <v>861.02156000000002</v>
      </c>
      <c r="Y31" s="365">
        <v>1.0312936114134346</v>
      </c>
      <c r="Z31" s="364">
        <v>5596.1013999999996</v>
      </c>
      <c r="AA31" s="365">
        <v>1.0013284485446738</v>
      </c>
      <c r="AB31" s="364">
        <v>12690.06619</v>
      </c>
      <c r="AC31" s="365">
        <v>1.0013015281774746</v>
      </c>
      <c r="AD31" s="364">
        <v>673.31203000000005</v>
      </c>
      <c r="AE31" s="365">
        <v>1.0010811423694381</v>
      </c>
      <c r="AF31" s="364">
        <v>521.86538999999993</v>
      </c>
      <c r="AG31" s="365">
        <v>1.0010996904940803</v>
      </c>
      <c r="AH31" s="364">
        <v>9491.426449999999</v>
      </c>
      <c r="AI31" s="365">
        <v>1.0017273326210654</v>
      </c>
      <c r="AJ31" s="364">
        <v>10294.673459999996</v>
      </c>
      <c r="AK31" s="365">
        <v>1.002579271765859</v>
      </c>
      <c r="AL31" s="364">
        <v>6379.2086600000002</v>
      </c>
      <c r="AM31" s="365">
        <v>1.0013458721992941</v>
      </c>
      <c r="AN31" s="364">
        <v>8107.4441100000013</v>
      </c>
      <c r="AO31" s="365">
        <v>1.0013455719425333</v>
      </c>
      <c r="AP31" s="364">
        <v>9080.4621099999986</v>
      </c>
      <c r="AQ31" s="365">
        <v>1.0009979033335956</v>
      </c>
      <c r="AR31" s="364">
        <v>247419.21830999997</v>
      </c>
      <c r="AS31" s="365">
        <v>1.0016597530254769</v>
      </c>
    </row>
    <row r="32" spans="1:45" ht="19.5">
      <c r="A32" s="353" t="s">
        <v>428</v>
      </c>
      <c r="B32" s="366">
        <v>11.24244</v>
      </c>
      <c r="C32" s="367">
        <v>2.3020583150593524E-3</v>
      </c>
      <c r="D32" s="366">
        <v>10.643690000000001</v>
      </c>
      <c r="E32" s="367">
        <v>2.298993266064699E-3</v>
      </c>
      <c r="F32" s="366">
        <v>7.5179799999999988</v>
      </c>
      <c r="G32" s="367">
        <v>1.7621217817791251E-3</v>
      </c>
      <c r="H32" s="366">
        <v>35.227950000000007</v>
      </c>
      <c r="I32" s="367">
        <v>2.0853808546470566E-3</v>
      </c>
      <c r="J32" s="366">
        <v>1.26458</v>
      </c>
      <c r="K32" s="367">
        <v>9.6495925416855701E-4</v>
      </c>
      <c r="L32" s="366">
        <v>64.408599999999993</v>
      </c>
      <c r="M32" s="367">
        <v>2.0698192863618675E-3</v>
      </c>
      <c r="N32" s="366">
        <v>34.326150000000005</v>
      </c>
      <c r="O32" s="367">
        <v>2.0498408044251036E-3</v>
      </c>
      <c r="P32" s="366">
        <v>35.834919999999997</v>
      </c>
      <c r="Q32" s="367">
        <v>2.5797608864365292E-3</v>
      </c>
      <c r="R32" s="366">
        <v>35.673819999999999</v>
      </c>
      <c r="S32" s="367">
        <v>8.1552969725342107E-4</v>
      </c>
      <c r="T32" s="366">
        <v>37.96508</v>
      </c>
      <c r="U32" s="367">
        <v>1.1170117067661387E-3</v>
      </c>
      <c r="V32" s="366">
        <v>13.150589999999999</v>
      </c>
      <c r="W32" s="367">
        <v>1.0988564423283762E-3</v>
      </c>
      <c r="X32" s="366">
        <v>26.12687</v>
      </c>
      <c r="Y32" s="367">
        <v>3.1293611413434667E-2</v>
      </c>
      <c r="Z32" s="366">
        <v>7.4242699999999999</v>
      </c>
      <c r="AA32" s="367">
        <v>1.3284485446737556E-3</v>
      </c>
      <c r="AB32" s="366">
        <v>16.495010000000001</v>
      </c>
      <c r="AC32" s="367">
        <v>1.301528177474599E-3</v>
      </c>
      <c r="AD32" s="366">
        <v>0.72715999999999992</v>
      </c>
      <c r="AE32" s="367">
        <v>1.0811423694380754E-3</v>
      </c>
      <c r="AF32" s="366">
        <v>0.57325999999999999</v>
      </c>
      <c r="AG32" s="367">
        <v>1.0996904940805455E-3</v>
      </c>
      <c r="AH32" s="366">
        <v>16.366580000000003</v>
      </c>
      <c r="AI32" s="367">
        <v>1.7273326210655385E-3</v>
      </c>
      <c r="AJ32" s="366">
        <v>26.484450000000002</v>
      </c>
      <c r="AK32" s="367">
        <v>2.5792717658593245E-3</v>
      </c>
      <c r="AL32" s="366">
        <v>8.5740599999999993</v>
      </c>
      <c r="AM32" s="367">
        <v>1.3458721992939291E-3</v>
      </c>
      <c r="AN32" s="366">
        <v>10.894489999999999</v>
      </c>
      <c r="AO32" s="367">
        <v>1.3455719425332193E-3</v>
      </c>
      <c r="AP32" s="366">
        <v>9.0523900000000008</v>
      </c>
      <c r="AQ32" s="367">
        <v>9.9790333359565204E-4</v>
      </c>
      <c r="AR32" s="366">
        <v>409.9743400000001</v>
      </c>
      <c r="AS32" s="367">
        <v>1.6597530254770249E-3</v>
      </c>
    </row>
    <row r="33" spans="1:45" ht="22.5" customHeight="1">
      <c r="A33" s="870" t="s">
        <v>429</v>
      </c>
      <c r="B33" s="871">
        <v>4883.646920000002</v>
      </c>
      <c r="C33" s="872">
        <v>1</v>
      </c>
      <c r="D33" s="871">
        <v>4629.7177799999972</v>
      </c>
      <c r="E33" s="872">
        <v>1</v>
      </c>
      <c r="F33" s="871">
        <v>4266.4361099999996</v>
      </c>
      <c r="G33" s="872">
        <v>1</v>
      </c>
      <c r="H33" s="871">
        <v>16892.813570000006</v>
      </c>
      <c r="I33" s="872">
        <v>1</v>
      </c>
      <c r="J33" s="871">
        <v>1310.5009299999997</v>
      </c>
      <c r="K33" s="872">
        <v>1</v>
      </c>
      <c r="L33" s="871">
        <v>31117.982339999999</v>
      </c>
      <c r="M33" s="872">
        <v>1</v>
      </c>
      <c r="N33" s="871">
        <v>16745.76383</v>
      </c>
      <c r="O33" s="872">
        <v>1</v>
      </c>
      <c r="P33" s="871">
        <v>13890.791269999998</v>
      </c>
      <c r="Q33" s="872">
        <v>1</v>
      </c>
      <c r="R33" s="871">
        <v>43743.128079999973</v>
      </c>
      <c r="S33" s="872">
        <v>1</v>
      </c>
      <c r="T33" s="871">
        <v>33988.077090000006</v>
      </c>
      <c r="U33" s="872">
        <v>1</v>
      </c>
      <c r="V33" s="871">
        <v>11967.523230000001</v>
      </c>
      <c r="W33" s="872">
        <v>1</v>
      </c>
      <c r="X33" s="871">
        <v>834.89469000000008</v>
      </c>
      <c r="Y33" s="872">
        <v>1</v>
      </c>
      <c r="Z33" s="871">
        <v>5588.6771299999991</v>
      </c>
      <c r="AA33" s="872">
        <v>1</v>
      </c>
      <c r="AB33" s="871">
        <v>12673.571179999999</v>
      </c>
      <c r="AC33" s="872">
        <v>1</v>
      </c>
      <c r="AD33" s="871">
        <v>672.58487000000002</v>
      </c>
      <c r="AE33" s="872">
        <v>1</v>
      </c>
      <c r="AF33" s="871">
        <v>521.29213000000004</v>
      </c>
      <c r="AG33" s="872">
        <v>1</v>
      </c>
      <c r="AH33" s="871">
        <v>9475.059870000001</v>
      </c>
      <c r="AI33" s="872">
        <v>1</v>
      </c>
      <c r="AJ33" s="871">
        <v>10268.189009999998</v>
      </c>
      <c r="AK33" s="872">
        <v>1</v>
      </c>
      <c r="AL33" s="871">
        <v>6370.6345999999994</v>
      </c>
      <c r="AM33" s="872">
        <v>1</v>
      </c>
      <c r="AN33" s="871">
        <v>8096.5496200000007</v>
      </c>
      <c r="AO33" s="872">
        <v>1</v>
      </c>
      <c r="AP33" s="871">
        <v>9071.4097199999997</v>
      </c>
      <c r="AQ33" s="872">
        <v>1</v>
      </c>
      <c r="AR33" s="871">
        <v>247009.24397000001</v>
      </c>
      <c r="AS33" s="872">
        <v>1</v>
      </c>
    </row>
    <row r="34" spans="1:45" ht="19.5">
      <c r="A34" s="355" t="s">
        <v>430</v>
      </c>
      <c r="B34" s="366">
        <v>-3.1199400000000002</v>
      </c>
      <c r="C34" s="367">
        <v>-6.3885453864875202E-4</v>
      </c>
      <c r="D34" s="366">
        <v>-3.00475</v>
      </c>
      <c r="E34" s="367">
        <v>-6.4901364246872128E-4</v>
      </c>
      <c r="F34" s="366">
        <v>-1.00162</v>
      </c>
      <c r="G34" s="367">
        <v>-2.3476737355853668E-4</v>
      </c>
      <c r="H34" s="366">
        <v>-10.65836</v>
      </c>
      <c r="I34" s="367">
        <v>-6.3094048577723081E-4</v>
      </c>
      <c r="J34" s="366">
        <v>-0.28635000000000005</v>
      </c>
      <c r="K34" s="367">
        <v>-2.1850423257616469E-4</v>
      </c>
      <c r="L34" s="366">
        <v>-20.427210000000002</v>
      </c>
      <c r="M34" s="367">
        <v>-6.5644391004561519E-4</v>
      </c>
      <c r="N34" s="366">
        <v>-8.5275300000000005</v>
      </c>
      <c r="O34" s="367">
        <v>-5.0923505709085356E-4</v>
      </c>
      <c r="P34" s="366">
        <v>0</v>
      </c>
      <c r="Q34" s="367">
        <v>0</v>
      </c>
      <c r="R34" s="366">
        <v>0</v>
      </c>
      <c r="S34" s="367">
        <v>0</v>
      </c>
      <c r="T34" s="366">
        <v>0</v>
      </c>
      <c r="U34" s="367">
        <v>0</v>
      </c>
      <c r="V34" s="366">
        <v>0</v>
      </c>
      <c r="W34" s="367">
        <v>0</v>
      </c>
      <c r="X34" s="366">
        <v>0</v>
      </c>
      <c r="Y34" s="367">
        <v>0</v>
      </c>
      <c r="Z34" s="366">
        <v>0</v>
      </c>
      <c r="AA34" s="367">
        <v>0</v>
      </c>
      <c r="AB34" s="366">
        <v>0</v>
      </c>
      <c r="AC34" s="367">
        <v>0</v>
      </c>
      <c r="AD34" s="366">
        <v>0</v>
      </c>
      <c r="AE34" s="367">
        <v>0</v>
      </c>
      <c r="AF34" s="366">
        <v>0</v>
      </c>
      <c r="AG34" s="367">
        <v>0</v>
      </c>
      <c r="AH34" s="366">
        <v>0</v>
      </c>
      <c r="AI34" s="367">
        <v>0</v>
      </c>
      <c r="AJ34" s="366">
        <v>0</v>
      </c>
      <c r="AK34" s="367">
        <v>0</v>
      </c>
      <c r="AL34" s="366">
        <v>0</v>
      </c>
      <c r="AM34" s="367">
        <v>0</v>
      </c>
      <c r="AN34" s="366">
        <v>0</v>
      </c>
      <c r="AO34" s="367">
        <v>0</v>
      </c>
      <c r="AP34" s="366">
        <v>0</v>
      </c>
      <c r="AQ34" s="367">
        <v>0</v>
      </c>
      <c r="AR34" s="366">
        <v>-47.025759999999998</v>
      </c>
      <c r="AS34" s="367">
        <v>-1.9038056731881424E-4</v>
      </c>
    </row>
    <row r="35" spans="1:45" ht="28.5">
      <c r="A35" s="355" t="s">
        <v>431</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7">
        <v>0</v>
      </c>
      <c r="V35" s="366">
        <v>0</v>
      </c>
      <c r="W35" s="367">
        <v>0</v>
      </c>
      <c r="X35" s="366">
        <v>0</v>
      </c>
      <c r="Y35" s="367">
        <v>0</v>
      </c>
      <c r="Z35" s="366">
        <v>0</v>
      </c>
      <c r="AA35" s="367">
        <v>0</v>
      </c>
      <c r="AB35" s="366">
        <v>0</v>
      </c>
      <c r="AC35" s="367">
        <v>0</v>
      </c>
      <c r="AD35" s="366">
        <v>0</v>
      </c>
      <c r="AE35" s="367">
        <v>0</v>
      </c>
      <c r="AF35" s="366">
        <v>0</v>
      </c>
      <c r="AG35" s="367">
        <v>0</v>
      </c>
      <c r="AH35" s="366">
        <v>0</v>
      </c>
      <c r="AI35" s="367">
        <v>0</v>
      </c>
      <c r="AJ35" s="366">
        <v>0</v>
      </c>
      <c r="AK35" s="367">
        <v>0</v>
      </c>
      <c r="AL35" s="366">
        <v>0</v>
      </c>
      <c r="AM35" s="367">
        <v>0</v>
      </c>
      <c r="AN35" s="366">
        <v>0</v>
      </c>
      <c r="AO35" s="367">
        <v>0</v>
      </c>
      <c r="AP35" s="366">
        <v>0</v>
      </c>
      <c r="AQ35" s="367">
        <v>0</v>
      </c>
      <c r="AR35" s="366">
        <v>0</v>
      </c>
      <c r="AS35" s="367">
        <v>0</v>
      </c>
    </row>
    <row r="36" spans="1:45" ht="12.75" customHeight="1">
      <c r="A36" s="33" t="s">
        <v>513</v>
      </c>
      <c r="B36" s="33"/>
      <c r="C36" s="33"/>
    </row>
    <row r="38" spans="1:45">
      <c r="A38" s="586" t="s">
        <v>81</v>
      </c>
      <c r="B38" s="586"/>
      <c r="C38" s="586"/>
      <c r="AS38" s="24" t="s">
        <v>933</v>
      </c>
    </row>
    <row r="40" spans="1:45" ht="12.75" customHeight="1"/>
    <row r="41" spans="1:45" ht="15" customHeight="1">
      <c r="AM41" s="1034"/>
      <c r="AN41" s="1034"/>
      <c r="AP41" s="1034"/>
      <c r="AQ41" s="1034"/>
    </row>
    <row r="51" spans="1:3">
      <c r="A51" s="33"/>
      <c r="B51" s="33"/>
      <c r="C51" s="33"/>
    </row>
    <row r="52" spans="1:3">
      <c r="A52" s="511"/>
      <c r="B52" s="511"/>
      <c r="C52" s="511"/>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0" width="10.85546875" style="57" customWidth="1"/>
    <col min="11" max="11" width="11.140625" style="57" customWidth="1"/>
    <col min="12" max="12" width="17" style="57" customWidth="1"/>
    <col min="13" max="13" width="9" style="57" customWidth="1"/>
    <col min="14" max="16384" width="9.140625" style="57"/>
  </cols>
  <sheetData>
    <row r="1" spans="1:9" ht="15">
      <c r="A1" s="567" t="s">
        <v>1227</v>
      </c>
      <c r="B1" s="566"/>
      <c r="C1" s="566"/>
      <c r="D1" s="566"/>
      <c r="E1" s="566"/>
      <c r="F1" s="566"/>
      <c r="G1" s="524"/>
      <c r="H1" s="524"/>
      <c r="I1" s="524"/>
    </row>
    <row r="2" spans="1:9">
      <c r="A2" s="568" t="s">
        <v>1228</v>
      </c>
      <c r="B2" s="566"/>
      <c r="C2" s="566"/>
      <c r="D2" s="566"/>
      <c r="E2" s="566"/>
      <c r="F2" s="566"/>
      <c r="G2" s="524"/>
      <c r="H2" s="524"/>
      <c r="I2" s="524"/>
    </row>
    <row r="4" spans="1:9">
      <c r="A4" s="58" t="s">
        <v>83</v>
      </c>
      <c r="E4" s="58" t="s">
        <v>85</v>
      </c>
      <c r="I4" s="59"/>
    </row>
    <row r="5" spans="1:9">
      <c r="A5" s="523" t="s">
        <v>84</v>
      </c>
      <c r="E5" s="523" t="s">
        <v>86</v>
      </c>
      <c r="I5" s="60"/>
    </row>
    <row r="7" spans="1:9">
      <c r="A7" s="58" t="s">
        <v>1688</v>
      </c>
      <c r="B7" s="58"/>
      <c r="C7" s="58"/>
      <c r="D7" s="58"/>
      <c r="E7" s="58" t="s">
        <v>1689</v>
      </c>
      <c r="F7" s="58"/>
      <c r="G7" s="58"/>
      <c r="I7" s="58"/>
    </row>
    <row r="8" spans="1:9">
      <c r="A8" s="523" t="s">
        <v>1690</v>
      </c>
      <c r="B8" s="523"/>
      <c r="C8" s="523"/>
      <c r="E8" s="523" t="s">
        <v>1691</v>
      </c>
      <c r="F8" s="523"/>
      <c r="G8" s="523"/>
      <c r="H8" s="525"/>
    </row>
    <row r="10" spans="1:9" ht="26.25" customHeight="1">
      <c r="A10" s="128" t="s">
        <v>1700</v>
      </c>
      <c r="B10" s="128" t="s">
        <v>511</v>
      </c>
      <c r="C10" s="128" t="s">
        <v>512</v>
      </c>
      <c r="E10" s="128" t="s">
        <v>1700</v>
      </c>
      <c r="F10" s="128" t="s">
        <v>511</v>
      </c>
      <c r="G10" s="128" t="s">
        <v>512</v>
      </c>
    </row>
    <row r="11" spans="1:9">
      <c r="A11" s="1094">
        <v>43830</v>
      </c>
      <c r="B11" s="80">
        <v>1521</v>
      </c>
      <c r="C11" s="80">
        <v>1513</v>
      </c>
      <c r="E11" s="1094">
        <v>43830</v>
      </c>
      <c r="F11" s="80">
        <v>7714</v>
      </c>
      <c r="G11" s="80">
        <v>7908</v>
      </c>
    </row>
    <row r="12" spans="1:9">
      <c r="A12" s="1094">
        <v>43921</v>
      </c>
      <c r="B12" s="80">
        <v>2223</v>
      </c>
      <c r="C12" s="80">
        <v>2216</v>
      </c>
      <c r="E12" s="1094">
        <v>43921</v>
      </c>
      <c r="F12" s="80">
        <v>7134</v>
      </c>
      <c r="G12" s="80">
        <v>7300</v>
      </c>
    </row>
    <row r="13" spans="1:9">
      <c r="A13" s="1094">
        <v>44012</v>
      </c>
      <c r="B13" s="80">
        <v>2632</v>
      </c>
      <c r="C13" s="80">
        <v>2624</v>
      </c>
      <c r="E13" s="1094">
        <v>44012</v>
      </c>
      <c r="F13" s="80">
        <v>6579</v>
      </c>
      <c r="G13" s="80">
        <v>6706</v>
      </c>
    </row>
    <row r="14" spans="1:9">
      <c r="A14" s="1094">
        <v>44104</v>
      </c>
      <c r="B14" s="80">
        <v>3675</v>
      </c>
      <c r="C14" s="80">
        <v>3666</v>
      </c>
      <c r="E14" s="1094">
        <v>44104</v>
      </c>
      <c r="F14" s="80">
        <v>6412</v>
      </c>
      <c r="G14" s="80">
        <v>6532</v>
      </c>
    </row>
    <row r="15" spans="1:9">
      <c r="A15" s="1094">
        <v>44196</v>
      </c>
      <c r="B15" s="80">
        <v>4427</v>
      </c>
      <c r="C15" s="80">
        <v>4419</v>
      </c>
      <c r="E15" s="1094">
        <v>44196</v>
      </c>
      <c r="F15" s="80">
        <v>6273</v>
      </c>
      <c r="G15" s="80">
        <v>6390</v>
      </c>
    </row>
    <row r="16" spans="1:9">
      <c r="A16" s="1094">
        <v>44286</v>
      </c>
      <c r="B16" s="80">
        <v>5194</v>
      </c>
      <c r="C16" s="80">
        <v>5186</v>
      </c>
      <c r="E16" s="1094">
        <v>44286</v>
      </c>
      <c r="F16" s="80">
        <v>6043</v>
      </c>
      <c r="G16" s="80">
        <v>6164</v>
      </c>
    </row>
    <row r="17" spans="1:9">
      <c r="A17" s="1094">
        <v>44377</v>
      </c>
      <c r="B17" s="80">
        <v>5769</v>
      </c>
      <c r="C17" s="80">
        <v>5761</v>
      </c>
      <c r="E17" s="1094">
        <v>44377</v>
      </c>
      <c r="F17" s="80">
        <v>5867</v>
      </c>
      <c r="G17" s="80">
        <v>5989</v>
      </c>
    </row>
    <row r="18" spans="1:9">
      <c r="A18" s="1094">
        <v>44469</v>
      </c>
      <c r="B18" s="80">
        <v>6954</v>
      </c>
      <c r="C18" s="80">
        <v>6947</v>
      </c>
      <c r="E18" s="1094">
        <v>44469</v>
      </c>
      <c r="F18" s="80">
        <v>5768</v>
      </c>
      <c r="G18" s="80">
        <v>5897</v>
      </c>
    </row>
    <row r="19" spans="1:9">
      <c r="A19" s="1094">
        <v>44561</v>
      </c>
      <c r="B19" s="80">
        <v>7820</v>
      </c>
      <c r="C19" s="80">
        <v>7813</v>
      </c>
      <c r="E19" s="1094">
        <v>44561</v>
      </c>
      <c r="F19" s="80">
        <v>5674</v>
      </c>
      <c r="G19" s="80">
        <v>5806</v>
      </c>
    </row>
    <row r="20" spans="1:9">
      <c r="A20" s="1094">
        <v>44651</v>
      </c>
      <c r="B20" s="80">
        <v>8642</v>
      </c>
      <c r="C20" s="80">
        <v>8630</v>
      </c>
      <c r="E20" s="1094">
        <v>44651</v>
      </c>
      <c r="F20" s="80">
        <v>5471</v>
      </c>
      <c r="G20" s="80">
        <v>5604</v>
      </c>
    </row>
    <row r="21" spans="1:9">
      <c r="A21" s="1094">
        <v>44742</v>
      </c>
      <c r="B21" s="80">
        <v>9205</v>
      </c>
      <c r="C21" s="80">
        <v>9192</v>
      </c>
      <c r="E21" s="1094">
        <v>44742</v>
      </c>
      <c r="F21" s="80">
        <v>5394</v>
      </c>
      <c r="G21" s="80">
        <v>5534</v>
      </c>
    </row>
    <row r="22" spans="1:9">
      <c r="A22" s="1094">
        <v>44834</v>
      </c>
      <c r="B22" s="80">
        <v>10376</v>
      </c>
      <c r="C22" s="80">
        <v>10362</v>
      </c>
      <c r="E22" s="1094">
        <v>44834</v>
      </c>
      <c r="F22" s="80">
        <v>5308</v>
      </c>
      <c r="G22" s="80">
        <v>5447</v>
      </c>
    </row>
    <row r="23" spans="1:9">
      <c r="A23" s="1094">
        <v>44926</v>
      </c>
      <c r="B23" s="80">
        <v>11113</v>
      </c>
      <c r="C23" s="80">
        <v>11097</v>
      </c>
      <c r="E23" s="1094">
        <v>44926</v>
      </c>
      <c r="F23" s="80">
        <v>5232</v>
      </c>
      <c r="G23" s="80">
        <v>5366</v>
      </c>
    </row>
    <row r="24" spans="1:9">
      <c r="A24" s="1094">
        <v>45016</v>
      </c>
      <c r="B24" s="80">
        <v>11723</v>
      </c>
      <c r="C24" s="80">
        <v>11701</v>
      </c>
      <c r="E24" s="1094">
        <v>45016</v>
      </c>
      <c r="F24" s="80">
        <v>4990</v>
      </c>
      <c r="G24" s="80">
        <v>5129</v>
      </c>
    </row>
    <row r="25" spans="1:9">
      <c r="A25" s="1094">
        <v>45107</v>
      </c>
      <c r="B25" s="80">
        <v>12006</v>
      </c>
      <c r="C25" s="80">
        <v>11982</v>
      </c>
      <c r="E25" s="1094">
        <v>45107</v>
      </c>
      <c r="F25" s="80">
        <v>4807</v>
      </c>
      <c r="G25" s="80">
        <v>4944</v>
      </c>
      <c r="H25" s="1205"/>
      <c r="I25" s="1205"/>
    </row>
    <row r="26" spans="1:9">
      <c r="A26" s="1094">
        <v>45199</v>
      </c>
      <c r="B26" s="80">
        <v>12555</v>
      </c>
      <c r="C26" s="80">
        <v>12540</v>
      </c>
      <c r="E26" s="1094">
        <v>45199</v>
      </c>
      <c r="F26" s="80">
        <v>4589</v>
      </c>
      <c r="G26" s="80">
        <v>4727</v>
      </c>
      <c r="H26" s="74"/>
      <c r="I26" s="75"/>
    </row>
    <row r="27" spans="1:9">
      <c r="A27" s="1094">
        <v>45291</v>
      </c>
      <c r="B27" s="80">
        <v>13311</v>
      </c>
      <c r="C27" s="80">
        <v>13288</v>
      </c>
      <c r="E27" s="1094">
        <v>45291</v>
      </c>
      <c r="F27" s="80">
        <v>4398</v>
      </c>
      <c r="G27" s="80">
        <v>4539</v>
      </c>
    </row>
    <row r="28" spans="1:9">
      <c r="A28" s="1094">
        <v>45382</v>
      </c>
      <c r="B28" s="80">
        <v>14015</v>
      </c>
      <c r="C28" s="80">
        <v>13993</v>
      </c>
      <c r="E28" s="1094">
        <v>45382</v>
      </c>
      <c r="F28" s="80">
        <v>4233</v>
      </c>
      <c r="G28" s="80">
        <v>4379</v>
      </c>
    </row>
    <row r="29" spans="1:9">
      <c r="A29" s="1094">
        <v>45473</v>
      </c>
      <c r="B29" s="80">
        <v>14644</v>
      </c>
      <c r="C29" s="80">
        <v>14615</v>
      </c>
      <c r="E29" s="1094">
        <v>45473</v>
      </c>
      <c r="F29" s="80">
        <v>4135</v>
      </c>
      <c r="G29" s="80">
        <v>4281</v>
      </c>
    </row>
    <row r="30" spans="1:9">
      <c r="A30" s="1094">
        <v>45565</v>
      </c>
      <c r="B30" s="80">
        <v>15983</v>
      </c>
      <c r="C30" s="80">
        <v>15953</v>
      </c>
      <c r="E30" s="1094">
        <v>45565</v>
      </c>
      <c r="F30" s="80">
        <v>4121</v>
      </c>
      <c r="G30" s="80">
        <v>4267</v>
      </c>
    </row>
    <row r="31" spans="1:9">
      <c r="A31" s="33" t="s">
        <v>513</v>
      </c>
      <c r="E31" s="33" t="s">
        <v>510</v>
      </c>
    </row>
    <row r="34" spans="1:9">
      <c r="A34" s="586" t="s">
        <v>81</v>
      </c>
    </row>
    <row r="35" spans="1:9">
      <c r="A35" s="838"/>
    </row>
    <row r="36" spans="1:9">
      <c r="A36" s="839"/>
    </row>
    <row r="40" spans="1:9">
      <c r="E40" s="33"/>
    </row>
    <row r="41" spans="1:9">
      <c r="E41" s="33"/>
    </row>
    <row r="42" spans="1:9">
      <c r="D42" s="203"/>
      <c r="E42" s="203"/>
      <c r="F42" s="203"/>
      <c r="G42" s="203"/>
      <c r="H42" s="203"/>
      <c r="I42" s="203"/>
    </row>
    <row r="44" spans="1:9">
      <c r="D44" s="204"/>
      <c r="E44" s="204"/>
      <c r="F44" s="204"/>
      <c r="G44" s="204"/>
      <c r="H44" s="204"/>
      <c r="I44" s="204"/>
    </row>
    <row r="46" spans="1:9">
      <c r="I46" s="61"/>
    </row>
    <row r="53" spans="8:8">
      <c r="H53" s="61" t="s">
        <v>934</v>
      </c>
    </row>
  </sheetData>
  <mergeCells count="1">
    <mergeCell ref="H25:I25"/>
  </mergeCells>
  <hyperlinks>
    <hyperlink ref="A34"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0"/>
  <sheetViews>
    <sheetView showGridLines="0" zoomScaleNormal="100" workbookViewId="0"/>
  </sheetViews>
  <sheetFormatPr defaultColWidth="9.140625" defaultRowHeight="14.25"/>
  <cols>
    <col min="1" max="1" width="54" style="791" customWidth="1"/>
    <col min="2" max="3" width="10.42578125" style="791" customWidth="1"/>
    <col min="4" max="4" width="11.7109375" style="791" customWidth="1"/>
    <col min="5" max="16384" width="9.140625" style="791"/>
  </cols>
  <sheetData>
    <row r="1" spans="1:4">
      <c r="A1" s="138" t="s">
        <v>1692</v>
      </c>
      <c r="B1" s="271"/>
      <c r="C1" s="271"/>
      <c r="D1" s="271"/>
    </row>
    <row r="2" spans="1:4">
      <c r="A2" s="499" t="s">
        <v>1693</v>
      </c>
      <c r="B2" s="271"/>
      <c r="C2" s="271"/>
      <c r="D2" s="271"/>
    </row>
    <row r="3" spans="1:4">
      <c r="A3" s="271"/>
      <c r="B3" s="271"/>
      <c r="C3" s="271"/>
      <c r="D3" s="271"/>
    </row>
    <row r="4" spans="1:4">
      <c r="A4" s="271"/>
      <c r="B4" s="271"/>
      <c r="C4" s="271"/>
      <c r="D4" s="13" t="s">
        <v>1325</v>
      </c>
    </row>
    <row r="5" spans="1:4" ht="48" customHeight="1">
      <c r="A5" s="1206" t="s">
        <v>295</v>
      </c>
      <c r="B5" s="792" t="s">
        <v>897</v>
      </c>
      <c r="C5" s="1208" t="s">
        <v>333</v>
      </c>
      <c r="D5" s="1208"/>
    </row>
    <row r="6" spans="1:4" ht="26.25" customHeight="1">
      <c r="A6" s="1207"/>
      <c r="B6" s="793" t="s">
        <v>1638</v>
      </c>
      <c r="C6" s="794" t="s">
        <v>334</v>
      </c>
      <c r="D6" s="794" t="s">
        <v>335</v>
      </c>
    </row>
    <row r="7" spans="1:4">
      <c r="A7" s="430" t="s">
        <v>898</v>
      </c>
      <c r="B7" s="431">
        <v>1568.73776</v>
      </c>
      <c r="C7" s="432">
        <v>0.16485150138148197</v>
      </c>
      <c r="D7" s="431">
        <v>222.01008000000002</v>
      </c>
    </row>
    <row r="8" spans="1:4">
      <c r="A8" s="430" t="s">
        <v>922</v>
      </c>
      <c r="B8" s="431">
        <v>1105.7908500000001</v>
      </c>
      <c r="C8" s="432">
        <v>-2.837600483253799E-2</v>
      </c>
      <c r="D8" s="431">
        <v>-32.294309999999768</v>
      </c>
    </row>
    <row r="9" spans="1:4">
      <c r="A9" s="430" t="s">
        <v>923</v>
      </c>
      <c r="B9" s="431">
        <v>473231.53247000003</v>
      </c>
      <c r="C9" s="432">
        <v>0.3093729383168709</v>
      </c>
      <c r="D9" s="431">
        <v>111813.08657000004</v>
      </c>
    </row>
    <row r="10" spans="1:4">
      <c r="A10" s="430" t="s">
        <v>1415</v>
      </c>
      <c r="B10" s="431">
        <v>0</v>
      </c>
      <c r="C10" s="490"/>
      <c r="D10" s="485">
        <v>0</v>
      </c>
    </row>
    <row r="11" spans="1:4">
      <c r="A11" s="430" t="s">
        <v>899</v>
      </c>
      <c r="B11" s="431">
        <v>536.89121</v>
      </c>
      <c r="C11" s="432">
        <v>8.1548483806787768</v>
      </c>
      <c r="D11" s="431">
        <v>478.24565000000001</v>
      </c>
    </row>
    <row r="12" spans="1:4">
      <c r="A12" s="430" t="s">
        <v>900</v>
      </c>
      <c r="B12" s="431">
        <v>447.57052000000004</v>
      </c>
      <c r="C12" s="432">
        <v>-0.4497221091888407</v>
      </c>
      <c r="D12" s="431">
        <v>-365.78310999999991</v>
      </c>
    </row>
    <row r="13" spans="1:4">
      <c r="A13" s="430" t="s">
        <v>924</v>
      </c>
      <c r="B13" s="431">
        <v>34544.855600000003</v>
      </c>
      <c r="C13" s="432">
        <v>0.83961013117180683</v>
      </c>
      <c r="D13" s="431">
        <v>15766.498700000004</v>
      </c>
    </row>
    <row r="14" spans="1:4" ht="22.5">
      <c r="A14" s="433" t="s">
        <v>925</v>
      </c>
      <c r="B14" s="431">
        <v>85.916260000000008</v>
      </c>
      <c r="C14" s="432">
        <v>0.61999567454393711</v>
      </c>
      <c r="D14" s="431">
        <v>32.88139000000001</v>
      </c>
    </row>
    <row r="15" spans="1:4">
      <c r="A15" s="795" t="s">
        <v>901</v>
      </c>
      <c r="B15" s="796">
        <v>511521.29466999997</v>
      </c>
      <c r="C15" s="797">
        <v>0.33345262672071946</v>
      </c>
      <c r="D15" s="796">
        <v>127914.64496999991</v>
      </c>
    </row>
    <row r="16" spans="1:4">
      <c r="A16" s="430" t="s">
        <v>926</v>
      </c>
      <c r="B16" s="431">
        <v>0</v>
      </c>
      <c r="C16" s="432"/>
      <c r="D16" s="431">
        <v>0</v>
      </c>
    </row>
    <row r="17" spans="1:4">
      <c r="A17" s="433" t="s">
        <v>927</v>
      </c>
      <c r="B17" s="431">
        <v>24722.18417</v>
      </c>
      <c r="C17" s="432">
        <v>0.12396329723694809</v>
      </c>
      <c r="D17" s="431">
        <v>2726.6401600000027</v>
      </c>
    </row>
    <row r="18" spans="1:4" ht="22.5">
      <c r="A18" s="433" t="s">
        <v>929</v>
      </c>
      <c r="B18" s="431">
        <v>0</v>
      </c>
      <c r="C18" s="490"/>
      <c r="D18" s="485">
        <v>0</v>
      </c>
    </row>
    <row r="19" spans="1:4">
      <c r="A19" s="430" t="s">
        <v>930</v>
      </c>
      <c r="B19" s="431">
        <v>0</v>
      </c>
      <c r="C19" s="490"/>
      <c r="D19" s="485">
        <v>0</v>
      </c>
    </row>
    <row r="20" spans="1:4">
      <c r="A20" s="430" t="s">
        <v>1416</v>
      </c>
      <c r="B20" s="431">
        <v>0</v>
      </c>
      <c r="C20" s="490"/>
      <c r="D20" s="485">
        <v>0</v>
      </c>
    </row>
    <row r="21" spans="1:4">
      <c r="A21" s="430" t="s">
        <v>1417</v>
      </c>
      <c r="B21" s="431">
        <v>454523.73167000001</v>
      </c>
      <c r="C21" s="490">
        <v>0.32168790350000631</v>
      </c>
      <c r="D21" s="485">
        <v>110627.31673999998</v>
      </c>
    </row>
    <row r="22" spans="1:4">
      <c r="A22" s="430" t="s">
        <v>1418</v>
      </c>
      <c r="B22" s="431">
        <v>0</v>
      </c>
      <c r="C22" s="490"/>
      <c r="D22" s="485">
        <v>0</v>
      </c>
    </row>
    <row r="23" spans="1:4">
      <c r="A23" s="430" t="s">
        <v>1419</v>
      </c>
      <c r="B23" s="431">
        <v>0</v>
      </c>
      <c r="C23" s="490"/>
      <c r="D23" s="485">
        <v>0</v>
      </c>
    </row>
    <row r="24" spans="1:4">
      <c r="A24" s="430" t="s">
        <v>1420</v>
      </c>
      <c r="B24" s="431">
        <v>0</v>
      </c>
      <c r="C24" s="490"/>
      <c r="D24" s="485">
        <v>0</v>
      </c>
    </row>
    <row r="25" spans="1:4">
      <c r="A25" s="430" t="s">
        <v>1421</v>
      </c>
      <c r="B25" s="431">
        <v>3756.3893599999997</v>
      </c>
      <c r="C25" s="490">
        <v>3.7067165727388112</v>
      </c>
      <c r="D25" s="485">
        <v>2958.2980999999995</v>
      </c>
    </row>
    <row r="26" spans="1:4">
      <c r="A26" s="433" t="s">
        <v>931</v>
      </c>
      <c r="B26" s="431">
        <v>28412.949189999999</v>
      </c>
      <c r="C26" s="432">
        <v>0.69213576486961714</v>
      </c>
      <c r="D26" s="431">
        <v>11621.773339999996</v>
      </c>
    </row>
    <row r="27" spans="1:4" ht="22.5">
      <c r="A27" s="433" t="s">
        <v>932</v>
      </c>
      <c r="B27" s="431">
        <v>106.04028</v>
      </c>
      <c r="C27" s="432">
        <v>-0.15454318224672939</v>
      </c>
      <c r="D27" s="431">
        <v>-19.383369999999999</v>
      </c>
    </row>
    <row r="28" spans="1:4">
      <c r="A28" s="795" t="s">
        <v>902</v>
      </c>
      <c r="B28" s="796">
        <v>511521.29466999997</v>
      </c>
      <c r="C28" s="797">
        <v>0.33345262672071946</v>
      </c>
      <c r="D28" s="796">
        <v>127914.64496999991</v>
      </c>
    </row>
    <row r="29" spans="1:4">
      <c r="A29" s="430" t="s">
        <v>940</v>
      </c>
      <c r="B29" s="431">
        <v>0</v>
      </c>
      <c r="C29" s="490"/>
      <c r="D29" s="485">
        <v>0</v>
      </c>
    </row>
    <row r="30" spans="1:4">
      <c r="A30" s="33" t="s">
        <v>513</v>
      </c>
      <c r="B30" s="798"/>
      <c r="C30" s="798"/>
      <c r="D30" s="799"/>
    </row>
    <row r="31" spans="1:4">
      <c r="A31" s="839"/>
      <c r="B31" s="801"/>
      <c r="C31" s="801"/>
      <c r="D31" s="799"/>
    </row>
    <row r="32" spans="1:4">
      <c r="A32" s="138" t="s">
        <v>1694</v>
      </c>
      <c r="B32" s="801"/>
      <c r="C32" s="801"/>
      <c r="D32" s="799"/>
    </row>
    <row r="33" spans="1:6">
      <c r="A33" s="499" t="s">
        <v>1695</v>
      </c>
      <c r="B33" s="801"/>
      <c r="C33" s="801"/>
      <c r="D33" s="799"/>
    </row>
    <row r="34" spans="1:6">
      <c r="A34" s="800"/>
      <c r="B34" s="801"/>
      <c r="C34" s="801"/>
      <c r="D34" s="799"/>
    </row>
    <row r="35" spans="1:6">
      <c r="A35" s="802"/>
      <c r="B35" s="271"/>
      <c r="C35" s="271"/>
      <c r="D35" s="13" t="s">
        <v>1325</v>
      </c>
    </row>
    <row r="36" spans="1:6" ht="40.5" customHeight="1">
      <c r="A36" s="1206" t="s">
        <v>295</v>
      </c>
      <c r="B36" s="792" t="s">
        <v>296</v>
      </c>
      <c r="C36" s="1208" t="s">
        <v>353</v>
      </c>
      <c r="D36" s="1208"/>
    </row>
    <row r="37" spans="1:6" ht="24">
      <c r="A37" s="1209"/>
      <c r="B37" s="793" t="s">
        <v>1650</v>
      </c>
      <c r="C37" s="794" t="s">
        <v>334</v>
      </c>
      <c r="D37" s="794" t="s">
        <v>335</v>
      </c>
    </row>
    <row r="38" spans="1:6">
      <c r="A38" s="79" t="s">
        <v>1422</v>
      </c>
      <c r="B38" s="431">
        <v>20307.027539999999</v>
      </c>
      <c r="C38" s="490">
        <v>-9.0090322233955619E-2</v>
      </c>
      <c r="D38" s="485">
        <v>-2010.6024800000014</v>
      </c>
    </row>
    <row r="39" spans="1:6">
      <c r="A39" s="79" t="s">
        <v>1423</v>
      </c>
      <c r="B39" s="431">
        <v>-19409.553490000002</v>
      </c>
      <c r="C39" s="490">
        <v>-0.12552928912148159</v>
      </c>
      <c r="D39" s="485">
        <v>2786.2196199999962</v>
      </c>
    </row>
    <row r="40" spans="1:6">
      <c r="A40" s="79" t="s">
        <v>1424</v>
      </c>
      <c r="B40" s="431">
        <v>897.47404999999992</v>
      </c>
      <c r="C40" s="490">
        <v>6.3649828310926315</v>
      </c>
      <c r="D40" s="485">
        <v>775.61713999999995</v>
      </c>
    </row>
    <row r="41" spans="1:6">
      <c r="A41" s="79" t="s">
        <v>1425</v>
      </c>
      <c r="B41" s="431">
        <v>0</v>
      </c>
      <c r="C41" s="490"/>
      <c r="D41" s="485">
        <v>0</v>
      </c>
    </row>
    <row r="42" spans="1:6">
      <c r="A42" s="79" t="s">
        <v>1426</v>
      </c>
      <c r="B42" s="489">
        <v>0</v>
      </c>
      <c r="C42" s="490"/>
      <c r="D42" s="485">
        <v>0</v>
      </c>
    </row>
    <row r="43" spans="1:6">
      <c r="A43" s="79" t="s">
        <v>1427</v>
      </c>
      <c r="B43" s="489">
        <v>0</v>
      </c>
      <c r="C43" s="490"/>
      <c r="D43" s="485">
        <v>0</v>
      </c>
    </row>
    <row r="44" spans="1:6">
      <c r="A44" s="79" t="s">
        <v>1428</v>
      </c>
      <c r="B44" s="489">
        <v>15044.710070000001</v>
      </c>
      <c r="C44" s="490">
        <v>-1.8440338643638776</v>
      </c>
      <c r="D44" s="485">
        <v>32869.480739999999</v>
      </c>
    </row>
    <row r="45" spans="1:6" ht="22.5">
      <c r="A45" s="79" t="s">
        <v>1429</v>
      </c>
      <c r="B45" s="489">
        <v>-14380.58453</v>
      </c>
      <c r="C45" s="490">
        <v>-1.75310560389208</v>
      </c>
      <c r="D45" s="485">
        <v>-33475.628380000002</v>
      </c>
    </row>
    <row r="46" spans="1:6" ht="22.5">
      <c r="A46" s="79" t="s">
        <v>1430</v>
      </c>
      <c r="B46" s="489">
        <v>0</v>
      </c>
      <c r="C46" s="490"/>
      <c r="D46" s="485">
        <v>0</v>
      </c>
      <c r="E46" s="938"/>
      <c r="F46" s="938"/>
    </row>
    <row r="47" spans="1:6">
      <c r="A47" s="79" t="s">
        <v>1431</v>
      </c>
      <c r="B47" s="489">
        <v>0</v>
      </c>
      <c r="C47" s="490"/>
      <c r="D47" s="485">
        <v>0</v>
      </c>
    </row>
    <row r="48" spans="1:6">
      <c r="A48" s="79" t="s">
        <v>1432</v>
      </c>
      <c r="B48" s="489">
        <v>814.71852999999987</v>
      </c>
      <c r="C48" s="803">
        <v>-5.2060594235139191E-3</v>
      </c>
      <c r="D48" s="489">
        <v>-4.2636700000001611</v>
      </c>
    </row>
    <row r="49" spans="1:5">
      <c r="A49" s="79" t="s">
        <v>1433</v>
      </c>
      <c r="B49" s="489">
        <v>-965.18268999999998</v>
      </c>
      <c r="C49" s="803">
        <v>-0.41522206801009343</v>
      </c>
      <c r="D49" s="489">
        <v>685.32878999999991</v>
      </c>
    </row>
    <row r="50" spans="1:5">
      <c r="A50" s="79" t="s">
        <v>1434</v>
      </c>
      <c r="B50" s="489">
        <v>-1.3849999999999999E-2</v>
      </c>
      <c r="C50" s="490">
        <v>-0.71211806277281231</v>
      </c>
      <c r="D50" s="485">
        <v>3.4259999999999999E-2</v>
      </c>
    </row>
    <row r="51" spans="1:5" ht="33.75">
      <c r="A51" s="79" t="s">
        <v>1435</v>
      </c>
      <c r="B51" s="489">
        <v>0</v>
      </c>
      <c r="C51" s="490"/>
      <c r="D51" s="485">
        <v>0</v>
      </c>
    </row>
    <row r="52" spans="1:5" ht="22.5">
      <c r="A52" s="79" t="s">
        <v>1436</v>
      </c>
      <c r="B52" s="489">
        <v>1411.12158</v>
      </c>
      <c r="C52" s="803">
        <v>1.517375359758764</v>
      </c>
      <c r="D52" s="489">
        <v>850.56887000000006</v>
      </c>
    </row>
    <row r="53" spans="1:5">
      <c r="A53" s="79" t="s">
        <v>1437</v>
      </c>
      <c r="B53" s="489">
        <v>0</v>
      </c>
      <c r="C53" s="803"/>
      <c r="D53" s="489">
        <v>0</v>
      </c>
    </row>
    <row r="54" spans="1:5" ht="22.5">
      <c r="A54" s="79" t="s">
        <v>1438</v>
      </c>
      <c r="B54" s="489">
        <v>1411.12158</v>
      </c>
      <c r="C54" s="803">
        <v>1.517375359758764</v>
      </c>
      <c r="D54" s="489">
        <v>850.56887000000006</v>
      </c>
    </row>
    <row r="55" spans="1:5">
      <c r="A55" s="79" t="s">
        <v>1439</v>
      </c>
      <c r="B55" s="489">
        <v>0</v>
      </c>
      <c r="C55" s="1084"/>
      <c r="D55" s="1085">
        <v>0</v>
      </c>
    </row>
    <row r="56" spans="1:5" ht="21.75">
      <c r="A56" s="804" t="s">
        <v>928</v>
      </c>
      <c r="B56" s="805">
        <v>1411.12158</v>
      </c>
      <c r="C56" s="806">
        <v>1.517375359758764</v>
      </c>
      <c r="D56" s="805">
        <v>850.56887000000006</v>
      </c>
    </row>
    <row r="57" spans="1:5">
      <c r="A57" s="33" t="s">
        <v>513</v>
      </c>
    </row>
    <row r="58" spans="1:5">
      <c r="A58" s="838"/>
    </row>
    <row r="59" spans="1:5">
      <c r="A59" s="586" t="s">
        <v>81</v>
      </c>
    </row>
    <row r="60" spans="1:5">
      <c r="E60" s="61" t="s">
        <v>981</v>
      </c>
    </row>
  </sheetData>
  <mergeCells count="4">
    <mergeCell ref="A5:A6"/>
    <mergeCell ref="C5:D5"/>
    <mergeCell ref="A36:A37"/>
    <mergeCell ref="C36:D36"/>
  </mergeCells>
  <hyperlinks>
    <hyperlink ref="A59"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H62"/>
  <sheetViews>
    <sheetView showGridLines="0" zoomScaleNormal="100" workbookViewId="0"/>
  </sheetViews>
  <sheetFormatPr defaultColWidth="9.140625" defaultRowHeight="14.25"/>
  <cols>
    <col min="1" max="1" width="57.140625" style="791" customWidth="1"/>
    <col min="2" max="2" width="13.140625" style="791" customWidth="1"/>
    <col min="3" max="3" width="13.42578125" style="791" customWidth="1"/>
    <col min="4" max="4" width="12.85546875" style="791" customWidth="1"/>
    <col min="5" max="5" width="12.7109375" style="791" bestFit="1" customWidth="1"/>
    <col min="6" max="6" width="15.7109375" style="791" bestFit="1" customWidth="1"/>
    <col min="7" max="16384" width="9.140625" style="791"/>
  </cols>
  <sheetData>
    <row r="1" spans="1:8">
      <c r="A1" s="807" t="s">
        <v>1696</v>
      </c>
      <c r="B1" s="808"/>
      <c r="C1" s="808"/>
      <c r="D1" s="809"/>
      <c r="E1" s="669" t="s">
        <v>1651</v>
      </c>
    </row>
    <row r="2" spans="1:8">
      <c r="A2" s="499" t="s">
        <v>1697</v>
      </c>
      <c r="B2" s="809"/>
      <c r="C2" s="809"/>
      <c r="D2" s="809"/>
      <c r="E2" s="504" t="s">
        <v>1628</v>
      </c>
    </row>
    <row r="3" spans="1:8">
      <c r="A3" s="809"/>
      <c r="B3" s="809"/>
      <c r="C3" s="13" t="s">
        <v>1325</v>
      </c>
      <c r="D3" s="809"/>
    </row>
    <row r="4" spans="1:8" ht="24">
      <c r="A4" s="792" t="s">
        <v>402</v>
      </c>
      <c r="B4" s="817" t="s">
        <v>903</v>
      </c>
      <c r="C4" s="817" t="s">
        <v>904</v>
      </c>
      <c r="D4" s="809"/>
      <c r="E4" s="1034"/>
      <c r="F4" s="1036"/>
      <c r="G4" s="1036"/>
      <c r="H4" s="1037"/>
    </row>
    <row r="5" spans="1:8" ht="15">
      <c r="A5" s="829" t="s">
        <v>937</v>
      </c>
      <c r="B5" s="815">
        <v>7767.5652900000005</v>
      </c>
      <c r="C5" s="816">
        <v>1.7339482835619386E-2</v>
      </c>
      <c r="D5" s="1040"/>
      <c r="E5" s="1034"/>
      <c r="F5" s="1035"/>
      <c r="G5" s="1035"/>
      <c r="H5" s="1036"/>
    </row>
    <row r="6" spans="1:8" ht="15">
      <c r="A6" s="79" t="s">
        <v>905</v>
      </c>
      <c r="B6" s="815">
        <v>4849.9857400000001</v>
      </c>
      <c r="C6" s="816">
        <v>1.0826589974080385E-2</v>
      </c>
      <c r="D6" s="1040"/>
      <c r="E6" s="1034"/>
      <c r="F6" s="1035"/>
      <c r="G6" s="1035"/>
      <c r="H6" s="1036"/>
    </row>
    <row r="7" spans="1:8" ht="15">
      <c r="A7" s="79" t="s">
        <v>909</v>
      </c>
      <c r="B7" s="815">
        <v>0</v>
      </c>
      <c r="C7" s="816">
        <v>0</v>
      </c>
      <c r="D7" s="1040"/>
      <c r="E7" s="1034"/>
      <c r="F7" s="1035"/>
      <c r="G7" s="1035"/>
      <c r="H7" s="1036"/>
    </row>
    <row r="8" spans="1:8" ht="15">
      <c r="A8" s="79" t="s">
        <v>906</v>
      </c>
      <c r="B8" s="815">
        <v>346884.38116000011</v>
      </c>
      <c r="C8" s="816">
        <v>0.77434762998538953</v>
      </c>
      <c r="D8" s="1040"/>
      <c r="E8" s="43"/>
      <c r="F8" s="1035"/>
      <c r="G8" s="1035"/>
      <c r="H8" s="1037"/>
    </row>
    <row r="9" spans="1:8" ht="15">
      <c r="A9" s="79" t="s">
        <v>907</v>
      </c>
      <c r="B9" s="815">
        <v>172.77995000000001</v>
      </c>
      <c r="C9" s="816">
        <v>3.8569549987833781E-4</v>
      </c>
      <c r="D9" s="1040"/>
      <c r="E9" s="1034"/>
      <c r="F9" s="1035"/>
      <c r="G9" s="1035"/>
      <c r="H9" s="1036"/>
    </row>
    <row r="10" spans="1:8" ht="15">
      <c r="A10" s="79" t="s">
        <v>908</v>
      </c>
      <c r="B10" s="815">
        <v>22330.1666</v>
      </c>
      <c r="C10" s="816">
        <v>4.9847478073431338E-2</v>
      </c>
      <c r="D10" s="1040"/>
      <c r="E10" s="1034"/>
      <c r="F10" s="1035"/>
      <c r="G10" s="1035"/>
      <c r="H10" s="1036"/>
    </row>
    <row r="11" spans="1:8" ht="15">
      <c r="A11" s="79" t="s">
        <v>910</v>
      </c>
      <c r="B11" s="815">
        <v>4422.80375</v>
      </c>
      <c r="C11" s="816">
        <v>9.8729945414386157E-3</v>
      </c>
      <c r="D11" s="1040"/>
      <c r="E11" s="1034"/>
      <c r="F11" s="1035"/>
      <c r="G11" s="1035"/>
      <c r="H11" s="1036"/>
    </row>
    <row r="12" spans="1:8" ht="15">
      <c r="A12" s="814" t="s">
        <v>915</v>
      </c>
      <c r="B12" s="815">
        <v>46494.100960000003</v>
      </c>
      <c r="C12" s="816">
        <v>0.10378846336719687</v>
      </c>
      <c r="D12" s="1040"/>
      <c r="E12" s="1034"/>
      <c r="F12" s="1035"/>
      <c r="G12" s="1035"/>
      <c r="H12" s="1036"/>
    </row>
    <row r="13" spans="1:8" ht="15">
      <c r="A13" s="79" t="s">
        <v>911</v>
      </c>
      <c r="B13" s="815">
        <v>15048.053</v>
      </c>
      <c r="C13" s="816">
        <v>3.3591665722965659E-2</v>
      </c>
      <c r="D13" s="1040"/>
      <c r="E13" s="43"/>
      <c r="F13" s="1035"/>
      <c r="G13" s="1035"/>
      <c r="H13" s="1037"/>
    </row>
    <row r="14" spans="1:8" ht="21.75">
      <c r="A14" s="830" t="s">
        <v>948</v>
      </c>
      <c r="B14" s="831">
        <v>447969.83645000006</v>
      </c>
      <c r="C14" s="832">
        <v>1</v>
      </c>
      <c r="D14" s="1040"/>
      <c r="E14" s="1034"/>
      <c r="F14" s="1035"/>
      <c r="G14" s="1035"/>
      <c r="H14" s="1036"/>
    </row>
    <row r="15" spans="1:8">
      <c r="A15" s="33" t="s">
        <v>513</v>
      </c>
      <c r="B15" s="809"/>
      <c r="C15" s="809"/>
      <c r="D15" s="1040"/>
    </row>
    <row r="16" spans="1:8">
      <c r="A16" s="838"/>
      <c r="B16" s="809"/>
      <c r="C16" s="809"/>
      <c r="D16" s="809"/>
    </row>
    <row r="17" spans="1:5">
      <c r="A17" s="839"/>
      <c r="B17" s="809"/>
      <c r="C17" s="809"/>
      <c r="D17" s="809"/>
    </row>
    <row r="18" spans="1:5">
      <c r="A18" s="810" t="s">
        <v>1698</v>
      </c>
      <c r="B18" s="809"/>
      <c r="C18" s="809"/>
      <c r="E18" s="669" t="s">
        <v>1651</v>
      </c>
    </row>
    <row r="19" spans="1:5">
      <c r="A19" s="499" t="s">
        <v>1699</v>
      </c>
      <c r="B19" s="809"/>
      <c r="C19" s="809"/>
      <c r="E19" s="504" t="s">
        <v>1628</v>
      </c>
    </row>
    <row r="20" spans="1:5">
      <c r="A20" s="809"/>
      <c r="B20" s="13" t="s">
        <v>1325</v>
      </c>
      <c r="C20" s="809"/>
      <c r="D20" s="809"/>
    </row>
    <row r="21" spans="1:5" ht="24">
      <c r="A21" s="820" t="s">
        <v>919</v>
      </c>
      <c r="B21" s="821" t="s">
        <v>920</v>
      </c>
      <c r="C21" s="809"/>
      <c r="D21" s="809"/>
    </row>
    <row r="22" spans="1:5">
      <c r="A22" s="811" t="s">
        <v>912</v>
      </c>
      <c r="B22" s="812">
        <v>15963.528030000001</v>
      </c>
      <c r="C22" s="809"/>
      <c r="D22" s="809"/>
    </row>
    <row r="23" spans="1:5">
      <c r="A23" s="811" t="s">
        <v>913</v>
      </c>
      <c r="B23" s="812">
        <v>21742.324829999998</v>
      </c>
      <c r="C23" s="809"/>
      <c r="D23" s="809"/>
    </row>
    <row r="24" spans="1:5" ht="21.75">
      <c r="A24" s="818" t="s">
        <v>950</v>
      </c>
      <c r="B24" s="813">
        <v>5778.7968000000001</v>
      </c>
      <c r="C24" s="809"/>
      <c r="D24" s="809"/>
    </row>
    <row r="25" spans="1:5">
      <c r="A25" s="811" t="s">
        <v>914</v>
      </c>
      <c r="B25" s="812">
        <v>5321.1760100000001</v>
      </c>
      <c r="C25" s="809"/>
      <c r="D25" s="809"/>
    </row>
    <row r="26" spans="1:5">
      <c r="A26" s="811" t="s">
        <v>921</v>
      </c>
      <c r="B26" s="812">
        <v>21742.324829999998</v>
      </c>
      <c r="C26" s="809"/>
      <c r="D26" s="809"/>
    </row>
    <row r="27" spans="1:5" ht="32.25">
      <c r="A27" s="818" t="s">
        <v>916</v>
      </c>
      <c r="B27" s="813">
        <v>16421.148819999999</v>
      </c>
      <c r="C27" s="809"/>
      <c r="D27" s="809"/>
    </row>
    <row r="28" spans="1:5" ht="22.5">
      <c r="A28" s="819" t="s">
        <v>917</v>
      </c>
      <c r="B28" s="812">
        <v>6131.7938700000004</v>
      </c>
      <c r="C28" s="809"/>
      <c r="D28" s="809"/>
    </row>
    <row r="29" spans="1:5">
      <c r="A29" s="811" t="s">
        <v>921</v>
      </c>
      <c r="B29" s="812">
        <v>21742.324829999998</v>
      </c>
      <c r="C29" s="809"/>
      <c r="D29" s="809"/>
    </row>
    <row r="30" spans="1:5" ht="32.25">
      <c r="A30" s="818" t="s">
        <v>918</v>
      </c>
      <c r="B30" s="813">
        <v>15610.530959999998</v>
      </c>
      <c r="C30" s="809"/>
      <c r="D30" s="809"/>
    </row>
    <row r="31" spans="1:5">
      <c r="A31" s="33" t="s">
        <v>513</v>
      </c>
      <c r="B31" s="809"/>
      <c r="C31" s="809"/>
      <c r="D31" s="809"/>
    </row>
    <row r="32" spans="1:5">
      <c r="A32" s="56" t="s">
        <v>951</v>
      </c>
      <c r="B32" s="809"/>
      <c r="C32" s="809"/>
      <c r="D32" s="809"/>
    </row>
    <row r="33" spans="1:5">
      <c r="A33" s="838"/>
      <c r="B33" s="809"/>
      <c r="C33" s="809"/>
      <c r="D33" s="809"/>
    </row>
    <row r="34" spans="1:5">
      <c r="A34" s="807"/>
      <c r="B34" s="808"/>
      <c r="C34" s="808"/>
      <c r="D34" s="808"/>
      <c r="E34" s="1097"/>
    </row>
    <row r="35" spans="1:5">
      <c r="A35" s="586" t="s">
        <v>81</v>
      </c>
      <c r="B35" s="808"/>
      <c r="C35" s="808"/>
      <c r="D35" s="808"/>
      <c r="E35" s="1097"/>
    </row>
    <row r="36" spans="1:5">
      <c r="A36" s="808"/>
      <c r="B36" s="1097"/>
      <c r="C36" s="808"/>
      <c r="D36" s="26"/>
      <c r="E36" s="1097"/>
    </row>
    <row r="37" spans="1:5">
      <c r="A37" s="1095"/>
      <c r="B37" s="1095"/>
      <c r="C37" s="1210"/>
      <c r="D37" s="1210"/>
      <c r="E37" s="1097"/>
    </row>
    <row r="38" spans="1:5">
      <c r="A38" s="1098"/>
      <c r="B38" s="1099"/>
      <c r="C38" s="1096"/>
      <c r="D38" s="1096"/>
      <c r="E38" s="1097"/>
    </row>
    <row r="39" spans="1:5">
      <c r="A39" s="1100"/>
      <c r="B39" s="1101"/>
      <c r="C39" s="1102"/>
      <c r="D39" s="1101"/>
      <c r="E39" s="1097"/>
    </row>
    <row r="40" spans="1:5">
      <c r="A40" s="1100"/>
      <c r="B40" s="1101"/>
      <c r="C40" s="1102"/>
      <c r="D40" s="1101"/>
      <c r="E40" s="1097"/>
    </row>
    <row r="41" spans="1:5">
      <c r="A41" s="1100"/>
      <c r="B41" s="1101"/>
      <c r="C41" s="1102"/>
      <c r="D41" s="1101"/>
      <c r="E41" s="1097"/>
    </row>
    <row r="42" spans="1:5">
      <c r="A42" s="1100"/>
      <c r="B42" s="1101"/>
      <c r="C42" s="1102"/>
      <c r="D42" s="1101"/>
      <c r="E42" s="1097"/>
    </row>
    <row r="43" spans="1:5">
      <c r="A43" s="1100"/>
      <c r="B43" s="1101"/>
      <c r="C43" s="1102"/>
      <c r="D43" s="1101"/>
      <c r="E43" s="1097"/>
    </row>
    <row r="44" spans="1:5">
      <c r="A44" s="1103"/>
      <c r="B44" s="1104"/>
      <c r="C44" s="1105"/>
      <c r="D44" s="1104"/>
      <c r="E44" s="1097"/>
    </row>
    <row r="45" spans="1:5">
      <c r="A45" s="1106"/>
      <c r="B45" s="1097"/>
      <c r="C45" s="1097"/>
      <c r="D45" s="1097"/>
      <c r="E45" s="1097"/>
    </row>
    <row r="46" spans="1:5">
      <c r="A46" s="1097"/>
      <c r="B46" s="1097"/>
      <c r="C46" s="1097"/>
      <c r="D46" s="1097"/>
      <c r="E46" s="1097"/>
    </row>
    <row r="47" spans="1:5">
      <c r="A47" s="838"/>
    </row>
    <row r="48" spans="1:5">
      <c r="A48" s="839"/>
    </row>
    <row r="62" spans="5:5">
      <c r="E62" s="61" t="s">
        <v>982</v>
      </c>
    </row>
  </sheetData>
  <mergeCells count="1">
    <mergeCell ref="C37:D37"/>
  </mergeCells>
  <hyperlinks>
    <hyperlink ref="A35"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28515625" style="249"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69" t="s">
        <v>1618</v>
      </c>
      <c r="B1" s="569"/>
      <c r="C1" s="520"/>
      <c r="D1" s="520"/>
      <c r="E1" s="185"/>
      <c r="F1" s="185"/>
      <c r="G1" s="185"/>
      <c r="H1" s="185"/>
      <c r="I1" s="185"/>
      <c r="J1" s="185"/>
      <c r="K1" s="185"/>
      <c r="L1" s="185"/>
      <c r="M1" s="185"/>
      <c r="N1" s="185"/>
      <c r="O1" s="185"/>
      <c r="P1" s="185"/>
      <c r="Q1" s="185"/>
    </row>
    <row r="2" spans="1:19" ht="18">
      <c r="A2" s="570" t="s">
        <v>87</v>
      </c>
      <c r="B2" s="570"/>
      <c r="C2" s="520"/>
      <c r="D2" s="520"/>
      <c r="E2" s="185"/>
      <c r="F2" s="185"/>
      <c r="G2" s="185"/>
      <c r="H2" s="185"/>
      <c r="I2" s="185"/>
      <c r="J2" s="185"/>
      <c r="K2" s="185"/>
      <c r="L2" s="185"/>
      <c r="M2" s="185"/>
      <c r="N2" s="185"/>
      <c r="O2" s="185"/>
      <c r="P2" s="185"/>
      <c r="Q2" s="185"/>
    </row>
    <row r="3" spans="1:19" s="249" customFormat="1" ht="18">
      <c r="A3" s="521"/>
      <c r="B3" s="521"/>
      <c r="C3" s="520"/>
      <c r="D3" s="520"/>
      <c r="E3" s="185"/>
      <c r="F3" s="185"/>
      <c r="G3" s="185"/>
      <c r="H3" s="185"/>
      <c r="I3" s="185"/>
      <c r="J3" s="185"/>
      <c r="K3" s="185"/>
      <c r="L3" s="185"/>
      <c r="M3" s="185"/>
      <c r="N3" s="185"/>
      <c r="O3" s="185"/>
      <c r="P3" s="185"/>
      <c r="Q3" s="185"/>
    </row>
    <row r="4" spans="1:19" ht="12.6" customHeight="1">
      <c r="A4" s="138" t="s">
        <v>1706</v>
      </c>
      <c r="B4" s="138"/>
    </row>
    <row r="5" spans="1:19" ht="12.75" customHeight="1">
      <c r="A5" s="499" t="s">
        <v>1707</v>
      </c>
      <c r="B5" s="499"/>
      <c r="I5" s="52"/>
      <c r="K5" s="52"/>
    </row>
    <row r="6" spans="1:19" ht="12.75" customHeight="1">
      <c r="N6" s="943"/>
      <c r="O6" s="943"/>
      <c r="P6" s="943"/>
      <c r="Q6" s="24" t="s">
        <v>1341</v>
      </c>
    </row>
    <row r="7" spans="1:19" ht="24" customHeight="1">
      <c r="A7" s="918"/>
      <c r="B7" s="917"/>
      <c r="C7" s="1211" t="s">
        <v>504</v>
      </c>
      <c r="D7" s="1211"/>
      <c r="E7" s="1211"/>
      <c r="F7" s="1211"/>
      <c r="G7" s="1211"/>
      <c r="H7" s="1211" t="s">
        <v>505</v>
      </c>
      <c r="I7" s="1211"/>
      <c r="J7" s="1211"/>
      <c r="K7" s="1211"/>
      <c r="L7" s="1211"/>
      <c r="M7" s="1211" t="s">
        <v>506</v>
      </c>
      <c r="N7" s="1211"/>
      <c r="O7" s="1211"/>
      <c r="P7" s="1211"/>
      <c r="Q7" s="1211"/>
    </row>
    <row r="8" spans="1:19" ht="48" customHeight="1">
      <c r="A8" s="917" t="s">
        <v>1225</v>
      </c>
      <c r="B8" s="917" t="s">
        <v>1226</v>
      </c>
      <c r="C8" s="1212" t="s">
        <v>1352</v>
      </c>
      <c r="D8" s="1212"/>
      <c r="E8" s="1212"/>
      <c r="F8" s="1212" t="s">
        <v>507</v>
      </c>
      <c r="G8" s="1212"/>
      <c r="H8" s="1212" t="s">
        <v>1352</v>
      </c>
      <c r="I8" s="1212"/>
      <c r="J8" s="1212"/>
      <c r="K8" s="1212" t="s">
        <v>508</v>
      </c>
      <c r="L8" s="1212"/>
      <c r="M8" s="1212" t="s">
        <v>1352</v>
      </c>
      <c r="N8" s="1212"/>
      <c r="O8" s="1212"/>
      <c r="P8" s="1212" t="s">
        <v>508</v>
      </c>
      <c r="Q8" s="1212"/>
    </row>
    <row r="9" spans="1:19" ht="54.75" customHeight="1">
      <c r="A9" s="918"/>
      <c r="B9" s="917"/>
      <c r="C9" s="771" t="s">
        <v>1653</v>
      </c>
      <c r="D9" s="771" t="s">
        <v>1654</v>
      </c>
      <c r="E9" s="368" t="s">
        <v>1655</v>
      </c>
      <c r="F9" s="771" t="s">
        <v>1653</v>
      </c>
      <c r="G9" s="771" t="s">
        <v>1654</v>
      </c>
      <c r="H9" s="771" t="s">
        <v>1653</v>
      </c>
      <c r="I9" s="771" t="s">
        <v>1654</v>
      </c>
      <c r="J9" s="1093" t="s">
        <v>1655</v>
      </c>
      <c r="K9" s="771" t="s">
        <v>1653</v>
      </c>
      <c r="L9" s="771" t="s">
        <v>1654</v>
      </c>
      <c r="M9" s="771" t="s">
        <v>1653</v>
      </c>
      <c r="N9" s="771" t="s">
        <v>1654</v>
      </c>
      <c r="O9" s="1093" t="s">
        <v>1655</v>
      </c>
      <c r="P9" s="771" t="s">
        <v>1653</v>
      </c>
      <c r="Q9" s="771" t="s">
        <v>1654</v>
      </c>
    </row>
    <row r="10" spans="1:19">
      <c r="A10" s="81" t="s">
        <v>1547</v>
      </c>
      <c r="B10" s="81" t="s">
        <v>1548</v>
      </c>
      <c r="C10" s="82">
        <v>209634.49062</v>
      </c>
      <c r="D10" s="82">
        <v>244687.33119999999</v>
      </c>
      <c r="E10" s="1074">
        <v>116.72093197847846</v>
      </c>
      <c r="F10" s="1075">
        <v>0.14681587280544287</v>
      </c>
      <c r="G10" s="1076">
        <v>0.15410525045778992</v>
      </c>
      <c r="H10" s="82">
        <v>0</v>
      </c>
      <c r="I10" s="82">
        <v>0</v>
      </c>
      <c r="J10" s="1074">
        <v>0</v>
      </c>
      <c r="K10" s="1075">
        <v>0</v>
      </c>
      <c r="L10" s="1076">
        <v>0</v>
      </c>
      <c r="M10" s="82">
        <v>209634.49062</v>
      </c>
      <c r="N10" s="82">
        <v>244687.33119999999</v>
      </c>
      <c r="O10" s="1077">
        <v>116.72093197847846</v>
      </c>
      <c r="P10" s="1078">
        <v>0.11983104262574681</v>
      </c>
      <c r="Q10" s="1076">
        <v>0.12724942727861729</v>
      </c>
      <c r="R10" s="63"/>
    </row>
    <row r="11" spans="1:19">
      <c r="A11" s="81" t="s">
        <v>1549</v>
      </c>
      <c r="B11" s="81" t="s">
        <v>1550</v>
      </c>
      <c r="C11" s="82">
        <v>13975.763779999999</v>
      </c>
      <c r="D11" s="82">
        <v>13748.73424</v>
      </c>
      <c r="E11" s="1074">
        <v>98.375548244991876</v>
      </c>
      <c r="F11" s="1075">
        <v>9.7878166489443075E-3</v>
      </c>
      <c r="G11" s="1076">
        <v>8.6590185243427594E-3</v>
      </c>
      <c r="H11" s="82">
        <v>39795.257939999996</v>
      </c>
      <c r="I11" s="82">
        <v>38546.45996</v>
      </c>
      <c r="J11" s="1074">
        <v>96.861942742316614</v>
      </c>
      <c r="K11" s="1075">
        <v>0.12376311924015133</v>
      </c>
      <c r="L11" s="1076">
        <v>0.11502912557658876</v>
      </c>
      <c r="M11" s="82">
        <v>53771.021719999997</v>
      </c>
      <c r="N11" s="82">
        <v>52295.194200000005</v>
      </c>
      <c r="O11" s="1077">
        <v>97.255347819714089</v>
      </c>
      <c r="P11" s="1078">
        <v>3.0736533748347547E-2</v>
      </c>
      <c r="Q11" s="1076">
        <v>2.7196068871807904E-2</v>
      </c>
      <c r="R11" s="63"/>
      <c r="S11" s="249"/>
    </row>
    <row r="12" spans="1:19">
      <c r="A12" s="81" t="s">
        <v>1551</v>
      </c>
      <c r="B12" s="81" t="s">
        <v>1552</v>
      </c>
      <c r="C12" s="82">
        <v>143403.73846000002</v>
      </c>
      <c r="D12" s="82">
        <v>161964.18096</v>
      </c>
      <c r="E12" s="1074">
        <v>112.94278845120699</v>
      </c>
      <c r="F12" s="1075">
        <v>0.10043168451575271</v>
      </c>
      <c r="G12" s="1076">
        <v>0.10200581513405141</v>
      </c>
      <c r="H12" s="82">
        <v>57984.868490000001</v>
      </c>
      <c r="I12" s="82">
        <v>60701.932979999998</v>
      </c>
      <c r="J12" s="1074">
        <v>104.68581642203532</v>
      </c>
      <c r="K12" s="1075">
        <v>0.18033274728040033</v>
      </c>
      <c r="L12" s="1076">
        <v>0.18114478680386956</v>
      </c>
      <c r="M12" s="82">
        <v>201388.60694999999</v>
      </c>
      <c r="N12" s="82">
        <v>222666.11394000001</v>
      </c>
      <c r="O12" s="1077">
        <v>110.56539757250654</v>
      </c>
      <c r="P12" s="1078">
        <v>0.11511753944874407</v>
      </c>
      <c r="Q12" s="1076">
        <v>0.11579731298005325</v>
      </c>
      <c r="R12" s="63"/>
      <c r="S12" s="249"/>
    </row>
    <row r="13" spans="1:19">
      <c r="A13" s="81" t="s">
        <v>1553</v>
      </c>
      <c r="B13" s="81" t="s">
        <v>1554</v>
      </c>
      <c r="C13" s="82">
        <v>408421.66957999999</v>
      </c>
      <c r="D13" s="82">
        <v>449203.22386999999</v>
      </c>
      <c r="E13" s="1074">
        <v>109.98515929185091</v>
      </c>
      <c r="F13" s="1075">
        <v>0.28603491588956687</v>
      </c>
      <c r="G13" s="1076">
        <v>0.28291033696530432</v>
      </c>
      <c r="H13" s="82">
        <v>31430.899670000003</v>
      </c>
      <c r="I13" s="82">
        <v>40253.985099999998</v>
      </c>
      <c r="J13" s="1074">
        <v>128.07137410203185</v>
      </c>
      <c r="K13" s="1076">
        <v>9.774999296520312E-2</v>
      </c>
      <c r="L13" s="1076">
        <v>0.12012466804554865</v>
      </c>
      <c r="M13" s="82">
        <v>439852.56925</v>
      </c>
      <c r="N13" s="82">
        <v>489457.20897000004</v>
      </c>
      <c r="O13" s="1077">
        <v>111.2775605254692</v>
      </c>
      <c r="P13" s="1078">
        <v>0.25142805374705091</v>
      </c>
      <c r="Q13" s="1076">
        <v>0.25454178282697709</v>
      </c>
      <c r="R13" s="63"/>
      <c r="S13" s="249"/>
    </row>
    <row r="14" spans="1:19">
      <c r="A14" s="81" t="s">
        <v>1555</v>
      </c>
      <c r="B14" s="81" t="s">
        <v>1556</v>
      </c>
      <c r="C14" s="82">
        <v>228994.92761000001</v>
      </c>
      <c r="D14" s="82">
        <v>246732.83328999998</v>
      </c>
      <c r="E14" s="1074">
        <v>107.74598191546379</v>
      </c>
      <c r="F14" s="1075">
        <v>0.16037480314259825</v>
      </c>
      <c r="G14" s="1076">
        <v>0.15539351744875124</v>
      </c>
      <c r="H14" s="82">
        <v>0</v>
      </c>
      <c r="I14" s="82">
        <v>0</v>
      </c>
      <c r="J14" s="1074">
        <v>0</v>
      </c>
      <c r="K14" s="1075">
        <v>0</v>
      </c>
      <c r="L14" s="1076">
        <v>0</v>
      </c>
      <c r="M14" s="82">
        <v>228994.92761000001</v>
      </c>
      <c r="N14" s="82">
        <v>246732.83328999998</v>
      </c>
      <c r="O14" s="1077">
        <v>107.74598191546379</v>
      </c>
      <c r="P14" s="1078">
        <v>0.13089783484748649</v>
      </c>
      <c r="Q14" s="1076">
        <v>0.12831318880714926</v>
      </c>
      <c r="R14" s="63"/>
      <c r="S14" s="249"/>
    </row>
    <row r="15" spans="1:19">
      <c r="A15" s="81" t="s">
        <v>1557</v>
      </c>
      <c r="B15" s="81" t="s">
        <v>1558</v>
      </c>
      <c r="C15" s="82">
        <v>89305.332810000007</v>
      </c>
      <c r="D15" s="82">
        <v>104089.52806999999</v>
      </c>
      <c r="E15" s="1074">
        <v>116.55466117734964</v>
      </c>
      <c r="F15" s="1075">
        <v>6.2544290035018782E-2</v>
      </c>
      <c r="G15" s="1076">
        <v>6.5556082182895228E-2</v>
      </c>
      <c r="H15" s="82">
        <v>33887.979169999999</v>
      </c>
      <c r="I15" s="82">
        <v>37060.844649999999</v>
      </c>
      <c r="J15" s="1074">
        <v>109.36280521208784</v>
      </c>
      <c r="K15" s="1075">
        <v>0.10539150200126771</v>
      </c>
      <c r="L15" s="1076">
        <v>0.11059579939748371</v>
      </c>
      <c r="M15" s="82">
        <v>123193.31198</v>
      </c>
      <c r="N15" s="82">
        <v>141150.37271999998</v>
      </c>
      <c r="O15" s="1077">
        <v>114.57632760365696</v>
      </c>
      <c r="P15" s="1078">
        <v>7.0419628828358047E-2</v>
      </c>
      <c r="Q15" s="1076">
        <v>7.3405124820713916E-2</v>
      </c>
      <c r="R15" s="63"/>
      <c r="S15" s="249"/>
    </row>
    <row r="16" spans="1:19">
      <c r="A16" s="81" t="s">
        <v>1559</v>
      </c>
      <c r="B16" s="81" t="s">
        <v>1560</v>
      </c>
      <c r="C16" s="82">
        <v>34140.459539999996</v>
      </c>
      <c r="D16" s="82">
        <v>37893.203869999998</v>
      </c>
      <c r="E16" s="1074">
        <v>110.99207327775764</v>
      </c>
      <c r="F16" s="1075">
        <v>2.3910003313480553E-2</v>
      </c>
      <c r="G16" s="1076">
        <v>2.3865320874587412E-2</v>
      </c>
      <c r="H16" s="82">
        <v>40434.604759999995</v>
      </c>
      <c r="I16" s="82">
        <v>35890.425990000003</v>
      </c>
      <c r="J16" s="1074">
        <v>88.761658987463804</v>
      </c>
      <c r="K16" s="1075">
        <v>0.12575148571433711</v>
      </c>
      <c r="L16" s="1076">
        <v>0.1071030730833674</v>
      </c>
      <c r="M16" s="82">
        <v>74575.064299999998</v>
      </c>
      <c r="N16" s="82">
        <v>73783.629860000001</v>
      </c>
      <c r="O16" s="1077">
        <v>98.93874118992882</v>
      </c>
      <c r="P16" s="1078">
        <v>4.2628518248697664E-2</v>
      </c>
      <c r="Q16" s="1076">
        <v>3.8371110576821264E-2</v>
      </c>
      <c r="R16" s="63"/>
      <c r="S16" s="249"/>
    </row>
    <row r="17" spans="1:19">
      <c r="A17" s="81" t="s">
        <v>1561</v>
      </c>
      <c r="B17" s="81" t="s">
        <v>1562</v>
      </c>
      <c r="C17" s="82">
        <v>0</v>
      </c>
      <c r="D17" s="82">
        <v>0</v>
      </c>
      <c r="E17" s="1074">
        <v>0</v>
      </c>
      <c r="F17" s="1075">
        <v>0</v>
      </c>
      <c r="G17" s="1076">
        <v>0</v>
      </c>
      <c r="H17" s="82">
        <v>8312.8066500000004</v>
      </c>
      <c r="I17" s="82">
        <v>9629.0646099999994</v>
      </c>
      <c r="J17" s="1074">
        <v>115.83409810211332</v>
      </c>
      <c r="K17" s="1075">
        <v>2.5852800908978683E-2</v>
      </c>
      <c r="L17" s="1076">
        <v>2.8734749789167843E-2</v>
      </c>
      <c r="M17" s="82">
        <v>8312.8066500000004</v>
      </c>
      <c r="N17" s="82">
        <v>9629.0646099999994</v>
      </c>
      <c r="O17" s="1077">
        <v>115.83409810211332</v>
      </c>
      <c r="P17" s="1078">
        <v>4.751757619033261E-3</v>
      </c>
      <c r="Q17" s="1076">
        <v>5.0075864199515306E-3</v>
      </c>
      <c r="R17" s="63"/>
      <c r="S17" s="249"/>
    </row>
    <row r="18" spans="1:19">
      <c r="A18" s="81" t="s">
        <v>1649</v>
      </c>
      <c r="B18" s="81" t="s">
        <v>1563</v>
      </c>
      <c r="C18" s="82">
        <v>45743.621189999998</v>
      </c>
      <c r="D18" s="82">
        <v>52549.645049999999</v>
      </c>
      <c r="E18" s="1074">
        <v>114.87862937595298</v>
      </c>
      <c r="F18" s="1075">
        <v>3.203618665243952E-2</v>
      </c>
      <c r="G18" s="1076">
        <v>3.3096017567329661E-2</v>
      </c>
      <c r="H18" s="82">
        <v>0</v>
      </c>
      <c r="I18" s="82">
        <v>0</v>
      </c>
      <c r="J18" s="1074">
        <v>0</v>
      </c>
      <c r="K18" s="1075">
        <v>0</v>
      </c>
      <c r="L18" s="1076">
        <v>0</v>
      </c>
      <c r="M18" s="82">
        <v>45743.621189999998</v>
      </c>
      <c r="N18" s="82">
        <v>52549.645049999999</v>
      </c>
      <c r="O18" s="1077">
        <v>114.87862937595298</v>
      </c>
      <c r="P18" s="1078">
        <v>2.614791966943605E-2</v>
      </c>
      <c r="Q18" s="1076">
        <v>2.7328395808287467E-2</v>
      </c>
      <c r="R18" s="63"/>
      <c r="S18" s="249"/>
    </row>
    <row r="19" spans="1:19">
      <c r="A19" s="81" t="s">
        <v>1564</v>
      </c>
      <c r="B19" s="81" t="s">
        <v>1565</v>
      </c>
      <c r="C19" s="82">
        <v>2475.6426499999998</v>
      </c>
      <c r="D19" s="82">
        <v>2380.9308900000001</v>
      </c>
      <c r="E19" s="1074">
        <v>96.174255601873739</v>
      </c>
      <c r="F19" s="1075">
        <v>1.7337969307396669E-3</v>
      </c>
      <c r="G19" s="1076">
        <v>1.499521652088454E-3</v>
      </c>
      <c r="H19" s="82">
        <v>0</v>
      </c>
      <c r="I19" s="82">
        <v>0</v>
      </c>
      <c r="J19" s="1074">
        <v>0</v>
      </c>
      <c r="K19" s="1075">
        <v>0</v>
      </c>
      <c r="L19" s="1076">
        <v>0</v>
      </c>
      <c r="M19" s="82">
        <v>2475.6426499999998</v>
      </c>
      <c r="N19" s="82">
        <v>2380.9308900000001</v>
      </c>
      <c r="O19" s="1077">
        <v>96.174255601873739</v>
      </c>
      <c r="P19" s="1078">
        <v>1.4151241956459062E-3</v>
      </c>
      <c r="Q19" s="1076">
        <v>1.2382009753289123E-3</v>
      </c>
      <c r="R19" s="63"/>
      <c r="S19" s="249"/>
    </row>
    <row r="20" spans="1:19">
      <c r="A20" s="81" t="s">
        <v>1566</v>
      </c>
      <c r="B20" s="81" t="s">
        <v>1567</v>
      </c>
      <c r="C20" s="82">
        <v>5133.7577899999997</v>
      </c>
      <c r="D20" s="82">
        <v>6313.9753099999998</v>
      </c>
      <c r="E20" s="1074">
        <v>122.98934948389922</v>
      </c>
      <c r="F20" s="1075">
        <v>3.5953870399925677E-3</v>
      </c>
      <c r="G20" s="1076">
        <v>3.9765718223332839E-3</v>
      </c>
      <c r="H20" s="82">
        <v>32700.536230000002</v>
      </c>
      <c r="I20" s="82">
        <v>31986.062699999999</v>
      </c>
      <c r="J20" s="1074">
        <v>97.815101486487137</v>
      </c>
      <c r="K20" s="1075">
        <v>0.10169855842503378</v>
      </c>
      <c r="L20" s="1076">
        <v>9.5451795750816373E-2</v>
      </c>
      <c r="M20" s="82">
        <v>37834.294020000001</v>
      </c>
      <c r="N20" s="82">
        <v>38300.038009999997</v>
      </c>
      <c r="O20" s="1077">
        <v>101.23101012471329</v>
      </c>
      <c r="P20" s="1078">
        <v>2.1626798557894948E-2</v>
      </c>
      <c r="Q20" s="1076">
        <v>1.9917900438981836E-2</v>
      </c>
      <c r="R20" s="63"/>
      <c r="S20" s="249"/>
    </row>
    <row r="21" spans="1:19">
      <c r="A21" s="81" t="s">
        <v>1568</v>
      </c>
      <c r="B21" s="81" t="s">
        <v>1569</v>
      </c>
      <c r="C21" s="82">
        <v>82941.142730000007</v>
      </c>
      <c r="D21" s="82">
        <v>84615.932910000003</v>
      </c>
      <c r="E21" s="1074">
        <v>102.01925139306553</v>
      </c>
      <c r="F21" s="1075">
        <v>5.8087179382418003E-2</v>
      </c>
      <c r="G21" s="1076">
        <v>5.3291518894195609E-2</v>
      </c>
      <c r="H21" s="82">
        <v>8034.5305799999996</v>
      </c>
      <c r="I21" s="82">
        <v>8462.1028299999998</v>
      </c>
      <c r="J21" s="1074">
        <v>105.32168302482209</v>
      </c>
      <c r="K21" s="1074">
        <v>2.498736326098009E-2</v>
      </c>
      <c r="L21" s="1076">
        <v>2.5252339386915703E-2</v>
      </c>
      <c r="M21" s="82">
        <v>90975.673309999998</v>
      </c>
      <c r="N21" s="82">
        <v>93078.035739999992</v>
      </c>
      <c r="O21" s="1077">
        <v>102.31090615052246</v>
      </c>
      <c r="P21" s="1078">
        <v>5.2003416775906045E-2</v>
      </c>
      <c r="Q21" s="1076">
        <v>4.8405149061242742E-2</v>
      </c>
      <c r="R21" s="63"/>
      <c r="S21" s="249"/>
    </row>
    <row r="22" spans="1:19">
      <c r="A22" s="81" t="s">
        <v>1570</v>
      </c>
      <c r="B22" s="81" t="s">
        <v>1571</v>
      </c>
      <c r="C22" s="82">
        <v>75699.480389999997</v>
      </c>
      <c r="D22" s="82">
        <v>84687.183700000009</v>
      </c>
      <c r="E22" s="1074">
        <v>111.87287318710221</v>
      </c>
      <c r="F22" s="1075">
        <v>5.301553790841728E-2</v>
      </c>
      <c r="G22" s="1076">
        <v>5.3336392982218137E-2</v>
      </c>
      <c r="H22" s="82">
        <v>24238.061739999997</v>
      </c>
      <c r="I22" s="82">
        <v>26726.357339999999</v>
      </c>
      <c r="J22" s="1074">
        <v>110.26606676182186</v>
      </c>
      <c r="K22" s="1074">
        <v>7.5380291033685154E-2</v>
      </c>
      <c r="L22" s="1076">
        <v>7.9755949518007171E-2</v>
      </c>
      <c r="M22" s="82">
        <v>99937.542130000002</v>
      </c>
      <c r="N22" s="82">
        <v>111413.54104000001</v>
      </c>
      <c r="O22" s="1077">
        <v>111.48317105404884</v>
      </c>
      <c r="P22" s="1078">
        <v>5.712619061622045E-2</v>
      </c>
      <c r="Q22" s="1076">
        <v>5.7940512158492691E-2</v>
      </c>
      <c r="R22" s="63"/>
      <c r="S22" s="249"/>
    </row>
    <row r="23" spans="1:19">
      <c r="A23" s="81" t="s">
        <v>1572</v>
      </c>
      <c r="B23" s="81" t="s">
        <v>1573</v>
      </c>
      <c r="C23" s="82">
        <v>88003.448749999996</v>
      </c>
      <c r="D23" s="82">
        <v>98926.901809999996</v>
      </c>
      <c r="E23" s="1074">
        <v>112.41252838968995</v>
      </c>
      <c r="F23" s="1075">
        <v>6.1632525735188633E-2</v>
      </c>
      <c r="G23" s="1076">
        <v>6.2304635494112741E-2</v>
      </c>
      <c r="H23" s="82">
        <v>44724.208549999996</v>
      </c>
      <c r="I23" s="82">
        <v>45844.502350000002</v>
      </c>
      <c r="J23" s="1074">
        <v>102.50489351588539</v>
      </c>
      <c r="K23" s="1074">
        <v>0.13909213916996277</v>
      </c>
      <c r="L23" s="1076">
        <v>0.13680771264823482</v>
      </c>
      <c r="M23" s="82">
        <v>132727.65729999999</v>
      </c>
      <c r="N23" s="82">
        <v>144771.40416000001</v>
      </c>
      <c r="O23" s="1077">
        <v>109.07402956173478</v>
      </c>
      <c r="P23" s="1078">
        <v>7.5869641071431695E-2</v>
      </c>
      <c r="Q23" s="1076">
        <v>7.5288238975574864E-2</v>
      </c>
      <c r="R23" s="63"/>
      <c r="S23" s="249"/>
    </row>
    <row r="24" spans="1:19" ht="18.75" customHeight="1">
      <c r="A24" s="1053" t="s">
        <v>509</v>
      </c>
      <c r="B24" s="369"/>
      <c r="C24" s="370">
        <v>1427873.4759</v>
      </c>
      <c r="D24" s="370">
        <v>1587793.6051699996</v>
      </c>
      <c r="E24" s="1079">
        <v>111.19988093967505</v>
      </c>
      <c r="F24" s="1080">
        <v>1</v>
      </c>
      <c r="G24" s="1081">
        <v>1</v>
      </c>
      <c r="H24" s="371">
        <v>321543.75377999997</v>
      </c>
      <c r="I24" s="370">
        <v>335101.73851</v>
      </c>
      <c r="J24" s="1079">
        <v>104.21652872139957</v>
      </c>
      <c r="K24" s="1080">
        <v>1</v>
      </c>
      <c r="L24" s="1081">
        <v>1</v>
      </c>
      <c r="M24" s="372">
        <v>1749417.2296800001</v>
      </c>
      <c r="N24" s="373">
        <v>1922895.3436799999</v>
      </c>
      <c r="O24" s="1082">
        <v>109.91633734119173</v>
      </c>
      <c r="P24" s="1083">
        <v>1</v>
      </c>
      <c r="Q24" s="1081">
        <v>1</v>
      </c>
      <c r="S24" s="249" t="str">
        <f t="shared" ref="S24:S25" si="0">IF(A24=R24,"OK","")</f>
        <v/>
      </c>
    </row>
    <row r="25" spans="1:19" ht="12.75" customHeight="1">
      <c r="A25" s="33" t="s">
        <v>510</v>
      </c>
      <c r="B25" s="33"/>
      <c r="S25" s="249" t="str">
        <f t="shared" si="0"/>
        <v/>
      </c>
    </row>
    <row r="26" spans="1:19" ht="12.75" customHeight="1">
      <c r="N26" s="76"/>
    </row>
    <row r="27" spans="1:19" ht="12.75" customHeight="1">
      <c r="A27" s="1044" t="s">
        <v>1355</v>
      </c>
      <c r="B27" s="273"/>
    </row>
    <row r="28" spans="1:19" ht="12.75" customHeight="1">
      <c r="A28" s="1045" t="s">
        <v>1356</v>
      </c>
      <c r="B28" s="834"/>
    </row>
    <row r="29" spans="1:19">
      <c r="A29" s="522"/>
      <c r="B29" s="913"/>
    </row>
    <row r="30" spans="1:19" ht="12.75" customHeight="1">
      <c r="A30" s="1060"/>
      <c r="B30" s="522"/>
    </row>
    <row r="31" spans="1:19" ht="12.75" customHeight="1">
      <c r="A31" s="50"/>
      <c r="B31" s="835"/>
    </row>
    <row r="32" spans="1:19" ht="12.75" customHeight="1">
      <c r="A32" s="835"/>
      <c r="B32" s="835"/>
    </row>
    <row r="33" spans="1:2" ht="12.75" customHeight="1">
      <c r="A33" s="586" t="s">
        <v>81</v>
      </c>
    </row>
    <row r="34" spans="1:2" ht="12.75" customHeight="1">
      <c r="B34" s="586"/>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983</v>
      </c>
    </row>
    <row r="101" spans="1:2">
      <c r="A101" s="616"/>
      <c r="B101" s="616"/>
    </row>
    <row r="103" spans="1:2">
      <c r="A103" s="617"/>
      <c r="B103" s="617"/>
    </row>
    <row r="105" spans="1:2">
      <c r="A105" s="617"/>
      <c r="B105" s="617"/>
    </row>
    <row r="107" spans="1:2">
      <c r="A107" s="617"/>
      <c r="B107" s="617"/>
    </row>
    <row r="109" spans="1:2">
      <c r="A109" s="617"/>
      <c r="B109" s="617"/>
    </row>
    <row r="111" spans="1:2">
      <c r="A111" s="617"/>
      <c r="B111" s="617"/>
    </row>
    <row r="113" spans="1:2">
      <c r="A113" s="617"/>
      <c r="B113" s="617"/>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70"/>
  <sheetViews>
    <sheetView showGridLines="0" zoomScaleNormal="100" workbookViewId="0"/>
  </sheetViews>
  <sheetFormatPr defaultRowHeight="15"/>
  <cols>
    <col min="1" max="1" width="106.28515625" style="20" bestFit="1" customWidth="1"/>
  </cols>
  <sheetData>
    <row r="1" spans="1:1">
      <c r="A1" s="1" t="s">
        <v>939</v>
      </c>
    </row>
    <row r="2" spans="1:1">
      <c r="A2" s="1"/>
    </row>
    <row r="3" spans="1:1">
      <c r="A3" s="633" t="s">
        <v>601</v>
      </c>
    </row>
    <row r="4" spans="1:1">
      <c r="A4" s="603"/>
    </row>
    <row r="5" spans="1:1">
      <c r="A5" s="780" t="s">
        <v>727</v>
      </c>
    </row>
    <row r="6" spans="1:1">
      <c r="A6" s="781" t="s">
        <v>888</v>
      </c>
    </row>
    <row r="7" spans="1:1">
      <c r="A7" s="780" t="s">
        <v>619</v>
      </c>
    </row>
    <row r="8" spans="1:1">
      <c r="A8" s="781" t="s">
        <v>620</v>
      </c>
    </row>
    <row r="9" spans="1:1">
      <c r="A9" s="780" t="s">
        <v>700</v>
      </c>
    </row>
    <row r="10" spans="1:1">
      <c r="A10" s="781" t="s">
        <v>701</v>
      </c>
    </row>
    <row r="11" spans="1:1">
      <c r="A11" s="780" t="s">
        <v>621</v>
      </c>
    </row>
    <row r="12" spans="1:1" s="249" customFormat="1">
      <c r="A12" s="781" t="s">
        <v>737</v>
      </c>
    </row>
    <row r="13" spans="1:1">
      <c r="A13" s="780" t="s">
        <v>704</v>
      </c>
    </row>
    <row r="14" spans="1:1">
      <c r="A14" s="781" t="s">
        <v>889</v>
      </c>
    </row>
    <row r="15" spans="1:1">
      <c r="A15" s="780" t="s">
        <v>623</v>
      </c>
    </row>
    <row r="16" spans="1:1">
      <c r="A16" s="781" t="s">
        <v>890</v>
      </c>
    </row>
    <row r="17" spans="1:2">
      <c r="A17" s="780" t="s">
        <v>624</v>
      </c>
    </row>
    <row r="18" spans="1:2">
      <c r="A18" s="781" t="s">
        <v>625</v>
      </c>
      <c r="B18" s="140"/>
    </row>
    <row r="19" spans="1:2">
      <c r="A19" s="780" t="s">
        <v>626</v>
      </c>
      <c r="B19" s="526"/>
    </row>
    <row r="20" spans="1:2">
      <c r="A20" s="781" t="s">
        <v>627</v>
      </c>
      <c r="B20" s="325"/>
    </row>
    <row r="21" spans="1:2">
      <c r="A21" s="780" t="s">
        <v>628</v>
      </c>
      <c r="B21" s="140"/>
    </row>
    <row r="22" spans="1:2">
      <c r="A22" s="781" t="s">
        <v>873</v>
      </c>
      <c r="B22" s="526"/>
    </row>
    <row r="23" spans="1:2">
      <c r="A23" s="780" t="s">
        <v>629</v>
      </c>
      <c r="B23" s="140"/>
    </row>
    <row r="24" spans="1:2">
      <c r="A24" s="781" t="s">
        <v>874</v>
      </c>
      <c r="B24" s="526"/>
    </row>
    <row r="25" spans="1:2">
      <c r="A25" s="780" t="s">
        <v>746</v>
      </c>
      <c r="B25" s="293"/>
    </row>
    <row r="26" spans="1:2">
      <c r="A26" s="781" t="s">
        <v>891</v>
      </c>
      <c r="B26" s="531"/>
    </row>
    <row r="27" spans="1:2">
      <c r="A27" s="780" t="s">
        <v>632</v>
      </c>
      <c r="B27" s="126"/>
    </row>
    <row r="28" spans="1:2">
      <c r="A28" s="781" t="s">
        <v>631</v>
      </c>
      <c r="B28" s="502"/>
    </row>
    <row r="29" spans="1:2">
      <c r="A29" s="780" t="s">
        <v>702</v>
      </c>
      <c r="B29" s="141"/>
    </row>
    <row r="30" spans="1:2">
      <c r="A30" s="781" t="s">
        <v>892</v>
      </c>
      <c r="B30" s="529"/>
    </row>
    <row r="31" spans="1:2">
      <c r="A31" s="780" t="s">
        <v>634</v>
      </c>
      <c r="B31" s="140"/>
    </row>
    <row r="32" spans="1:2">
      <c r="A32" s="781" t="s">
        <v>877</v>
      </c>
      <c r="B32" s="526"/>
    </row>
    <row r="33" spans="1:2">
      <c r="A33" s="780" t="s">
        <v>635</v>
      </c>
      <c r="B33" s="126"/>
    </row>
    <row r="34" spans="1:2">
      <c r="A34" s="781" t="s">
        <v>878</v>
      </c>
      <c r="B34" s="502"/>
    </row>
    <row r="35" spans="1:2">
      <c r="A35" s="780" t="s">
        <v>703</v>
      </c>
      <c r="B35" s="126"/>
    </row>
    <row r="36" spans="1:2">
      <c r="A36" s="781" t="s">
        <v>893</v>
      </c>
      <c r="B36" s="502"/>
    </row>
    <row r="37" spans="1:2">
      <c r="A37" s="780" t="s">
        <v>636</v>
      </c>
      <c r="B37" s="140"/>
    </row>
    <row r="38" spans="1:2">
      <c r="A38" s="781" t="s">
        <v>879</v>
      </c>
      <c r="B38" s="528"/>
    </row>
    <row r="39" spans="1:2">
      <c r="A39" s="780" t="s">
        <v>994</v>
      </c>
      <c r="B39" s="142"/>
    </row>
    <row r="40" spans="1:2">
      <c r="A40" s="781" t="s">
        <v>995</v>
      </c>
      <c r="B40" s="528"/>
    </row>
    <row r="41" spans="1:2">
      <c r="A41" s="780" t="s">
        <v>996</v>
      </c>
      <c r="B41" s="141"/>
    </row>
    <row r="42" spans="1:2">
      <c r="A42" s="781" t="s">
        <v>997</v>
      </c>
      <c r="B42" s="502"/>
    </row>
    <row r="43" spans="1:2">
      <c r="A43" s="780" t="s">
        <v>998</v>
      </c>
      <c r="B43" s="141"/>
    </row>
    <row r="44" spans="1:2">
      <c r="A44" s="781" t="s">
        <v>999</v>
      </c>
      <c r="B44" s="502"/>
    </row>
    <row r="45" spans="1:2" s="249" customFormat="1">
      <c r="A45" s="780" t="s">
        <v>1000</v>
      </c>
      <c r="B45" s="502"/>
    </row>
    <row r="46" spans="1:2" s="249" customFormat="1">
      <c r="A46" s="781" t="s">
        <v>880</v>
      </c>
      <c r="B46" s="502"/>
    </row>
    <row r="47" spans="1:2" s="249" customFormat="1">
      <c r="A47" s="780" t="s">
        <v>974</v>
      </c>
      <c r="B47" s="502"/>
    </row>
    <row r="48" spans="1:2" s="249" customFormat="1">
      <c r="A48" s="781" t="s">
        <v>975</v>
      </c>
      <c r="B48" s="502"/>
    </row>
    <row r="49" spans="1:5" s="249" customFormat="1">
      <c r="A49" s="780" t="s">
        <v>977</v>
      </c>
      <c r="B49" s="502"/>
    </row>
    <row r="50" spans="1:5" s="249" customFormat="1">
      <c r="A50" s="781" t="s">
        <v>978</v>
      </c>
      <c r="B50" s="502"/>
    </row>
    <row r="51" spans="1:5" s="249" customFormat="1">
      <c r="A51" s="780" t="s">
        <v>1001</v>
      </c>
      <c r="B51" s="502"/>
    </row>
    <row r="52" spans="1:5" s="249" customFormat="1">
      <c r="A52" s="781" t="s">
        <v>1002</v>
      </c>
      <c r="B52" s="502"/>
    </row>
    <row r="53" spans="1:5">
      <c r="A53" s="605"/>
      <c r="B53" s="526"/>
    </row>
    <row r="54" spans="1:5">
      <c r="A54" s="613" t="s">
        <v>602</v>
      </c>
      <c r="B54" s="126"/>
    </row>
    <row r="55" spans="1:5">
      <c r="A55" s="604"/>
      <c r="B55" s="502"/>
    </row>
    <row r="56" spans="1:5" ht="15" customHeight="1">
      <c r="A56" s="822" t="s">
        <v>1701</v>
      </c>
      <c r="C56" s="708"/>
      <c r="D56" s="58"/>
      <c r="E56" s="58"/>
    </row>
    <row r="57" spans="1:5">
      <c r="A57" s="782" t="s">
        <v>1702</v>
      </c>
      <c r="C57" s="709"/>
    </row>
    <row r="58" spans="1:5">
      <c r="A58" s="822" t="s">
        <v>1703</v>
      </c>
      <c r="C58" s="709"/>
    </row>
    <row r="59" spans="1:5">
      <c r="A59" s="782" t="s">
        <v>1704</v>
      </c>
      <c r="C59" s="709"/>
    </row>
    <row r="60" spans="1:5" s="249" customFormat="1">
      <c r="A60" s="822" t="s">
        <v>1692</v>
      </c>
    </row>
    <row r="61" spans="1:5" s="249" customFormat="1">
      <c r="A61" s="782" t="s">
        <v>1693</v>
      </c>
    </row>
    <row r="62" spans="1:5" s="249" customFormat="1">
      <c r="A62" s="822" t="s">
        <v>1694</v>
      </c>
    </row>
    <row r="63" spans="1:5" s="249" customFormat="1">
      <c r="A63" s="782" t="s">
        <v>1695</v>
      </c>
    </row>
    <row r="64" spans="1:5" s="249" customFormat="1">
      <c r="A64" s="822" t="s">
        <v>1696</v>
      </c>
    </row>
    <row r="65" spans="1:1" s="249" customFormat="1">
      <c r="A65" s="782" t="s">
        <v>1697</v>
      </c>
    </row>
    <row r="66" spans="1:1" s="249" customFormat="1">
      <c r="A66" s="822" t="s">
        <v>1698</v>
      </c>
    </row>
    <row r="67" spans="1:1" s="249" customFormat="1">
      <c r="A67" s="782" t="s">
        <v>1699</v>
      </c>
    </row>
    <row r="68" spans="1:1">
      <c r="A68" s="604"/>
    </row>
    <row r="69" spans="1:1">
      <c r="A69" s="614" t="s">
        <v>603</v>
      </c>
    </row>
    <row r="70" spans="1:1">
      <c r="A70" s="606"/>
    </row>
    <row r="71" spans="1:1">
      <c r="A71" s="824" t="s">
        <v>1398</v>
      </c>
    </row>
    <row r="72" spans="1:1">
      <c r="A72" s="825" t="s">
        <v>1397</v>
      </c>
    </row>
    <row r="73" spans="1:1">
      <c r="A73" s="824" t="s">
        <v>705</v>
      </c>
    </row>
    <row r="74" spans="1:1">
      <c r="A74" s="825" t="s">
        <v>706</v>
      </c>
    </row>
    <row r="75" spans="1:1">
      <c r="A75" s="607"/>
    </row>
    <row r="76" spans="1:1">
      <c r="A76" s="615" t="s">
        <v>604</v>
      </c>
    </row>
    <row r="77" spans="1:1">
      <c r="A77" s="608"/>
    </row>
    <row r="78" spans="1:1">
      <c r="A78" s="784" t="s">
        <v>637</v>
      </c>
    </row>
    <row r="79" spans="1:1">
      <c r="A79" s="823" t="s">
        <v>638</v>
      </c>
    </row>
    <row r="80" spans="1:1" s="249" customFormat="1">
      <c r="A80" s="784" t="s">
        <v>639</v>
      </c>
    </row>
    <row r="81" spans="1:1" s="249" customFormat="1">
      <c r="A81" s="823" t="s">
        <v>640</v>
      </c>
    </row>
    <row r="82" spans="1:1">
      <c r="A82" s="784" t="s">
        <v>848</v>
      </c>
    </row>
    <row r="83" spans="1:1">
      <c r="A83" s="823" t="s">
        <v>849</v>
      </c>
    </row>
    <row r="84" spans="1:1">
      <c r="A84" s="784" t="s">
        <v>856</v>
      </c>
    </row>
    <row r="85" spans="1:1">
      <c r="A85" s="823" t="s">
        <v>857</v>
      </c>
    </row>
    <row r="86" spans="1:1">
      <c r="A86" s="784" t="s">
        <v>858</v>
      </c>
    </row>
    <row r="87" spans="1:1">
      <c r="A87" s="823" t="s">
        <v>859</v>
      </c>
    </row>
    <row r="88" spans="1:1">
      <c r="A88" s="784" t="s">
        <v>860</v>
      </c>
    </row>
    <row r="89" spans="1:1">
      <c r="A89" s="823" t="s">
        <v>861</v>
      </c>
    </row>
    <row r="90" spans="1:1">
      <c r="A90" s="784" t="s">
        <v>862</v>
      </c>
    </row>
    <row r="91" spans="1:1">
      <c r="A91" s="823" t="s">
        <v>863</v>
      </c>
    </row>
    <row r="92" spans="1:1" s="249" customFormat="1">
      <c r="A92" s="784" t="s">
        <v>961</v>
      </c>
    </row>
    <row r="93" spans="1:1" s="249" customFormat="1">
      <c r="A93" s="823" t="s">
        <v>962</v>
      </c>
    </row>
    <row r="94" spans="1:1">
      <c r="A94" s="609"/>
    </row>
    <row r="95" spans="1:1" s="249" customFormat="1">
      <c r="A95" s="710" t="s">
        <v>710</v>
      </c>
    </row>
    <row r="96" spans="1:1" s="249" customFormat="1">
      <c r="A96" s="609"/>
    </row>
    <row r="97" spans="1:5" s="249" customFormat="1">
      <c r="A97" s="826" t="s">
        <v>644</v>
      </c>
      <c r="E97" s="138"/>
    </row>
    <row r="98" spans="1:5" s="249" customFormat="1">
      <c r="A98" s="823" t="s">
        <v>645</v>
      </c>
      <c r="E98" s="138"/>
    </row>
    <row r="99" spans="1:5" s="249" customFormat="1">
      <c r="A99" s="826" t="s">
        <v>646</v>
      </c>
      <c r="E99" s="138"/>
    </row>
    <row r="100" spans="1:5" s="249" customFormat="1">
      <c r="A100" s="823" t="s">
        <v>647</v>
      </c>
      <c r="E100" s="138"/>
    </row>
    <row r="101" spans="1:5" s="249" customFormat="1">
      <c r="A101" s="826" t="s">
        <v>648</v>
      </c>
      <c r="E101" s="138"/>
    </row>
    <row r="102" spans="1:5" s="249" customFormat="1">
      <c r="A102" s="823" t="s">
        <v>649</v>
      </c>
      <c r="E102" s="687"/>
    </row>
    <row r="103" spans="1:5" s="249" customFormat="1">
      <c r="A103" s="826" t="s">
        <v>830</v>
      </c>
      <c r="E103" s="687"/>
    </row>
    <row r="104" spans="1:5" s="249" customFormat="1">
      <c r="A104" s="823" t="s">
        <v>831</v>
      </c>
      <c r="E104" s="687"/>
    </row>
    <row r="105" spans="1:5" s="249" customFormat="1">
      <c r="A105" s="609"/>
      <c r="E105" s="687"/>
    </row>
    <row r="106" spans="1:5">
      <c r="A106" s="632" t="s">
        <v>707</v>
      </c>
      <c r="E106" s="138"/>
    </row>
    <row r="107" spans="1:5">
      <c r="A107" s="606"/>
      <c r="E107" s="687"/>
    </row>
    <row r="108" spans="1:5">
      <c r="A108" s="827" t="s">
        <v>711</v>
      </c>
    </row>
    <row r="109" spans="1:5">
      <c r="A109" s="823" t="s">
        <v>712</v>
      </c>
    </row>
    <row r="110" spans="1:5">
      <c r="A110" s="827" t="s">
        <v>713</v>
      </c>
    </row>
    <row r="111" spans="1:5">
      <c r="A111" s="823" t="s">
        <v>714</v>
      </c>
      <c r="C111" s="618"/>
    </row>
    <row r="112" spans="1:5">
      <c r="A112" s="827" t="s">
        <v>683</v>
      </c>
    </row>
    <row r="113" spans="1:1">
      <c r="A113" s="823" t="s">
        <v>684</v>
      </c>
    </row>
    <row r="114" spans="1:1">
      <c r="A114" s="827" t="s">
        <v>715</v>
      </c>
    </row>
    <row r="115" spans="1:1">
      <c r="A115" s="823" t="s">
        <v>716</v>
      </c>
    </row>
    <row r="116" spans="1:1">
      <c r="A116" s="827" t="s">
        <v>717</v>
      </c>
    </row>
    <row r="117" spans="1:1">
      <c r="A117" s="823" t="s">
        <v>718</v>
      </c>
    </row>
    <row r="118" spans="1:1">
      <c r="A118" s="827" t="s">
        <v>719</v>
      </c>
    </row>
    <row r="119" spans="1:1">
      <c r="A119" s="823" t="s">
        <v>787</v>
      </c>
    </row>
    <row r="120" spans="1:1">
      <c r="A120" s="827" t="s">
        <v>690</v>
      </c>
    </row>
    <row r="121" spans="1:1">
      <c r="A121" s="823" t="s">
        <v>783</v>
      </c>
    </row>
    <row r="122" spans="1:1">
      <c r="A122" s="827" t="s">
        <v>691</v>
      </c>
    </row>
    <row r="123" spans="1:1">
      <c r="A123" s="823" t="s">
        <v>785</v>
      </c>
    </row>
    <row r="124" spans="1:1">
      <c r="A124" s="827" t="s">
        <v>692</v>
      </c>
    </row>
    <row r="125" spans="1:1">
      <c r="A125" s="823" t="s">
        <v>720</v>
      </c>
    </row>
    <row r="126" spans="1:1">
      <c r="A126" s="827" t="s">
        <v>721</v>
      </c>
    </row>
    <row r="127" spans="1:1">
      <c r="A127" s="823" t="s">
        <v>722</v>
      </c>
    </row>
    <row r="128" spans="1:1">
      <c r="A128" s="827" t="s">
        <v>723</v>
      </c>
    </row>
    <row r="129" spans="1:1">
      <c r="A129" s="823" t="s">
        <v>724</v>
      </c>
    </row>
    <row r="130" spans="1:1">
      <c r="A130" s="827" t="s">
        <v>725</v>
      </c>
    </row>
    <row r="131" spans="1:1">
      <c r="A131" s="823" t="s">
        <v>726</v>
      </c>
    </row>
    <row r="132" spans="1:1">
      <c r="A132" s="619"/>
    </row>
    <row r="133" spans="1:1">
      <c r="A133" s="620" t="s">
        <v>708</v>
      </c>
    </row>
    <row r="134" spans="1:1">
      <c r="A134" s="609"/>
    </row>
    <row r="135" spans="1:1">
      <c r="A135" s="828" t="s">
        <v>658</v>
      </c>
    </row>
    <row r="136" spans="1:1">
      <c r="A136" s="823" t="s">
        <v>659</v>
      </c>
    </row>
    <row r="137" spans="1:1">
      <c r="A137" s="828" t="s">
        <v>660</v>
      </c>
    </row>
    <row r="138" spans="1:1">
      <c r="A138" s="823" t="s">
        <v>661</v>
      </c>
    </row>
    <row r="139" spans="1:1">
      <c r="A139" s="828" t="s">
        <v>662</v>
      </c>
    </row>
    <row r="140" spans="1:1">
      <c r="A140" s="823" t="s">
        <v>663</v>
      </c>
    </row>
    <row r="141" spans="1:1">
      <c r="A141" s="828" t="s">
        <v>664</v>
      </c>
    </row>
    <row r="142" spans="1:1">
      <c r="A142" s="823" t="s">
        <v>938</v>
      </c>
    </row>
    <row r="143" spans="1:1">
      <c r="A143" s="828" t="s">
        <v>665</v>
      </c>
    </row>
    <row r="144" spans="1:1">
      <c r="A144" s="823" t="s">
        <v>666</v>
      </c>
    </row>
    <row r="145" spans="1:8">
      <c r="A145" s="828" t="s">
        <v>667</v>
      </c>
    </row>
    <row r="146" spans="1:8">
      <c r="A146" s="823" t="s">
        <v>668</v>
      </c>
    </row>
    <row r="147" spans="1:8">
      <c r="A147" s="828" t="s">
        <v>669</v>
      </c>
    </row>
    <row r="148" spans="1:8">
      <c r="A148" s="823" t="s">
        <v>670</v>
      </c>
    </row>
    <row r="149" spans="1:8" s="249" customFormat="1">
      <c r="A149" s="828" t="s">
        <v>797</v>
      </c>
    </row>
    <row r="150" spans="1:8" s="249" customFormat="1">
      <c r="A150" s="823" t="s">
        <v>798</v>
      </c>
    </row>
    <row r="151" spans="1:8">
      <c r="A151" s="621"/>
    </row>
    <row r="152" spans="1:8">
      <c r="A152" s="602" t="s">
        <v>709</v>
      </c>
    </row>
    <row r="153" spans="1:8">
      <c r="A153" s="176"/>
      <c r="B153" s="176"/>
      <c r="C153" s="176"/>
      <c r="D153" s="176"/>
      <c r="E153" s="176"/>
    </row>
    <row r="154" spans="1:8">
      <c r="A154" s="62" t="s">
        <v>673</v>
      </c>
    </row>
    <row r="155" spans="1:8">
      <c r="A155" s="823" t="s">
        <v>674</v>
      </c>
    </row>
    <row r="156" spans="1:8">
      <c r="A156" s="62" t="s">
        <v>675</v>
      </c>
    </row>
    <row r="157" spans="1:8">
      <c r="A157" s="823" t="s">
        <v>676</v>
      </c>
      <c r="H157" s="222"/>
    </row>
    <row r="158" spans="1:8">
      <c r="A158" s="62" t="s">
        <v>677</v>
      </c>
    </row>
    <row r="159" spans="1:8">
      <c r="A159" s="823" t="s">
        <v>678</v>
      </c>
      <c r="F159" s="62"/>
    </row>
    <row r="160" spans="1:8">
      <c r="A160" s="62" t="s">
        <v>679</v>
      </c>
    </row>
    <row r="161" spans="1:1">
      <c r="A161" s="823" t="s">
        <v>680</v>
      </c>
    </row>
    <row r="162" spans="1:1">
      <c r="A162" s="62" t="s">
        <v>681</v>
      </c>
    </row>
    <row r="163" spans="1:1" s="249" customFormat="1">
      <c r="A163" s="823" t="s">
        <v>682</v>
      </c>
    </row>
    <row r="164" spans="1:1">
      <c r="A164" s="62" t="s">
        <v>802</v>
      </c>
    </row>
    <row r="165" spans="1:1" s="249" customFormat="1">
      <c r="A165" s="823" t="s">
        <v>803</v>
      </c>
    </row>
    <row r="166" spans="1:1" s="249" customFormat="1">
      <c r="A166" s="610"/>
    </row>
    <row r="167" spans="1:1">
      <c r="A167" s="611"/>
    </row>
    <row r="168" spans="1:1">
      <c r="A168" s="25" t="s">
        <v>4</v>
      </c>
    </row>
    <row r="169" spans="1:1">
      <c r="A169" s="612" t="s">
        <v>5</v>
      </c>
    </row>
    <row r="170" spans="1:1">
      <c r="A170" s="610"/>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71" location="'19 Tablica 3.1'!A4" display="Tablica 3.1: Zaračunata bruto premija osiguranja " xr:uid="{00000000-0004-0000-0100-000004000000}"/>
    <hyperlink ref="A72" location="'19 Tablica 3.1'!A5" display="Table 3.1: Written premium " xr:uid="{00000000-0004-0000-0100-000005000000}"/>
    <hyperlink ref="A73" location="'20 Tablica 3.2'!A1" display="Tablica 3.2: Podaci o osiguranju" xr:uid="{00000000-0004-0000-0100-000006000000}"/>
    <hyperlink ref="A74" location="'20 Tablica 3.2'!A2" display="Table 3.2: Insurance data" xr:uid="{00000000-0004-0000-0100-000007000000}"/>
    <hyperlink ref="A108" location="'24 Tablica 6.1'!A4" display="Tablica 6.1: Otvoreni investicijski fondovi / UCITS fondovi" xr:uid="{00000000-0004-0000-0100-000008000000}"/>
    <hyperlink ref="A109" location="'24 Tablica 6.1'!A5" display="Table 6.1: Open-ended Investment funds / UCITS funds" xr:uid="{00000000-0004-0000-0100-000009000000}"/>
    <hyperlink ref="A110" location="'25 Tablice 6.2, 6.3'!A1" display="Tablica 6.2: Struktura ulaganja UCITS fondova" xr:uid="{00000000-0004-0000-0100-00000A000000}"/>
    <hyperlink ref="A111" location="'25 Tablice 6.2, 6.3'!A2" display="Table 6.2: UCITS funds investment structure" xr:uid="{00000000-0004-0000-0100-00000B000000}"/>
    <hyperlink ref="A114" location="'26 Tablice 6.4 - 6.8'!A1" display="Tablica 6.4: Osnovni alternativni fondovi s privatnom ponudom" xr:uid="{00000000-0004-0000-0100-00000C000000}"/>
    <hyperlink ref="A115" location="'26 Tablice 6.4 - 6.8'!A2" display="Table 6.4: Base alternative funds with private offering" xr:uid="{00000000-0004-0000-0100-00000D000000}"/>
    <hyperlink ref="A120" location="'26 Tablice 6.4 - 6.8'!A58" display="Tablica 6.7: Alternativni investicijski fondovi rizičnog kapitala s privatnom ponudom" xr:uid="{00000000-0004-0000-0100-00000E000000}"/>
    <hyperlink ref="A121" location="'26 Tablice 6.4 - 6.8'!A59" display="Table 6.7: Private equity open-ended alternative investment funds with private offering" xr:uid="{00000000-0004-0000-0100-00000F000000}"/>
    <hyperlink ref="A122" location="'26 Tablice 6.4 - 6.8'!A68" display="Tablica 6.8: Alternativni investicijski fondovi rizičnog kapitala s privatnom ponudom - Fondovi za gospodarsku suradnju" xr:uid="{00000000-0004-0000-0100-000010000000}"/>
    <hyperlink ref="A123" location="'26 Tablice 6.4 - 6.8'!A69" display="Table 6.8: Private equity open-ended alternative investment funds with private offering - Funds for Economic Cooperation" xr:uid="{00000000-0004-0000-0100-000011000000}"/>
    <hyperlink ref="A126" location="'27 Tablice 6.9 - 6.12 '!A12" display="Tablica 6.10: Zatvoreni alternativni investicijski fondovi" xr:uid="{00000000-0004-0000-0100-000012000000}"/>
    <hyperlink ref="A127" location="'27 Tablice 6.9 - 6.12 '!A13" display="Table 6.10: Closed-ended alternative investment funds" xr:uid="{00000000-0004-0000-0100-000013000000}"/>
    <hyperlink ref="A128" location="'27 Tablice 6.9 - 6.12 '!A22" display="Tablica 6.11: Zatvoreni alternativni investicijski fondovi s javnom ponudom za ulaganje u nekretnine" xr:uid="{00000000-0004-0000-0100-000014000000}"/>
    <hyperlink ref="A129" location="'27 Tablice 6.9 - 6.12 '!A23" display="Table 6.11: Closed-ended alternative investment funds with public offering in real estate" xr:uid="{00000000-0004-0000-0100-000015000000}"/>
    <hyperlink ref="A130" location="'27 Tablice 6.9 - 6.12 '!A34" display="Tablica 6.12: Investicijski fondovi osnovani posebnim zakonom" xr:uid="{00000000-0004-0000-0100-000016000000}"/>
    <hyperlink ref="A131" location="'27 Tablice 6.9 - 6.12 '!A35" display="Table 6.12: Investment Funds established under special legal act" xr:uid="{00000000-0004-0000-0100-000017000000}"/>
    <hyperlink ref="A56" location="'16 Tablice 2.1, 2.2'!A1" display="Tablica 2.1: Broj korisnika i broj ugovora po godinama - obvezno mirovinsko osiguranje" xr:uid="{00000000-0004-0000-0100-00001A000000}"/>
    <hyperlink ref="A58" location="'16 Tablice 2.1, 2.2'!A1" display="Tablica 2.2: Broj korisnika i broj ugovora u zadnjih godinu dana - dobrovoljno mirovinsko osiguranje" xr:uid="{00000000-0004-0000-0100-00001B000000}"/>
    <hyperlink ref="A59" location="'16 Tablice 2.1, 2.2'!A1" display="Table 2.2: Number of pensioners and contracts over the past year - voluntary pension insurance" xr:uid="{00000000-0004-0000-0100-00001C000000}"/>
    <hyperlink ref="A57" location="'16 Tablice 2.1, 2.2'!A1" display="Table 2.1: Number of pensioners and contracts per year - mandatory pension insurance" xr:uid="{00000000-0004-0000-0100-000022000000}"/>
    <hyperlink ref="A112" location="'25 Tablice 6.2, 6.3'!A41" display="Tablica 6.3: Izdavanje i otkup udjela UCITS fondova" xr:uid="{00000000-0004-0000-0100-000023000000}"/>
    <hyperlink ref="A113" location="'25 Tablice 6.2, 6.3'!A42" display="Table 6.3: Sales and redemptions in UCITS funds" xr:uid="{00000000-0004-0000-0100-000024000000}"/>
    <hyperlink ref="A124" location="'27 Tablice 6.9 - 6.12 '!A1" display="Tablica 6.9: Otvoreni alternativni investicijski fondovi s javnom ponudom " xr:uid="{00000000-0004-0000-0100-000025000000}"/>
    <hyperlink ref="A125" location="'27 Tablice 6.9 - 6.12 '!A2" display="Table 6.9: Opened-ended alternative investment funds with public offering " xr:uid="{00000000-0004-0000-0100-000026000000}"/>
    <hyperlink ref="A116" location="'26 Tablice 6.4 - 6.8'!A21" display="Tablica 6.5: Posebni alternativni investicijski fondovi s privatnom ponudom" xr:uid="{00000000-0004-0000-0100-000027000000}"/>
    <hyperlink ref="A117" location="'26 Tablice 6.4 - 6.8'!A22" display="Table 6.5: Special alternative Investment funds with private offering" xr:uid="{00000000-0004-0000-0100-000028000000}"/>
    <hyperlink ref="A118" location="'26 Tablice 6.4 - 6.8'!A47" display="Tablica 6.6: Zatvoreni alternativni investicijski fondovi s privatnom ponudom" xr:uid="{00000000-0004-0000-0100-000029000000}"/>
    <hyperlink ref="A11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97" location="'23 Tablice 5.1 - 5.4'!A5" display="Tablica 5.1: Broj pravnih osoba ovlaštenih za pružanje investicijskih usluga i obavljanje investicijskih aktivnosti i pomoćnih usluga" xr:uid="{00000000-0004-0000-0100-00004D000000}"/>
    <hyperlink ref="A98" location="'23 Tablice 5.1 - 5.4'!A6" display="Table 5.1: Number of legal entities authorized to provide and performing investment activities and ancillary services" xr:uid="{00000000-0004-0000-0100-00004E000000}"/>
    <hyperlink ref="A99:A102" location="'19 Tablice 5.1 - 5.3'!A1" display="Tablica 5.2: Vrijednost imovine kojom upravljaju pravne osobe ovlaštene za pružanje investicijske usluge upravljanja portfeljem" xr:uid="{00000000-0004-0000-0100-00004F000000}"/>
    <hyperlink ref="A135" location="'28 Tablice 7.1, 7.2 '!A5" display="Tablica 7.1: Broj registriranih leasing društava na dan " xr:uid="{00000000-0004-0000-0100-000050000000}"/>
    <hyperlink ref="A136" location="'28 Tablice 7.1, 7.2 '!A6" display="Table 7.1: Number of registered leasing companies as at " xr:uid="{00000000-0004-0000-0100-000051000000}"/>
    <hyperlink ref="A137" location="'28 Tablice 7.1, 7.2 '!A12" display="Tablica 7.2: Izvještaj o strukturi portfelja po vrstama leasinga/zajma" xr:uid="{00000000-0004-0000-0100-000052000000}"/>
    <hyperlink ref="A138" location="'28 Tablice 7.1, 7.2 '!A13" display="Table 7.2: Report on the portfolio structure by type of leasing/loan" xr:uid="{00000000-0004-0000-0100-000053000000}"/>
    <hyperlink ref="A139" location="'29 Tablice 7.3, 7.4'!A1" display="Tablica 7.3: Skraćeni izvještaj o  agregiranom financijskom položaju leasing društava " xr:uid="{00000000-0004-0000-0100-000054000000}"/>
    <hyperlink ref="A140" location="'29 Tablice 7.3, 7.4'!A2" display="Table 7.3: Abbreviated report on the aggregate financial position of leasing companies " xr:uid="{00000000-0004-0000-0100-000055000000}"/>
    <hyperlink ref="A141" location="'29 Tablice 7.3, 7.4'!A32" display="Tablica 7.4: Skraćeni izvještaj o agregiranoj sveobuhvatnoj dobiti leasing društava " xr:uid="{00000000-0004-0000-0100-000056000000}"/>
    <hyperlink ref="A142" location="'29 Tablice 7.3, 7.4'!A33" display="Table 7.4: Abbreviated report on the aggregate comprehensive income of leasing companies " xr:uid="{00000000-0004-0000-0100-000057000000}"/>
    <hyperlink ref="A143" location="'30 Tablica 7.5'!A1" display="Tablica 7.5: Izvještaj o strukturi portfelja po leasing društvima" xr:uid="{00000000-0004-0000-0100-000058000000}"/>
    <hyperlink ref="A144" location="'30 Tablica 7.5'!A2" display="Table 7.5: Report on the portfolio structure by leasing companies" xr:uid="{00000000-0004-0000-0100-000059000000}"/>
    <hyperlink ref="A145" location="'31 Tablica 7.6 '!A1" display="Tablica 7.6: Izvještaj o strukturi portfelja prema objektu - aktivni ugovori" xr:uid="{00000000-0004-0000-0100-00005A000000}"/>
    <hyperlink ref="A146" location="'31 Tablica 7.6 '!A2" display="Table 7.6: Report on the portfolio structure by leased asset - active contracts" xr:uid="{00000000-0004-0000-0100-00005B000000}"/>
    <hyperlink ref="A147" location="'32 Tablica 7.7'!A1" display="Tablica 7.7: Izvještaj o kvaliteti portfelja" xr:uid="{00000000-0004-0000-0100-00005C000000}"/>
    <hyperlink ref="A148" location="'32 Tablica 7.7'!A2" display="Table 7.7: Portfolio Quality Report" xr:uid="{00000000-0004-0000-0100-00005D000000}"/>
    <hyperlink ref="A154:A16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49" location="'33 Tablica 7.8'!A1" display="Tablica 7.8. Financijski leasing u kreditnim institucijama" xr:uid="{00000000-0004-0000-0100-000061000000}"/>
    <hyperlink ref="A150" location="'33 Tablica 7.8'!A2" display="Table 7.8: Financial leasing in credit institutions" xr:uid="{00000000-0004-0000-0100-000062000000}"/>
    <hyperlink ref="A164" location="'35 Tablica 8,6'!A1" display="Tablica 8.6. Faktoring u kreditnim institucijama" xr:uid="{00000000-0004-0000-0100-000063000000}"/>
    <hyperlink ref="A16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03" location="'23 Tablice 5.1 - 5.4'!A53" display="Tablica 5.4: Podaci o distribuciji financijskih instrumenata " xr:uid="{00000000-0004-0000-0100-000067000000}"/>
    <hyperlink ref="A104" location="'23 Tablice 5.1 - 5.4'!A54" display="Table 5.4: Distribution of financial instruments" xr:uid="{00000000-0004-0000-0100-000068000000}"/>
    <hyperlink ref="A99" location="'23 Tablice 5.1 - 5.4'!A19" display="Tablica 5.2: Vrijednost imovine kojom upravljaju pravne osobe ovlaštene za pružanje investicijske usluge upravljanja portfeljem" xr:uid="{00000000-0004-0000-0100-000069000000}"/>
    <hyperlink ref="A100" location="'23 Tablice 5.1 - 5.4'!A20" display="Table 5.2: The value of assets managed by legal entities authorized to provide investment portfolio management services" xr:uid="{00000000-0004-0000-0100-00006A000000}"/>
    <hyperlink ref="A101" location="'23 Tablice 5.1 - 5.4'!A36" display="Tablica 5.3: Ukupna imovina vezana za uslugu skrbništva" xr:uid="{00000000-0004-0000-0100-00006B000000}"/>
    <hyperlink ref="A102" location="'23 Tablice 5.1 - 5.4'!A37" display="Table 5.3: Total assets related to custody services" xr:uid="{00000000-0004-0000-0100-00006C000000}"/>
    <hyperlink ref="A154" location="'34 Tablice 8.1 - 8.5'!A4" display="Tablica 8.1: Broj registriranih faktoring društava na dan " xr:uid="{00000000-0004-0000-0100-00006D000000}"/>
    <hyperlink ref="A155" location="'34 Tablice 8.1 - 8.5'!A5" display="Table 8.1: Number of registered factoring companies as at " xr:uid="{00000000-0004-0000-0100-00006E000000}"/>
    <hyperlink ref="A156" location="'34 Tablice 8.1 - 8.5'!A9" display="Tablica 8.2:  Skraćeni prikaz Izvještaja o financijskom položaju faktoring društava" xr:uid="{00000000-0004-0000-0100-00006F000000}"/>
    <hyperlink ref="A157" location="'34 Tablice 8.1 - 8.5'!A10" display="Table 8.2: Abbreviated overview of the report on the financial position of factoring companies " xr:uid="{00000000-0004-0000-0100-000070000000}"/>
    <hyperlink ref="A158" location="'34 Tablice 8.1 - 8.5'!A27" display="Tablica 8.3: Skraćeni prikaz Izvještaja o sveobuhvatnoj dobiti faktoring društava " xr:uid="{00000000-0004-0000-0100-000071000000}"/>
    <hyperlink ref="A159" location="'34 Tablice 8.1 - 8.5'!A28" display="Table 8.3: Abbreviated overview of the report on the comprehensive income of factoring companies" xr:uid="{00000000-0004-0000-0100-000072000000}"/>
    <hyperlink ref="A160" location="'34 Tablice 8.1 - 8.5'!A48" display="Tablica 8.4: Skraćeni prikaz Izvještaja o strukturi portfelja - volumena transakcija " xr:uid="{00000000-0004-0000-0100-000073000000}"/>
    <hyperlink ref="A161" location="'34 Tablice 8.1 - 8.5'!A49" display="Table 8.4: Abbreviated overview of the report on the portfolio structure - transactions volume " xr:uid="{00000000-0004-0000-0100-000074000000}"/>
    <hyperlink ref="A162" location="'34 Tablice 8.1 - 8.5'!A59" display="Tablica 8.5: Skraćeni prikaz Izvještaja o strukturi portfelja - potraživanja" xr:uid="{00000000-0004-0000-0100-000075000000}"/>
    <hyperlink ref="A163" location="'34 Tablice 8.1 - 8.5'!A60" display="Table 8.5: Abbreviated overview of the report on the portfolio structure - receivables " xr:uid="{00000000-0004-0000-0100-000076000000}"/>
    <hyperlink ref="A90" location="'22 Tablice 4.2 - 4.8'!A66" display="Tablica 4.7: Pregled trgovine zapisima" xr:uid="{00000000-0004-0000-0100-000077000000}"/>
    <hyperlink ref="A91" location="'22 Tablice 4.2 - 4.8'!A67" display="Table 4.7: Certificates trading summary" xr:uid="{00000000-0004-0000-0100-000078000000}"/>
    <hyperlink ref="A78" location="'21 Tablica 4.1'!A4" display="Tablica 4.1: Tržište kapitala " xr:uid="{00000000-0004-0000-0100-000079000000}"/>
    <hyperlink ref="A79" location="'21 Tablica 4.1'!A5" display="Table 4.1: Capital Market" xr:uid="{00000000-0004-0000-0100-00007A000000}"/>
    <hyperlink ref="A80" location="'22 Tablice 4.2 - 4.8'!A1" display="Tablica 4.2: Dionice s najvećim prometom - uređeno tržište" xr:uid="{00000000-0004-0000-0100-00007B000000}"/>
    <hyperlink ref="A84" location="'22 Tablice 4.2 - 4.8'!A19" display="Tablica 4.4: Obveznice s najvećim prometom" xr:uid="{00000000-0004-0000-0100-00007C000000}"/>
    <hyperlink ref="A85" location="'22 Tablice 4.2 - 4.8'!A20" display="Table 4.4: Bonds with highest turnover" xr:uid="{00000000-0004-0000-0100-00007D000000}"/>
    <hyperlink ref="A86" location="'22 Tablice 4.2 - 4.8'!A41" display="Tablica 4.5: OTC transakcije" xr:uid="{00000000-0004-0000-0100-00007E000000}"/>
    <hyperlink ref="A87" location="'22 Tablice 4.2 - 4.8'!A42" display="Table 4.5: OTC transactions" xr:uid="{00000000-0004-0000-0100-00007F000000}"/>
    <hyperlink ref="A88" location="'22 Tablice 4.2 - 4.8'!A58" display="Tablica 4.6: Pregled trgovine pravima" xr:uid="{00000000-0004-0000-0100-000080000000}"/>
    <hyperlink ref="A89" location="'22 Tablice 4.2 - 4.8'!A59" display="Table 4.6: Rights trading summary" xr:uid="{00000000-0004-0000-0100-000081000000}"/>
    <hyperlink ref="A81" location="'22 Tablice 4.2 - 4.8'!A2" display="Table 4.2: Stocks with the highest turnover - regulated market" xr:uid="{00000000-0004-0000-0100-000082000000}"/>
    <hyperlink ref="A82" location="'22 Tablice 4.2 - 4.8'!G1" display="Tablica 4.3: Dionice s najvećim prometom - alternativno tržište" xr:uid="{00000000-0004-0000-0100-000083000000}"/>
    <hyperlink ref="A83" location="'22 Tablice 4.2 - 4.8'!G2" display="Table 4.3: Stocks with the highest turnover - Progress market" xr:uid="{00000000-0004-0000-0100-000084000000}"/>
    <hyperlink ref="A60" location="'17 Tablice 2.3, 2.4'!A1" display="Tablica 2.3: Skraćeni izvještaj o agregiranom financijskom položaju mirovinskih osiguravajućih društava (MOD-a)" xr:uid="{00000000-0004-0000-0100-000085000000}"/>
    <hyperlink ref="A61" location="'17 Tablice 2.3, 2.4'!A2" display="Table 2.3: Abbreviated report on the aggregate financial position of pension insurance companies (MOD)" xr:uid="{00000000-0004-0000-0100-000086000000}"/>
    <hyperlink ref="A62" location="'17 Tablice 2.3, 2.4'!A32" display="Tablica 2.4: Skraćeni izvještaj o agregiranoj sveobuhvatnoj dobiti mirovinskih osiguravajućih društava (MOD-a)" xr:uid="{00000000-0004-0000-0100-000087000000}"/>
    <hyperlink ref="A63" location="'17 Tablice 2.3, 2.4'!A33" display="Table 2.4: Abbreviated report on the aggregate comprehensive income of pension insurance companies (MOD)" xr:uid="{00000000-0004-0000-0100-000088000000}"/>
    <hyperlink ref="A64" location="'18 Tablice 2.5 - 2.7'!A1" display="Tablica 2.5: Pregled ulaganja imovine za pokriće tehničkih pričuva mirovinskih osiguravajućih društava" xr:uid="{00000000-0004-0000-0100-000089000000}"/>
    <hyperlink ref="A65" location="'18 Tablice 2.5 - 2.7'!A2" display="Table 2.5: Overview of investment assets to cover the technical provisions of the pension insurance companies" xr:uid="{00000000-0004-0000-0100-00008A000000}"/>
    <hyperlink ref="A66" location="'18 Tablice 2.5 - 2.7'!A18" display="Tablica 2.6: Adekvatnost kapitala mirovinskih osiguravajućih društava" xr:uid="{00000000-0004-0000-0100-00008B000000}"/>
    <hyperlink ref="A67" location="'18 Tablice 2.5 - 2.7'!A19" display="Table 2.6: Capital adequacy of a pension insurance companies" xr:uid="{00000000-0004-0000-0100-00008C000000}"/>
    <hyperlink ref="A92" location="'22 Tablice 4.2 - 4.8'!A74" display="Tablica 4.8: Pregled trgovine ETF" xr:uid="{00000000-0004-0000-0100-000090000000}"/>
    <hyperlink ref="A9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68" man="1"/>
    <brk id="132" man="1"/>
    <brk id="17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7" t="s">
        <v>1708</v>
      </c>
      <c r="F1" s="185"/>
    </row>
    <row r="2" spans="1:8">
      <c r="A2" s="519" t="s">
        <v>1709</v>
      </c>
    </row>
    <row r="3" spans="1:8" ht="12.75" customHeight="1"/>
    <row r="4" spans="1:8" ht="12.75" customHeight="1">
      <c r="B4" s="770"/>
      <c r="C4" s="769"/>
      <c r="D4" s="769"/>
      <c r="E4" s="769"/>
      <c r="F4" s="24" t="s">
        <v>1354</v>
      </c>
    </row>
    <row r="5" spans="1:8">
      <c r="A5" s="1213" t="s">
        <v>472</v>
      </c>
      <c r="B5" s="1213" t="s">
        <v>473</v>
      </c>
      <c r="C5" s="1214" t="s">
        <v>833</v>
      </c>
      <c r="D5" s="1214"/>
      <c r="E5" s="1215" t="s">
        <v>834</v>
      </c>
      <c r="F5" s="1215"/>
    </row>
    <row r="6" spans="1:8" ht="65.25">
      <c r="A6" s="1213"/>
      <c r="B6" s="1213"/>
      <c r="C6" s="374" t="s">
        <v>474</v>
      </c>
      <c r="D6" s="374" t="s">
        <v>1353</v>
      </c>
      <c r="E6" s="374" t="s">
        <v>475</v>
      </c>
      <c r="F6" s="374" t="s">
        <v>476</v>
      </c>
    </row>
    <row r="7" spans="1:8" ht="22.5">
      <c r="A7" s="83">
        <v>1</v>
      </c>
      <c r="B7" s="84" t="s">
        <v>477</v>
      </c>
      <c r="C7" s="840">
        <v>3181730</v>
      </c>
      <c r="D7" s="840">
        <v>77432.004549999998</v>
      </c>
      <c r="E7" s="840">
        <v>13635</v>
      </c>
      <c r="F7" s="840">
        <v>12307.28721</v>
      </c>
      <c r="G7" s="52"/>
    </row>
    <row r="8" spans="1:8" ht="22.5">
      <c r="A8" s="83">
        <v>2</v>
      </c>
      <c r="B8" s="84" t="s">
        <v>479</v>
      </c>
      <c r="C8" s="840">
        <v>701293</v>
      </c>
      <c r="D8" s="840">
        <v>131314.87322000001</v>
      </c>
      <c r="E8" s="840">
        <v>7369908</v>
      </c>
      <c r="F8" s="840">
        <v>86878.758099999992</v>
      </c>
      <c r="G8" s="52"/>
    </row>
    <row r="9" spans="1:8" ht="22.5">
      <c r="A9" s="83">
        <v>3</v>
      </c>
      <c r="B9" s="84" t="s">
        <v>478</v>
      </c>
      <c r="C9" s="840">
        <v>852394</v>
      </c>
      <c r="D9" s="840">
        <v>296741.83589999995</v>
      </c>
      <c r="E9" s="840">
        <v>134858</v>
      </c>
      <c r="F9" s="840">
        <v>174690.12755999999</v>
      </c>
      <c r="G9" s="52"/>
    </row>
    <row r="10" spans="1:8" ht="22.5">
      <c r="A10" s="83">
        <v>4</v>
      </c>
      <c r="B10" s="84" t="s">
        <v>480</v>
      </c>
      <c r="C10" s="840">
        <v>46</v>
      </c>
      <c r="D10" s="840">
        <v>899.72208000000001</v>
      </c>
      <c r="E10" s="840">
        <v>261</v>
      </c>
      <c r="F10" s="840">
        <v>427.97275999999999</v>
      </c>
    </row>
    <row r="11" spans="1:8" ht="22.5">
      <c r="A11" s="83">
        <v>5</v>
      </c>
      <c r="B11" s="84" t="s">
        <v>481</v>
      </c>
      <c r="C11" s="840">
        <v>231</v>
      </c>
      <c r="D11" s="840">
        <v>1693.5621799999999</v>
      </c>
      <c r="E11" s="840">
        <v>9</v>
      </c>
      <c r="F11" s="173">
        <v>216.6643</v>
      </c>
    </row>
    <row r="12" spans="1:8" ht="22.5">
      <c r="A12" s="83">
        <v>6</v>
      </c>
      <c r="B12" s="84" t="s">
        <v>482</v>
      </c>
      <c r="C12" s="840">
        <v>25132</v>
      </c>
      <c r="D12" s="840">
        <v>30865.137149999999</v>
      </c>
      <c r="E12" s="840">
        <v>1568</v>
      </c>
      <c r="F12" s="840">
        <v>23095.694010000003</v>
      </c>
    </row>
    <row r="13" spans="1:8" ht="22.5">
      <c r="A13" s="83">
        <v>7</v>
      </c>
      <c r="B13" s="84" t="s">
        <v>483</v>
      </c>
      <c r="C13" s="840">
        <v>22499</v>
      </c>
      <c r="D13" s="840">
        <v>6366.6873700000006</v>
      </c>
      <c r="E13" s="840">
        <v>1928</v>
      </c>
      <c r="F13" s="840">
        <v>2484.6396099999997</v>
      </c>
    </row>
    <row r="14" spans="1:8" ht="22.5">
      <c r="A14" s="83">
        <v>8</v>
      </c>
      <c r="B14" s="84" t="s">
        <v>484</v>
      </c>
      <c r="C14" s="840">
        <v>852089</v>
      </c>
      <c r="D14" s="840">
        <v>146101.84061000001</v>
      </c>
      <c r="E14" s="840">
        <v>29649</v>
      </c>
      <c r="F14" s="840">
        <v>69735.942900000009</v>
      </c>
      <c r="H14" s="249"/>
    </row>
    <row r="15" spans="1:8" ht="22.5">
      <c r="A15" s="83">
        <v>9</v>
      </c>
      <c r="B15" s="84" t="s">
        <v>485</v>
      </c>
      <c r="C15" s="840">
        <v>887486</v>
      </c>
      <c r="D15" s="840">
        <v>148174.0944</v>
      </c>
      <c r="E15" s="840">
        <v>63663</v>
      </c>
      <c r="F15" s="840">
        <v>78796.473689999999</v>
      </c>
    </row>
    <row r="16" spans="1:8" ht="22.5">
      <c r="A16" s="83">
        <v>10</v>
      </c>
      <c r="B16" s="84" t="s">
        <v>486</v>
      </c>
      <c r="C16" s="840">
        <v>3594849</v>
      </c>
      <c r="D16" s="840">
        <v>572923.69164999994</v>
      </c>
      <c r="E16" s="840">
        <v>133554</v>
      </c>
      <c r="F16" s="840">
        <v>327055.12914999999</v>
      </c>
    </row>
    <row r="17" spans="1:6" ht="22.5">
      <c r="A17" s="83">
        <v>11</v>
      </c>
      <c r="B17" s="84" t="s">
        <v>487</v>
      </c>
      <c r="C17" s="840">
        <v>3078</v>
      </c>
      <c r="D17" s="840">
        <v>929.42858000000001</v>
      </c>
      <c r="E17" s="840">
        <v>3</v>
      </c>
      <c r="F17" s="840">
        <v>17.308769999999999</v>
      </c>
    </row>
    <row r="18" spans="1:6" ht="22.5">
      <c r="A18" s="83">
        <v>12</v>
      </c>
      <c r="B18" s="84" t="s">
        <v>488</v>
      </c>
      <c r="C18" s="840">
        <v>72662</v>
      </c>
      <c r="D18" s="840">
        <v>6319.1318300000003</v>
      </c>
      <c r="E18" s="840">
        <v>459</v>
      </c>
      <c r="F18" s="840">
        <v>1484.6862100000001</v>
      </c>
    </row>
    <row r="19" spans="1:6" ht="22.5">
      <c r="A19" s="83">
        <v>13</v>
      </c>
      <c r="B19" s="84" t="s">
        <v>489</v>
      </c>
      <c r="C19" s="840">
        <v>383852</v>
      </c>
      <c r="D19" s="840">
        <v>92064.910400000008</v>
      </c>
      <c r="E19" s="840">
        <v>10650</v>
      </c>
      <c r="F19" s="840">
        <v>26595.032589999999</v>
      </c>
    </row>
    <row r="20" spans="1:6" ht="22.5">
      <c r="A20" s="83">
        <v>14</v>
      </c>
      <c r="B20" s="84" t="s">
        <v>490</v>
      </c>
      <c r="C20" s="840">
        <v>49851</v>
      </c>
      <c r="D20" s="840">
        <v>19398.736690000002</v>
      </c>
      <c r="E20" s="840">
        <v>935</v>
      </c>
      <c r="F20" s="840">
        <v>-7216.3499299999994</v>
      </c>
    </row>
    <row r="21" spans="1:6" ht="22.5">
      <c r="A21" s="83">
        <v>15</v>
      </c>
      <c r="B21" s="84" t="s">
        <v>491</v>
      </c>
      <c r="C21" s="840">
        <v>1680</v>
      </c>
      <c r="D21" s="840">
        <v>1607.1751200000001</v>
      </c>
      <c r="E21" s="840">
        <v>449</v>
      </c>
      <c r="F21" s="840">
        <v>613.90806999999995</v>
      </c>
    </row>
    <row r="22" spans="1:6" ht="22.5">
      <c r="A22" s="83">
        <v>16</v>
      </c>
      <c r="B22" s="84" t="s">
        <v>492</v>
      </c>
      <c r="C22" s="840">
        <v>390175</v>
      </c>
      <c r="D22" s="840">
        <v>28035.202739999997</v>
      </c>
      <c r="E22" s="840">
        <v>6849</v>
      </c>
      <c r="F22" s="840">
        <v>9266.6855299999988</v>
      </c>
    </row>
    <row r="23" spans="1:6" ht="22.5">
      <c r="A23" s="83">
        <v>17</v>
      </c>
      <c r="B23" s="84" t="s">
        <v>493</v>
      </c>
      <c r="C23" s="840">
        <v>14016</v>
      </c>
      <c r="D23" s="840">
        <v>434.57828000000001</v>
      </c>
      <c r="E23" s="840">
        <v>19</v>
      </c>
      <c r="F23" s="840">
        <v>39.41919</v>
      </c>
    </row>
    <row r="24" spans="1:6" ht="22.5">
      <c r="A24" s="83">
        <v>18</v>
      </c>
      <c r="B24" s="84" t="s">
        <v>494</v>
      </c>
      <c r="C24" s="840">
        <v>1273920</v>
      </c>
      <c r="D24" s="840">
        <v>26490.992429999998</v>
      </c>
      <c r="E24" s="840">
        <v>413334</v>
      </c>
      <c r="F24" s="840">
        <v>14791.149539999999</v>
      </c>
    </row>
    <row r="25" spans="1:6" ht="22.5">
      <c r="A25" s="83">
        <v>19</v>
      </c>
      <c r="B25" s="84" t="s">
        <v>495</v>
      </c>
      <c r="C25" s="840">
        <v>754466</v>
      </c>
      <c r="D25" s="840">
        <v>246479.84671000001</v>
      </c>
      <c r="E25" s="840">
        <v>66059</v>
      </c>
      <c r="F25" s="840">
        <v>372507.40856999997</v>
      </c>
    </row>
    <row r="26" spans="1:6" ht="22.5">
      <c r="A26" s="83">
        <v>20</v>
      </c>
      <c r="B26" s="84" t="s">
        <v>496</v>
      </c>
      <c r="C26" s="840">
        <v>2766</v>
      </c>
      <c r="D26" s="840">
        <v>965.21152000000006</v>
      </c>
      <c r="E26" s="840">
        <v>2519</v>
      </c>
      <c r="F26" s="840">
        <v>2666.6691700000001</v>
      </c>
    </row>
    <row r="27" spans="1:6" ht="33.75">
      <c r="A27" s="83">
        <v>21</v>
      </c>
      <c r="B27" s="84" t="s">
        <v>497</v>
      </c>
      <c r="C27" s="840">
        <v>512719</v>
      </c>
      <c r="D27" s="840">
        <v>17090.946459999999</v>
      </c>
      <c r="E27" s="840">
        <v>1710</v>
      </c>
      <c r="F27" s="840">
        <v>1661.86805</v>
      </c>
    </row>
    <row r="28" spans="1:6" ht="22.5">
      <c r="A28" s="83">
        <v>22</v>
      </c>
      <c r="B28" s="84" t="s">
        <v>498</v>
      </c>
      <c r="C28" s="840">
        <v>1341</v>
      </c>
      <c r="D28" s="840">
        <v>322.13209999999998</v>
      </c>
      <c r="E28" s="840">
        <v>220</v>
      </c>
      <c r="F28" s="840">
        <v>1280.19489</v>
      </c>
    </row>
    <row r="29" spans="1:6" ht="45">
      <c r="A29" s="83">
        <v>23</v>
      </c>
      <c r="B29" s="84" t="s">
        <v>499</v>
      </c>
      <c r="C29" s="840">
        <v>81940</v>
      </c>
      <c r="D29" s="840">
        <v>70243.601720000006</v>
      </c>
      <c r="E29" s="840">
        <v>9097</v>
      </c>
      <c r="F29" s="840">
        <v>59696.855670000004</v>
      </c>
    </row>
    <row r="30" spans="1:6" ht="22.5">
      <c r="A30" s="83">
        <v>24</v>
      </c>
      <c r="B30" s="84" t="s">
        <v>500</v>
      </c>
      <c r="C30" s="840">
        <v>0</v>
      </c>
      <c r="D30" s="840">
        <v>0</v>
      </c>
      <c r="E30" s="840">
        <v>0</v>
      </c>
      <c r="F30" s="840">
        <v>0</v>
      </c>
    </row>
    <row r="31" spans="1:6" ht="22.5">
      <c r="A31" s="83">
        <v>25</v>
      </c>
      <c r="B31" s="84" t="s">
        <v>501</v>
      </c>
      <c r="C31" s="840">
        <v>0</v>
      </c>
      <c r="D31" s="840">
        <v>0</v>
      </c>
      <c r="E31" s="840">
        <v>0</v>
      </c>
      <c r="F31" s="840">
        <v>0</v>
      </c>
    </row>
    <row r="32" spans="1:6" ht="22.5">
      <c r="A32" s="377"/>
      <c r="B32" s="378" t="s">
        <v>502</v>
      </c>
      <c r="C32" s="841">
        <v>12306983</v>
      </c>
      <c r="D32" s="841">
        <v>1587793.6051700001</v>
      </c>
      <c r="E32" s="841">
        <v>8181731</v>
      </c>
      <c r="F32" s="841">
        <v>821280.52924000006</v>
      </c>
    </row>
    <row r="33" spans="1:7" ht="22.5">
      <c r="A33" s="377"/>
      <c r="B33" s="378" t="s">
        <v>503</v>
      </c>
      <c r="C33" s="841">
        <v>1353232</v>
      </c>
      <c r="D33" s="841">
        <v>335101.73851</v>
      </c>
      <c r="E33" s="841">
        <v>79605</v>
      </c>
      <c r="F33" s="841">
        <v>437812.99635000003</v>
      </c>
    </row>
    <row r="34" spans="1:7">
      <c r="A34" s="375"/>
      <c r="B34" s="376" t="s">
        <v>266</v>
      </c>
      <c r="C34" s="842">
        <v>13660215</v>
      </c>
      <c r="D34" s="842">
        <v>1922895.3436800002</v>
      </c>
      <c r="E34" s="842">
        <v>8261336</v>
      </c>
      <c r="F34" s="842">
        <v>1259093.52559</v>
      </c>
    </row>
    <row r="35" spans="1:7" ht="12.75" customHeight="1">
      <c r="A35" s="33" t="s">
        <v>471</v>
      </c>
      <c r="F35" s="249"/>
    </row>
    <row r="36" spans="1:7" ht="12.75" customHeight="1">
      <c r="G36" s="76"/>
    </row>
    <row r="37" spans="1:7" s="1034" customFormat="1" ht="12.75" customHeight="1">
      <c r="A37" s="273" t="s">
        <v>1357</v>
      </c>
      <c r="G37" s="76"/>
    </row>
    <row r="38" spans="1:7" s="1034" customFormat="1" ht="12.75" customHeight="1">
      <c r="A38" s="1046" t="s">
        <v>1358</v>
      </c>
      <c r="G38" s="76"/>
    </row>
    <row r="39" spans="1:7" ht="12.75" customHeight="1"/>
    <row r="40" spans="1:7" ht="12.75" customHeight="1">
      <c r="A40" s="586" t="s">
        <v>81</v>
      </c>
      <c r="F40" s="34" t="s">
        <v>984</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71" t="s">
        <v>88</v>
      </c>
      <c r="B1" s="185"/>
      <c r="C1" s="185"/>
      <c r="D1" s="185"/>
      <c r="E1" s="185"/>
      <c r="F1" s="185"/>
      <c r="G1" s="185"/>
    </row>
    <row r="2" spans="1:7">
      <c r="A2" s="572" t="s">
        <v>89</v>
      </c>
      <c r="B2" s="185"/>
      <c r="C2" s="185"/>
      <c r="D2" s="185"/>
      <c r="E2" s="185"/>
      <c r="F2" s="185"/>
      <c r="G2" s="185"/>
    </row>
    <row r="3" spans="1:7" s="249" customFormat="1">
      <c r="A3" s="518"/>
      <c r="B3" s="185"/>
      <c r="C3" s="185"/>
      <c r="D3" s="185"/>
      <c r="E3" s="185"/>
      <c r="F3" s="185"/>
      <c r="G3" s="185"/>
    </row>
    <row r="4" spans="1:7" ht="12.75" customHeight="1">
      <c r="A4" s="23" t="s">
        <v>637</v>
      </c>
    </row>
    <row r="5" spans="1:7" ht="12.75" customHeight="1">
      <c r="A5" s="500" t="s">
        <v>638</v>
      </c>
      <c r="B5" s="185"/>
    </row>
    <row r="6" spans="1:7" ht="53.25" customHeight="1">
      <c r="A6" s="774" t="s">
        <v>1328</v>
      </c>
      <c r="B6" s="1221" t="s">
        <v>454</v>
      </c>
      <c r="C6" s="1222"/>
      <c r="D6" s="1223"/>
      <c r="E6" s="1221" t="s">
        <v>810</v>
      </c>
      <c r="F6" s="1222"/>
      <c r="G6" s="1223"/>
    </row>
    <row r="7" spans="1:7" s="249" customFormat="1">
      <c r="A7" s="1217" t="s">
        <v>820</v>
      </c>
      <c r="B7" s="386" t="str">
        <f>Naslovnica!A20</f>
        <v>Prosinac 2024.</v>
      </c>
      <c r="C7" s="1224" t="s">
        <v>821</v>
      </c>
      <c r="D7" s="1225" t="s">
        <v>816</v>
      </c>
      <c r="E7" s="386" t="str">
        <f>$B$7</f>
        <v>Prosinac 2024.</v>
      </c>
      <c r="F7" s="1224" t="s">
        <v>821</v>
      </c>
      <c r="G7" s="1225" t="s">
        <v>816</v>
      </c>
    </row>
    <row r="8" spans="1:7" s="249" customFormat="1">
      <c r="A8" s="1217"/>
      <c r="B8" s="760" t="str">
        <f>Naslovnica!A24</f>
        <v>December 2024</v>
      </c>
      <c r="C8" s="1216"/>
      <c r="D8" s="1217"/>
      <c r="E8" s="760" t="str">
        <f>$B$8</f>
        <v>December 2024</v>
      </c>
      <c r="F8" s="1216"/>
      <c r="G8" s="1217"/>
    </row>
    <row r="9" spans="1:7" ht="25.5">
      <c r="A9" s="229" t="s">
        <v>458</v>
      </c>
      <c r="B9" s="237">
        <v>27439348.000000004</v>
      </c>
      <c r="C9" s="233">
        <v>354400766.90000004</v>
      </c>
      <c r="D9" s="240">
        <v>8.5876292447281788E-2</v>
      </c>
      <c r="E9" s="237">
        <v>62677.5</v>
      </c>
      <c r="F9" s="232">
        <v>578961.80000000005</v>
      </c>
      <c r="G9" s="243">
        <v>3.1826826826826826</v>
      </c>
    </row>
    <row r="10" spans="1:7">
      <c r="A10" s="85" t="s">
        <v>460</v>
      </c>
      <c r="B10" s="238">
        <v>23495678.530000001</v>
      </c>
      <c r="C10" s="178">
        <v>294871223.13</v>
      </c>
      <c r="D10" s="241">
        <v>7.3774315914597599E-2</v>
      </c>
      <c r="E10" s="238">
        <v>62677.5</v>
      </c>
      <c r="F10" s="179">
        <v>479419.7</v>
      </c>
      <c r="G10" s="241">
        <v>3.1826826826826826</v>
      </c>
    </row>
    <row r="11" spans="1:7">
      <c r="A11" s="85" t="s">
        <v>459</v>
      </c>
      <c r="B11" s="238">
        <v>566359.55000000005</v>
      </c>
      <c r="C11" s="178">
        <v>28669162.91</v>
      </c>
      <c r="D11" s="241">
        <v>-0.45932638807697457</v>
      </c>
      <c r="E11" s="238">
        <v>0</v>
      </c>
      <c r="F11" s="179">
        <v>99542.099999999991</v>
      </c>
      <c r="G11" s="241" t="s">
        <v>138</v>
      </c>
    </row>
    <row r="12" spans="1:7">
      <c r="A12" s="85" t="s">
        <v>461</v>
      </c>
      <c r="B12" s="238" t="s">
        <v>138</v>
      </c>
      <c r="C12" s="179" t="s">
        <v>138</v>
      </c>
      <c r="D12" s="242" t="s">
        <v>138</v>
      </c>
      <c r="E12" s="238" t="s">
        <v>138</v>
      </c>
      <c r="F12" s="179" t="s">
        <v>138</v>
      </c>
      <c r="G12" s="241" t="s">
        <v>138</v>
      </c>
    </row>
    <row r="13" spans="1:7">
      <c r="A13" s="85" t="s">
        <v>1514</v>
      </c>
      <c r="B13" s="238">
        <v>862603.1</v>
      </c>
      <c r="C13" s="179">
        <v>4908516.2899999991</v>
      </c>
      <c r="D13" s="242">
        <v>5.7091419313641536</v>
      </c>
      <c r="E13" s="238" t="s">
        <v>138</v>
      </c>
      <c r="F13" s="179" t="s">
        <v>138</v>
      </c>
      <c r="G13" s="241" t="s">
        <v>138</v>
      </c>
    </row>
    <row r="14" spans="1:7">
      <c r="A14" s="85" t="s">
        <v>462</v>
      </c>
      <c r="B14" s="238" t="s">
        <v>138</v>
      </c>
      <c r="C14" s="179" t="s">
        <v>138</v>
      </c>
      <c r="D14" s="242" t="s">
        <v>138</v>
      </c>
      <c r="E14" s="238" t="s">
        <v>138</v>
      </c>
      <c r="F14" s="179" t="s">
        <v>138</v>
      </c>
      <c r="G14" s="241" t="s">
        <v>138</v>
      </c>
    </row>
    <row r="15" spans="1:7" s="249" customFormat="1">
      <c r="A15" s="85" t="s">
        <v>957</v>
      </c>
      <c r="B15" s="238">
        <v>2514706.8199999998</v>
      </c>
      <c r="C15" s="179">
        <v>25951864.57</v>
      </c>
      <c r="D15" s="242">
        <v>0.13692938869321236</v>
      </c>
      <c r="E15" s="238" t="s">
        <v>138</v>
      </c>
      <c r="F15" s="179" t="s">
        <v>138</v>
      </c>
      <c r="G15" s="241" t="s">
        <v>138</v>
      </c>
    </row>
    <row r="16" spans="1:7">
      <c r="A16" s="843" t="s">
        <v>953</v>
      </c>
      <c r="B16" s="844">
        <v>10300679.300000001</v>
      </c>
      <c r="C16" s="845">
        <v>91519029.849999994</v>
      </c>
      <c r="D16" s="846">
        <v>1.2357708646610015</v>
      </c>
      <c r="E16" s="238" t="s">
        <v>138</v>
      </c>
      <c r="F16" s="179" t="s">
        <v>138</v>
      </c>
      <c r="G16" s="241" t="s">
        <v>138</v>
      </c>
    </row>
    <row r="17" spans="1:10">
      <c r="A17" s="843" t="s">
        <v>954</v>
      </c>
      <c r="B17" s="844">
        <v>5625000</v>
      </c>
      <c r="C17" s="845">
        <v>13493000</v>
      </c>
      <c r="D17" s="846">
        <v>-0.28507880020335541</v>
      </c>
      <c r="E17" s="238" t="s">
        <v>138</v>
      </c>
      <c r="F17" s="179" t="s">
        <v>138</v>
      </c>
      <c r="G17" s="241" t="s">
        <v>138</v>
      </c>
    </row>
    <row r="18" spans="1:10" ht="18.75" customHeight="1">
      <c r="A18" s="379" t="s">
        <v>463</v>
      </c>
      <c r="B18" s="380">
        <v>43365027.300000004</v>
      </c>
      <c r="C18" s="381">
        <v>459412796.75</v>
      </c>
      <c r="D18" s="382">
        <v>0.14890895070083632</v>
      </c>
      <c r="E18" s="380">
        <v>62677.5</v>
      </c>
      <c r="F18" s="732">
        <v>578961.80000000005</v>
      </c>
      <c r="G18" s="382">
        <v>3.1826826826826826</v>
      </c>
      <c r="J18" s="76"/>
    </row>
    <row r="19" spans="1:10" ht="15" customHeight="1">
      <c r="A19" s="1220" t="s">
        <v>819</v>
      </c>
      <c r="B19" s="383" t="str">
        <f>B7</f>
        <v>Prosinac 2024.</v>
      </c>
      <c r="C19" s="1216" t="s">
        <v>821</v>
      </c>
      <c r="D19" s="1217" t="s">
        <v>816</v>
      </c>
      <c r="E19" s="761" t="str">
        <f>E7</f>
        <v>Prosinac 2024.</v>
      </c>
      <c r="F19" s="1216" t="s">
        <v>821</v>
      </c>
      <c r="G19" s="1217" t="s">
        <v>816</v>
      </c>
    </row>
    <row r="20" spans="1:10" s="249" customFormat="1">
      <c r="A20" s="1220"/>
      <c r="B20" s="760" t="str">
        <f>B8</f>
        <v>December 2024</v>
      </c>
      <c r="C20" s="1216"/>
      <c r="D20" s="1217"/>
      <c r="E20" s="763" t="str">
        <f>E8</f>
        <v>December 2024</v>
      </c>
      <c r="F20" s="1216"/>
      <c r="G20" s="1217"/>
    </row>
    <row r="21" spans="1:10" ht="25.5">
      <c r="A21" s="230" t="s">
        <v>464</v>
      </c>
      <c r="B21" s="237">
        <v>2554928</v>
      </c>
      <c r="C21" s="232">
        <v>50689926.039999999</v>
      </c>
      <c r="D21" s="243">
        <v>0.1591627478602522</v>
      </c>
      <c r="E21" s="237">
        <v>394</v>
      </c>
      <c r="F21" s="232">
        <v>753384</v>
      </c>
      <c r="G21" s="243">
        <v>1.6266666666666665</v>
      </c>
    </row>
    <row r="22" spans="1:10">
      <c r="A22" s="85" t="s">
        <v>460</v>
      </c>
      <c r="B22" s="238">
        <v>900542</v>
      </c>
      <c r="C22" s="179">
        <v>13299201</v>
      </c>
      <c r="D22" s="241">
        <v>-2.2178837918364169E-2</v>
      </c>
      <c r="E22" s="238">
        <v>394</v>
      </c>
      <c r="F22" s="179">
        <v>3384</v>
      </c>
      <c r="G22" s="241">
        <v>1.6266666666666665</v>
      </c>
    </row>
    <row r="23" spans="1:10">
      <c r="A23" s="85" t="s">
        <v>459</v>
      </c>
      <c r="B23" s="238">
        <v>651886</v>
      </c>
      <c r="C23" s="179">
        <v>31128306.039999999</v>
      </c>
      <c r="D23" s="241">
        <v>-0.37438963531669867</v>
      </c>
      <c r="E23" s="238">
        <v>0</v>
      </c>
      <c r="F23" s="179">
        <v>750000</v>
      </c>
      <c r="G23" s="241" t="s">
        <v>138</v>
      </c>
    </row>
    <row r="24" spans="1:10">
      <c r="A24" s="85" t="s">
        <v>461</v>
      </c>
      <c r="B24" s="238" t="s">
        <v>138</v>
      </c>
      <c r="C24" s="179" t="s">
        <v>138</v>
      </c>
      <c r="D24" s="242" t="s">
        <v>138</v>
      </c>
      <c r="E24" s="238" t="s">
        <v>138</v>
      </c>
      <c r="F24" s="179" t="s">
        <v>138</v>
      </c>
      <c r="G24" s="241" t="s">
        <v>138</v>
      </c>
    </row>
    <row r="25" spans="1:10">
      <c r="A25" s="85" t="s">
        <v>1514</v>
      </c>
      <c r="B25" s="238">
        <v>882000</v>
      </c>
      <c r="C25" s="179">
        <v>5034000</v>
      </c>
      <c r="D25" s="242">
        <v>5.7846153846153845</v>
      </c>
      <c r="E25" s="238" t="s">
        <v>138</v>
      </c>
      <c r="F25" s="179" t="s">
        <v>138</v>
      </c>
      <c r="G25" s="241" t="s">
        <v>138</v>
      </c>
    </row>
    <row r="26" spans="1:10">
      <c r="A26" s="85" t="s">
        <v>462</v>
      </c>
      <c r="B26" s="238" t="s">
        <v>138</v>
      </c>
      <c r="C26" s="179" t="s">
        <v>138</v>
      </c>
      <c r="D26" s="242" t="s">
        <v>138</v>
      </c>
      <c r="E26" s="238" t="s">
        <v>138</v>
      </c>
      <c r="F26" s="179" t="s">
        <v>138</v>
      </c>
      <c r="G26" s="241" t="s">
        <v>138</v>
      </c>
    </row>
    <row r="27" spans="1:10" s="249" customFormat="1">
      <c r="A27" s="85" t="s">
        <v>957</v>
      </c>
      <c r="B27" s="238">
        <v>120500</v>
      </c>
      <c r="C27" s="179">
        <v>1228419</v>
      </c>
      <c r="D27" s="242">
        <v>8.4149819608266618E-2</v>
      </c>
      <c r="E27" s="238" t="s">
        <v>138</v>
      </c>
      <c r="F27" s="179" t="s">
        <v>138</v>
      </c>
      <c r="G27" s="241" t="s">
        <v>138</v>
      </c>
    </row>
    <row r="28" spans="1:10">
      <c r="A28" s="843" t="s">
        <v>955</v>
      </c>
      <c r="B28" s="844">
        <v>406459</v>
      </c>
      <c r="C28" s="845">
        <v>2927930</v>
      </c>
      <c r="D28" s="892">
        <v>1.1678044565808703</v>
      </c>
      <c r="E28" s="238" t="s">
        <v>138</v>
      </c>
      <c r="F28" s="179" t="s">
        <v>138</v>
      </c>
      <c r="G28" s="241" t="s">
        <v>138</v>
      </c>
    </row>
    <row r="29" spans="1:10">
      <c r="A29" s="843" t="s">
        <v>956</v>
      </c>
      <c r="B29" s="844">
        <v>6000000</v>
      </c>
      <c r="C29" s="845">
        <v>14000000</v>
      </c>
      <c r="D29" s="846">
        <v>-0.25</v>
      </c>
      <c r="E29" s="238" t="s">
        <v>138</v>
      </c>
      <c r="F29" s="179" t="s">
        <v>138</v>
      </c>
      <c r="G29" s="241" t="s">
        <v>138</v>
      </c>
    </row>
    <row r="30" spans="1:10" ht="18.75" customHeight="1">
      <c r="A30" s="379" t="s">
        <v>465</v>
      </c>
      <c r="B30" s="380">
        <v>8961387</v>
      </c>
      <c r="C30" s="384">
        <v>67617856.039999992</v>
      </c>
      <c r="D30" s="382">
        <v>-0.13763272362048129</v>
      </c>
      <c r="E30" s="380">
        <v>394</v>
      </c>
      <c r="F30" s="384">
        <v>753384</v>
      </c>
      <c r="G30" s="382">
        <v>1.6266666666666665</v>
      </c>
    </row>
    <row r="31" spans="1:10" ht="18.75" customHeight="1">
      <c r="A31" s="387" t="s">
        <v>466</v>
      </c>
      <c r="B31" s="237">
        <v>6146</v>
      </c>
      <c r="C31" s="388">
        <v>75873</v>
      </c>
      <c r="D31" s="389">
        <v>3.5551811288963675E-2</v>
      </c>
      <c r="E31" s="237">
        <v>28</v>
      </c>
      <c r="F31" s="388">
        <v>234</v>
      </c>
      <c r="G31" s="389">
        <v>1.1538461538461537</v>
      </c>
    </row>
    <row r="32" spans="1:10" ht="15" customHeight="1">
      <c r="A32" s="1220" t="s">
        <v>818</v>
      </c>
      <c r="B32" s="383" t="str">
        <f>B7</f>
        <v>Prosinac 2024.</v>
      </c>
      <c r="C32" s="1216" t="s">
        <v>821</v>
      </c>
      <c r="D32" s="1217" t="s">
        <v>816</v>
      </c>
      <c r="E32" s="383" t="str">
        <f>E7</f>
        <v>Prosinac 2024.</v>
      </c>
      <c r="F32" s="1216" t="s">
        <v>821</v>
      </c>
      <c r="G32" s="1217" t="s">
        <v>816</v>
      </c>
    </row>
    <row r="33" spans="1:7" s="249" customFormat="1">
      <c r="A33" s="1220"/>
      <c r="B33" s="760" t="str">
        <f>B8</f>
        <v>December 2024</v>
      </c>
      <c r="C33" s="1216"/>
      <c r="D33" s="1217"/>
      <c r="E33" s="760" t="str">
        <f>E8</f>
        <v>December 2024</v>
      </c>
      <c r="F33" s="1216"/>
      <c r="G33" s="1217"/>
    </row>
    <row r="34" spans="1:7" ht="17.25" customHeight="1">
      <c r="A34" s="231" t="s">
        <v>467</v>
      </c>
      <c r="B34" s="238">
        <v>42835249.170000002</v>
      </c>
      <c r="C34" s="179">
        <v>915808615.73000002</v>
      </c>
      <c r="D34" s="241">
        <v>-0.2695447211773333</v>
      </c>
      <c r="E34" s="238" t="s">
        <v>138</v>
      </c>
      <c r="F34" s="179" t="s">
        <v>138</v>
      </c>
      <c r="G34" s="241" t="s">
        <v>138</v>
      </c>
    </row>
    <row r="35" spans="1:7" ht="17.25" customHeight="1">
      <c r="A35" s="231" t="s">
        <v>468</v>
      </c>
      <c r="B35" s="238">
        <v>42529450.32</v>
      </c>
      <c r="C35" s="247">
        <v>932770841.46999991</v>
      </c>
      <c r="D35" s="241">
        <v>-0.25460822186299947</v>
      </c>
      <c r="E35" s="238" t="s">
        <v>138</v>
      </c>
      <c r="F35" s="179" t="s">
        <v>138</v>
      </c>
      <c r="G35" s="241" t="s">
        <v>138</v>
      </c>
    </row>
    <row r="36" spans="1:7">
      <c r="A36" s="1220" t="s">
        <v>814</v>
      </c>
      <c r="B36" s="762" t="str">
        <f>B7</f>
        <v>Prosinac 2024.</v>
      </c>
      <c r="C36" s="1218" t="s">
        <v>815</v>
      </c>
      <c r="D36" s="1217" t="s">
        <v>816</v>
      </c>
      <c r="E36" s="385"/>
      <c r="F36" s="1218"/>
      <c r="G36" s="1217"/>
    </row>
    <row r="37" spans="1:7" s="249" customFormat="1" ht="21" customHeight="1">
      <c r="A37" s="1220"/>
      <c r="B37" s="760" t="str">
        <f>B8</f>
        <v>December 2024</v>
      </c>
      <c r="C37" s="1218"/>
      <c r="D37" s="1217"/>
      <c r="E37" s="385"/>
      <c r="F37" s="1218"/>
      <c r="G37" s="1217"/>
    </row>
    <row r="38" spans="1:7">
      <c r="A38" s="180" t="s">
        <v>62</v>
      </c>
      <c r="B38" s="239">
        <v>3191.15</v>
      </c>
      <c r="C38" s="86">
        <v>0.25937282945002216</v>
      </c>
      <c r="D38" s="241">
        <v>9.3337634898345012E-3</v>
      </c>
      <c r="E38" s="239"/>
      <c r="F38" s="86"/>
      <c r="G38" s="241"/>
    </row>
    <row r="39" spans="1:7">
      <c r="A39" s="87" t="s">
        <v>110</v>
      </c>
      <c r="B39" s="239">
        <v>2452.75</v>
      </c>
      <c r="C39" s="86">
        <v>0.3037250045180564</v>
      </c>
      <c r="D39" s="241">
        <v>1.3625205597203038E-2</v>
      </c>
      <c r="E39" s="239"/>
      <c r="F39" s="86"/>
      <c r="G39" s="241"/>
    </row>
    <row r="40" spans="1:7">
      <c r="A40" s="87" t="s">
        <v>63</v>
      </c>
      <c r="B40" s="239">
        <v>2002.72</v>
      </c>
      <c r="C40" s="86">
        <v>0.29324551207542315</v>
      </c>
      <c r="D40" s="241">
        <v>1.8066470785591537E-2</v>
      </c>
      <c r="E40" s="239"/>
      <c r="F40" s="86"/>
      <c r="G40" s="241"/>
    </row>
    <row r="41" spans="1:7" s="249" customFormat="1">
      <c r="A41" s="87" t="s">
        <v>945</v>
      </c>
      <c r="B41" s="239">
        <v>2246.7600000000002</v>
      </c>
      <c r="C41" s="86">
        <v>0.33455299281866102</v>
      </c>
      <c r="D41" s="241">
        <v>2.139846978437876E-2</v>
      </c>
      <c r="E41" s="239"/>
      <c r="F41" s="86"/>
      <c r="G41" s="241"/>
    </row>
    <row r="42" spans="1:7">
      <c r="A42" s="87" t="s">
        <v>781</v>
      </c>
      <c r="B42" s="239">
        <v>1835.32</v>
      </c>
      <c r="C42" s="86">
        <v>0.1309867139934433</v>
      </c>
      <c r="D42" s="241">
        <v>-2.6193659178106454E-3</v>
      </c>
      <c r="E42" s="239"/>
      <c r="F42" s="86"/>
      <c r="G42" s="241"/>
    </row>
    <row r="43" spans="1:7" s="249" customFormat="1">
      <c r="A43" s="87" t="s">
        <v>90</v>
      </c>
      <c r="B43" s="239">
        <v>2008.4</v>
      </c>
      <c r="C43" s="86">
        <v>0.12224314523113722</v>
      </c>
      <c r="D43" s="241">
        <v>-8.3101672402640103E-3</v>
      </c>
      <c r="E43" s="239"/>
      <c r="F43" s="86"/>
      <c r="G43" s="241"/>
    </row>
    <row r="44" spans="1:7">
      <c r="A44" s="87" t="s">
        <v>91</v>
      </c>
      <c r="B44" s="239">
        <v>2275.4899999999998</v>
      </c>
      <c r="C44" s="86">
        <v>0.39054632119286214</v>
      </c>
      <c r="D44" s="241">
        <v>-4.1619256017506601E-3</v>
      </c>
      <c r="E44" s="239"/>
      <c r="F44" s="86"/>
      <c r="G44" s="241"/>
    </row>
    <row r="45" spans="1:7">
      <c r="A45" s="87" t="s">
        <v>92</v>
      </c>
      <c r="B45" s="239">
        <v>663.5</v>
      </c>
      <c r="C45" s="86">
        <v>0.26786669724069401</v>
      </c>
      <c r="D45" s="241">
        <v>2.2373570834232082E-2</v>
      </c>
      <c r="E45" s="239"/>
      <c r="F45" s="86"/>
      <c r="G45" s="241"/>
    </row>
    <row r="46" spans="1:7">
      <c r="A46" s="87" t="s">
        <v>93</v>
      </c>
      <c r="B46" s="239">
        <v>878.22</v>
      </c>
      <c r="C46" s="86">
        <v>-5.7339744965866579E-2</v>
      </c>
      <c r="D46" s="241">
        <v>-2.0171817471828501E-2</v>
      </c>
      <c r="E46" s="239"/>
      <c r="F46" s="86"/>
      <c r="G46" s="241"/>
    </row>
    <row r="47" spans="1:7">
      <c r="A47" s="87" t="s">
        <v>94</v>
      </c>
      <c r="B47" s="239">
        <v>1229.6400000000001</v>
      </c>
      <c r="C47" s="86">
        <v>-0.17909620738228593</v>
      </c>
      <c r="D47" s="241">
        <v>-4.4531644586036756E-2</v>
      </c>
      <c r="E47" s="239"/>
      <c r="F47" s="86"/>
      <c r="G47" s="241"/>
    </row>
    <row r="48" spans="1:7">
      <c r="A48" s="87" t="s">
        <v>95</v>
      </c>
      <c r="B48" s="239">
        <v>4107.87</v>
      </c>
      <c r="C48" s="86">
        <v>-1.5774020746847084E-3</v>
      </c>
      <c r="D48" s="241">
        <v>-1.6055474382619894E-2</v>
      </c>
      <c r="E48" s="239"/>
      <c r="F48" s="86"/>
      <c r="G48" s="241"/>
    </row>
    <row r="49" spans="1:7">
      <c r="A49" s="180" t="s">
        <v>64</v>
      </c>
      <c r="B49" s="239">
        <v>99.676299999999998</v>
      </c>
      <c r="C49" s="86">
        <v>3.9651753799490264E-2</v>
      </c>
      <c r="D49" s="241">
        <v>1.8160664525671555E-2</v>
      </c>
      <c r="E49" s="239"/>
      <c r="F49" s="86"/>
      <c r="G49" s="241"/>
    </row>
    <row r="50" spans="1:7">
      <c r="A50" s="180" t="s">
        <v>82</v>
      </c>
      <c r="B50" s="239">
        <v>182.59460000000001</v>
      </c>
      <c r="C50" s="86">
        <v>6.5046767784940673E-2</v>
      </c>
      <c r="D50" s="241">
        <v>2.002742871188401E-2</v>
      </c>
      <c r="E50" s="239"/>
      <c r="F50" s="86"/>
      <c r="G50" s="241"/>
    </row>
    <row r="51" spans="1:7" ht="15" customHeight="1">
      <c r="A51" s="1220" t="s">
        <v>817</v>
      </c>
      <c r="B51" s="383" t="str">
        <f>B7</f>
        <v>Prosinac 2024.</v>
      </c>
      <c r="C51" s="1219"/>
      <c r="D51" s="1217" t="s">
        <v>816</v>
      </c>
      <c r="E51" s="383" t="str">
        <f>E7</f>
        <v>Prosinac 2024.</v>
      </c>
      <c r="F51" s="1219"/>
      <c r="G51" s="1217" t="s">
        <v>816</v>
      </c>
    </row>
    <row r="52" spans="1:7" s="249" customFormat="1">
      <c r="A52" s="1220"/>
      <c r="B52" s="760" t="str">
        <f>B8</f>
        <v>December 2024</v>
      </c>
      <c r="C52" s="1219"/>
      <c r="D52" s="1217"/>
      <c r="E52" s="760" t="str">
        <f>E8</f>
        <v>December 2024</v>
      </c>
      <c r="F52" s="1219"/>
      <c r="G52" s="1217"/>
    </row>
    <row r="53" spans="1:7">
      <c r="A53" s="85" t="s">
        <v>460</v>
      </c>
      <c r="B53" s="238">
        <v>28948.929131190001</v>
      </c>
      <c r="C53" s="179"/>
      <c r="D53" s="241">
        <v>3.5088821515362856E-2</v>
      </c>
      <c r="E53" s="238">
        <v>63.967680000000001</v>
      </c>
      <c r="F53" s="179"/>
      <c r="G53" s="241">
        <v>-9.6896641569741426E-3</v>
      </c>
    </row>
    <row r="54" spans="1:7">
      <c r="A54" s="85" t="s">
        <v>459</v>
      </c>
      <c r="B54" s="238">
        <v>18645.875865680002</v>
      </c>
      <c r="C54" s="179"/>
      <c r="D54" s="241">
        <v>1.3354972089720585E-2</v>
      </c>
      <c r="E54" s="238">
        <v>1.32722808</v>
      </c>
      <c r="F54" s="179"/>
      <c r="G54" s="241" t="s">
        <v>138</v>
      </c>
    </row>
    <row r="55" spans="1:7">
      <c r="A55" s="85" t="s">
        <v>461</v>
      </c>
      <c r="B55" s="238" t="s">
        <v>138</v>
      </c>
      <c r="C55" s="179"/>
      <c r="D55" s="242" t="s">
        <v>138</v>
      </c>
      <c r="E55" s="238" t="s">
        <v>138</v>
      </c>
      <c r="F55" s="179"/>
      <c r="G55" s="241" t="s">
        <v>138</v>
      </c>
    </row>
    <row r="56" spans="1:7">
      <c r="A56" s="85" t="s">
        <v>1514</v>
      </c>
      <c r="B56" s="238">
        <v>2680.9102499999999</v>
      </c>
      <c r="C56" s="179"/>
      <c r="D56" s="242">
        <v>0.39018626139585155</v>
      </c>
      <c r="E56" s="238" t="s">
        <v>138</v>
      </c>
      <c r="F56" s="179"/>
      <c r="G56" s="241" t="s">
        <v>138</v>
      </c>
    </row>
    <row r="57" spans="1:7" s="249" customFormat="1">
      <c r="A57" s="85" t="s">
        <v>957</v>
      </c>
      <c r="B57" s="238">
        <v>73.359123980000007</v>
      </c>
      <c r="C57" s="179"/>
      <c r="D57" s="241">
        <v>-1.4259613372228142E-2</v>
      </c>
      <c r="E57" s="238" t="s">
        <v>138</v>
      </c>
      <c r="F57" s="179"/>
      <c r="G57" s="241" t="s">
        <v>138</v>
      </c>
    </row>
    <row r="58" spans="1:7" ht="18.75" customHeight="1">
      <c r="A58" s="379" t="s">
        <v>469</v>
      </c>
      <c r="B58" s="380">
        <v>50349.074370850009</v>
      </c>
      <c r="C58" s="384"/>
      <c r="D58" s="382">
        <v>4.0902490234305366E-2</v>
      </c>
      <c r="E58" s="380">
        <v>65.294908079999999</v>
      </c>
      <c r="F58" s="384"/>
      <c r="G58" s="382">
        <v>-9.494575585089704E-3</v>
      </c>
    </row>
    <row r="59" spans="1:7" s="185" customFormat="1">
      <c r="A59" s="19" t="s">
        <v>470</v>
      </c>
      <c r="B59" s="244"/>
      <c r="C59" s="225"/>
      <c r="D59" s="225"/>
    </row>
    <row r="60" spans="1:7" s="185" customFormat="1">
      <c r="A60" s="274"/>
      <c r="B60" s="245"/>
      <c r="C60" s="227"/>
      <c r="D60" s="228"/>
    </row>
    <row r="61" spans="1:7" s="185" customFormat="1">
      <c r="B61" s="226"/>
      <c r="C61" s="227"/>
      <c r="D61" s="228"/>
    </row>
    <row r="62" spans="1:7" s="185" customFormat="1">
      <c r="A62" s="586" t="s">
        <v>81</v>
      </c>
      <c r="B62" s="226"/>
      <c r="C62" s="227"/>
      <c r="D62" s="228"/>
    </row>
    <row r="63" spans="1:7" ht="12.75" customHeight="1">
      <c r="B63" s="35"/>
      <c r="C63" s="35"/>
      <c r="D63" s="35"/>
    </row>
    <row r="64" spans="1:7" ht="12.75" customHeight="1">
      <c r="B64" s="51"/>
      <c r="C64" s="51"/>
      <c r="G64" s="13" t="s">
        <v>985</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16"/>
    </row>
    <row r="118" spans="1:1">
      <c r="A118" s="617"/>
    </row>
    <row r="120" spans="1:1">
      <c r="A120" s="617"/>
    </row>
    <row r="122" spans="1:1">
      <c r="A122" s="617"/>
    </row>
    <row r="124" spans="1:1">
      <c r="A124" s="617"/>
    </row>
    <row r="126" spans="1:1">
      <c r="A126" s="617"/>
    </row>
    <row r="128" spans="1:1">
      <c r="A128" s="617"/>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89"/>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29" t="s">
        <v>639</v>
      </c>
      <c r="E1" s="127" t="str">
        <f>Naslovnica!A20</f>
        <v>Prosinac 2024.</v>
      </c>
      <c r="G1" s="129" t="s">
        <v>848</v>
      </c>
      <c r="H1" s="249"/>
      <c r="I1" s="249"/>
      <c r="J1" s="249"/>
      <c r="K1" s="127" t="str">
        <f>E1</f>
        <v>Prosinac 2024.</v>
      </c>
    </row>
    <row r="2" spans="1:18" ht="12.75" customHeight="1">
      <c r="A2" s="506" t="s">
        <v>640</v>
      </c>
      <c r="E2" s="516" t="str">
        <f>Naslovnica!A24</f>
        <v>December 2024</v>
      </c>
      <c r="G2" s="506" t="s">
        <v>849</v>
      </c>
      <c r="H2" s="249"/>
      <c r="I2" s="249"/>
      <c r="J2" s="249"/>
      <c r="K2" s="504" t="str">
        <f>E2</f>
        <v>December 2024</v>
      </c>
    </row>
    <row r="3" spans="1:18" ht="12.75" customHeight="1">
      <c r="A3" s="38" t="s">
        <v>1326</v>
      </c>
      <c r="G3" s="38" t="s">
        <v>1326</v>
      </c>
      <c r="H3" s="249"/>
      <c r="I3" s="249"/>
      <c r="J3" s="249"/>
      <c r="K3" s="249"/>
    </row>
    <row r="4" spans="1:18" ht="45" customHeight="1">
      <c r="A4" s="390" t="s">
        <v>442</v>
      </c>
      <c r="B4" s="390" t="s">
        <v>443</v>
      </c>
      <c r="C4" s="390" t="s">
        <v>444</v>
      </c>
      <c r="D4" s="390" t="s">
        <v>445</v>
      </c>
      <c r="E4" s="390" t="s">
        <v>446</v>
      </c>
      <c r="G4" s="390" t="s">
        <v>442</v>
      </c>
      <c r="H4" s="390" t="s">
        <v>443</v>
      </c>
      <c r="I4" s="390" t="s">
        <v>444</v>
      </c>
      <c r="J4" s="390" t="s">
        <v>445</v>
      </c>
      <c r="K4" s="390" t="s">
        <v>449</v>
      </c>
    </row>
    <row r="5" spans="1:18" ht="12.75" customHeight="1">
      <c r="A5" s="88" t="s">
        <v>1658</v>
      </c>
      <c r="B5" s="89">
        <v>3352024</v>
      </c>
      <c r="C5" s="90">
        <v>0.14266555425160557</v>
      </c>
      <c r="D5" s="91">
        <v>444</v>
      </c>
      <c r="E5" s="234">
        <v>8.2900000000000009</v>
      </c>
      <c r="F5" s="52"/>
      <c r="G5" s="88" t="s">
        <v>1683</v>
      </c>
      <c r="H5" s="89">
        <v>49538</v>
      </c>
      <c r="I5" s="90">
        <v>0.79036336803478124</v>
      </c>
      <c r="J5" s="91">
        <v>360</v>
      </c>
      <c r="K5" s="234">
        <v>-2.7</v>
      </c>
      <c r="P5" s="76"/>
      <c r="R5" s="759"/>
    </row>
    <row r="6" spans="1:18" ht="12.75" customHeight="1">
      <c r="A6" s="88" t="s">
        <v>1659</v>
      </c>
      <c r="B6" s="89">
        <v>3205062</v>
      </c>
      <c r="C6" s="90">
        <v>0.13641070190450888</v>
      </c>
      <c r="D6" s="91">
        <v>148.5</v>
      </c>
      <c r="E6" s="234">
        <v>1.02</v>
      </c>
      <c r="F6" s="52"/>
      <c r="G6" s="88" t="s">
        <v>1684</v>
      </c>
      <c r="H6" s="89">
        <v>13139.5</v>
      </c>
      <c r="I6" s="90">
        <v>0.20963663196521878</v>
      </c>
      <c r="J6" s="91">
        <v>52</v>
      </c>
      <c r="K6" s="234">
        <v>-0.95</v>
      </c>
      <c r="P6" s="76"/>
      <c r="R6" s="759"/>
    </row>
    <row r="7" spans="1:18" ht="12.75" customHeight="1">
      <c r="A7" s="88" t="s">
        <v>1660</v>
      </c>
      <c r="B7" s="89">
        <v>1894520</v>
      </c>
      <c r="C7" s="90">
        <v>8.063270007635738E-2</v>
      </c>
      <c r="D7" s="91">
        <v>1950</v>
      </c>
      <c r="E7" s="234">
        <v>-1.02</v>
      </c>
      <c r="F7" s="52"/>
      <c r="G7" s="88" t="s">
        <v>1685</v>
      </c>
      <c r="H7" s="89">
        <v>0</v>
      </c>
      <c r="I7" s="90">
        <v>0</v>
      </c>
      <c r="J7" s="91">
        <v>2640</v>
      </c>
      <c r="K7" s="234">
        <v>0</v>
      </c>
      <c r="P7" s="76"/>
      <c r="R7" s="759"/>
    </row>
    <row r="8" spans="1:18" ht="12.75" customHeight="1">
      <c r="A8" s="88" t="s">
        <v>1661</v>
      </c>
      <c r="B8" s="89">
        <v>1747569.1</v>
      </c>
      <c r="C8" s="90">
        <v>7.4378320156561983E-2</v>
      </c>
      <c r="D8" s="91">
        <v>27</v>
      </c>
      <c r="E8" s="234">
        <v>8</v>
      </c>
      <c r="G8" s="88"/>
      <c r="H8" s="89"/>
      <c r="I8" s="90"/>
      <c r="J8" s="91"/>
      <c r="K8" s="234"/>
      <c r="P8" s="76"/>
      <c r="R8" s="759"/>
    </row>
    <row r="9" spans="1:18" ht="12.75" customHeight="1">
      <c r="A9" s="88" t="s">
        <v>1662</v>
      </c>
      <c r="B9" s="89">
        <v>1637840.98</v>
      </c>
      <c r="C9" s="90">
        <v>6.9708179651366706E-2</v>
      </c>
      <c r="D9" s="91">
        <v>5.24</v>
      </c>
      <c r="E9" s="234">
        <v>0</v>
      </c>
      <c r="G9" s="88"/>
      <c r="H9" s="89"/>
      <c r="I9" s="90"/>
      <c r="J9" s="91"/>
      <c r="K9" s="234"/>
      <c r="P9" s="76"/>
      <c r="R9" s="759"/>
    </row>
    <row r="10" spans="1:18" ht="12.75" customHeight="1">
      <c r="A10" s="88" t="s">
        <v>1663</v>
      </c>
      <c r="B10" s="89">
        <v>1573332</v>
      </c>
      <c r="C10" s="90">
        <v>6.6962611783742326E-2</v>
      </c>
      <c r="D10" s="91">
        <v>318</v>
      </c>
      <c r="E10" s="235">
        <v>2.58</v>
      </c>
      <c r="G10" s="88"/>
      <c r="H10" s="89"/>
      <c r="I10" s="90"/>
      <c r="J10" s="91"/>
      <c r="K10" s="235"/>
    </row>
    <row r="11" spans="1:18" ht="12.75" customHeight="1">
      <c r="A11" s="88" t="s">
        <v>1664</v>
      </c>
      <c r="B11" s="89">
        <v>1291961.6000000001</v>
      </c>
      <c r="C11" s="90">
        <v>5.4987201086803425E-2</v>
      </c>
      <c r="D11" s="91">
        <v>40.200000000000003</v>
      </c>
      <c r="E11" s="234">
        <v>2.0299999999999998</v>
      </c>
      <c r="G11" s="88"/>
      <c r="H11" s="89"/>
      <c r="I11" s="90"/>
      <c r="J11" s="91"/>
      <c r="K11" s="234"/>
    </row>
    <row r="12" spans="1:18" ht="12.75" customHeight="1">
      <c r="A12" s="88" t="s">
        <v>1665</v>
      </c>
      <c r="B12" s="89">
        <v>1070673.5</v>
      </c>
      <c r="C12" s="90">
        <v>4.5568954249732826E-2</v>
      </c>
      <c r="D12" s="91">
        <v>183.5</v>
      </c>
      <c r="E12" s="234">
        <v>1.0999999999999999</v>
      </c>
      <c r="G12" s="88"/>
      <c r="H12" s="89"/>
      <c r="I12" s="90"/>
      <c r="J12" s="91"/>
      <c r="K12" s="234"/>
    </row>
    <row r="13" spans="1:18" ht="12.75" customHeight="1">
      <c r="A13" s="88" t="s">
        <v>1666</v>
      </c>
      <c r="B13" s="89">
        <v>995500</v>
      </c>
      <c r="C13" s="90">
        <v>4.2369493552991667E-2</v>
      </c>
      <c r="D13" s="91">
        <v>1980</v>
      </c>
      <c r="E13" s="234">
        <v>2.06</v>
      </c>
      <c r="G13" s="88"/>
      <c r="H13" s="89"/>
      <c r="I13" s="90"/>
      <c r="J13" s="91"/>
      <c r="K13" s="234"/>
    </row>
    <row r="14" spans="1:18" ht="12.75" customHeight="1">
      <c r="A14" s="88" t="s">
        <v>1667</v>
      </c>
      <c r="B14" s="89">
        <v>977296.6</v>
      </c>
      <c r="C14" s="90">
        <v>4.1594738315480342E-2</v>
      </c>
      <c r="D14" s="91">
        <v>44.2</v>
      </c>
      <c r="E14" s="234">
        <v>-6.9500000000000011</v>
      </c>
      <c r="G14" s="88"/>
      <c r="H14" s="89"/>
      <c r="I14" s="90"/>
      <c r="J14" s="91"/>
      <c r="K14" s="234"/>
    </row>
    <row r="15" spans="1:18" ht="12.75" customHeight="1">
      <c r="A15" s="88" t="s">
        <v>450</v>
      </c>
      <c r="B15" s="89">
        <v>5749898.75</v>
      </c>
      <c r="C15" s="90">
        <v>0.24472154497084872</v>
      </c>
      <c r="D15" s="92"/>
      <c r="E15" s="236"/>
      <c r="G15" s="88" t="s">
        <v>450</v>
      </c>
      <c r="H15" s="89"/>
      <c r="I15" s="90"/>
      <c r="J15" s="92"/>
      <c r="K15" s="236"/>
    </row>
    <row r="16" spans="1:18" ht="15.75" customHeight="1">
      <c r="A16" s="392" t="s">
        <v>447</v>
      </c>
      <c r="B16" s="393">
        <f>SUM(B5:B15)</f>
        <v>23495678.530000001</v>
      </c>
      <c r="C16" s="940">
        <f>SUM(C5:C15)</f>
        <v>0.99999999999999978</v>
      </c>
      <c r="D16" s="394"/>
      <c r="E16" s="394"/>
      <c r="G16" s="392" t="s">
        <v>447</v>
      </c>
      <c r="H16" s="393">
        <f>SUM(H5:H15)</f>
        <v>62677.5</v>
      </c>
      <c r="I16" s="940">
        <f>SUM(I5:I15)</f>
        <v>1</v>
      </c>
      <c r="J16" s="394"/>
      <c r="K16" s="394"/>
    </row>
    <row r="17" spans="1:11" ht="12.75" customHeight="1">
      <c r="A17" s="37" t="s">
        <v>448</v>
      </c>
      <c r="G17" s="37" t="s">
        <v>448</v>
      </c>
      <c r="H17" s="249"/>
      <c r="I17" s="249"/>
      <c r="J17" s="249"/>
      <c r="K17" s="249"/>
    </row>
    <row r="18" spans="1:11" ht="12.75" customHeight="1"/>
    <row r="19" spans="1:11" ht="12.75" customHeight="1">
      <c r="A19" s="129" t="s">
        <v>850</v>
      </c>
      <c r="G19" s="129" t="s">
        <v>1454</v>
      </c>
    </row>
    <row r="20" spans="1:11" ht="12.75" customHeight="1">
      <c r="A20" s="506" t="s">
        <v>851</v>
      </c>
      <c r="G20" s="506" t="s">
        <v>1455</v>
      </c>
    </row>
    <row r="21" spans="1:11" ht="12.75" customHeight="1">
      <c r="A21" s="38" t="s">
        <v>1327</v>
      </c>
      <c r="G21" s="38" t="s">
        <v>1327</v>
      </c>
    </row>
    <row r="22" spans="1:11" ht="43.5">
      <c r="A22" s="390" t="s">
        <v>451</v>
      </c>
      <c r="B22" s="390" t="s">
        <v>443</v>
      </c>
      <c r="C22" s="390" t="s">
        <v>444</v>
      </c>
      <c r="D22" s="390" t="s">
        <v>452</v>
      </c>
      <c r="G22" s="390" t="s">
        <v>451</v>
      </c>
      <c r="H22" s="390" t="s">
        <v>443</v>
      </c>
      <c r="I22" s="390" t="s">
        <v>444</v>
      </c>
      <c r="J22" s="390" t="s">
        <v>452</v>
      </c>
    </row>
    <row r="23" spans="1:11" ht="15" customHeight="1">
      <c r="A23" s="94" t="s">
        <v>1668</v>
      </c>
      <c r="B23" s="89">
        <v>474930</v>
      </c>
      <c r="C23" s="95">
        <v>0.83856624294584592</v>
      </c>
      <c r="D23" s="124">
        <v>100.06</v>
      </c>
      <c r="E23" s="52"/>
      <c r="F23" s="52"/>
      <c r="G23" s="1063" t="s">
        <v>1686</v>
      </c>
      <c r="H23" s="89">
        <v>0</v>
      </c>
      <c r="I23" s="90" t="s">
        <v>138</v>
      </c>
      <c r="J23" s="124">
        <v>0</v>
      </c>
    </row>
    <row r="24" spans="1:11" ht="12.75" customHeight="1">
      <c r="A24" s="94" t="s">
        <v>1669</v>
      </c>
      <c r="B24" s="89">
        <v>54002</v>
      </c>
      <c r="C24" s="95">
        <v>9.5349323587816254E-2</v>
      </c>
      <c r="D24" s="124">
        <v>103.85</v>
      </c>
      <c r="E24" s="52"/>
      <c r="F24" s="52"/>
      <c r="G24" s="94" t="s">
        <v>1686</v>
      </c>
      <c r="H24" s="89">
        <v>0</v>
      </c>
      <c r="I24" s="90" t="s">
        <v>138</v>
      </c>
      <c r="J24" s="124">
        <v>0</v>
      </c>
    </row>
    <row r="25" spans="1:11" ht="12.75" customHeight="1">
      <c r="A25" s="94" t="s">
        <v>1670</v>
      </c>
      <c r="B25" s="89">
        <v>25482.5</v>
      </c>
      <c r="C25" s="95">
        <v>4.4993502802239314E-2</v>
      </c>
      <c r="D25" s="124">
        <v>101.9</v>
      </c>
      <c r="E25" s="52"/>
      <c r="F25" s="52"/>
      <c r="G25" s="94"/>
      <c r="H25" s="89"/>
      <c r="I25" s="95"/>
      <c r="J25" s="124"/>
    </row>
    <row r="26" spans="1:11" ht="12.75" customHeight="1">
      <c r="A26" s="94" t="s">
        <v>1671</v>
      </c>
      <c r="B26" s="89">
        <v>11945.05</v>
      </c>
      <c r="C26" s="95">
        <v>2.1090930664098447E-2</v>
      </c>
      <c r="D26" s="124">
        <v>90</v>
      </c>
      <c r="E26" s="52"/>
      <c r="G26" s="94"/>
      <c r="H26" s="89"/>
      <c r="I26" s="95"/>
      <c r="J26" s="124"/>
    </row>
    <row r="27" spans="1:11" ht="12.75" customHeight="1">
      <c r="A27" s="94"/>
      <c r="B27" s="89"/>
      <c r="C27" s="95"/>
      <c r="D27" s="124"/>
      <c r="G27" s="94"/>
      <c r="H27" s="89"/>
      <c r="I27" s="95"/>
      <c r="J27" s="124"/>
    </row>
    <row r="28" spans="1:11" ht="12.75" customHeight="1">
      <c r="A28" s="94"/>
      <c r="B28" s="89"/>
      <c r="C28" s="95"/>
      <c r="D28" s="124"/>
      <c r="G28" s="94"/>
      <c r="H28" s="89"/>
      <c r="I28" s="95"/>
      <c r="J28" s="124"/>
    </row>
    <row r="29" spans="1:11" ht="12.75" customHeight="1">
      <c r="A29" s="94"/>
      <c r="B29" s="89"/>
      <c r="C29" s="95"/>
      <c r="D29" s="125"/>
      <c r="G29" s="94"/>
      <c r="H29" s="89"/>
      <c r="I29" s="95"/>
      <c r="J29" s="125"/>
    </row>
    <row r="30" spans="1:11" ht="12.75" customHeight="1">
      <c r="A30" s="94"/>
      <c r="B30" s="89"/>
      <c r="C30" s="95"/>
      <c r="D30" s="124"/>
      <c r="G30" s="94"/>
      <c r="H30" s="89"/>
      <c r="I30" s="95"/>
      <c r="J30" s="124"/>
    </row>
    <row r="31" spans="1:11" ht="12.75" customHeight="1">
      <c r="A31" s="94"/>
      <c r="B31" s="89"/>
      <c r="C31" s="95"/>
      <c r="D31" s="124"/>
      <c r="G31" s="94"/>
      <c r="H31" s="89"/>
      <c r="I31" s="95"/>
      <c r="J31" s="124"/>
    </row>
    <row r="32" spans="1:11" ht="12.75" customHeight="1">
      <c r="A32" s="94"/>
      <c r="B32" s="89"/>
      <c r="C32" s="95"/>
      <c r="D32" s="124"/>
      <c r="G32" s="94"/>
      <c r="H32" s="89"/>
      <c r="I32" s="95"/>
      <c r="J32" s="124"/>
    </row>
    <row r="33" spans="1:10" ht="15" customHeight="1">
      <c r="A33" s="88" t="s">
        <v>450</v>
      </c>
      <c r="B33" s="251"/>
      <c r="C33" s="95"/>
      <c r="D33" s="96"/>
      <c r="G33" s="88" t="s">
        <v>450</v>
      </c>
      <c r="H33" s="251"/>
      <c r="I33" s="251"/>
      <c r="J33" s="96"/>
    </row>
    <row r="34" spans="1:10" ht="25.5">
      <c r="A34" s="1090" t="s">
        <v>1629</v>
      </c>
      <c r="B34" s="398">
        <f>SUM(B23:B33)</f>
        <v>566359.55000000005</v>
      </c>
      <c r="C34" s="1073">
        <f>SUM(C23:C33)</f>
        <v>0.99999999999999989</v>
      </c>
      <c r="D34" s="399"/>
      <c r="G34" s="397" t="s">
        <v>447</v>
      </c>
      <c r="H34" s="398">
        <f>SUM(H23:H33)</f>
        <v>0</v>
      </c>
      <c r="I34" s="1073" t="s">
        <v>138</v>
      </c>
      <c r="J34" s="399"/>
    </row>
    <row r="35" spans="1:10" ht="15" customHeight="1">
      <c r="A35" s="93" t="s">
        <v>453</v>
      </c>
      <c r="B35" s="89"/>
      <c r="C35" s="95"/>
      <c r="D35" s="96"/>
    </row>
    <row r="36" spans="1:10" ht="12.75" customHeight="1">
      <c r="A36" s="175" t="s">
        <v>1672</v>
      </c>
      <c r="B36" s="251">
        <v>5625000</v>
      </c>
      <c r="C36" s="95">
        <v>1</v>
      </c>
      <c r="D36" s="96">
        <v>0</v>
      </c>
    </row>
    <row r="37" spans="1:10" ht="12.75" customHeight="1">
      <c r="A37" s="88" t="s">
        <v>450</v>
      </c>
      <c r="B37" s="252"/>
      <c r="C37" s="95"/>
      <c r="D37" s="96"/>
    </row>
    <row r="38" spans="1:10" ht="25.5">
      <c r="A38" s="1091" t="s">
        <v>1630</v>
      </c>
      <c r="B38" s="89">
        <f>SUM(B36:B37)</f>
        <v>5625000</v>
      </c>
      <c r="C38" s="95">
        <f t="shared" ref="C38" si="0">SUM(C36)</f>
        <v>1</v>
      </c>
      <c r="D38" s="96"/>
    </row>
    <row r="39" spans="1:10" ht="26.25" customHeight="1">
      <c r="A39" s="397" t="s">
        <v>447</v>
      </c>
      <c r="B39" s="395">
        <f>B34+B38</f>
        <v>6191359.5499999998</v>
      </c>
      <c r="C39" s="1092">
        <f>(B34+B38)/B39</f>
        <v>1</v>
      </c>
      <c r="D39" s="396"/>
    </row>
    <row r="40" spans="1:10" ht="12.75" customHeight="1"/>
    <row r="41" spans="1:10" ht="12.75" customHeight="1">
      <c r="A41" s="129" t="s">
        <v>852</v>
      </c>
      <c r="G41" s="134"/>
      <c r="H41" s="185"/>
      <c r="I41" s="185"/>
      <c r="J41" s="185"/>
    </row>
    <row r="42" spans="1:10" ht="12.75" customHeight="1">
      <c r="A42" s="506" t="s">
        <v>853</v>
      </c>
      <c r="B42" s="44"/>
      <c r="G42" s="152"/>
      <c r="H42" s="185"/>
      <c r="I42" s="185"/>
      <c r="J42" s="185"/>
    </row>
    <row r="43" spans="1:10" ht="12.75" customHeight="1">
      <c r="A43" s="38" t="s">
        <v>1329</v>
      </c>
      <c r="G43" s="198"/>
      <c r="H43" s="185"/>
      <c r="I43" s="185"/>
      <c r="J43" s="185"/>
    </row>
    <row r="44" spans="1:10" ht="43.5">
      <c r="A44" s="390" t="s">
        <v>896</v>
      </c>
      <c r="B44" s="390" t="s">
        <v>443</v>
      </c>
      <c r="C44" s="390" t="s">
        <v>444</v>
      </c>
      <c r="D44" s="188"/>
      <c r="G44" s="188"/>
      <c r="H44" s="199"/>
      <c r="I44" s="188"/>
      <c r="J44" s="188"/>
    </row>
    <row r="45" spans="1:10" ht="12.75" customHeight="1">
      <c r="A45" s="94" t="s">
        <v>1673</v>
      </c>
      <c r="B45" s="89">
        <v>11895039.57</v>
      </c>
      <c r="C45" s="95">
        <v>0.2776927834081746</v>
      </c>
      <c r="D45" s="190"/>
      <c r="E45" s="52"/>
      <c r="F45" s="52"/>
      <c r="G45" s="187"/>
      <c r="H45" s="184"/>
      <c r="I45" s="189"/>
      <c r="J45" s="190"/>
    </row>
    <row r="46" spans="1:10" ht="12.75" customHeight="1">
      <c r="A46" s="94" t="s">
        <v>1674</v>
      </c>
      <c r="B46" s="89">
        <v>6046750</v>
      </c>
      <c r="C46" s="95">
        <v>0.14116294680584907</v>
      </c>
      <c r="D46" s="190"/>
      <c r="E46" s="52"/>
      <c r="F46" s="52"/>
      <c r="G46" s="195"/>
      <c r="H46" s="196"/>
      <c r="I46" s="189"/>
      <c r="J46" s="190"/>
    </row>
    <row r="47" spans="1:10" ht="12.75" customHeight="1">
      <c r="A47" s="94" t="s">
        <v>1672</v>
      </c>
      <c r="B47" s="89">
        <v>5634345</v>
      </c>
      <c r="C47" s="95">
        <v>0.13153524513512244</v>
      </c>
      <c r="D47" s="190"/>
      <c r="E47" s="52"/>
      <c r="G47" s="195"/>
      <c r="H47" s="196"/>
      <c r="I47" s="189"/>
      <c r="J47" s="190"/>
    </row>
    <row r="48" spans="1:10" ht="12.75" customHeight="1">
      <c r="A48" s="94" t="s">
        <v>1675</v>
      </c>
      <c r="B48" s="89">
        <v>5520495.6799999997</v>
      </c>
      <c r="C48" s="95">
        <v>0.1288774032360788</v>
      </c>
      <c r="D48" s="190"/>
      <c r="G48" s="195"/>
      <c r="H48" s="196"/>
      <c r="I48" s="189"/>
      <c r="J48" s="190"/>
    </row>
    <row r="49" spans="1:10" ht="12.75" customHeight="1">
      <c r="A49" s="94" t="s">
        <v>1676</v>
      </c>
      <c r="B49" s="89">
        <v>4387110.5999999996</v>
      </c>
      <c r="C49" s="95">
        <v>0.10241823463169082</v>
      </c>
      <c r="D49" s="190"/>
      <c r="G49" s="195"/>
      <c r="H49" s="196"/>
      <c r="I49" s="189"/>
      <c r="J49" s="190"/>
    </row>
    <row r="50" spans="1:10" ht="12.75" customHeight="1">
      <c r="A50" s="94" t="s">
        <v>1677</v>
      </c>
      <c r="B50" s="89">
        <v>2785051.5</v>
      </c>
      <c r="C50" s="95">
        <v>6.5017749492876351E-2</v>
      </c>
      <c r="D50" s="191"/>
      <c r="G50" s="195"/>
      <c r="H50" s="196"/>
      <c r="I50" s="189"/>
      <c r="J50" s="191"/>
    </row>
    <row r="51" spans="1:10" ht="12.75" customHeight="1">
      <c r="A51" s="94" t="s">
        <v>1678</v>
      </c>
      <c r="B51" s="89">
        <v>2760800</v>
      </c>
      <c r="C51" s="95">
        <v>6.4451591936426689E-2</v>
      </c>
      <c r="D51" s="190"/>
      <c r="G51" s="195"/>
      <c r="H51" s="196"/>
      <c r="I51" s="189"/>
      <c r="J51" s="190"/>
    </row>
    <row r="52" spans="1:10" ht="12.75" customHeight="1">
      <c r="A52" s="94" t="s">
        <v>1679</v>
      </c>
      <c r="B52" s="89">
        <v>1188180</v>
      </c>
      <c r="C52" s="95">
        <v>2.7738370221321161E-2</v>
      </c>
      <c r="D52" s="190"/>
      <c r="G52" s="195"/>
      <c r="H52" s="196"/>
      <c r="I52" s="189"/>
      <c r="J52" s="190"/>
    </row>
    <row r="53" spans="1:10" ht="12.75" customHeight="1">
      <c r="A53" s="94" t="s">
        <v>1680</v>
      </c>
      <c r="B53" s="89">
        <v>1034500</v>
      </c>
      <c r="C53" s="95">
        <v>2.4150670768702334E-2</v>
      </c>
      <c r="D53" s="190"/>
      <c r="G53" s="195"/>
      <c r="H53" s="196"/>
      <c r="I53" s="189"/>
      <c r="J53" s="190"/>
    </row>
    <row r="54" spans="1:10" ht="12.75" customHeight="1">
      <c r="A54" s="97" t="s">
        <v>1681</v>
      </c>
      <c r="B54" s="89">
        <v>582172.5</v>
      </c>
      <c r="C54" s="95">
        <v>1.3590967982689569E-2</v>
      </c>
      <c r="D54" s="190"/>
      <c r="G54" s="195"/>
      <c r="H54" s="196"/>
      <c r="I54" s="189"/>
      <c r="J54" s="190"/>
    </row>
    <row r="55" spans="1:10" ht="24">
      <c r="A55" s="98" t="s">
        <v>455</v>
      </c>
      <c r="B55" s="89">
        <v>1000804.3200000003</v>
      </c>
      <c r="C55" s="95">
        <v>2.3364036381068171E-2</v>
      </c>
      <c r="D55" s="192"/>
      <c r="G55" s="197"/>
      <c r="H55" s="196"/>
      <c r="I55" s="189"/>
      <c r="J55" s="192"/>
    </row>
    <row r="56" spans="1:10">
      <c r="A56" s="392" t="s">
        <v>447</v>
      </c>
      <c r="B56" s="395">
        <f>SUM(B45:B55)</f>
        <v>42835249.170000002</v>
      </c>
      <c r="C56" s="939">
        <f>SUM(C45:C55)</f>
        <v>1</v>
      </c>
      <c r="D56" s="194"/>
      <c r="G56" s="187"/>
      <c r="H56" s="184"/>
      <c r="I56" s="193"/>
      <c r="J56" s="194"/>
    </row>
    <row r="57" spans="1:10" ht="12.75" customHeight="1">
      <c r="G57" s="185"/>
      <c r="H57" s="185"/>
      <c r="I57" s="185"/>
      <c r="J57" s="185"/>
    </row>
    <row r="58" spans="1:10" ht="12.75" customHeight="1">
      <c r="A58" s="130" t="s">
        <v>854</v>
      </c>
      <c r="G58" s="200"/>
      <c r="H58" s="185"/>
      <c r="I58" s="185"/>
      <c r="J58" s="185"/>
    </row>
    <row r="59" spans="1:10" ht="12.75" customHeight="1">
      <c r="A59" s="517" t="s">
        <v>855</v>
      </c>
      <c r="G59" s="201"/>
      <c r="H59" s="185"/>
      <c r="I59" s="185"/>
      <c r="J59" s="185"/>
    </row>
    <row r="60" spans="1:10" ht="12.75" customHeight="1">
      <c r="A60" s="38" t="s">
        <v>1326</v>
      </c>
      <c r="G60" s="198"/>
      <c r="H60" s="185"/>
      <c r="I60" s="185"/>
      <c r="J60" s="185"/>
    </row>
    <row r="61" spans="1:10" ht="12.75" customHeight="1">
      <c r="A61" s="391"/>
      <c r="B61" s="847" t="s">
        <v>65</v>
      </c>
      <c r="C61" s="847" t="s">
        <v>66</v>
      </c>
      <c r="D61" s="847" t="s">
        <v>67</v>
      </c>
      <c r="E61" s="847" t="s">
        <v>68</v>
      </c>
      <c r="F61" s="847" t="s">
        <v>69</v>
      </c>
      <c r="G61" s="202"/>
      <c r="H61" s="182"/>
      <c r="I61" s="182"/>
      <c r="J61" s="182"/>
    </row>
    <row r="62" spans="1:10" ht="12.75" customHeight="1">
      <c r="A62" s="391"/>
      <c r="B62" s="848" t="s">
        <v>70</v>
      </c>
      <c r="C62" s="848" t="s">
        <v>71</v>
      </c>
      <c r="D62" s="848" t="s">
        <v>186</v>
      </c>
      <c r="E62" s="848" t="s">
        <v>72</v>
      </c>
      <c r="F62" s="848" t="s">
        <v>73</v>
      </c>
      <c r="G62" s="202"/>
      <c r="H62" s="183"/>
      <c r="I62" s="183"/>
      <c r="J62" s="183"/>
    </row>
    <row r="63" spans="1:10" ht="12.75" customHeight="1">
      <c r="A63" s="99" t="s">
        <v>138</v>
      </c>
      <c r="B63" s="100" t="s">
        <v>138</v>
      </c>
      <c r="C63" s="100" t="s">
        <v>138</v>
      </c>
      <c r="D63" s="100" t="s">
        <v>138</v>
      </c>
      <c r="E63" s="101" t="s">
        <v>138</v>
      </c>
      <c r="F63" s="101" t="s">
        <v>138</v>
      </c>
      <c r="G63" s="187"/>
      <c r="H63" s="184"/>
      <c r="I63" s="184"/>
      <c r="J63" s="186"/>
    </row>
    <row r="64" spans="1:10" ht="15" customHeight="1">
      <c r="A64" s="392" t="s">
        <v>447</v>
      </c>
      <c r="B64" s="400"/>
      <c r="C64" s="400"/>
      <c r="D64" s="400"/>
      <c r="E64" s="401" t="str">
        <f>IF(SUM(E63:E63)=0,"",SUM(E63:E63))</f>
        <v/>
      </c>
      <c r="F64" s="401" t="str">
        <f>IF(SUM(F63:F63)=0,"",SUM(F63:F63))</f>
        <v/>
      </c>
      <c r="G64" s="187"/>
      <c r="H64" s="184"/>
      <c r="I64" s="184"/>
      <c r="J64" s="186"/>
    </row>
    <row r="65" spans="1:7" ht="12.75" customHeight="1"/>
    <row r="66" spans="1:7" ht="12.75" customHeight="1">
      <c r="A66" s="130" t="s">
        <v>1512</v>
      </c>
    </row>
    <row r="67" spans="1:7" ht="12.75" customHeight="1">
      <c r="A67" s="517" t="s">
        <v>1513</v>
      </c>
    </row>
    <row r="68" spans="1:7" ht="12.75" customHeight="1">
      <c r="A68" s="38" t="s">
        <v>1326</v>
      </c>
    </row>
    <row r="69" spans="1:7" ht="12.75" customHeight="1">
      <c r="A69" s="391"/>
      <c r="B69" s="847" t="s">
        <v>65</v>
      </c>
      <c r="C69" s="847" t="s">
        <v>66</v>
      </c>
      <c r="D69" s="847" t="s">
        <v>67</v>
      </c>
      <c r="E69" s="847" t="s">
        <v>68</v>
      </c>
      <c r="F69" s="847" t="s">
        <v>69</v>
      </c>
    </row>
    <row r="70" spans="1:7" ht="12.75" customHeight="1">
      <c r="A70" s="391"/>
      <c r="B70" s="848" t="s">
        <v>70</v>
      </c>
      <c r="C70" s="848" t="s">
        <v>71</v>
      </c>
      <c r="D70" s="848" t="s">
        <v>186</v>
      </c>
      <c r="E70" s="848" t="s">
        <v>72</v>
      </c>
      <c r="F70" s="848" t="s">
        <v>73</v>
      </c>
    </row>
    <row r="71" spans="1:7" ht="12.75" customHeight="1">
      <c r="A71" s="99" t="s">
        <v>1682</v>
      </c>
      <c r="B71" s="102">
        <v>97.65</v>
      </c>
      <c r="C71" s="102">
        <v>97.3</v>
      </c>
      <c r="D71" s="102">
        <v>97.65</v>
      </c>
      <c r="E71" s="103">
        <v>723000</v>
      </c>
      <c r="F71" s="103">
        <v>705987.5</v>
      </c>
      <c r="G71" s="52"/>
    </row>
    <row r="72" spans="1:7" s="1034" customFormat="1" ht="12.75" customHeight="1">
      <c r="A72" s="99" t="s">
        <v>1642</v>
      </c>
      <c r="B72" s="102">
        <v>98.4</v>
      </c>
      <c r="C72" s="102">
        <v>98.2</v>
      </c>
      <c r="D72" s="102">
        <v>98.4</v>
      </c>
      <c r="E72" s="103">
        <v>137000</v>
      </c>
      <c r="F72" s="103">
        <v>134772.6</v>
      </c>
      <c r="G72" s="52"/>
    </row>
    <row r="73" spans="1:7" s="1034" customFormat="1" ht="12.75" customHeight="1">
      <c r="A73" s="99" t="s">
        <v>1641</v>
      </c>
      <c r="B73" s="102">
        <v>99.3</v>
      </c>
      <c r="C73" s="102">
        <v>99.15</v>
      </c>
      <c r="D73" s="102">
        <v>99.3</v>
      </c>
      <c r="E73" s="103">
        <v>22000</v>
      </c>
      <c r="F73" s="103">
        <v>21843</v>
      </c>
      <c r="G73" s="52"/>
    </row>
    <row r="74" spans="1:7" ht="15" customHeight="1">
      <c r="A74" s="392" t="s">
        <v>447</v>
      </c>
      <c r="B74" s="402"/>
      <c r="C74" s="402"/>
      <c r="D74" s="402"/>
      <c r="E74" s="401">
        <f>IF(SUM(E71:E73)=0,"",SUM(E71:E73))</f>
        <v>882000</v>
      </c>
      <c r="F74" s="401">
        <f>IF(SUM(F71:F73)=0,"",SUM(F71:F73))</f>
        <v>862603.1</v>
      </c>
    </row>
    <row r="75" spans="1:7" ht="12.75" customHeight="1">
      <c r="A75" s="16"/>
    </row>
    <row r="76" spans="1:7" s="249" customFormat="1" ht="12.75" customHeight="1">
      <c r="A76" s="130" t="s">
        <v>959</v>
      </c>
    </row>
    <row r="77" spans="1:7" s="249" customFormat="1" ht="12.75" customHeight="1">
      <c r="A77" s="517" t="s">
        <v>960</v>
      </c>
    </row>
    <row r="78" spans="1:7" ht="12.75" customHeight="1">
      <c r="A78" s="38" t="s">
        <v>1326</v>
      </c>
    </row>
    <row r="79" spans="1:7" ht="43.5">
      <c r="A79" s="390" t="s">
        <v>958</v>
      </c>
      <c r="B79" s="390" t="s">
        <v>443</v>
      </c>
      <c r="C79" s="390" t="s">
        <v>444</v>
      </c>
      <c r="D79" s="390" t="s">
        <v>445</v>
      </c>
      <c r="E79" s="390" t="s">
        <v>446</v>
      </c>
    </row>
    <row r="80" spans="1:7" ht="12.75" customHeight="1">
      <c r="A80" s="88" t="s">
        <v>1392</v>
      </c>
      <c r="B80" s="89">
        <v>828040.84</v>
      </c>
      <c r="C80" s="90">
        <v>0.32927927558569237</v>
      </c>
      <c r="D80" s="91">
        <v>14.35</v>
      </c>
      <c r="E80" s="234">
        <v>1.92</v>
      </c>
    </row>
    <row r="81" spans="1:11" s="1034" customFormat="1" ht="12.75" customHeight="1">
      <c r="A81" s="88" t="s">
        <v>1038</v>
      </c>
      <c r="B81" s="89">
        <v>816752</v>
      </c>
      <c r="C81" s="90">
        <v>0.32479014790280802</v>
      </c>
      <c r="D81" s="91">
        <v>32.619999999999997</v>
      </c>
      <c r="E81" s="234">
        <v>1.7500000000000002</v>
      </c>
    </row>
    <row r="82" spans="1:11" s="1034" customFormat="1" ht="12.75" customHeight="1">
      <c r="A82" s="88" t="s">
        <v>952</v>
      </c>
      <c r="B82" s="89">
        <v>565094.35</v>
      </c>
      <c r="C82" s="90">
        <v>0.22471579808257727</v>
      </c>
      <c r="D82" s="91">
        <v>27.24</v>
      </c>
      <c r="E82" s="234">
        <v>1.1499999999999999</v>
      </c>
    </row>
    <row r="83" spans="1:11" s="1034" customFormat="1" ht="12.75" customHeight="1">
      <c r="A83" s="88" t="s">
        <v>1591</v>
      </c>
      <c r="B83" s="89">
        <v>165987.60999999999</v>
      </c>
      <c r="C83" s="90">
        <v>6.6006744277251367E-2</v>
      </c>
      <c r="D83" s="91">
        <v>10.15</v>
      </c>
      <c r="E83" s="234">
        <v>0.5</v>
      </c>
    </row>
    <row r="84" spans="1:11" s="1034" customFormat="1" ht="12.75" customHeight="1">
      <c r="A84" s="88" t="s">
        <v>1451</v>
      </c>
      <c r="B84" s="89">
        <v>138832.01999999999</v>
      </c>
      <c r="C84" s="90">
        <v>5.5208034151671005E-2</v>
      </c>
      <c r="D84" s="91">
        <v>104.02</v>
      </c>
      <c r="E84" s="234">
        <v>0.16999999999999998</v>
      </c>
    </row>
    <row r="85" spans="1:11" ht="12.75" customHeight="1">
      <c r="A85" s="392" t="s">
        <v>447</v>
      </c>
      <c r="B85" s="393">
        <f>SUM(B80:B84)</f>
        <v>2514706.8199999998</v>
      </c>
      <c r="C85" s="940">
        <f>SUM(C80:C84)</f>
        <v>1</v>
      </c>
      <c r="D85" s="394"/>
      <c r="E85" s="394"/>
    </row>
    <row r="86" spans="1:11" ht="12.75" customHeight="1">
      <c r="A86" s="16" t="s">
        <v>457</v>
      </c>
      <c r="B86" s="249"/>
      <c r="C86" s="249"/>
      <c r="D86" s="249"/>
      <c r="E86" s="249"/>
    </row>
    <row r="87" spans="1:11" ht="12.75" customHeight="1">
      <c r="A87" s="249"/>
      <c r="B87" s="249"/>
      <c r="C87" s="249"/>
      <c r="D87" s="249"/>
      <c r="E87" s="249"/>
    </row>
    <row r="88" spans="1:11" ht="12.75" customHeight="1">
      <c r="A88" s="586" t="s">
        <v>81</v>
      </c>
      <c r="K88" s="34" t="s">
        <v>986</v>
      </c>
    </row>
    <row r="89" spans="1:11" ht="12.75" customHeight="1"/>
  </sheetData>
  <sortState xmlns:xlrd2="http://schemas.microsoft.com/office/spreadsheetml/2017/richdata2" ref="N5:R9">
    <sortCondition descending="1" ref="O5"/>
  </sortState>
  <hyperlinks>
    <hyperlink ref="A88" location="'2 Sadržaj'!A1" display="Sadržaj / Contents" xr:uid="{00000000-0004-0000-1500-000000000000}"/>
  </hyperlinks>
  <pageMargins left="0.7" right="0.7" top="0.75" bottom="0.75" header="0.3" footer="0.3"/>
  <pageSetup paperSize="9" scale="48" orientation="portrait" r:id="rId1"/>
  <rowBreaks count="1" manualBreakCount="1">
    <brk id="95"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301"/>
    <col min="2" max="2" width="13.42578125" style="301" customWidth="1"/>
    <col min="3" max="4" width="14.85546875" style="301" bestFit="1" customWidth="1"/>
    <col min="5" max="5" width="14.42578125" style="301" bestFit="1" customWidth="1"/>
    <col min="6" max="6" width="10.5703125" style="301" bestFit="1" customWidth="1"/>
    <col min="7" max="7" width="11.140625" style="301" bestFit="1" customWidth="1"/>
    <col min="8" max="8" width="13.5703125" style="301" customWidth="1"/>
    <col min="9" max="9" width="12.7109375" style="301" bestFit="1" customWidth="1"/>
    <col min="10" max="10" width="12.85546875" style="301" bestFit="1" customWidth="1"/>
    <col min="11" max="11" width="10.7109375" style="301" bestFit="1" customWidth="1"/>
    <col min="12" max="16384" width="9.140625" style="301"/>
  </cols>
  <sheetData>
    <row r="1" spans="1:7" ht="15">
      <c r="A1" s="685" t="s">
        <v>641</v>
      </c>
      <c r="B1" s="684"/>
      <c r="C1" s="684"/>
      <c r="D1" s="684"/>
    </row>
    <row r="2" spans="1:7">
      <c r="A2" s="686" t="s">
        <v>642</v>
      </c>
      <c r="B2" s="684"/>
      <c r="C2" s="684"/>
      <c r="D2" s="684"/>
    </row>
    <row r="3" spans="1:7">
      <c r="A3" s="41" t="s">
        <v>811</v>
      </c>
    </row>
    <row r="4" spans="1:7">
      <c r="A4" s="1226"/>
      <c r="B4" s="1226"/>
      <c r="C4" s="1226"/>
      <c r="D4" s="1226"/>
      <c r="E4" s="1226"/>
      <c r="F4" s="1226"/>
      <c r="G4" s="1226"/>
    </row>
    <row r="5" spans="1:7">
      <c r="A5" s="138" t="s">
        <v>644</v>
      </c>
    </row>
    <row r="6" spans="1:7" s="688" customFormat="1">
      <c r="A6" s="687" t="s">
        <v>645</v>
      </c>
    </row>
    <row r="8" spans="1:7" ht="63.75">
      <c r="A8" s="707" t="s">
        <v>643</v>
      </c>
      <c r="B8" s="691" t="s">
        <v>606</v>
      </c>
      <c r="C8" s="691" t="s">
        <v>607</v>
      </c>
      <c r="D8" s="691" t="s">
        <v>608</v>
      </c>
      <c r="E8" s="683"/>
    </row>
    <row r="9" spans="1:7">
      <c r="A9" s="692" t="s">
        <v>1293</v>
      </c>
      <c r="B9" s="693">
        <v>5</v>
      </c>
      <c r="C9" s="693">
        <v>12</v>
      </c>
      <c r="D9" s="693">
        <v>6</v>
      </c>
    </row>
    <row r="10" spans="1:7">
      <c r="A10" s="692" t="s">
        <v>1340</v>
      </c>
      <c r="B10" s="693">
        <v>5</v>
      </c>
      <c r="C10" s="693">
        <v>12</v>
      </c>
      <c r="D10" s="693">
        <v>6</v>
      </c>
    </row>
    <row r="11" spans="1:7">
      <c r="A11" s="692" t="s">
        <v>1389</v>
      </c>
      <c r="B11" s="693">
        <v>5</v>
      </c>
      <c r="C11" s="693">
        <v>12</v>
      </c>
      <c r="D11" s="693">
        <v>6</v>
      </c>
    </row>
    <row r="12" spans="1:7">
      <c r="A12" s="692" t="s">
        <v>1414</v>
      </c>
      <c r="B12" s="693">
        <v>5</v>
      </c>
      <c r="C12" s="693">
        <v>12</v>
      </c>
      <c r="D12" s="693">
        <v>6</v>
      </c>
    </row>
    <row r="13" spans="1:7">
      <c r="A13" s="692" t="s">
        <v>1445</v>
      </c>
      <c r="B13" s="693">
        <v>5</v>
      </c>
      <c r="C13" s="693">
        <v>11</v>
      </c>
      <c r="D13" s="693">
        <v>6</v>
      </c>
    </row>
    <row r="14" spans="1:7">
      <c r="A14" s="692" t="s">
        <v>1507</v>
      </c>
      <c r="B14" s="693">
        <v>5</v>
      </c>
      <c r="C14" s="693">
        <v>11</v>
      </c>
      <c r="D14" s="693">
        <v>6</v>
      </c>
    </row>
    <row r="15" spans="1:7">
      <c r="A15" s="692" t="s">
        <v>1546</v>
      </c>
      <c r="B15" s="693">
        <v>5</v>
      </c>
      <c r="C15" s="693">
        <v>11</v>
      </c>
      <c r="D15" s="693">
        <v>6</v>
      </c>
    </row>
    <row r="16" spans="1:7">
      <c r="A16" s="301" t="s">
        <v>1598</v>
      </c>
      <c r="B16" s="301">
        <v>5</v>
      </c>
      <c r="C16" s="301">
        <v>11</v>
      </c>
      <c r="D16" s="301">
        <v>4</v>
      </c>
    </row>
    <row r="17" spans="1:9">
      <c r="A17" s="773" t="s">
        <v>1633</v>
      </c>
      <c r="B17" s="301">
        <v>6</v>
      </c>
      <c r="C17" s="301">
        <v>11</v>
      </c>
      <c r="D17" s="301">
        <v>4</v>
      </c>
    </row>
    <row r="18" spans="1:9">
      <c r="A18" s="33" t="s">
        <v>471</v>
      </c>
    </row>
    <row r="19" spans="1:9">
      <c r="A19" s="33"/>
    </row>
    <row r="20" spans="1:9">
      <c r="A20" s="138" t="s">
        <v>646</v>
      </c>
    </row>
    <row r="21" spans="1:9" s="688" customFormat="1">
      <c r="A21" s="687" t="s">
        <v>647</v>
      </c>
    </row>
    <row r="23" spans="1:9" s="689" customFormat="1">
      <c r="D23" s="127" t="s">
        <v>1342</v>
      </c>
    </row>
    <row r="24" spans="1:9" s="689" customFormat="1" ht="63.75">
      <c r="A24" s="707" t="s">
        <v>643</v>
      </c>
      <c r="B24" s="691" t="s">
        <v>606</v>
      </c>
      <c r="C24" s="691" t="s">
        <v>607</v>
      </c>
      <c r="D24" s="691" t="s">
        <v>608</v>
      </c>
      <c r="H24" s="587"/>
    </row>
    <row r="25" spans="1:9">
      <c r="A25" s="692" t="s">
        <v>1293</v>
      </c>
      <c r="B25" s="694">
        <v>4085669.1220386219</v>
      </c>
      <c r="C25" s="694">
        <v>51583037.228747755</v>
      </c>
      <c r="D25" s="694">
        <v>552721271.08633614</v>
      </c>
      <c r="H25" s="588"/>
    </row>
    <row r="26" spans="1:9">
      <c r="A26" s="692" t="s">
        <v>1340</v>
      </c>
      <c r="B26" s="694">
        <v>3958593.9345676554</v>
      </c>
      <c r="C26" s="694">
        <v>50289952.219788969</v>
      </c>
      <c r="D26" s="694">
        <v>577498269.5600239</v>
      </c>
    </row>
    <row r="27" spans="1:9">
      <c r="A27" s="692" t="s">
        <v>1389</v>
      </c>
      <c r="B27" s="694">
        <v>4622276</v>
      </c>
      <c r="C27" s="694">
        <v>50920135</v>
      </c>
      <c r="D27" s="694">
        <v>591068571</v>
      </c>
      <c r="E27" s="1039"/>
      <c r="F27" s="1039"/>
      <c r="G27" s="1039"/>
      <c r="I27" s="1039"/>
    </row>
    <row r="28" spans="1:9">
      <c r="A28" s="692" t="s">
        <v>1414</v>
      </c>
      <c r="B28" s="694">
        <v>4990328.72</v>
      </c>
      <c r="C28" s="694">
        <v>48373007.909999996</v>
      </c>
      <c r="D28" s="694">
        <v>596464408.23999989</v>
      </c>
    </row>
    <row r="29" spans="1:9">
      <c r="A29" s="692" t="s">
        <v>1445</v>
      </c>
      <c r="B29" s="694">
        <v>5150111.82</v>
      </c>
      <c r="C29" s="694">
        <v>47781620.990000002</v>
      </c>
      <c r="D29" s="694">
        <v>619227317.36000001</v>
      </c>
      <c r="E29" s="900"/>
      <c r="F29" s="900"/>
      <c r="G29" s="900"/>
    </row>
    <row r="30" spans="1:9">
      <c r="A30" s="692" t="s">
        <v>1507</v>
      </c>
      <c r="B30" s="694">
        <v>5530726.3100000005</v>
      </c>
      <c r="C30" s="694">
        <v>50993044.340000004</v>
      </c>
      <c r="D30" s="694">
        <v>648160243.52999997</v>
      </c>
    </row>
    <row r="31" spans="1:9">
      <c r="A31" s="692" t="s">
        <v>1546</v>
      </c>
      <c r="B31" s="694">
        <v>6900843.9000000004</v>
      </c>
      <c r="C31" s="694">
        <v>53636877.539999999</v>
      </c>
      <c r="D31" s="694">
        <v>660889391.06999993</v>
      </c>
    </row>
    <row r="32" spans="1:9">
      <c r="A32" s="301" t="s">
        <v>1598</v>
      </c>
      <c r="B32" s="694">
        <v>7251772.1699999999</v>
      </c>
      <c r="C32" s="694">
        <v>50674672.359999999</v>
      </c>
      <c r="D32" s="694">
        <v>171802095.93000001</v>
      </c>
    </row>
    <row r="33" spans="1:11">
      <c r="A33" s="773" t="s">
        <v>1633</v>
      </c>
      <c r="B33" s="694">
        <v>7734172.9299999997</v>
      </c>
      <c r="C33" s="694">
        <v>51542386.640000001</v>
      </c>
      <c r="D33" s="694">
        <v>172561738.19999999</v>
      </c>
      <c r="E33" s="694"/>
      <c r="F33" s="694"/>
      <c r="G33" s="694"/>
      <c r="I33" s="764"/>
      <c r="J33" s="764"/>
      <c r="K33" s="764"/>
    </row>
    <row r="34" spans="1:11">
      <c r="A34" s="33" t="s">
        <v>471</v>
      </c>
      <c r="E34" s="900"/>
      <c r="F34" s="900"/>
      <c r="G34" s="900"/>
      <c r="I34" s="900"/>
      <c r="J34" s="900"/>
      <c r="K34" s="900"/>
    </row>
    <row r="35" spans="1:11">
      <c r="A35" s="530"/>
    </row>
    <row r="36" spans="1:11" s="688" customFormat="1">
      <c r="A36" s="138" t="s">
        <v>648</v>
      </c>
      <c r="B36" s="301"/>
      <c r="C36" s="301"/>
      <c r="D36" s="301"/>
      <c r="E36" s="301"/>
      <c r="F36" s="301"/>
      <c r="G36" s="301"/>
      <c r="H36" s="301"/>
      <c r="I36" s="301"/>
      <c r="J36" s="301"/>
    </row>
    <row r="37" spans="1:11">
      <c r="A37" s="687" t="s">
        <v>649</v>
      </c>
      <c r="B37" s="688"/>
      <c r="C37" s="688"/>
      <c r="D37" s="688"/>
      <c r="E37" s="688"/>
      <c r="F37" s="688"/>
      <c r="G37" s="688"/>
      <c r="H37" s="688"/>
      <c r="I37" s="688"/>
      <c r="J37" s="688"/>
    </row>
    <row r="38" spans="1:11" s="689" customFormat="1">
      <c r="A38" s="301"/>
      <c r="B38" s="301"/>
      <c r="C38" s="301"/>
      <c r="D38" s="301"/>
      <c r="E38" s="301"/>
      <c r="F38" s="301"/>
      <c r="G38" s="301"/>
      <c r="H38" s="301"/>
      <c r="I38" s="301"/>
      <c r="J38" s="301"/>
    </row>
    <row r="39" spans="1:11" s="689" customFormat="1">
      <c r="C39" s="127" t="s">
        <v>1342</v>
      </c>
    </row>
    <row r="40" spans="1:11" ht="51">
      <c r="A40" s="707" t="s">
        <v>643</v>
      </c>
      <c r="B40" s="691" t="s">
        <v>606</v>
      </c>
      <c r="C40" s="691" t="s">
        <v>607</v>
      </c>
      <c r="D40" s="689"/>
      <c r="E40" s="689"/>
      <c r="F40" s="689"/>
      <c r="G40" s="689"/>
      <c r="H40" s="689"/>
      <c r="I40" s="689"/>
      <c r="J40" s="689"/>
    </row>
    <row r="41" spans="1:11">
      <c r="A41" s="692" t="s">
        <v>1293</v>
      </c>
      <c r="B41" s="694">
        <v>575836870.92706883</v>
      </c>
      <c r="C41" s="694">
        <v>9797711106.6427765</v>
      </c>
      <c r="D41" s="1039"/>
      <c r="E41" s="1039"/>
      <c r="F41" s="1039"/>
      <c r="G41" s="1039"/>
      <c r="I41" s="1039"/>
    </row>
    <row r="42" spans="1:11">
      <c r="A42" s="692" t="s">
        <v>1340</v>
      </c>
      <c r="B42" s="694">
        <v>659669627.4470768</v>
      </c>
      <c r="C42" s="694">
        <v>10772312419.669519</v>
      </c>
    </row>
    <row r="43" spans="1:11">
      <c r="A43" s="692" t="s">
        <v>1389</v>
      </c>
      <c r="B43" s="694">
        <v>748991921</v>
      </c>
      <c r="C43" s="694">
        <v>12434586514</v>
      </c>
    </row>
    <row r="44" spans="1:11">
      <c r="A44" s="692" t="s">
        <v>1414</v>
      </c>
      <c r="B44" s="694">
        <v>843540092.06000006</v>
      </c>
      <c r="C44" s="694">
        <v>12545109063.289999</v>
      </c>
      <c r="D44" s="681"/>
      <c r="E44" s="681"/>
      <c r="F44" s="681"/>
      <c r="G44" s="681"/>
      <c r="H44" s="681"/>
      <c r="I44" s="681"/>
      <c r="J44" s="681"/>
    </row>
    <row r="45" spans="1:11">
      <c r="A45" s="692" t="s">
        <v>1445</v>
      </c>
      <c r="B45" s="694">
        <v>1399133793.3699999</v>
      </c>
      <c r="C45" s="694">
        <v>14837057660.85</v>
      </c>
      <c r="H45" s="588"/>
    </row>
    <row r="46" spans="1:11">
      <c r="A46" s="692" t="s">
        <v>1507</v>
      </c>
      <c r="B46" s="694">
        <v>977784997.59000003</v>
      </c>
      <c r="C46" s="694">
        <v>19160539854.84</v>
      </c>
    </row>
    <row r="47" spans="1:11">
      <c r="A47" s="692" t="s">
        <v>1546</v>
      </c>
      <c r="B47" s="694">
        <v>1069299115.05</v>
      </c>
      <c r="C47" s="694">
        <v>19508207662.389999</v>
      </c>
    </row>
    <row r="48" spans="1:11">
      <c r="A48" s="301" t="s">
        <v>1598</v>
      </c>
      <c r="B48" s="694">
        <v>1024787953.86</v>
      </c>
      <c r="C48" s="694">
        <v>19634183961.16</v>
      </c>
    </row>
    <row r="49" spans="1:10">
      <c r="A49" s="773" t="s">
        <v>1633</v>
      </c>
      <c r="B49" s="694">
        <v>1032842945.9699999</v>
      </c>
      <c r="C49" s="694">
        <v>19965335308.479996</v>
      </c>
    </row>
    <row r="50" spans="1:10">
      <c r="A50" s="263" t="s">
        <v>795</v>
      </c>
    </row>
    <row r="51" spans="1:10">
      <c r="A51" s="736" t="s">
        <v>796</v>
      </c>
    </row>
    <row r="52" spans="1:10">
      <c r="A52" s="33" t="s">
        <v>471</v>
      </c>
    </row>
    <row r="53" spans="1:10">
      <c r="A53" s="33"/>
    </row>
    <row r="54" spans="1:10">
      <c r="A54" s="138" t="s">
        <v>830</v>
      </c>
    </row>
    <row r="55" spans="1:10" ht="15" customHeight="1">
      <c r="A55" s="687" t="s">
        <v>831</v>
      </c>
    </row>
    <row r="56" spans="1:10" ht="15" customHeight="1">
      <c r="J56" s="127" t="s">
        <v>1342</v>
      </c>
    </row>
    <row r="57" spans="1:10" ht="15">
      <c r="A57" s="684"/>
      <c r="B57" s="1227" t="s">
        <v>839</v>
      </c>
      <c r="C57" s="1227"/>
      <c r="D57" s="1227"/>
      <c r="E57" s="1227"/>
      <c r="F57" s="1227"/>
      <c r="G57" s="1227"/>
      <c r="H57" s="1227"/>
      <c r="I57" s="1227"/>
      <c r="J57" s="1227"/>
    </row>
    <row r="58" spans="1:10" ht="84">
      <c r="A58" s="707" t="s">
        <v>643</v>
      </c>
      <c r="B58" s="766" t="s">
        <v>840</v>
      </c>
      <c r="C58" s="766" t="s">
        <v>841</v>
      </c>
      <c r="D58" s="766" t="s">
        <v>842</v>
      </c>
      <c r="E58" s="766" t="s">
        <v>843</v>
      </c>
      <c r="F58" s="766" t="s">
        <v>844</v>
      </c>
      <c r="G58" s="766" t="s">
        <v>845</v>
      </c>
      <c r="H58" s="772" t="s">
        <v>846</v>
      </c>
      <c r="I58" s="772" t="s">
        <v>847</v>
      </c>
      <c r="J58" s="766" t="s">
        <v>832</v>
      </c>
    </row>
    <row r="59" spans="1:10">
      <c r="A59" s="773" t="s">
        <v>1293</v>
      </c>
      <c r="B59" s="1038">
        <v>173256581.45862365</v>
      </c>
      <c r="C59" s="1038">
        <v>1979222.9079567322</v>
      </c>
      <c r="D59" s="1038">
        <v>0</v>
      </c>
      <c r="E59" s="1038">
        <v>0</v>
      </c>
      <c r="F59" s="1038">
        <v>0</v>
      </c>
      <c r="G59" s="1038">
        <v>8319975.4462804431</v>
      </c>
      <c r="H59" s="1038">
        <v>0</v>
      </c>
      <c r="I59" s="1038">
        <v>3787286.216736346</v>
      </c>
      <c r="J59" s="1038">
        <v>187343066.02959716</v>
      </c>
    </row>
    <row r="60" spans="1:10">
      <c r="A60" s="773" t="s">
        <v>1340</v>
      </c>
      <c r="B60" s="1038">
        <v>148711049.57196894</v>
      </c>
      <c r="C60" s="1038">
        <v>26924559.161191851</v>
      </c>
      <c r="D60" s="1038">
        <v>0</v>
      </c>
      <c r="E60" s="1038">
        <v>0</v>
      </c>
      <c r="F60" s="1038">
        <v>0</v>
      </c>
      <c r="G60" s="1038">
        <v>18415374.875572365</v>
      </c>
      <c r="H60" s="1038">
        <v>0</v>
      </c>
      <c r="I60" s="1038">
        <v>2139229.1459287279</v>
      </c>
      <c r="J60" s="1038">
        <v>196190212.75466189</v>
      </c>
    </row>
    <row r="61" spans="1:10">
      <c r="A61" s="773" t="s">
        <v>1389</v>
      </c>
      <c r="B61" s="1038">
        <v>248972818</v>
      </c>
      <c r="C61" s="1038">
        <v>33219541</v>
      </c>
      <c r="D61" s="1038">
        <v>0</v>
      </c>
      <c r="E61" s="1038">
        <v>0</v>
      </c>
      <c r="F61" s="1038">
        <v>0</v>
      </c>
      <c r="G61" s="1038">
        <v>9737234</v>
      </c>
      <c r="H61" s="1038">
        <v>0</v>
      </c>
      <c r="I61" s="1038">
        <v>12861896</v>
      </c>
      <c r="J61" s="1038">
        <v>304791489</v>
      </c>
    </row>
    <row r="62" spans="1:10">
      <c r="A62" s="773" t="s">
        <v>1414</v>
      </c>
      <c r="B62" s="1038">
        <v>192578298.73612595</v>
      </c>
      <c r="C62" s="1038">
        <v>19248480.18</v>
      </c>
      <c r="D62" s="1038">
        <v>0</v>
      </c>
      <c r="E62" s="1038">
        <v>0</v>
      </c>
      <c r="F62" s="1038">
        <v>0</v>
      </c>
      <c r="G62" s="1038">
        <v>20068584.364</v>
      </c>
      <c r="H62" s="1038">
        <v>13157</v>
      </c>
      <c r="I62" s="1038">
        <v>8798086.5</v>
      </c>
      <c r="J62" s="1038">
        <v>240706606.78012595</v>
      </c>
    </row>
    <row r="63" spans="1:10">
      <c r="A63" s="773" t="s">
        <v>1445</v>
      </c>
      <c r="B63" s="1038">
        <v>155571450.64124143</v>
      </c>
      <c r="C63" s="1038">
        <v>17924453.780000001</v>
      </c>
      <c r="D63" s="1038">
        <v>0</v>
      </c>
      <c r="E63" s="1038">
        <v>0</v>
      </c>
      <c r="F63" s="1038">
        <v>0</v>
      </c>
      <c r="G63" s="1038">
        <v>2362062.5</v>
      </c>
      <c r="H63" s="1038">
        <v>0</v>
      </c>
      <c r="I63" s="1038">
        <v>3884281.2800000003</v>
      </c>
      <c r="J63" s="1038">
        <v>179742248.20124143</v>
      </c>
    </row>
    <row r="64" spans="1:10">
      <c r="A64" s="773" t="s">
        <v>1507</v>
      </c>
      <c r="B64" s="1038">
        <v>227033204.83233634</v>
      </c>
      <c r="C64" s="1038">
        <v>38749856.410000004</v>
      </c>
      <c r="D64" s="1038">
        <v>0</v>
      </c>
      <c r="E64" s="1038">
        <v>0</v>
      </c>
      <c r="F64" s="1038">
        <v>0</v>
      </c>
      <c r="G64" s="1038">
        <v>23928707.57</v>
      </c>
      <c r="H64" s="1038">
        <v>0</v>
      </c>
      <c r="I64" s="1038">
        <v>3856463.9834752027</v>
      </c>
      <c r="J64" s="1038">
        <v>293568232.79581153</v>
      </c>
    </row>
    <row r="65" spans="1:10">
      <c r="A65" s="773" t="s">
        <v>1546</v>
      </c>
      <c r="B65" s="1038">
        <v>375491974.08786798</v>
      </c>
      <c r="C65" s="1038">
        <v>45925286.585696653</v>
      </c>
      <c r="D65" s="1038">
        <v>0</v>
      </c>
      <c r="E65" s="1038">
        <v>0</v>
      </c>
      <c r="F65" s="1038">
        <v>0</v>
      </c>
      <c r="G65" s="1038">
        <v>10975910.35</v>
      </c>
      <c r="H65" s="1038">
        <v>0</v>
      </c>
      <c r="I65" s="1038">
        <v>15741386.039999999</v>
      </c>
      <c r="J65" s="1038">
        <v>448134557.06356466</v>
      </c>
    </row>
    <row r="66" spans="1:10">
      <c r="A66" s="773" t="s">
        <v>1598</v>
      </c>
      <c r="B66" s="1038">
        <v>456606935.1764468</v>
      </c>
      <c r="C66" s="1038">
        <v>18428722.329999998</v>
      </c>
      <c r="D66" s="1038">
        <v>0</v>
      </c>
      <c r="E66" s="1038">
        <v>0</v>
      </c>
      <c r="F66" s="1038">
        <v>0</v>
      </c>
      <c r="G66" s="1038">
        <v>17784305.09</v>
      </c>
      <c r="H66" s="1038">
        <v>8500000</v>
      </c>
      <c r="I66" s="1038">
        <v>2974572.0876133051</v>
      </c>
      <c r="J66" s="1038">
        <v>504294534.68406004</v>
      </c>
    </row>
    <row r="67" spans="1:10">
      <c r="A67" s="773" t="s">
        <v>1633</v>
      </c>
      <c r="B67" s="1038">
        <v>254197461.53150675</v>
      </c>
      <c r="C67" s="1038">
        <v>3974778.6999999993</v>
      </c>
      <c r="D67" s="1038">
        <v>0</v>
      </c>
      <c r="E67" s="1038">
        <v>0</v>
      </c>
      <c r="F67" s="1038">
        <v>0</v>
      </c>
      <c r="G67" s="1038">
        <v>1084724.97</v>
      </c>
      <c r="H67" s="1038">
        <v>2713662.22</v>
      </c>
      <c r="I67" s="1038">
        <v>2713662.22</v>
      </c>
      <c r="J67" s="1038">
        <v>264684289.64150673</v>
      </c>
    </row>
    <row r="68" spans="1:10">
      <c r="A68" s="33" t="s">
        <v>471</v>
      </c>
    </row>
    <row r="70" spans="1:10">
      <c r="A70" s="586" t="s">
        <v>81</v>
      </c>
    </row>
    <row r="75" spans="1:10">
      <c r="J75" s="34" t="s">
        <v>987</v>
      </c>
    </row>
    <row r="106" spans="2:2">
      <c r="B106" s="690"/>
    </row>
    <row r="107" spans="2:2">
      <c r="B107" s="695"/>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28515625" customWidth="1"/>
    <col min="2" max="2" width="11.140625" bestFit="1" customWidth="1"/>
    <col min="3" max="3" width="14.42578125" customWidth="1"/>
    <col min="4" max="4" width="33.42578125" customWidth="1"/>
    <col min="5" max="5" width="6.42578125" bestFit="1" customWidth="1"/>
    <col min="6" max="6" width="5.7109375" customWidth="1"/>
    <col min="7" max="7" width="8.42578125" style="249"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73" t="s">
        <v>650</v>
      </c>
      <c r="B1" s="512"/>
      <c r="C1" s="512"/>
      <c r="D1" s="512"/>
      <c r="E1" s="513"/>
      <c r="F1" s="513"/>
      <c r="G1" s="513"/>
      <c r="H1" s="513"/>
      <c r="I1" s="513"/>
      <c r="J1" s="513"/>
      <c r="K1" s="513"/>
      <c r="L1" s="513"/>
    </row>
    <row r="2" spans="1:19" ht="15" customHeight="1">
      <c r="A2" s="574" t="s">
        <v>651</v>
      </c>
      <c r="B2" s="515"/>
      <c r="C2" s="515"/>
      <c r="D2" s="515"/>
      <c r="E2" s="515"/>
      <c r="F2" s="515"/>
      <c r="G2" s="515"/>
      <c r="H2" s="515"/>
      <c r="I2" s="515"/>
      <c r="J2" s="513"/>
      <c r="K2" s="513"/>
      <c r="L2" s="513"/>
    </row>
    <row r="3" spans="1:19" s="249" customFormat="1">
      <c r="A3" s="514"/>
      <c r="B3" s="515"/>
      <c r="C3" s="515"/>
      <c r="D3" s="515"/>
      <c r="E3" s="515"/>
      <c r="F3" s="515"/>
      <c r="G3" s="515"/>
      <c r="H3" s="515"/>
      <c r="I3" s="515"/>
      <c r="J3" s="513"/>
      <c r="K3" s="513"/>
      <c r="L3" s="513"/>
    </row>
    <row r="4" spans="1:19" ht="12.75" customHeight="1">
      <c r="A4" s="129" t="s">
        <v>652</v>
      </c>
    </row>
    <row r="5" spans="1:19" ht="12.75" customHeight="1">
      <c r="A5" s="506" t="s">
        <v>653</v>
      </c>
      <c r="H5" s="249"/>
      <c r="I5" s="249"/>
    </row>
    <row r="6" spans="1:19" ht="12.75" customHeight="1">
      <c r="F6" s="127"/>
      <c r="G6" s="127"/>
      <c r="H6" s="1229" t="str">
        <f>Naslovnica!A20</f>
        <v>Prosinac 2024.</v>
      </c>
      <c r="I6" s="1229"/>
    </row>
    <row r="7" spans="1:19" ht="12.75" customHeight="1">
      <c r="F7" s="268"/>
      <c r="G7" s="268"/>
      <c r="H7" s="1230" t="str">
        <f>Naslovnica!A24</f>
        <v>December 2024</v>
      </c>
      <c r="I7" s="1230"/>
    </row>
    <row r="8" spans="1:19" ht="15" customHeight="1">
      <c r="A8" s="534"/>
      <c r="B8" s="535"/>
      <c r="C8" s="535"/>
      <c r="D8" s="535"/>
      <c r="E8" s="535"/>
      <c r="F8" s="535"/>
      <c r="G8" s="535"/>
      <c r="H8" s="711"/>
      <c r="I8" s="711"/>
      <c r="J8" s="536"/>
      <c r="K8" s="1228" t="s">
        <v>1037</v>
      </c>
      <c r="L8" s="1228"/>
    </row>
    <row r="9" spans="1:19" ht="33.75">
      <c r="A9" s="537" t="s">
        <v>74</v>
      </c>
      <c r="B9" s="538" t="s">
        <v>155</v>
      </c>
      <c r="C9" s="538" t="s">
        <v>156</v>
      </c>
      <c r="D9" s="539" t="s">
        <v>75</v>
      </c>
      <c r="E9" s="538" t="s">
        <v>103</v>
      </c>
      <c r="F9" s="538" t="s">
        <v>140</v>
      </c>
      <c r="G9" s="538" t="s">
        <v>615</v>
      </c>
      <c r="H9" s="538" t="s">
        <v>1330</v>
      </c>
      <c r="I9" s="538" t="s">
        <v>1332</v>
      </c>
      <c r="J9" s="538" t="s">
        <v>611</v>
      </c>
      <c r="K9" s="538" t="s">
        <v>613</v>
      </c>
      <c r="L9" s="538" t="s">
        <v>59</v>
      </c>
    </row>
    <row r="10" spans="1:19" ht="31.5">
      <c r="A10" s="540" t="s">
        <v>187</v>
      </c>
      <c r="B10" s="541" t="s">
        <v>158</v>
      </c>
      <c r="C10" s="541" t="s">
        <v>157</v>
      </c>
      <c r="D10" s="542" t="s">
        <v>76</v>
      </c>
      <c r="E10" s="541" t="s">
        <v>439</v>
      </c>
      <c r="F10" s="541" t="s">
        <v>141</v>
      </c>
      <c r="G10" s="543" t="s">
        <v>616</v>
      </c>
      <c r="H10" s="543" t="s">
        <v>1331</v>
      </c>
      <c r="I10" s="543" t="s">
        <v>1333</v>
      </c>
      <c r="J10" s="543" t="s">
        <v>741</v>
      </c>
      <c r="K10" s="543" t="s">
        <v>228</v>
      </c>
      <c r="L10" s="543" t="s">
        <v>229</v>
      </c>
    </row>
    <row r="11" spans="1:19" ht="12.75" customHeight="1">
      <c r="A11" s="123" t="s">
        <v>1076</v>
      </c>
      <c r="B11" s="177">
        <v>37695515978</v>
      </c>
      <c r="C11" s="403" t="s">
        <v>1077</v>
      </c>
      <c r="D11" s="403" t="s">
        <v>77</v>
      </c>
      <c r="E11" s="404" t="s">
        <v>1071</v>
      </c>
      <c r="F11" s="404" t="s">
        <v>1070</v>
      </c>
      <c r="G11" s="404" t="s">
        <v>1072</v>
      </c>
      <c r="H11" s="405">
        <v>807657.43</v>
      </c>
      <c r="I11" s="406">
        <v>13.1813</v>
      </c>
      <c r="J11" s="407">
        <v>-1.7386508425396685E-2</v>
      </c>
      <c r="K11" s="407">
        <v>-1.7398823678501874E-2</v>
      </c>
      <c r="L11" s="407">
        <v>3.8125999350430151E-2</v>
      </c>
      <c r="M11" s="275"/>
      <c r="N11" s="275"/>
      <c r="O11" s="275"/>
      <c r="P11" s="153"/>
      <c r="Q11" s="181"/>
      <c r="R11" s="76"/>
      <c r="S11" s="76"/>
    </row>
    <row r="12" spans="1:19" ht="12.75" customHeight="1">
      <c r="A12" s="123" t="s">
        <v>1078</v>
      </c>
      <c r="B12" s="177">
        <v>56499633647</v>
      </c>
      <c r="C12" s="403" t="s">
        <v>1079</v>
      </c>
      <c r="D12" s="403" t="s">
        <v>102</v>
      </c>
      <c r="E12" s="404" t="s">
        <v>1075</v>
      </c>
      <c r="F12" s="404" t="s">
        <v>1070</v>
      </c>
      <c r="G12" s="404" t="s">
        <v>1072</v>
      </c>
      <c r="H12" s="405">
        <v>82228859.349999994</v>
      </c>
      <c r="I12" s="406">
        <v>113.1276</v>
      </c>
      <c r="J12" s="407">
        <v>1.5652823208011757E-2</v>
      </c>
      <c r="K12" s="407">
        <v>-6.2133844717218167E-3</v>
      </c>
      <c r="L12" s="407">
        <v>1.749200507302584E-2</v>
      </c>
      <c r="M12" s="275"/>
      <c r="N12" s="275"/>
      <c r="O12" s="275"/>
      <c r="P12" s="153"/>
      <c r="Q12" s="181"/>
      <c r="R12" s="76"/>
      <c r="S12" s="76"/>
    </row>
    <row r="13" spans="1:19" ht="12.75" customHeight="1">
      <c r="A13" s="123" t="s">
        <v>1080</v>
      </c>
      <c r="B13" s="177">
        <v>29300390100</v>
      </c>
      <c r="C13" s="403" t="s">
        <v>1081</v>
      </c>
      <c r="D13" s="403" t="s">
        <v>102</v>
      </c>
      <c r="E13" s="105" t="s">
        <v>1071</v>
      </c>
      <c r="F13" s="105" t="s">
        <v>1070</v>
      </c>
      <c r="G13" s="105" t="s">
        <v>1072</v>
      </c>
      <c r="H13" s="405">
        <v>23664520.559999999</v>
      </c>
      <c r="I13" s="406">
        <v>128.02250000000001</v>
      </c>
      <c r="J13" s="407">
        <v>1.9822779049414541E-2</v>
      </c>
      <c r="K13" s="407">
        <v>1.0150225547417069E-2</v>
      </c>
      <c r="L13" s="407">
        <v>0.18895266429988467</v>
      </c>
      <c r="M13" s="275"/>
      <c r="N13" s="275"/>
      <c r="O13" s="275"/>
      <c r="P13" s="153"/>
      <c r="Q13" s="181"/>
      <c r="R13" s="76"/>
      <c r="S13" s="76"/>
    </row>
    <row r="14" spans="1:19" s="1034" customFormat="1" ht="12.75" customHeight="1">
      <c r="A14" s="123" t="s">
        <v>1082</v>
      </c>
      <c r="B14" s="177" t="s">
        <v>1083</v>
      </c>
      <c r="C14" s="403" t="s">
        <v>1084</v>
      </c>
      <c r="D14" s="403" t="s">
        <v>102</v>
      </c>
      <c r="E14" s="105" t="s">
        <v>1085</v>
      </c>
      <c r="F14" s="105" t="s">
        <v>1070</v>
      </c>
      <c r="G14" s="105" t="s">
        <v>1072</v>
      </c>
      <c r="H14" s="405">
        <v>24281321.98</v>
      </c>
      <c r="I14" s="406">
        <v>99.210499999999996</v>
      </c>
      <c r="J14" s="407">
        <v>8.5696184721251178E-4</v>
      </c>
      <c r="K14" s="407">
        <v>-4.3654756110411697E-3</v>
      </c>
      <c r="L14" s="407">
        <v>5.4792620889625443E-2</v>
      </c>
      <c r="M14" s="275"/>
      <c r="N14" s="275"/>
      <c r="O14" s="275"/>
      <c r="P14" s="153"/>
      <c r="Q14" s="181"/>
      <c r="R14" s="76"/>
      <c r="S14" s="76"/>
    </row>
    <row r="15" spans="1:19" s="1034" customFormat="1" ht="12.75" customHeight="1">
      <c r="A15" s="123" t="s">
        <v>1242</v>
      </c>
      <c r="B15" s="177" t="s">
        <v>1243</v>
      </c>
      <c r="C15" s="403" t="s">
        <v>1244</v>
      </c>
      <c r="D15" s="403" t="s">
        <v>102</v>
      </c>
      <c r="E15" s="105" t="s">
        <v>1087</v>
      </c>
      <c r="F15" s="105" t="s">
        <v>1070</v>
      </c>
      <c r="G15" s="105" t="s">
        <v>1072</v>
      </c>
      <c r="H15" s="405">
        <v>3020253.58</v>
      </c>
      <c r="I15" s="406">
        <v>111.11190000000001</v>
      </c>
      <c r="J15" s="407">
        <v>3.7452219460869296E-2</v>
      </c>
      <c r="K15" s="407">
        <v>-6.7494964875569607E-5</v>
      </c>
      <c r="L15" s="407">
        <v>0.1799938554624434</v>
      </c>
      <c r="M15" s="275"/>
      <c r="N15" s="275"/>
      <c r="O15" s="275"/>
      <c r="P15" s="153"/>
      <c r="Q15" s="181"/>
      <c r="R15" s="76"/>
      <c r="S15" s="76"/>
    </row>
    <row r="16" spans="1:19" s="1034" customFormat="1" ht="12.75" customHeight="1">
      <c r="A16" s="123" t="s">
        <v>1086</v>
      </c>
      <c r="B16" s="177" t="s">
        <v>1204</v>
      </c>
      <c r="C16" s="403" t="s">
        <v>1205</v>
      </c>
      <c r="D16" s="403" t="s">
        <v>102</v>
      </c>
      <c r="E16" s="105" t="s">
        <v>1087</v>
      </c>
      <c r="F16" s="105" t="s">
        <v>1070</v>
      </c>
      <c r="G16" s="105" t="s">
        <v>1072</v>
      </c>
      <c r="H16" s="405">
        <v>4527734.9800000004</v>
      </c>
      <c r="I16" s="406">
        <v>85.716399999999993</v>
      </c>
      <c r="J16" s="407">
        <v>-5.3498342979539815E-2</v>
      </c>
      <c r="K16" s="407">
        <v>-5.4411149856534169E-2</v>
      </c>
      <c r="L16" s="407">
        <v>-5.2289235780878518E-2</v>
      </c>
      <c r="M16" s="275"/>
      <c r="N16" s="275"/>
      <c r="O16" s="275"/>
      <c r="P16" s="153"/>
      <c r="Q16" s="181"/>
      <c r="R16" s="76"/>
      <c r="S16" s="76"/>
    </row>
    <row r="17" spans="1:19" s="1034" customFormat="1" ht="12.75" customHeight="1">
      <c r="A17" s="123" t="s">
        <v>1245</v>
      </c>
      <c r="B17" s="177" t="s">
        <v>1246</v>
      </c>
      <c r="C17" s="403" t="s">
        <v>1247</v>
      </c>
      <c r="D17" s="403" t="s">
        <v>102</v>
      </c>
      <c r="E17" s="105" t="s">
        <v>1087</v>
      </c>
      <c r="F17" s="105" t="s">
        <v>1070</v>
      </c>
      <c r="G17" s="105" t="s">
        <v>1072</v>
      </c>
      <c r="H17" s="405">
        <v>2863880.78</v>
      </c>
      <c r="I17" s="406">
        <v>95.338399999999993</v>
      </c>
      <c r="J17" s="407">
        <v>-2.2956450523764271E-2</v>
      </c>
      <c r="K17" s="407">
        <v>-2.4650145936639167E-2</v>
      </c>
      <c r="L17" s="407">
        <v>-1.8950290238295642E-2</v>
      </c>
      <c r="M17" s="275"/>
      <c r="N17" s="275"/>
      <c r="O17" s="275"/>
      <c r="P17" s="153"/>
      <c r="Q17" s="181"/>
      <c r="R17" s="76"/>
      <c r="S17" s="76"/>
    </row>
    <row r="18" spans="1:19" s="1034" customFormat="1" ht="12.75" customHeight="1">
      <c r="A18" s="123" t="s">
        <v>1399</v>
      </c>
      <c r="B18" s="177" t="s">
        <v>1400</v>
      </c>
      <c r="C18" s="403" t="s">
        <v>1440</v>
      </c>
      <c r="D18" s="403" t="s">
        <v>102</v>
      </c>
      <c r="E18" s="105" t="s">
        <v>1085</v>
      </c>
      <c r="F18" s="105" t="s">
        <v>1070</v>
      </c>
      <c r="G18" s="105" t="s">
        <v>1072</v>
      </c>
      <c r="H18" s="405">
        <v>10038479.09</v>
      </c>
      <c r="I18" s="406">
        <v>105.2107</v>
      </c>
      <c r="J18" s="407">
        <v>5.8561467071194251E-4</v>
      </c>
      <c r="K18" s="407">
        <v>2.0009409470040929E-3</v>
      </c>
      <c r="L18" s="407">
        <v>2.7491964456702433E-2</v>
      </c>
      <c r="M18" s="275"/>
      <c r="N18" s="275"/>
      <c r="O18" s="275"/>
      <c r="P18" s="153"/>
      <c r="Q18" s="181"/>
      <c r="R18" s="76"/>
      <c r="S18" s="76"/>
    </row>
    <row r="19" spans="1:19" s="1034" customFormat="1" ht="12.75" customHeight="1">
      <c r="A19" s="123" t="s">
        <v>1495</v>
      </c>
      <c r="B19" s="177" t="s">
        <v>1516</v>
      </c>
      <c r="C19" s="403" t="s">
        <v>1517</v>
      </c>
      <c r="D19" s="403" t="s">
        <v>102</v>
      </c>
      <c r="E19" s="105" t="s">
        <v>1085</v>
      </c>
      <c r="F19" s="105" t="s">
        <v>1070</v>
      </c>
      <c r="G19" s="105" t="s">
        <v>1072</v>
      </c>
      <c r="H19" s="405">
        <v>5196633.68</v>
      </c>
      <c r="I19" s="406">
        <v>103.4332</v>
      </c>
      <c r="J19" s="407">
        <v>2.4206258425605309E-3</v>
      </c>
      <c r="K19" s="407">
        <v>2.4209320491472841E-3</v>
      </c>
      <c r="L19" s="407">
        <v>2.9892250957670896E-2</v>
      </c>
      <c r="M19" s="275"/>
      <c r="N19" s="275"/>
      <c r="O19" s="275"/>
      <c r="P19" s="153"/>
      <c r="Q19" s="181"/>
      <c r="R19" s="76"/>
      <c r="S19" s="76"/>
    </row>
    <row r="20" spans="1:19" s="1034" customFormat="1" ht="12.75" customHeight="1">
      <c r="A20" s="123" t="s">
        <v>1446</v>
      </c>
      <c r="B20" s="177" t="s">
        <v>1485</v>
      </c>
      <c r="C20" s="403" t="s">
        <v>1486</v>
      </c>
      <c r="D20" s="403" t="s">
        <v>102</v>
      </c>
      <c r="E20" s="105" t="s">
        <v>1085</v>
      </c>
      <c r="F20" s="105" t="s">
        <v>1070</v>
      </c>
      <c r="G20" s="105" t="s">
        <v>1095</v>
      </c>
      <c r="H20" s="405">
        <v>10160709.82</v>
      </c>
      <c r="I20" s="406">
        <v>106.1484</v>
      </c>
      <c r="J20" s="407">
        <v>2.0947512268663537E-2</v>
      </c>
      <c r="K20" s="407">
        <v>-6.9942361590621394E-3</v>
      </c>
      <c r="L20" s="407">
        <v>8.2847971924580488E-2</v>
      </c>
      <c r="M20" s="275"/>
      <c r="N20" s="275"/>
      <c r="O20" s="275"/>
      <c r="P20" s="153"/>
      <c r="Q20" s="181"/>
      <c r="R20" s="76"/>
      <c r="S20" s="76"/>
    </row>
    <row r="21" spans="1:19" s="1034" customFormat="1" ht="12.75" customHeight="1">
      <c r="A21" s="123" t="s">
        <v>1368</v>
      </c>
      <c r="B21" s="177" t="s">
        <v>1370</v>
      </c>
      <c r="C21" s="403" t="s">
        <v>1371</v>
      </c>
      <c r="D21" s="403" t="s">
        <v>102</v>
      </c>
      <c r="E21" s="105" t="s">
        <v>1085</v>
      </c>
      <c r="F21" s="105" t="s">
        <v>1070</v>
      </c>
      <c r="G21" s="105" t="s">
        <v>1072</v>
      </c>
      <c r="H21" s="405">
        <v>15272896</v>
      </c>
      <c r="I21" s="406">
        <v>105.2706</v>
      </c>
      <c r="J21" s="407">
        <v>8.2451385209592054E-4</v>
      </c>
      <c r="K21" s="407">
        <v>8.2522213496760699E-4</v>
      </c>
      <c r="L21" s="407">
        <v>2.6369284574005336E-2</v>
      </c>
      <c r="M21" s="275"/>
      <c r="N21" s="275"/>
      <c r="O21" s="275"/>
      <c r="P21" s="153"/>
      <c r="Q21" s="181"/>
      <c r="R21" s="76"/>
      <c r="S21" s="76"/>
    </row>
    <row r="22" spans="1:19" s="249" customFormat="1" ht="12.75" customHeight="1">
      <c r="A22" s="123" t="s">
        <v>1372</v>
      </c>
      <c r="B22" s="177" t="s">
        <v>1373</v>
      </c>
      <c r="C22" s="403" t="s">
        <v>1374</v>
      </c>
      <c r="D22" s="403" t="s">
        <v>102</v>
      </c>
      <c r="E22" s="105" t="s">
        <v>1085</v>
      </c>
      <c r="F22" s="105" t="s">
        <v>1070</v>
      </c>
      <c r="G22" s="105" t="s">
        <v>1072</v>
      </c>
      <c r="H22" s="405">
        <v>2845455.34</v>
      </c>
      <c r="I22" s="406">
        <v>105.8468</v>
      </c>
      <c r="J22" s="407">
        <v>7.4453678195185446E-4</v>
      </c>
      <c r="K22" s="407">
        <v>7.4408068217168832E-4</v>
      </c>
      <c r="L22" s="407">
        <v>2.5949742509005391E-2</v>
      </c>
      <c r="M22" s="275"/>
      <c r="N22" s="275"/>
      <c r="O22" s="275"/>
      <c r="P22" s="153"/>
      <c r="Q22" s="181"/>
      <c r="R22" s="76"/>
      <c r="S22" s="76"/>
    </row>
    <row r="23" spans="1:19" s="249" customFormat="1" ht="12.75" customHeight="1">
      <c r="A23" s="123" t="s">
        <v>1447</v>
      </c>
      <c r="B23" s="177" t="s">
        <v>1487</v>
      </c>
      <c r="C23" s="403" t="s">
        <v>1488</v>
      </c>
      <c r="D23" s="403" t="s">
        <v>102</v>
      </c>
      <c r="E23" s="105" t="s">
        <v>1085</v>
      </c>
      <c r="F23" s="105" t="s">
        <v>1070</v>
      </c>
      <c r="G23" s="105" t="s">
        <v>1072</v>
      </c>
      <c r="H23" s="405">
        <v>14288144.65</v>
      </c>
      <c r="I23" s="406">
        <v>106.3006</v>
      </c>
      <c r="J23" s="407">
        <v>-4.5852451203663991E-3</v>
      </c>
      <c r="K23" s="407">
        <v>1.5244189683696341E-3</v>
      </c>
      <c r="L23" s="407">
        <v>3.0807212740223688E-2</v>
      </c>
      <c r="M23" s="275"/>
      <c r="N23" s="275"/>
      <c r="O23" s="275"/>
      <c r="P23" s="153"/>
      <c r="Q23" s="181"/>
      <c r="R23" s="76"/>
      <c r="S23" s="76"/>
    </row>
    <row r="24" spans="1:19" s="249" customFormat="1" ht="12.75" customHeight="1">
      <c r="A24" s="123" t="s">
        <v>1452</v>
      </c>
      <c r="B24" s="177" t="s">
        <v>1489</v>
      </c>
      <c r="C24" s="403" t="s">
        <v>1490</v>
      </c>
      <c r="D24" s="403" t="s">
        <v>102</v>
      </c>
      <c r="E24" s="105" t="s">
        <v>1085</v>
      </c>
      <c r="F24" s="105" t="s">
        <v>1070</v>
      </c>
      <c r="G24" s="105" t="s">
        <v>1072</v>
      </c>
      <c r="H24" s="405">
        <v>6230818.0199999996</v>
      </c>
      <c r="I24" s="406">
        <v>104.97199999999999</v>
      </c>
      <c r="J24" s="407">
        <v>1.2138517860378339E-3</v>
      </c>
      <c r="K24" s="407">
        <v>1.2141767776530088E-3</v>
      </c>
      <c r="L24" s="407">
        <v>3.0042446910141019E-2</v>
      </c>
      <c r="M24" s="275"/>
      <c r="N24" s="275"/>
      <c r="O24" s="275"/>
      <c r="P24" s="153"/>
      <c r="Q24" s="181"/>
      <c r="R24" s="76"/>
      <c r="S24" s="76"/>
    </row>
    <row r="25" spans="1:19" s="249" customFormat="1" ht="12.75" customHeight="1">
      <c r="A25" s="123" t="s">
        <v>1515</v>
      </c>
      <c r="B25" s="177" t="s">
        <v>1518</v>
      </c>
      <c r="C25" s="403" t="s">
        <v>1519</v>
      </c>
      <c r="D25" s="403" t="s">
        <v>102</v>
      </c>
      <c r="E25" s="105" t="s">
        <v>1085</v>
      </c>
      <c r="F25" s="105" t="s">
        <v>1070</v>
      </c>
      <c r="G25" s="105" t="s">
        <v>1095</v>
      </c>
      <c r="H25" s="405">
        <v>9611500.4600000009</v>
      </c>
      <c r="I25" s="406">
        <v>103.4469</v>
      </c>
      <c r="J25" s="407">
        <v>2.0904315756879122E-2</v>
      </c>
      <c r="K25" s="407">
        <v>-7.0369762777079403E-3</v>
      </c>
      <c r="L25" s="407" t="s">
        <v>1070</v>
      </c>
      <c r="M25" s="275"/>
      <c r="N25" s="275"/>
      <c r="O25" s="275"/>
      <c r="P25" s="153"/>
      <c r="Q25" s="181"/>
      <c r="R25" s="76"/>
      <c r="S25" s="76"/>
    </row>
    <row r="26" spans="1:19" s="249" customFormat="1" ht="12.75" customHeight="1">
      <c r="A26" s="123" t="s">
        <v>1520</v>
      </c>
      <c r="B26" s="177" t="s">
        <v>1521</v>
      </c>
      <c r="C26" s="403" t="s">
        <v>1522</v>
      </c>
      <c r="D26" s="403" t="s">
        <v>102</v>
      </c>
      <c r="E26" s="105" t="s">
        <v>1449</v>
      </c>
      <c r="F26" s="105" t="s">
        <v>113</v>
      </c>
      <c r="G26" s="105" t="s">
        <v>1072</v>
      </c>
      <c r="H26" s="405">
        <v>191860053.84</v>
      </c>
      <c r="I26" s="406">
        <v>102.44970000000001</v>
      </c>
      <c r="J26" s="407">
        <v>7.17948917615856E-2</v>
      </c>
      <c r="K26" s="407">
        <v>2.0020538901657225E-3</v>
      </c>
      <c r="L26" s="407" t="s">
        <v>1070</v>
      </c>
      <c r="M26" s="275"/>
      <c r="N26" s="275"/>
      <c r="O26" s="275"/>
      <c r="P26" s="153"/>
      <c r="Q26" s="181"/>
      <c r="R26" s="76"/>
      <c r="S26" s="76"/>
    </row>
    <row r="27" spans="1:19" s="249" customFormat="1" ht="12.75" customHeight="1">
      <c r="A27" s="123" t="s">
        <v>1070</v>
      </c>
      <c r="B27" s="177" t="s">
        <v>1070</v>
      </c>
      <c r="C27" s="403" t="s">
        <v>1070</v>
      </c>
      <c r="D27" s="403" t="s">
        <v>1070</v>
      </c>
      <c r="E27" s="105" t="s">
        <v>1070</v>
      </c>
      <c r="F27" s="105" t="s">
        <v>114</v>
      </c>
      <c r="G27" s="105" t="s">
        <v>1072</v>
      </c>
      <c r="H27" s="405">
        <v>17648068.440000001</v>
      </c>
      <c r="I27" s="406">
        <v>102.62869999999999</v>
      </c>
      <c r="J27" s="407">
        <v>4.0553865995917482E-2</v>
      </c>
      <c r="K27" s="407">
        <v>2.2578676237212658E-3</v>
      </c>
      <c r="L27" s="407" t="s">
        <v>1070</v>
      </c>
      <c r="M27" s="275"/>
      <c r="N27" s="275"/>
      <c r="O27" s="275"/>
      <c r="P27" s="153"/>
      <c r="Q27" s="181"/>
      <c r="R27" s="76"/>
      <c r="S27" s="76"/>
    </row>
    <row r="28" spans="1:19" s="1034" customFormat="1" ht="12.75" customHeight="1">
      <c r="A28" s="123" t="s">
        <v>1070</v>
      </c>
      <c r="B28" s="177" t="s">
        <v>1070</v>
      </c>
      <c r="C28" s="403" t="s">
        <v>1070</v>
      </c>
      <c r="D28" s="403" t="s">
        <v>1070</v>
      </c>
      <c r="E28" s="105" t="s">
        <v>1070</v>
      </c>
      <c r="F28" s="105" t="s">
        <v>115</v>
      </c>
      <c r="G28" s="105" t="s">
        <v>1072</v>
      </c>
      <c r="H28" s="405">
        <v>39345100.979999997</v>
      </c>
      <c r="I28" s="406">
        <v>102.71810000000001</v>
      </c>
      <c r="J28" s="407">
        <v>0.63772085000251977</v>
      </c>
      <c r="K28" s="407">
        <v>2.3859803890953213E-3</v>
      </c>
      <c r="L28" s="407" t="s">
        <v>1070</v>
      </c>
      <c r="M28" s="275"/>
      <c r="N28" s="275"/>
      <c r="O28" s="275"/>
      <c r="P28" s="153"/>
      <c r="Q28" s="181"/>
      <c r="R28" s="76"/>
      <c r="S28" s="76"/>
    </row>
    <row r="29" spans="1:19" s="1034" customFormat="1" ht="12.75" customHeight="1">
      <c r="A29" s="123" t="s">
        <v>1070</v>
      </c>
      <c r="B29" s="177" t="s">
        <v>1070</v>
      </c>
      <c r="C29" s="403" t="s">
        <v>1070</v>
      </c>
      <c r="D29" s="403" t="s">
        <v>1070</v>
      </c>
      <c r="E29" s="105" t="s">
        <v>1070</v>
      </c>
      <c r="F29" s="105" t="s">
        <v>1071</v>
      </c>
      <c r="G29" s="105" t="s">
        <v>1072</v>
      </c>
      <c r="H29" s="405">
        <v>63379967.560000002</v>
      </c>
      <c r="I29" s="406">
        <v>102.7213</v>
      </c>
      <c r="J29" s="407">
        <v>2.3869194954779793E-3</v>
      </c>
      <c r="K29" s="407">
        <v>2.3868840429093208E-3</v>
      </c>
      <c r="L29" s="407" t="s">
        <v>1070</v>
      </c>
      <c r="M29" s="275"/>
      <c r="N29" s="275"/>
      <c r="O29" s="275"/>
      <c r="P29" s="153"/>
      <c r="Q29" s="181"/>
      <c r="R29" s="76"/>
      <c r="S29" s="76"/>
    </row>
    <row r="30" spans="1:19" s="1034" customFormat="1" ht="12.75" customHeight="1">
      <c r="A30" s="123" t="s">
        <v>1580</v>
      </c>
      <c r="B30" s="177" t="s">
        <v>1585</v>
      </c>
      <c r="C30" s="403" t="s">
        <v>1586</v>
      </c>
      <c r="D30" s="403" t="s">
        <v>102</v>
      </c>
      <c r="E30" s="105" t="s">
        <v>1449</v>
      </c>
      <c r="F30" s="105" t="s">
        <v>1070</v>
      </c>
      <c r="G30" s="105" t="s">
        <v>1095</v>
      </c>
      <c r="H30" s="405">
        <v>22012857.289999999</v>
      </c>
      <c r="I30" s="406">
        <v>102.3548</v>
      </c>
      <c r="J30" s="407">
        <v>9.2506855603130989E-2</v>
      </c>
      <c r="K30" s="407">
        <v>-8.0262586232403565E-3</v>
      </c>
      <c r="L30" s="407" t="s">
        <v>1070</v>
      </c>
      <c r="M30" s="275"/>
      <c r="N30" s="275"/>
      <c r="O30" s="275"/>
      <c r="P30" s="153"/>
      <c r="Q30" s="181"/>
      <c r="R30" s="76"/>
      <c r="S30" s="76"/>
    </row>
    <row r="31" spans="1:19" s="1034" customFormat="1" ht="12.75" customHeight="1">
      <c r="A31" s="123" t="s">
        <v>1088</v>
      </c>
      <c r="B31" s="177" t="s">
        <v>1206</v>
      </c>
      <c r="C31" s="403" t="s">
        <v>1207</v>
      </c>
      <c r="D31" s="403" t="s">
        <v>102</v>
      </c>
      <c r="E31" s="105" t="s">
        <v>1087</v>
      </c>
      <c r="F31" s="105" t="s">
        <v>1070</v>
      </c>
      <c r="G31" s="105" t="s">
        <v>1072</v>
      </c>
      <c r="H31" s="405">
        <v>15623243.949999999</v>
      </c>
      <c r="I31" s="406">
        <v>147.6405</v>
      </c>
      <c r="J31" s="407">
        <v>4.592473611566561E-4</v>
      </c>
      <c r="K31" s="407">
        <v>-1.8656366714457584E-2</v>
      </c>
      <c r="L31" s="407">
        <v>0.16544032383694462</v>
      </c>
      <c r="M31" s="275"/>
      <c r="N31" s="275"/>
      <c r="O31" s="275"/>
      <c r="P31" s="153"/>
      <c r="Q31" s="181"/>
      <c r="R31" s="76"/>
      <c r="S31" s="76"/>
    </row>
    <row r="32" spans="1:19" s="1034" customFormat="1" ht="12.75" customHeight="1">
      <c r="A32" s="123" t="s">
        <v>1279</v>
      </c>
      <c r="B32" s="177" t="s">
        <v>1317</v>
      </c>
      <c r="C32" s="403" t="s">
        <v>1318</v>
      </c>
      <c r="D32" s="403" t="s">
        <v>1230</v>
      </c>
      <c r="E32" s="105" t="s">
        <v>1085</v>
      </c>
      <c r="F32" s="105" t="s">
        <v>1070</v>
      </c>
      <c r="G32" s="105" t="s">
        <v>1072</v>
      </c>
      <c r="H32" s="405">
        <v>12930930.560000001</v>
      </c>
      <c r="I32" s="406">
        <v>102.877</v>
      </c>
      <c r="J32" s="407">
        <v>-1.9253065908164668E-4</v>
      </c>
      <c r="K32" s="407">
        <v>1.5567028274745542E-3</v>
      </c>
      <c r="L32" s="407">
        <v>3.7678409646128896E-2</v>
      </c>
      <c r="M32" s="275"/>
      <c r="N32" s="275"/>
      <c r="O32" s="275"/>
      <c r="P32" s="153"/>
      <c r="Q32" s="181"/>
      <c r="R32" s="76"/>
      <c r="S32" s="76"/>
    </row>
    <row r="33" spans="1:19" s="1034" customFormat="1" ht="12.75" customHeight="1">
      <c r="A33" s="123" t="s">
        <v>1257</v>
      </c>
      <c r="B33" s="177" t="s">
        <v>1258</v>
      </c>
      <c r="C33" s="403" t="s">
        <v>1259</v>
      </c>
      <c r="D33" s="403" t="s">
        <v>1230</v>
      </c>
      <c r="E33" s="105" t="s">
        <v>1085</v>
      </c>
      <c r="F33" s="105" t="s">
        <v>1070</v>
      </c>
      <c r="G33" s="105" t="s">
        <v>1072</v>
      </c>
      <c r="H33" s="405">
        <v>9116121.4800000004</v>
      </c>
      <c r="I33" s="406">
        <v>105.7423</v>
      </c>
      <c r="J33" s="407">
        <v>3.5897097668464717E-3</v>
      </c>
      <c r="K33" s="407">
        <v>3.7866634264700494E-3</v>
      </c>
      <c r="L33" s="407">
        <v>4.6961968799911213E-2</v>
      </c>
      <c r="M33" s="275"/>
      <c r="N33" s="275"/>
      <c r="O33" s="275"/>
      <c r="P33" s="153"/>
      <c r="Q33" s="181"/>
      <c r="R33" s="76"/>
      <c r="S33" s="76"/>
    </row>
    <row r="34" spans="1:19" s="1034" customFormat="1" ht="12.75" customHeight="1">
      <c r="A34" s="123" t="s">
        <v>1229</v>
      </c>
      <c r="B34" s="177" t="s">
        <v>1142</v>
      </c>
      <c r="C34" s="403" t="s">
        <v>1143</v>
      </c>
      <c r="D34" s="403" t="s">
        <v>1230</v>
      </c>
      <c r="E34" s="105" t="s">
        <v>1075</v>
      </c>
      <c r="F34" s="105" t="s">
        <v>1070</v>
      </c>
      <c r="G34" s="105" t="s">
        <v>1072</v>
      </c>
      <c r="H34" s="405">
        <v>65249008.020000003</v>
      </c>
      <c r="I34" s="406">
        <v>131.52629999999999</v>
      </c>
      <c r="J34" s="407">
        <v>-9.2444504118308624E-3</v>
      </c>
      <c r="K34" s="407">
        <v>-7.3119685180811356E-3</v>
      </c>
      <c r="L34" s="407">
        <v>2.0272496857528077E-2</v>
      </c>
      <c r="M34" s="275"/>
      <c r="N34" s="275"/>
      <c r="O34" s="275"/>
      <c r="P34" s="153"/>
      <c r="Q34" s="181"/>
      <c r="R34" s="76"/>
      <c r="S34" s="76"/>
    </row>
    <row r="35" spans="1:19" s="1034" customFormat="1" ht="12.75" customHeight="1">
      <c r="A35" s="123" t="s">
        <v>1496</v>
      </c>
      <c r="B35" s="177" t="s">
        <v>1587</v>
      </c>
      <c r="C35" s="403" t="s">
        <v>1588</v>
      </c>
      <c r="D35" s="403" t="s">
        <v>1230</v>
      </c>
      <c r="E35" s="105" t="s">
        <v>1449</v>
      </c>
      <c r="F35" s="105" t="s">
        <v>113</v>
      </c>
      <c r="G35" s="105" t="s">
        <v>1072</v>
      </c>
      <c r="H35" s="405">
        <v>216145597.41</v>
      </c>
      <c r="I35" s="406">
        <v>103.2942</v>
      </c>
      <c r="J35" s="407">
        <v>5.0283459786790052E-2</v>
      </c>
      <c r="K35" s="407">
        <v>2.2287014442412545E-3</v>
      </c>
      <c r="L35" s="407">
        <v>3.1669950950478087E-2</v>
      </c>
      <c r="M35" s="275"/>
      <c r="N35" s="275"/>
      <c r="O35" s="275"/>
      <c r="P35" s="153"/>
      <c r="Q35" s="181"/>
      <c r="R35" s="76"/>
      <c r="S35" s="76"/>
    </row>
    <row r="36" spans="1:19" s="1034" customFormat="1" ht="12.75" customHeight="1">
      <c r="A36" s="123" t="s">
        <v>1070</v>
      </c>
      <c r="B36" s="177" t="s">
        <v>1070</v>
      </c>
      <c r="C36" s="403" t="s">
        <v>1070</v>
      </c>
      <c r="D36" s="403" t="s">
        <v>1070</v>
      </c>
      <c r="E36" s="105" t="s">
        <v>1070</v>
      </c>
      <c r="F36" s="105" t="s">
        <v>114</v>
      </c>
      <c r="G36" s="105" t="s">
        <v>1072</v>
      </c>
      <c r="H36" s="405">
        <v>27465650.18</v>
      </c>
      <c r="I36" s="406">
        <v>103.34529999999999</v>
      </c>
      <c r="J36" s="407">
        <v>-2.1669204247307894E-2</v>
      </c>
      <c r="K36" s="407">
        <v>2.2713364516526724E-3</v>
      </c>
      <c r="L36" s="407">
        <v>3.2151457012707052E-2</v>
      </c>
      <c r="M36" s="275"/>
      <c r="N36" s="275"/>
      <c r="O36" s="275"/>
      <c r="P36" s="153"/>
      <c r="Q36" s="181"/>
      <c r="R36" s="76"/>
      <c r="S36" s="76"/>
    </row>
    <row r="37" spans="1:19" s="1034" customFormat="1" ht="12.75" customHeight="1">
      <c r="A37" s="123" t="s">
        <v>1070</v>
      </c>
      <c r="B37" s="177" t="s">
        <v>1070</v>
      </c>
      <c r="C37" s="403" t="s">
        <v>1070</v>
      </c>
      <c r="D37" s="403" t="s">
        <v>1070</v>
      </c>
      <c r="E37" s="105" t="s">
        <v>1070</v>
      </c>
      <c r="F37" s="105" t="s">
        <v>115</v>
      </c>
      <c r="G37" s="105" t="s">
        <v>1072</v>
      </c>
      <c r="H37" s="405">
        <v>11173887.609999999</v>
      </c>
      <c r="I37" s="406">
        <v>103.3916</v>
      </c>
      <c r="J37" s="407">
        <v>-1.5327866037447402E-2</v>
      </c>
      <c r="K37" s="407">
        <v>2.3140406134969371E-3</v>
      </c>
      <c r="L37" s="407" t="s">
        <v>1070</v>
      </c>
      <c r="M37" s="275"/>
      <c r="N37" s="275"/>
      <c r="O37" s="275"/>
      <c r="P37" s="153"/>
      <c r="Q37" s="181"/>
      <c r="R37" s="76"/>
      <c r="S37" s="76"/>
    </row>
    <row r="38" spans="1:19" s="1034" customFormat="1" ht="12.75" customHeight="1">
      <c r="A38" s="123" t="s">
        <v>1231</v>
      </c>
      <c r="B38" s="177">
        <v>97407922886</v>
      </c>
      <c r="C38" s="403" t="s">
        <v>1144</v>
      </c>
      <c r="D38" s="403" t="s">
        <v>1230</v>
      </c>
      <c r="E38" s="105" t="s">
        <v>1075</v>
      </c>
      <c r="F38" s="105" t="s">
        <v>1070</v>
      </c>
      <c r="G38" s="105" t="s">
        <v>1072</v>
      </c>
      <c r="H38" s="405">
        <v>53310912.899999999</v>
      </c>
      <c r="I38" s="406">
        <v>118.4813</v>
      </c>
      <c r="J38" s="407">
        <v>-5.6277918004552507E-3</v>
      </c>
      <c r="K38" s="407">
        <v>3.0392229071056764E-3</v>
      </c>
      <c r="L38" s="407">
        <v>3.9469922094260923E-2</v>
      </c>
      <c r="M38" s="275"/>
      <c r="N38" s="275"/>
      <c r="O38" s="275"/>
      <c r="P38" s="153"/>
      <c r="Q38" s="181"/>
      <c r="R38" s="76"/>
      <c r="S38" s="76"/>
    </row>
    <row r="39" spans="1:19" s="1034" customFormat="1" ht="12.75" customHeight="1">
      <c r="A39" s="123" t="s">
        <v>1369</v>
      </c>
      <c r="B39" s="177" t="s">
        <v>1319</v>
      </c>
      <c r="C39" s="403" t="s">
        <v>1320</v>
      </c>
      <c r="D39" s="403" t="s">
        <v>1230</v>
      </c>
      <c r="E39" s="105" t="s">
        <v>1085</v>
      </c>
      <c r="F39" s="105" t="s">
        <v>1070</v>
      </c>
      <c r="G39" s="105" t="s">
        <v>1095</v>
      </c>
      <c r="H39" s="405">
        <v>11420422.890000001</v>
      </c>
      <c r="I39" s="406">
        <v>108.675</v>
      </c>
      <c r="J39" s="407">
        <v>2.0488190352959457E-2</v>
      </c>
      <c r="K39" s="407">
        <v>-6.9981837290825633E-3</v>
      </c>
      <c r="L39" s="407">
        <v>8.519662243148507E-2</v>
      </c>
      <c r="M39" s="275"/>
      <c r="N39" s="275"/>
      <c r="O39" s="275"/>
      <c r="P39" s="153"/>
      <c r="Q39" s="181"/>
      <c r="R39" s="76"/>
      <c r="S39" s="76"/>
    </row>
    <row r="40" spans="1:19" s="249" customFormat="1" ht="12.75" customHeight="1">
      <c r="A40" s="123" t="s">
        <v>1232</v>
      </c>
      <c r="B40" s="177" t="s">
        <v>1145</v>
      </c>
      <c r="C40" s="403" t="s">
        <v>1146</v>
      </c>
      <c r="D40" s="403" t="s">
        <v>1230</v>
      </c>
      <c r="E40" s="105" t="s">
        <v>1085</v>
      </c>
      <c r="F40" s="105" t="s">
        <v>1070</v>
      </c>
      <c r="G40" s="105" t="s">
        <v>1095</v>
      </c>
      <c r="H40" s="405">
        <v>9499018.5099999998</v>
      </c>
      <c r="I40" s="406">
        <v>106.2384</v>
      </c>
      <c r="J40" s="407">
        <v>2.485449535548212E-2</v>
      </c>
      <c r="K40" s="407">
        <v>-1.4843336928381912E-2</v>
      </c>
      <c r="L40" s="407">
        <v>0.10711356384706483</v>
      </c>
      <c r="M40" s="275"/>
      <c r="N40" s="275"/>
      <c r="O40" s="275"/>
      <c r="P40" s="153"/>
      <c r="Q40" s="181"/>
      <c r="R40" s="76"/>
      <c r="S40" s="76"/>
    </row>
    <row r="41" spans="1:19" s="249" customFormat="1" ht="12.75" customHeight="1">
      <c r="A41" s="123" t="s">
        <v>1233</v>
      </c>
      <c r="B41" s="177">
        <v>30096106301</v>
      </c>
      <c r="C41" s="403" t="s">
        <v>1147</v>
      </c>
      <c r="D41" s="403" t="s">
        <v>1230</v>
      </c>
      <c r="E41" s="105" t="s">
        <v>1075</v>
      </c>
      <c r="F41" s="105" t="s">
        <v>1070</v>
      </c>
      <c r="G41" s="105" t="s">
        <v>1095</v>
      </c>
      <c r="H41" s="405">
        <v>52117869.890000001</v>
      </c>
      <c r="I41" s="406">
        <v>149.0318</v>
      </c>
      <c r="J41" s="407">
        <v>1.6027863178812884E-2</v>
      </c>
      <c r="K41" s="407">
        <v>-1.1846447114903236E-2</v>
      </c>
      <c r="L41" s="407">
        <v>7.6576982302530849E-2</v>
      </c>
      <c r="M41" s="275"/>
      <c r="N41" s="275"/>
      <c r="O41" s="275"/>
      <c r="P41" s="153"/>
      <c r="Q41" s="181"/>
      <c r="R41" s="76"/>
      <c r="S41" s="76"/>
    </row>
    <row r="42" spans="1:19" s="249" customFormat="1" ht="12.75" customHeight="1">
      <c r="A42" s="123" t="s">
        <v>1234</v>
      </c>
      <c r="B42" s="177">
        <v>18911840764</v>
      </c>
      <c r="C42" s="403" t="s">
        <v>1148</v>
      </c>
      <c r="D42" s="403" t="s">
        <v>1230</v>
      </c>
      <c r="E42" s="105" t="s">
        <v>1071</v>
      </c>
      <c r="F42" s="105" t="s">
        <v>1070</v>
      </c>
      <c r="G42" s="105" t="s">
        <v>1072</v>
      </c>
      <c r="H42" s="405">
        <v>118855135.81</v>
      </c>
      <c r="I42" s="406">
        <v>21.610399999999998</v>
      </c>
      <c r="J42" s="407">
        <v>2.4705042712809488E-2</v>
      </c>
      <c r="K42" s="407">
        <v>1.1675483357520555E-2</v>
      </c>
      <c r="L42" s="407">
        <v>0.22513413240078006</v>
      </c>
      <c r="M42" s="275"/>
      <c r="N42" s="275"/>
      <c r="O42" s="275"/>
      <c r="P42" s="153"/>
      <c r="Q42" s="181"/>
      <c r="R42" s="76"/>
      <c r="S42" s="76"/>
    </row>
    <row r="43" spans="1:19" s="1034" customFormat="1" ht="12.75" customHeight="1">
      <c r="A43" s="123" t="s">
        <v>1235</v>
      </c>
      <c r="B43" s="177" t="s">
        <v>1214</v>
      </c>
      <c r="C43" s="403" t="s">
        <v>1215</v>
      </c>
      <c r="D43" s="403" t="s">
        <v>1230</v>
      </c>
      <c r="E43" s="105" t="s">
        <v>1085</v>
      </c>
      <c r="F43" s="105" t="s">
        <v>1070</v>
      </c>
      <c r="G43" s="105" t="s">
        <v>1072</v>
      </c>
      <c r="H43" s="405">
        <v>19403033.760000002</v>
      </c>
      <c r="I43" s="406">
        <v>126.56480000000001</v>
      </c>
      <c r="J43" s="407">
        <v>4.5875584116158219E-2</v>
      </c>
      <c r="K43" s="407">
        <v>-5.9073068854174071E-3</v>
      </c>
      <c r="L43" s="407">
        <v>0.20413151426079779</v>
      </c>
      <c r="M43" s="275"/>
      <c r="N43" s="275"/>
      <c r="O43" s="275"/>
      <c r="P43" s="153"/>
      <c r="Q43" s="181"/>
      <c r="R43" s="76"/>
      <c r="S43" s="76"/>
    </row>
    <row r="44" spans="1:19" s="1034" customFormat="1" ht="12.75" customHeight="1">
      <c r="A44" s="123" t="s">
        <v>1236</v>
      </c>
      <c r="B44" s="177" t="s">
        <v>1149</v>
      </c>
      <c r="C44" s="403" t="s">
        <v>1150</v>
      </c>
      <c r="D44" s="403" t="s">
        <v>1230</v>
      </c>
      <c r="E44" s="105" t="s">
        <v>1075</v>
      </c>
      <c r="F44" s="105" t="s">
        <v>1070</v>
      </c>
      <c r="G44" s="105" t="s">
        <v>1072</v>
      </c>
      <c r="H44" s="405">
        <v>49727647.619999997</v>
      </c>
      <c r="I44" s="406">
        <v>104.11020000000001</v>
      </c>
      <c r="J44" s="407">
        <v>4.1594221405445664E-2</v>
      </c>
      <c r="K44" s="407">
        <v>9.3834785400992438E-4</v>
      </c>
      <c r="L44" s="407">
        <v>3.4847918735360972E-2</v>
      </c>
      <c r="M44" s="275"/>
      <c r="N44" s="275"/>
      <c r="O44" s="275"/>
      <c r="P44" s="153"/>
      <c r="Q44" s="181"/>
      <c r="R44" s="76"/>
      <c r="S44" s="76"/>
    </row>
    <row r="45" spans="1:19" s="1034" customFormat="1" ht="12.75" customHeight="1">
      <c r="A45" s="123" t="s">
        <v>1237</v>
      </c>
      <c r="B45" s="177">
        <v>62937824927</v>
      </c>
      <c r="C45" s="403" t="s">
        <v>1151</v>
      </c>
      <c r="D45" s="403" t="s">
        <v>1230</v>
      </c>
      <c r="E45" s="105" t="s">
        <v>1085</v>
      </c>
      <c r="F45" s="105" t="s">
        <v>1070</v>
      </c>
      <c r="G45" s="105" t="s">
        <v>1072</v>
      </c>
      <c r="H45" s="405">
        <v>22124928.309999999</v>
      </c>
      <c r="I45" s="406">
        <v>111.76139999999999</v>
      </c>
      <c r="J45" s="407">
        <v>-1.2755337854523985E-2</v>
      </c>
      <c r="K45" s="407">
        <v>-9.2610240049075809E-3</v>
      </c>
      <c r="L45" s="407">
        <v>3.0207842692300479E-2</v>
      </c>
      <c r="M45" s="275"/>
      <c r="N45" s="275"/>
      <c r="O45" s="275"/>
      <c r="P45" s="153"/>
      <c r="Q45" s="181"/>
      <c r="R45" s="76"/>
      <c r="S45" s="76"/>
    </row>
    <row r="46" spans="1:19" s="1034" customFormat="1" ht="12.75" customHeight="1">
      <c r="A46" s="123" t="s">
        <v>1238</v>
      </c>
      <c r="B46" s="177">
        <v>52772437018</v>
      </c>
      <c r="C46" s="403" t="s">
        <v>1152</v>
      </c>
      <c r="D46" s="403" t="s">
        <v>1230</v>
      </c>
      <c r="E46" s="105" t="s">
        <v>1073</v>
      </c>
      <c r="F46" s="105" t="s">
        <v>1070</v>
      </c>
      <c r="G46" s="105" t="s">
        <v>1072</v>
      </c>
      <c r="H46" s="405">
        <v>65938441.960000001</v>
      </c>
      <c r="I46" s="406">
        <v>21.238099999999999</v>
      </c>
      <c r="J46" s="407">
        <v>-2.2191125134130019E-4</v>
      </c>
      <c r="K46" s="407">
        <v>-6.2977536764189379E-3</v>
      </c>
      <c r="L46" s="407">
        <v>0.12317533189137175</v>
      </c>
      <c r="M46" s="275"/>
      <c r="N46" s="275"/>
      <c r="O46" s="275"/>
      <c r="P46" s="153"/>
      <c r="Q46" s="181"/>
      <c r="R46" s="76"/>
      <c r="S46" s="76"/>
    </row>
    <row r="47" spans="1:19" s="1034" customFormat="1" ht="12.75" customHeight="1">
      <c r="A47" s="123" t="s">
        <v>1239</v>
      </c>
      <c r="B47" s="177" t="s">
        <v>1153</v>
      </c>
      <c r="C47" s="403" t="s">
        <v>1154</v>
      </c>
      <c r="D47" s="403" t="s">
        <v>1230</v>
      </c>
      <c r="E47" s="105" t="s">
        <v>1085</v>
      </c>
      <c r="F47" s="105" t="s">
        <v>1070</v>
      </c>
      <c r="G47" s="105" t="s">
        <v>1072</v>
      </c>
      <c r="H47" s="405">
        <v>3364188.24</v>
      </c>
      <c r="I47" s="406">
        <v>102.6379</v>
      </c>
      <c r="J47" s="407">
        <v>-1.2186298877758794E-4</v>
      </c>
      <c r="K47" s="407">
        <v>-1.7195984620875793E-3</v>
      </c>
      <c r="L47" s="407">
        <v>5.4352960992289034E-2</v>
      </c>
      <c r="M47" s="275"/>
      <c r="N47" s="275"/>
      <c r="O47" s="275"/>
      <c r="P47" s="153"/>
      <c r="Q47" s="181"/>
      <c r="R47" s="76"/>
      <c r="S47" s="76"/>
    </row>
    <row r="48" spans="1:19" s="249" customFormat="1" ht="12.75" customHeight="1">
      <c r="A48" s="123" t="s">
        <v>1240</v>
      </c>
      <c r="B48" s="177" t="s">
        <v>1155</v>
      </c>
      <c r="C48" s="403" t="s">
        <v>1156</v>
      </c>
      <c r="D48" s="403" t="s">
        <v>1230</v>
      </c>
      <c r="E48" s="105" t="s">
        <v>1085</v>
      </c>
      <c r="F48" s="105" t="s">
        <v>1070</v>
      </c>
      <c r="G48" s="105" t="s">
        <v>1072</v>
      </c>
      <c r="H48" s="405">
        <v>3320435.41</v>
      </c>
      <c r="I48" s="406">
        <v>98.385800000000003</v>
      </c>
      <c r="J48" s="407">
        <v>-1.1545807153250265E-2</v>
      </c>
      <c r="K48" s="407">
        <v>-7.3060309817686298E-3</v>
      </c>
      <c r="L48" s="407">
        <v>3.1918055319509531E-2</v>
      </c>
      <c r="M48" s="275"/>
      <c r="N48" s="275"/>
      <c r="O48" s="275"/>
      <c r="P48" s="153"/>
      <c r="Q48" s="181"/>
      <c r="R48" s="76"/>
      <c r="S48" s="76"/>
    </row>
    <row r="49" spans="1:19" s="249" customFormat="1" ht="12.75" customHeight="1">
      <c r="A49" s="123" t="s">
        <v>1241</v>
      </c>
      <c r="B49" s="177">
        <v>66324185184</v>
      </c>
      <c r="C49" s="403" t="s">
        <v>1157</v>
      </c>
      <c r="D49" s="403" t="s">
        <v>1230</v>
      </c>
      <c r="E49" s="105" t="s">
        <v>1075</v>
      </c>
      <c r="F49" s="105" t="s">
        <v>1070</v>
      </c>
      <c r="G49" s="105" t="s">
        <v>1072</v>
      </c>
      <c r="H49" s="405">
        <v>77200300.780000001</v>
      </c>
      <c r="I49" s="406">
        <v>19.6447</v>
      </c>
      <c r="J49" s="407">
        <v>1.6709372749720286E-2</v>
      </c>
      <c r="K49" s="407">
        <v>1.0344265302377753E-3</v>
      </c>
      <c r="L49" s="407">
        <v>2.9608061750567183E-2</v>
      </c>
      <c r="M49" s="275"/>
      <c r="N49" s="275"/>
      <c r="O49" s="275"/>
      <c r="P49" s="153"/>
      <c r="Q49" s="181"/>
      <c r="R49" s="76"/>
      <c r="S49" s="76"/>
    </row>
    <row r="50" spans="1:19" s="249" customFormat="1" ht="12.75" customHeight="1">
      <c r="A50" s="123" t="s">
        <v>1294</v>
      </c>
      <c r="B50" s="177" t="s">
        <v>1313</v>
      </c>
      <c r="C50" s="403" t="s">
        <v>1314</v>
      </c>
      <c r="D50" s="403" t="s">
        <v>1230</v>
      </c>
      <c r="E50" s="105" t="s">
        <v>1085</v>
      </c>
      <c r="F50" s="105" t="s">
        <v>1070</v>
      </c>
      <c r="G50" s="105" t="s">
        <v>1072</v>
      </c>
      <c r="H50" s="405">
        <v>18191638.940000001</v>
      </c>
      <c r="I50" s="406">
        <v>104.27079999999999</v>
      </c>
      <c r="J50" s="407">
        <v>4.418656443667679E-4</v>
      </c>
      <c r="K50" s="407">
        <v>1.4723749609815151E-3</v>
      </c>
      <c r="L50" s="407">
        <v>2.4198690291941549E-2</v>
      </c>
      <c r="M50" s="275"/>
      <c r="N50" s="275"/>
      <c r="O50" s="275"/>
      <c r="P50" s="153"/>
      <c r="Q50" s="181"/>
      <c r="R50" s="76"/>
      <c r="S50" s="76"/>
    </row>
    <row r="51" spans="1:19" s="1034" customFormat="1" ht="12.75" customHeight="1">
      <c r="A51" s="123" t="s">
        <v>1302</v>
      </c>
      <c r="B51" s="177" t="s">
        <v>1311</v>
      </c>
      <c r="C51" s="403" t="s">
        <v>1312</v>
      </c>
      <c r="D51" s="403" t="s">
        <v>1230</v>
      </c>
      <c r="E51" s="105" t="s">
        <v>1085</v>
      </c>
      <c r="F51" s="105" t="s">
        <v>1070</v>
      </c>
      <c r="G51" s="105" t="s">
        <v>1072</v>
      </c>
      <c r="H51" s="405">
        <v>4181294.84</v>
      </c>
      <c r="I51" s="406">
        <v>105.1516</v>
      </c>
      <c r="J51" s="407">
        <v>5.4677784499590487E-4</v>
      </c>
      <c r="K51" s="407">
        <v>1.4027996948695609E-3</v>
      </c>
      <c r="L51" s="407">
        <v>2.3322122186212102E-2</v>
      </c>
      <c r="M51" s="275"/>
      <c r="N51" s="275"/>
      <c r="O51" s="275"/>
      <c r="P51" s="153"/>
      <c r="Q51" s="181"/>
      <c r="R51" s="76"/>
      <c r="S51" s="76"/>
    </row>
    <row r="52" spans="1:19" s="1034" customFormat="1" ht="12.75" customHeight="1">
      <c r="A52" s="123" t="s">
        <v>1336</v>
      </c>
      <c r="B52" s="177" t="s">
        <v>1309</v>
      </c>
      <c r="C52" s="403" t="s">
        <v>1310</v>
      </c>
      <c r="D52" s="403" t="s">
        <v>1230</v>
      </c>
      <c r="E52" s="105" t="s">
        <v>1085</v>
      </c>
      <c r="F52" s="105" t="s">
        <v>1070</v>
      </c>
      <c r="G52" s="105" t="s">
        <v>1072</v>
      </c>
      <c r="H52" s="405">
        <v>25994280.620000001</v>
      </c>
      <c r="I52" s="406">
        <v>104.3849</v>
      </c>
      <c r="J52" s="407">
        <v>4.2626573801873846E-4</v>
      </c>
      <c r="K52" s="407">
        <v>1.842735925384531E-3</v>
      </c>
      <c r="L52" s="407">
        <v>2.5014986405416106E-2</v>
      </c>
      <c r="M52" s="275"/>
      <c r="N52" s="275"/>
      <c r="O52" s="275"/>
      <c r="P52" s="153"/>
      <c r="Q52" s="181"/>
      <c r="R52" s="76"/>
      <c r="S52" s="76"/>
    </row>
    <row r="53" spans="1:19" s="1034" customFormat="1" ht="12.75" customHeight="1">
      <c r="A53" s="123" t="s">
        <v>1375</v>
      </c>
      <c r="B53" s="177" t="s">
        <v>1376</v>
      </c>
      <c r="C53" s="403" t="s">
        <v>1377</v>
      </c>
      <c r="D53" s="403" t="s">
        <v>1230</v>
      </c>
      <c r="E53" s="105" t="s">
        <v>1085</v>
      </c>
      <c r="F53" s="105" t="s">
        <v>1070</v>
      </c>
      <c r="G53" s="105" t="s">
        <v>1072</v>
      </c>
      <c r="H53" s="405">
        <v>31856402.699999999</v>
      </c>
      <c r="I53" s="406">
        <v>104.0552</v>
      </c>
      <c r="J53" s="407">
        <v>1.4131085023261214E-3</v>
      </c>
      <c r="K53" s="407">
        <v>1.7685313103208422E-3</v>
      </c>
      <c r="L53" s="407">
        <v>2.3882162197432111E-2</v>
      </c>
      <c r="M53" s="275"/>
      <c r="N53" s="275"/>
      <c r="O53" s="275"/>
      <c r="P53" s="153"/>
      <c r="Q53" s="181"/>
      <c r="R53" s="76"/>
      <c r="S53" s="76"/>
    </row>
    <row r="54" spans="1:19" s="249" customFormat="1" ht="12.75" customHeight="1">
      <c r="A54" s="123" t="s">
        <v>1405</v>
      </c>
      <c r="B54" s="177" t="s">
        <v>1406</v>
      </c>
      <c r="C54" s="403" t="s">
        <v>1407</v>
      </c>
      <c r="D54" s="403" t="s">
        <v>1230</v>
      </c>
      <c r="E54" s="105" t="s">
        <v>1085</v>
      </c>
      <c r="F54" s="105" t="s">
        <v>1070</v>
      </c>
      <c r="G54" s="105" t="s">
        <v>1072</v>
      </c>
      <c r="H54" s="405">
        <v>26129382.73</v>
      </c>
      <c r="I54" s="406">
        <v>105.3305</v>
      </c>
      <c r="J54" s="407">
        <v>1.3422238497311501E-3</v>
      </c>
      <c r="K54" s="407">
        <v>1.3785170009172898E-3</v>
      </c>
      <c r="L54" s="407">
        <v>2.6126180634215235E-2</v>
      </c>
      <c r="M54" s="275"/>
      <c r="N54" s="275"/>
      <c r="O54" s="275"/>
      <c r="P54" s="153"/>
      <c r="Q54" s="181"/>
      <c r="R54" s="76"/>
      <c r="S54" s="76"/>
    </row>
    <row r="55" spans="1:19" s="249" customFormat="1" ht="12.75" customHeight="1">
      <c r="A55" s="123" t="s">
        <v>1510</v>
      </c>
      <c r="B55" s="177" t="s">
        <v>1523</v>
      </c>
      <c r="C55" s="403" t="s">
        <v>1524</v>
      </c>
      <c r="D55" s="403" t="s">
        <v>1230</v>
      </c>
      <c r="E55" s="105" t="s">
        <v>1085</v>
      </c>
      <c r="F55" s="105" t="s">
        <v>1070</v>
      </c>
      <c r="G55" s="105" t="s">
        <v>1072</v>
      </c>
      <c r="H55" s="405">
        <v>14233665.27</v>
      </c>
      <c r="I55" s="406">
        <v>103.44799999999999</v>
      </c>
      <c r="J55" s="407">
        <v>-1.8824362125169358E-3</v>
      </c>
      <c r="K55" s="407">
        <v>-2.145545287436379E-4</v>
      </c>
      <c r="L55" s="407" t="s">
        <v>1070</v>
      </c>
      <c r="M55" s="275"/>
      <c r="N55" s="275"/>
      <c r="O55" s="275"/>
      <c r="P55" s="153"/>
      <c r="Q55" s="181"/>
      <c r="R55" s="76"/>
      <c r="S55" s="76"/>
    </row>
    <row r="56" spans="1:19" ht="12.75" customHeight="1">
      <c r="A56" s="123" t="s">
        <v>1290</v>
      </c>
      <c r="B56" s="177" t="s">
        <v>1315</v>
      </c>
      <c r="C56" s="403" t="s">
        <v>1316</v>
      </c>
      <c r="D56" s="403" t="s">
        <v>1230</v>
      </c>
      <c r="E56" s="404" t="s">
        <v>1085</v>
      </c>
      <c r="F56" s="404" t="s">
        <v>1070</v>
      </c>
      <c r="G56" s="404" t="s">
        <v>1072</v>
      </c>
      <c r="H56" s="405">
        <v>18792097.460000001</v>
      </c>
      <c r="I56" s="406">
        <v>107.6872</v>
      </c>
      <c r="J56" s="407">
        <v>-1.1881897642879169E-3</v>
      </c>
      <c r="K56" s="407">
        <v>-1.0195079459465184E-3</v>
      </c>
      <c r="L56" s="407">
        <v>3.2890939436894362E-2</v>
      </c>
      <c r="M56" s="275"/>
      <c r="N56" s="275"/>
      <c r="O56" s="275"/>
      <c r="P56" s="153"/>
      <c r="Q56" s="181"/>
      <c r="R56" s="76"/>
      <c r="S56" s="76"/>
    </row>
    <row r="57" spans="1:19" s="249" customFormat="1" ht="12.75" customHeight="1">
      <c r="A57" s="123" t="s">
        <v>1292</v>
      </c>
      <c r="B57" s="177" t="s">
        <v>1309</v>
      </c>
      <c r="C57" s="403" t="s">
        <v>1310</v>
      </c>
      <c r="D57" s="403" t="s">
        <v>1230</v>
      </c>
      <c r="E57" s="404" t="s">
        <v>1085</v>
      </c>
      <c r="F57" s="404" t="s">
        <v>1070</v>
      </c>
      <c r="G57" s="404" t="s">
        <v>1072</v>
      </c>
      <c r="H57" s="405">
        <v>7061186.4400000004</v>
      </c>
      <c r="I57" s="406">
        <v>110.09610000000001</v>
      </c>
      <c r="J57" s="407">
        <v>-2.500631409187104E-3</v>
      </c>
      <c r="K57" s="407">
        <v>-4.5031263136008359E-4</v>
      </c>
      <c r="L57" s="407">
        <v>3.2441466562311394E-2</v>
      </c>
      <c r="M57" s="275"/>
      <c r="N57" s="275"/>
      <c r="O57" s="275"/>
      <c r="P57" s="153"/>
      <c r="Q57" s="181"/>
      <c r="R57" s="76"/>
      <c r="S57" s="76"/>
    </row>
    <row r="58" spans="1:19" s="249" customFormat="1" ht="12.75" customHeight="1">
      <c r="A58" s="123" t="s">
        <v>1273</v>
      </c>
      <c r="B58" s="177" t="s">
        <v>1274</v>
      </c>
      <c r="C58" s="403" t="s">
        <v>1275</v>
      </c>
      <c r="D58" s="403" t="s">
        <v>1230</v>
      </c>
      <c r="E58" s="404" t="s">
        <v>1085</v>
      </c>
      <c r="F58" s="404" t="s">
        <v>1070</v>
      </c>
      <c r="G58" s="404" t="s">
        <v>1072</v>
      </c>
      <c r="H58" s="405">
        <v>22494764.739999998</v>
      </c>
      <c r="I58" s="406">
        <v>104.9014</v>
      </c>
      <c r="J58" s="407">
        <v>-2.7955145802447401E-3</v>
      </c>
      <c r="K58" s="407">
        <v>-1.1901769459868872E-3</v>
      </c>
      <c r="L58" s="407">
        <v>3.2194413479399442E-2</v>
      </c>
      <c r="M58" s="275"/>
      <c r="N58" s="275"/>
      <c r="O58" s="275"/>
      <c r="P58" s="153"/>
      <c r="Q58" s="181"/>
      <c r="R58" s="76"/>
      <c r="S58" s="76"/>
    </row>
    <row r="59" spans="1:19" s="249" customFormat="1" ht="12.75" customHeight="1">
      <c r="A59" s="123" t="s">
        <v>1090</v>
      </c>
      <c r="B59" s="177">
        <v>84300431782</v>
      </c>
      <c r="C59" s="403" t="s">
        <v>1091</v>
      </c>
      <c r="D59" s="403" t="s">
        <v>139</v>
      </c>
      <c r="E59" s="404" t="s">
        <v>1071</v>
      </c>
      <c r="F59" s="404" t="s">
        <v>1070</v>
      </c>
      <c r="G59" s="404" t="s">
        <v>1072</v>
      </c>
      <c r="H59" s="405">
        <v>15125810.630000001</v>
      </c>
      <c r="I59" s="406">
        <v>33.218400000000003</v>
      </c>
      <c r="J59" s="407">
        <v>3.9586313557308905E-2</v>
      </c>
      <c r="K59" s="407">
        <v>3.0468851787741835E-2</v>
      </c>
      <c r="L59" s="407">
        <v>0.22933550501009292</v>
      </c>
      <c r="M59" s="275"/>
      <c r="N59" s="275"/>
      <c r="O59" s="275"/>
      <c r="P59" s="153"/>
      <c r="Q59" s="181"/>
      <c r="R59" s="76"/>
      <c r="S59" s="76"/>
    </row>
    <row r="60" spans="1:19" s="249" customFormat="1" ht="12.75" customHeight="1">
      <c r="A60" s="123" t="s">
        <v>1092</v>
      </c>
      <c r="B60" s="177" t="s">
        <v>1093</v>
      </c>
      <c r="C60" s="403" t="s">
        <v>1094</v>
      </c>
      <c r="D60" s="403" t="s">
        <v>139</v>
      </c>
      <c r="E60" s="404" t="s">
        <v>1071</v>
      </c>
      <c r="F60" s="404" t="s">
        <v>1070</v>
      </c>
      <c r="G60" s="404" t="s">
        <v>1095</v>
      </c>
      <c r="H60" s="405">
        <v>903048.74</v>
      </c>
      <c r="I60" s="406">
        <v>30.875499999999999</v>
      </c>
      <c r="J60" s="407">
        <v>7.267603175144477E-2</v>
      </c>
      <c r="K60" s="407">
        <v>-3.3653596322028245E-2</v>
      </c>
      <c r="L60" s="407">
        <v>0.18915349833213835</v>
      </c>
      <c r="M60" s="275"/>
      <c r="N60" s="275"/>
      <c r="O60" s="275"/>
      <c r="P60" s="153"/>
      <c r="Q60" s="181"/>
      <c r="R60" s="76"/>
      <c r="S60" s="76"/>
    </row>
    <row r="61" spans="1:19" s="249" customFormat="1" ht="12.75" customHeight="1">
      <c r="A61" s="123" t="s">
        <v>1096</v>
      </c>
      <c r="B61" s="177" t="s">
        <v>1097</v>
      </c>
      <c r="C61" s="403" t="s">
        <v>1098</v>
      </c>
      <c r="D61" s="403" t="s">
        <v>1099</v>
      </c>
      <c r="E61" s="404" t="s">
        <v>1073</v>
      </c>
      <c r="F61" s="404" t="s">
        <v>1070</v>
      </c>
      <c r="G61" s="404" t="s">
        <v>1072</v>
      </c>
      <c r="H61" s="405">
        <v>5672968.9199999999</v>
      </c>
      <c r="I61" s="406">
        <v>107.36199999999999</v>
      </c>
      <c r="J61" s="407">
        <v>-8.5501890739926312E-3</v>
      </c>
      <c r="K61" s="407">
        <v>-9.5043739309655928E-3</v>
      </c>
      <c r="L61" s="407">
        <v>3.8779619985892522E-2</v>
      </c>
      <c r="M61" s="275"/>
      <c r="N61" s="275"/>
      <c r="O61" s="275"/>
      <c r="P61" s="153"/>
      <c r="Q61" s="181"/>
      <c r="R61" s="76"/>
      <c r="S61" s="76"/>
    </row>
    <row r="62" spans="1:19" s="249" customFormat="1" ht="12.75" customHeight="1">
      <c r="A62" s="104" t="s">
        <v>1100</v>
      </c>
      <c r="B62" s="408">
        <v>80921653541</v>
      </c>
      <c r="C62" s="409" t="s">
        <v>1101</v>
      </c>
      <c r="D62" s="409" t="s">
        <v>1099</v>
      </c>
      <c r="E62" s="105" t="s">
        <v>1071</v>
      </c>
      <c r="F62" s="105" t="s">
        <v>1070</v>
      </c>
      <c r="G62" s="105" t="s">
        <v>1072</v>
      </c>
      <c r="H62" s="405">
        <v>6597614.9299999997</v>
      </c>
      <c r="I62" s="406">
        <v>24.920300000000001</v>
      </c>
      <c r="J62" s="407">
        <v>2.4549763102209798E-2</v>
      </c>
      <c r="K62" s="407">
        <v>2.5667330476937256E-3</v>
      </c>
      <c r="L62" s="407">
        <v>0.2592091150717688</v>
      </c>
      <c r="M62" s="275"/>
      <c r="N62" s="275"/>
      <c r="O62" s="275"/>
      <c r="P62" s="153"/>
      <c r="Q62" s="181"/>
      <c r="R62" s="76"/>
      <c r="S62" s="76"/>
    </row>
    <row r="63" spans="1:19" s="249" customFormat="1" ht="12.75" customHeight="1">
      <c r="A63" s="104" t="s">
        <v>1643</v>
      </c>
      <c r="B63" s="408" t="s">
        <v>1645</v>
      </c>
      <c r="C63" s="409" t="s">
        <v>1646</v>
      </c>
      <c r="D63" s="409" t="s">
        <v>1099</v>
      </c>
      <c r="E63" s="105" t="s">
        <v>1085</v>
      </c>
      <c r="F63" s="105" t="s">
        <v>1070</v>
      </c>
      <c r="G63" s="105" t="s">
        <v>1072</v>
      </c>
      <c r="H63" s="405">
        <v>1095212.0900000001</v>
      </c>
      <c r="I63" s="406">
        <v>99.637200000000007</v>
      </c>
      <c r="J63" s="407">
        <v>-3.6322353291331488E-3</v>
      </c>
      <c r="K63" s="407">
        <v>-3.631985472058008E-3</v>
      </c>
      <c r="L63" s="407" t="s">
        <v>1070</v>
      </c>
      <c r="M63" s="275"/>
      <c r="N63" s="275"/>
      <c r="O63" s="275"/>
      <c r="P63" s="153"/>
      <c r="Q63" s="181"/>
      <c r="R63" s="76"/>
      <c r="S63" s="76"/>
    </row>
    <row r="64" spans="1:19" s="249" customFormat="1" ht="12.75" customHeight="1">
      <c r="A64" s="414" t="s">
        <v>1102</v>
      </c>
      <c r="B64" s="408">
        <v>43449016606</v>
      </c>
      <c r="C64" s="409" t="s">
        <v>1103</v>
      </c>
      <c r="D64" s="409" t="s">
        <v>1099</v>
      </c>
      <c r="E64" s="105" t="s">
        <v>1073</v>
      </c>
      <c r="F64" s="105" t="s">
        <v>1070</v>
      </c>
      <c r="G64" s="105" t="s">
        <v>1072</v>
      </c>
      <c r="H64" s="405">
        <v>14874348.35</v>
      </c>
      <c r="I64" s="406">
        <v>20.549499999999998</v>
      </c>
      <c r="J64" s="407">
        <v>8.5700538183539621E-3</v>
      </c>
      <c r="K64" s="407">
        <v>-5.1269885840992124E-3</v>
      </c>
      <c r="L64" s="407">
        <v>0.14893468078935057</v>
      </c>
      <c r="M64" s="275"/>
      <c r="N64" s="275"/>
      <c r="O64" s="275"/>
      <c r="P64" s="153"/>
      <c r="Q64" s="181"/>
      <c r="R64" s="76"/>
      <c r="S64" s="76"/>
    </row>
    <row r="65" spans="1:19" s="249" customFormat="1" ht="12.75" customHeight="1">
      <c r="A65" s="414" t="s">
        <v>1337</v>
      </c>
      <c r="B65" s="408" t="s">
        <v>1104</v>
      </c>
      <c r="C65" s="409" t="s">
        <v>1105</v>
      </c>
      <c r="D65" s="409" t="s">
        <v>1099</v>
      </c>
      <c r="E65" s="105" t="s">
        <v>1075</v>
      </c>
      <c r="F65" s="105" t="s">
        <v>1070</v>
      </c>
      <c r="G65" s="105" t="s">
        <v>1072</v>
      </c>
      <c r="H65" s="405">
        <v>7029259.0899999999</v>
      </c>
      <c r="I65" s="406">
        <v>19.195599999999999</v>
      </c>
      <c r="J65" s="407">
        <v>-1.3697909327670121E-2</v>
      </c>
      <c r="K65" s="407">
        <v>4.7950631697446511E-4</v>
      </c>
      <c r="L65" s="407">
        <v>2.665404898340773E-2</v>
      </c>
      <c r="M65" s="275"/>
      <c r="N65" s="275"/>
      <c r="O65" s="275"/>
      <c r="P65" s="153"/>
      <c r="Q65" s="181"/>
      <c r="R65" s="76"/>
      <c r="S65" s="76"/>
    </row>
    <row r="66" spans="1:19" s="249" customFormat="1" ht="12.75" customHeight="1">
      <c r="A66" s="414" t="s">
        <v>1106</v>
      </c>
      <c r="B66" s="408" t="s">
        <v>1107</v>
      </c>
      <c r="C66" s="409" t="s">
        <v>1108</v>
      </c>
      <c r="D66" s="409" t="s">
        <v>1099</v>
      </c>
      <c r="E66" s="105" t="s">
        <v>1075</v>
      </c>
      <c r="F66" s="105" t="s">
        <v>1070</v>
      </c>
      <c r="G66" s="105" t="s">
        <v>1072</v>
      </c>
      <c r="H66" s="405">
        <v>21961680.600000001</v>
      </c>
      <c r="I66" s="406">
        <v>167.30250000000001</v>
      </c>
      <c r="J66" s="407">
        <v>-3.2185244774074473E-3</v>
      </c>
      <c r="K66" s="407">
        <v>-4.7927465763121235E-3</v>
      </c>
      <c r="L66" s="407">
        <v>2.9005292472100486E-2</v>
      </c>
      <c r="M66" s="275"/>
      <c r="N66" s="275"/>
      <c r="O66" s="275"/>
      <c r="P66" s="153"/>
      <c r="Q66" s="181"/>
      <c r="R66" s="76"/>
      <c r="S66" s="76"/>
    </row>
    <row r="67" spans="1:19" s="249" customFormat="1" ht="12.75" customHeight="1">
      <c r="A67" s="414" t="s">
        <v>1109</v>
      </c>
      <c r="B67" s="408">
        <v>99792542550</v>
      </c>
      <c r="C67" s="409" t="s">
        <v>1110</v>
      </c>
      <c r="D67" s="409" t="s">
        <v>111</v>
      </c>
      <c r="E67" s="105" t="s">
        <v>1073</v>
      </c>
      <c r="F67" s="105" t="s">
        <v>113</v>
      </c>
      <c r="G67" s="105" t="s">
        <v>1072</v>
      </c>
      <c r="H67" s="405">
        <v>15120895.77</v>
      </c>
      <c r="I67" s="406">
        <v>18.014299999999999</v>
      </c>
      <c r="J67" s="407">
        <v>4.2910742332420426E-3</v>
      </c>
      <c r="K67" s="407">
        <v>-4.9162307424613916E-3</v>
      </c>
      <c r="L67" s="407">
        <v>8.6127892534577866E-2</v>
      </c>
      <c r="M67" s="275"/>
      <c r="N67" s="275"/>
      <c r="O67" s="275"/>
      <c r="P67" s="153"/>
      <c r="Q67" s="181"/>
      <c r="R67" s="76"/>
      <c r="S67" s="76"/>
    </row>
    <row r="68" spans="1:19" s="249" customFormat="1" ht="12.75" customHeight="1">
      <c r="A68" s="414" t="s">
        <v>1070</v>
      </c>
      <c r="B68" s="408" t="s">
        <v>1070</v>
      </c>
      <c r="C68" s="409" t="s">
        <v>1070</v>
      </c>
      <c r="D68" s="409" t="s">
        <v>1070</v>
      </c>
      <c r="E68" s="105" t="s">
        <v>1070</v>
      </c>
      <c r="F68" s="105" t="s">
        <v>114</v>
      </c>
      <c r="G68" s="105" t="s">
        <v>1072</v>
      </c>
      <c r="H68" s="405">
        <v>5454928.1200000001</v>
      </c>
      <c r="I68" s="406">
        <v>17.2819</v>
      </c>
      <c r="J68" s="407">
        <v>6.1372005504873872E-3</v>
      </c>
      <c r="K68" s="407">
        <v>-5.335374627329581E-3</v>
      </c>
      <c r="L68" s="407">
        <v>8.0787487257740764E-2</v>
      </c>
      <c r="M68" s="275"/>
      <c r="N68" s="275"/>
      <c r="O68" s="275"/>
      <c r="P68" s="153"/>
      <c r="Q68" s="181"/>
      <c r="R68" s="76"/>
      <c r="S68" s="76"/>
    </row>
    <row r="69" spans="1:19" s="249" customFormat="1" ht="12.75" customHeight="1">
      <c r="A69" s="414" t="s">
        <v>1070</v>
      </c>
      <c r="B69" s="408" t="s">
        <v>1070</v>
      </c>
      <c r="C69" s="409" t="s">
        <v>1070</v>
      </c>
      <c r="D69" s="409" t="s">
        <v>1070</v>
      </c>
      <c r="E69" s="105" t="s">
        <v>1070</v>
      </c>
      <c r="F69" s="105" t="s">
        <v>115</v>
      </c>
      <c r="G69" s="105" t="s">
        <v>1072</v>
      </c>
      <c r="H69" s="405">
        <v>1592845.91</v>
      </c>
      <c r="I69" s="406">
        <v>17.930399999999999</v>
      </c>
      <c r="J69" s="407">
        <v>4.5035856660903928E-2</v>
      </c>
      <c r="K69" s="407">
        <v>-4.7071361961011915E-3</v>
      </c>
      <c r="L69" s="407">
        <v>8.877608025066186E-2</v>
      </c>
      <c r="M69" s="275"/>
      <c r="N69" s="275"/>
      <c r="O69" s="275"/>
      <c r="P69" s="153"/>
      <c r="Q69" s="181"/>
      <c r="R69" s="76"/>
      <c r="S69" s="76"/>
    </row>
    <row r="70" spans="1:19" s="249" customFormat="1" ht="12.75" customHeight="1">
      <c r="A70" s="414" t="s">
        <v>1390</v>
      </c>
      <c r="B70" s="408" t="s">
        <v>1391</v>
      </c>
      <c r="C70" s="409" t="s">
        <v>1392</v>
      </c>
      <c r="D70" s="409" t="s">
        <v>111</v>
      </c>
      <c r="E70" s="105" t="s">
        <v>1071</v>
      </c>
      <c r="F70" s="105" t="s">
        <v>113</v>
      </c>
      <c r="G70" s="105" t="s">
        <v>1072</v>
      </c>
      <c r="H70" s="405">
        <v>10882805.800000001</v>
      </c>
      <c r="I70" s="406">
        <v>14.363099999999999</v>
      </c>
      <c r="J70" s="407">
        <v>6.5270038758246107E-2</v>
      </c>
      <c r="K70" s="407">
        <v>2.275785950795739E-2</v>
      </c>
      <c r="L70" s="407">
        <v>0.14189788607864484</v>
      </c>
      <c r="M70" s="275"/>
      <c r="N70" s="275"/>
      <c r="O70" s="275"/>
      <c r="P70" s="153"/>
      <c r="Q70" s="181"/>
      <c r="R70" s="76"/>
      <c r="S70" s="76"/>
    </row>
    <row r="71" spans="1:19" s="249" customFormat="1" ht="12.75" customHeight="1">
      <c r="A71" s="414" t="s">
        <v>1070</v>
      </c>
      <c r="B71" s="408" t="s">
        <v>1070</v>
      </c>
      <c r="C71" s="409" t="s">
        <v>1070</v>
      </c>
      <c r="D71" s="409" t="s">
        <v>1070</v>
      </c>
      <c r="E71" s="105" t="s">
        <v>1070</v>
      </c>
      <c r="F71" s="105" t="s">
        <v>114</v>
      </c>
      <c r="G71" s="105" t="s">
        <v>1072</v>
      </c>
      <c r="H71" s="405">
        <v>5937988.0800000001</v>
      </c>
      <c r="I71" s="406">
        <v>71.445300000000003</v>
      </c>
      <c r="J71" s="407">
        <v>1.8701587044873236E-2</v>
      </c>
      <c r="K71" s="407">
        <v>2.2120456486564244E-2</v>
      </c>
      <c r="L71" s="407" t="s">
        <v>1070</v>
      </c>
      <c r="M71" s="275"/>
      <c r="N71" s="275"/>
      <c r="O71" s="275"/>
      <c r="P71" s="153"/>
      <c r="Q71" s="181"/>
      <c r="R71" s="76"/>
      <c r="S71" s="76"/>
    </row>
    <row r="72" spans="1:19" ht="12.75" customHeight="1">
      <c r="A72" s="104" t="s">
        <v>1111</v>
      </c>
      <c r="B72" s="408">
        <v>48827873221</v>
      </c>
      <c r="C72" s="409" t="s">
        <v>1112</v>
      </c>
      <c r="D72" s="409" t="s">
        <v>111</v>
      </c>
      <c r="E72" s="105" t="s">
        <v>1075</v>
      </c>
      <c r="F72" s="105" t="s">
        <v>113</v>
      </c>
      <c r="G72" s="105" t="s">
        <v>1072</v>
      </c>
      <c r="H72" s="405">
        <v>9730169.5399999991</v>
      </c>
      <c r="I72" s="406">
        <v>225.51050000000001</v>
      </c>
      <c r="J72" s="407">
        <v>0.13531509058922042</v>
      </c>
      <c r="K72" s="407">
        <v>-1.0355891048548171E-2</v>
      </c>
      <c r="L72" s="407">
        <v>2.8361388127470688E-2</v>
      </c>
      <c r="M72" s="275"/>
      <c r="N72" s="275"/>
      <c r="O72" s="275"/>
      <c r="P72" s="153"/>
      <c r="Q72" s="181"/>
      <c r="R72" s="76"/>
      <c r="S72" s="76"/>
    </row>
    <row r="73" spans="1:19" ht="12.75" customHeight="1">
      <c r="A73" s="414" t="s">
        <v>1070</v>
      </c>
      <c r="B73" s="408" t="s">
        <v>1070</v>
      </c>
      <c r="C73" s="409" t="s">
        <v>1070</v>
      </c>
      <c r="D73" s="409" t="s">
        <v>1070</v>
      </c>
      <c r="E73" s="105" t="s">
        <v>1070</v>
      </c>
      <c r="F73" s="105" t="s">
        <v>114</v>
      </c>
      <c r="G73" s="105" t="s">
        <v>1072</v>
      </c>
      <c r="H73" s="405">
        <v>5319989.43</v>
      </c>
      <c r="I73" s="406">
        <v>214.66929999999999</v>
      </c>
      <c r="J73" s="407">
        <v>-1.3606452726479978E-2</v>
      </c>
      <c r="K73" s="407">
        <v>-1.0765625756029351E-2</v>
      </c>
      <c r="L73" s="407">
        <v>2.3293627167540354E-2</v>
      </c>
      <c r="M73" s="275"/>
      <c r="N73" s="275"/>
      <c r="O73" s="275"/>
      <c r="P73" s="153"/>
      <c r="Q73" s="181"/>
      <c r="R73" s="76"/>
      <c r="S73" s="76"/>
    </row>
    <row r="74" spans="1:19" ht="12.75" customHeight="1">
      <c r="A74" s="104" t="s">
        <v>1070</v>
      </c>
      <c r="B74" s="177" t="s">
        <v>1070</v>
      </c>
      <c r="C74" s="403" t="s">
        <v>1070</v>
      </c>
      <c r="D74" s="409" t="s">
        <v>1070</v>
      </c>
      <c r="E74" s="105" t="s">
        <v>1070</v>
      </c>
      <c r="F74" s="105" t="s">
        <v>115</v>
      </c>
      <c r="G74" s="105" t="s">
        <v>1072</v>
      </c>
      <c r="H74" s="410">
        <v>1008633.75</v>
      </c>
      <c r="I74" s="411">
        <v>220.65530000000001</v>
      </c>
      <c r="J74" s="407">
        <v>4.2178624348342408E-2</v>
      </c>
      <c r="K74" s="407">
        <v>-1.0135715589864591E-2</v>
      </c>
      <c r="L74" s="407">
        <v>3.0960786585730649E-2</v>
      </c>
      <c r="M74" s="275"/>
      <c r="N74" s="275"/>
      <c r="O74" s="275"/>
      <c r="P74" s="153"/>
      <c r="Q74" s="181"/>
      <c r="R74" s="76"/>
      <c r="S74" s="76"/>
    </row>
    <row r="75" spans="1:19" ht="12.75" customHeight="1">
      <c r="A75" s="104" t="s">
        <v>1113</v>
      </c>
      <c r="B75" s="177" t="s">
        <v>1114</v>
      </c>
      <c r="C75" s="403" t="s">
        <v>952</v>
      </c>
      <c r="D75" s="409" t="s">
        <v>111</v>
      </c>
      <c r="E75" s="105" t="s">
        <v>1071</v>
      </c>
      <c r="F75" s="105" t="s">
        <v>113</v>
      </c>
      <c r="G75" s="105" t="s">
        <v>1072</v>
      </c>
      <c r="H75" s="405">
        <v>6882617.1200000001</v>
      </c>
      <c r="I75" s="406">
        <v>27.3992</v>
      </c>
      <c r="J75" s="407">
        <v>0.10224936528332673</v>
      </c>
      <c r="K75" s="407">
        <v>2.0633034460408206E-2</v>
      </c>
      <c r="L75" s="407">
        <v>0.32337712519319939</v>
      </c>
      <c r="M75" s="275"/>
      <c r="N75" s="275"/>
      <c r="O75" s="275"/>
      <c r="P75" s="153"/>
      <c r="Q75" s="181"/>
      <c r="R75" s="76"/>
      <c r="S75" s="76"/>
    </row>
    <row r="76" spans="1:19" ht="12.75" customHeight="1">
      <c r="A76" s="414" t="s">
        <v>1070</v>
      </c>
      <c r="B76" s="177" t="s">
        <v>1070</v>
      </c>
      <c r="C76" s="403" t="s">
        <v>1070</v>
      </c>
      <c r="D76" s="403" t="s">
        <v>1070</v>
      </c>
      <c r="E76" s="105" t="s">
        <v>1070</v>
      </c>
      <c r="F76" s="105" t="s">
        <v>114</v>
      </c>
      <c r="G76" s="105" t="s">
        <v>1072</v>
      </c>
      <c r="H76" s="405">
        <v>90218.58</v>
      </c>
      <c r="I76" s="406">
        <v>27.397099999999998</v>
      </c>
      <c r="J76" s="407">
        <v>2.0634980252178359E-2</v>
      </c>
      <c r="K76" s="407">
        <v>2.0634648626095098E-2</v>
      </c>
      <c r="L76" s="407">
        <v>0.32349303884911529</v>
      </c>
      <c r="M76" s="275"/>
      <c r="N76" s="275"/>
      <c r="O76" s="275"/>
      <c r="P76" s="153"/>
      <c r="Q76" s="181"/>
      <c r="R76" s="76"/>
      <c r="S76" s="76"/>
    </row>
    <row r="77" spans="1:19" ht="12.75" customHeight="1">
      <c r="A77" s="414" t="s">
        <v>1295</v>
      </c>
      <c r="B77" s="177" t="s">
        <v>1321</v>
      </c>
      <c r="C77" s="403" t="s">
        <v>1322</v>
      </c>
      <c r="D77" s="403" t="s">
        <v>111</v>
      </c>
      <c r="E77" s="105" t="s">
        <v>1073</v>
      </c>
      <c r="F77" s="105" t="s">
        <v>113</v>
      </c>
      <c r="G77" s="105" t="s">
        <v>1095</v>
      </c>
      <c r="H77" s="405">
        <v>1459660.53</v>
      </c>
      <c r="I77" s="406">
        <v>114.93899999999999</v>
      </c>
      <c r="J77" s="407">
        <v>6.6930448940341059E-3</v>
      </c>
      <c r="K77" s="407">
        <v>-2.1951684397606974E-2</v>
      </c>
      <c r="L77" s="407">
        <v>0.11809033815844905</v>
      </c>
      <c r="M77" s="275"/>
      <c r="N77" s="275"/>
      <c r="O77" s="275"/>
      <c r="P77" s="153"/>
      <c r="Q77" s="181"/>
      <c r="R77" s="76"/>
      <c r="S77" s="76"/>
    </row>
    <row r="78" spans="1:19" ht="12.75" customHeight="1">
      <c r="A78" s="104" t="s">
        <v>1070</v>
      </c>
      <c r="B78" s="177" t="s">
        <v>1070</v>
      </c>
      <c r="C78" s="403" t="s">
        <v>1070</v>
      </c>
      <c r="D78" s="403" t="s">
        <v>1070</v>
      </c>
      <c r="E78" s="105" t="s">
        <v>1070</v>
      </c>
      <c r="F78" s="105" t="s">
        <v>114</v>
      </c>
      <c r="G78" s="105" t="s">
        <v>1095</v>
      </c>
      <c r="H78" s="405">
        <v>0</v>
      </c>
      <c r="I78" s="406">
        <v>0</v>
      </c>
      <c r="J78" s="407" t="s">
        <v>1070</v>
      </c>
      <c r="K78" s="407" t="s">
        <v>1070</v>
      </c>
      <c r="L78" s="407" t="s">
        <v>1070</v>
      </c>
      <c r="M78" s="275"/>
      <c r="N78" s="275"/>
      <c r="O78" s="275"/>
      <c r="P78" s="153"/>
      <c r="Q78" s="181"/>
      <c r="R78" s="76"/>
      <c r="S78" s="76"/>
    </row>
    <row r="79" spans="1:19" ht="12.75" customHeight="1">
      <c r="A79" s="123" t="s">
        <v>1070</v>
      </c>
      <c r="B79" s="177" t="s">
        <v>1070</v>
      </c>
      <c r="C79" s="403" t="s">
        <v>1070</v>
      </c>
      <c r="D79" s="403" t="s">
        <v>1070</v>
      </c>
      <c r="E79" s="412" t="s">
        <v>1070</v>
      </c>
      <c r="F79" s="412" t="s">
        <v>115</v>
      </c>
      <c r="G79" s="412" t="s">
        <v>1095</v>
      </c>
      <c r="H79" s="405">
        <v>0</v>
      </c>
      <c r="I79" s="406">
        <v>0</v>
      </c>
      <c r="J79" s="407" t="s">
        <v>1070</v>
      </c>
      <c r="K79" s="407" t="s">
        <v>1070</v>
      </c>
      <c r="L79" s="407" t="s">
        <v>1070</v>
      </c>
      <c r="M79" s="275"/>
      <c r="N79" s="275"/>
      <c r="O79" s="275"/>
      <c r="P79" s="153"/>
      <c r="Q79" s="181"/>
      <c r="R79" s="76"/>
      <c r="S79" s="76"/>
    </row>
    <row r="80" spans="1:19" ht="12.75" customHeight="1">
      <c r="A80" s="104" t="s">
        <v>1589</v>
      </c>
      <c r="B80" s="177" t="s">
        <v>1590</v>
      </c>
      <c r="C80" s="403" t="s">
        <v>1591</v>
      </c>
      <c r="D80" s="403" t="s">
        <v>111</v>
      </c>
      <c r="E80" s="105" t="s">
        <v>1075</v>
      </c>
      <c r="F80" s="105" t="s">
        <v>1070</v>
      </c>
      <c r="G80" s="105" t="s">
        <v>1072</v>
      </c>
      <c r="H80" s="106">
        <v>6424588.4699999997</v>
      </c>
      <c r="I80" s="107">
        <v>10.1554</v>
      </c>
      <c r="J80" s="407">
        <v>0.11572353906988608</v>
      </c>
      <c r="K80" s="407">
        <v>-5.4840668272714277E-3</v>
      </c>
      <c r="L80" s="407" t="s">
        <v>1070</v>
      </c>
      <c r="M80" s="275"/>
      <c r="N80" s="275"/>
      <c r="O80" s="275"/>
      <c r="P80" s="153"/>
      <c r="Q80" s="181"/>
      <c r="R80" s="76"/>
      <c r="S80" s="76"/>
    </row>
    <row r="81" spans="1:19" ht="12.75" customHeight="1">
      <c r="A81" s="104" t="s">
        <v>1448</v>
      </c>
      <c r="B81" s="177" t="s">
        <v>1491</v>
      </c>
      <c r="C81" s="403" t="s">
        <v>1451</v>
      </c>
      <c r="D81" s="403" t="s">
        <v>111</v>
      </c>
      <c r="E81" s="105" t="s">
        <v>1449</v>
      </c>
      <c r="F81" s="105" t="s">
        <v>1070</v>
      </c>
      <c r="G81" s="105" t="s">
        <v>1072</v>
      </c>
      <c r="H81" s="106">
        <v>33253249.010000002</v>
      </c>
      <c r="I81" s="107">
        <v>104.14360000000001</v>
      </c>
      <c r="J81" s="407">
        <v>-0.12710145698997766</v>
      </c>
      <c r="K81" s="407">
        <v>2.1921594213776263E-3</v>
      </c>
      <c r="L81" s="407">
        <v>3.4326724448787704E-2</v>
      </c>
      <c r="M81" s="275"/>
      <c r="N81" s="275"/>
      <c r="O81" s="275"/>
      <c r="P81" s="153"/>
      <c r="Q81" s="181"/>
      <c r="R81" s="76"/>
      <c r="S81" s="76"/>
    </row>
    <row r="82" spans="1:19" ht="12.75" customHeight="1">
      <c r="A82" s="104" t="s">
        <v>1117</v>
      </c>
      <c r="B82" s="177">
        <v>61691616181</v>
      </c>
      <c r="C82" s="403" t="s">
        <v>1118</v>
      </c>
      <c r="D82" s="403" t="s">
        <v>111</v>
      </c>
      <c r="E82" s="105" t="s">
        <v>1071</v>
      </c>
      <c r="F82" s="105" t="s">
        <v>113</v>
      </c>
      <c r="G82" s="105" t="s">
        <v>1072</v>
      </c>
      <c r="H82" s="106">
        <v>20395904.989999998</v>
      </c>
      <c r="I82" s="107">
        <v>20.432500000000001</v>
      </c>
      <c r="J82" s="407">
        <v>1.3023582437116765E-2</v>
      </c>
      <c r="K82" s="407">
        <v>2.0450399199640756E-3</v>
      </c>
      <c r="L82" s="407">
        <v>0.13990114255110231</v>
      </c>
      <c r="M82" s="275"/>
      <c r="N82" s="275"/>
      <c r="O82" s="275"/>
      <c r="P82" s="153"/>
      <c r="Q82" s="181"/>
      <c r="R82" s="76"/>
      <c r="S82" s="76"/>
    </row>
    <row r="83" spans="1:19" ht="12.75" customHeight="1">
      <c r="A83" s="104" t="s">
        <v>1070</v>
      </c>
      <c r="B83" s="408" t="s">
        <v>1070</v>
      </c>
      <c r="C83" s="409" t="s">
        <v>1070</v>
      </c>
      <c r="D83" s="409" t="s">
        <v>1070</v>
      </c>
      <c r="E83" s="105" t="s">
        <v>1070</v>
      </c>
      <c r="F83" s="105" t="s">
        <v>114</v>
      </c>
      <c r="G83" s="105" t="s">
        <v>1072</v>
      </c>
      <c r="H83" s="405">
        <v>8871827.2200000007</v>
      </c>
      <c r="I83" s="413">
        <v>19.245100000000001</v>
      </c>
      <c r="J83" s="407">
        <v>1.0271264267366131E-2</v>
      </c>
      <c r="K83" s="407">
        <v>1.2017479970867218E-3</v>
      </c>
      <c r="L83" s="407">
        <v>0.1286588119380927</v>
      </c>
      <c r="M83" s="275"/>
      <c r="N83" s="275"/>
      <c r="O83" s="275"/>
      <c r="P83" s="153"/>
      <c r="Q83" s="181"/>
      <c r="R83" s="76"/>
      <c r="S83" s="76"/>
    </row>
    <row r="84" spans="1:19" ht="12.75" customHeight="1">
      <c r="A84" s="123" t="s">
        <v>1070</v>
      </c>
      <c r="B84" s="408" t="s">
        <v>1070</v>
      </c>
      <c r="C84" s="409" t="s">
        <v>1070</v>
      </c>
      <c r="D84" s="409" t="s">
        <v>1070</v>
      </c>
      <c r="E84" s="105" t="s">
        <v>1070</v>
      </c>
      <c r="F84" s="105" t="s">
        <v>115</v>
      </c>
      <c r="G84" s="105" t="s">
        <v>1072</v>
      </c>
      <c r="H84" s="405">
        <v>352471.76</v>
      </c>
      <c r="I84" s="413">
        <v>20.577400000000001</v>
      </c>
      <c r="J84" s="407">
        <v>5.6006598877295755E-2</v>
      </c>
      <c r="K84" s="407">
        <v>2.4699537675318961E-3</v>
      </c>
      <c r="L84" s="407">
        <v>0.14551810904394502</v>
      </c>
      <c r="M84" s="275"/>
      <c r="N84" s="275"/>
      <c r="O84" s="275"/>
      <c r="P84" s="153"/>
      <c r="Q84" s="181"/>
      <c r="R84" s="76"/>
      <c r="S84" s="76"/>
    </row>
    <row r="85" spans="1:19" s="249" customFormat="1" ht="13.5" customHeight="1">
      <c r="A85" s="104" t="s">
        <v>1070</v>
      </c>
      <c r="B85" s="408" t="s">
        <v>1070</v>
      </c>
      <c r="C85" s="409" t="s">
        <v>1070</v>
      </c>
      <c r="D85" s="409" t="s">
        <v>1070</v>
      </c>
      <c r="E85" s="105" t="s">
        <v>1070</v>
      </c>
      <c r="F85" s="105" t="s">
        <v>1071</v>
      </c>
      <c r="G85" s="105" t="s">
        <v>1072</v>
      </c>
      <c r="H85" s="405">
        <v>47841.919999999998</v>
      </c>
      <c r="I85" s="413">
        <v>21.479199999999999</v>
      </c>
      <c r="J85" s="407">
        <v>-9.3724841886954069E-3</v>
      </c>
      <c r="K85" s="407">
        <v>2.8901869049786644E-3</v>
      </c>
      <c r="L85" s="407">
        <v>0.15126145006458658</v>
      </c>
      <c r="M85" s="275"/>
      <c r="N85" s="275"/>
      <c r="O85" s="275"/>
      <c r="P85" s="153"/>
      <c r="Q85" s="181"/>
      <c r="R85" s="76"/>
      <c r="S85" s="76"/>
    </row>
    <row r="86" spans="1:19" s="249" customFormat="1" ht="13.5" customHeight="1">
      <c r="A86" s="104" t="s">
        <v>1119</v>
      </c>
      <c r="B86" s="408" t="s">
        <v>1120</v>
      </c>
      <c r="C86" s="409" t="s">
        <v>1121</v>
      </c>
      <c r="D86" s="409" t="s">
        <v>111</v>
      </c>
      <c r="E86" s="105" t="s">
        <v>1071</v>
      </c>
      <c r="F86" s="105" t="s">
        <v>113</v>
      </c>
      <c r="G86" s="105" t="s">
        <v>1095</v>
      </c>
      <c r="H86" s="405">
        <v>12114800.48</v>
      </c>
      <c r="I86" s="413">
        <v>114.4706</v>
      </c>
      <c r="J86" s="407">
        <v>4.5895087228659648E-2</v>
      </c>
      <c r="K86" s="407">
        <v>5.8356953594618233E-3</v>
      </c>
      <c r="L86" s="407">
        <v>0.22922948605327953</v>
      </c>
      <c r="M86" s="275"/>
      <c r="N86" s="275"/>
      <c r="O86" s="275"/>
      <c r="P86" s="153"/>
      <c r="Q86" s="181"/>
      <c r="R86" s="76"/>
      <c r="S86" s="76"/>
    </row>
    <row r="87" spans="1:19" s="249" customFormat="1" ht="13.5" customHeight="1">
      <c r="A87" s="104" t="s">
        <v>1070</v>
      </c>
      <c r="B87" s="408" t="s">
        <v>1070</v>
      </c>
      <c r="C87" s="409" t="s">
        <v>1070</v>
      </c>
      <c r="D87" s="409" t="s">
        <v>1070</v>
      </c>
      <c r="E87" s="105" t="s">
        <v>1070</v>
      </c>
      <c r="F87" s="105" t="s">
        <v>114</v>
      </c>
      <c r="G87" s="105" t="s">
        <v>1095</v>
      </c>
      <c r="H87" s="405">
        <v>8234363.5700000003</v>
      </c>
      <c r="I87" s="413">
        <v>110.3674</v>
      </c>
      <c r="J87" s="407">
        <v>3.6125281035944257E-2</v>
      </c>
      <c r="K87" s="407">
        <v>5.0083704071322011E-3</v>
      </c>
      <c r="L87" s="407">
        <v>0.21718464999486597</v>
      </c>
      <c r="M87" s="275"/>
      <c r="N87" s="275"/>
      <c r="O87" s="275"/>
      <c r="P87" s="153"/>
      <c r="Q87" s="181"/>
      <c r="R87" s="76"/>
      <c r="S87" s="76"/>
    </row>
    <row r="88" spans="1:19" s="249" customFormat="1" ht="13.5" customHeight="1">
      <c r="A88" s="104" t="s">
        <v>1070</v>
      </c>
      <c r="B88" s="408" t="s">
        <v>1070</v>
      </c>
      <c r="C88" s="409" t="s">
        <v>1070</v>
      </c>
      <c r="D88" s="409" t="s">
        <v>1070</v>
      </c>
      <c r="E88" s="105" t="s">
        <v>1070</v>
      </c>
      <c r="F88" s="105" t="s">
        <v>115</v>
      </c>
      <c r="G88" s="105" t="s">
        <v>1095</v>
      </c>
      <c r="H88" s="405">
        <v>1112510.04</v>
      </c>
      <c r="I88" s="413">
        <v>114.89319999999999</v>
      </c>
      <c r="J88" s="407">
        <v>7.6927223008928625E-2</v>
      </c>
      <c r="K88" s="407">
        <v>6.2459801090288813E-3</v>
      </c>
      <c r="L88" s="407">
        <v>0.23528748364101415</v>
      </c>
      <c r="M88" s="275"/>
      <c r="N88" s="275"/>
      <c r="O88" s="275"/>
      <c r="P88" s="153"/>
      <c r="Q88" s="181"/>
      <c r="R88" s="76"/>
      <c r="S88" s="76"/>
    </row>
    <row r="89" spans="1:19" ht="13.5" customHeight="1">
      <c r="A89" s="414" t="s">
        <v>1070</v>
      </c>
      <c r="B89" s="408" t="s">
        <v>1070</v>
      </c>
      <c r="C89" s="409" t="s">
        <v>1070</v>
      </c>
      <c r="D89" s="409" t="s">
        <v>1070</v>
      </c>
      <c r="E89" s="105" t="s">
        <v>1070</v>
      </c>
      <c r="F89" s="105" t="s">
        <v>1071</v>
      </c>
      <c r="G89" s="105" t="s">
        <v>1095</v>
      </c>
      <c r="H89" s="405">
        <v>382157.77</v>
      </c>
      <c r="I89" s="413">
        <v>118.9145</v>
      </c>
      <c r="J89" s="407">
        <v>3.3174263148014083E-2</v>
      </c>
      <c r="K89" s="407">
        <v>6.6619880210294635E-3</v>
      </c>
      <c r="L89" s="407">
        <v>0.24121526384219871</v>
      </c>
      <c r="M89" s="275"/>
      <c r="N89" s="275"/>
      <c r="O89" s="275"/>
      <c r="P89" s="153"/>
      <c r="Q89" s="181"/>
      <c r="R89" s="76"/>
      <c r="S89" s="76"/>
    </row>
    <row r="90" spans="1:19" s="249" customFormat="1" ht="12.75" customHeight="1">
      <c r="A90" s="414" t="s">
        <v>1122</v>
      </c>
      <c r="B90" s="408" t="s">
        <v>1123</v>
      </c>
      <c r="C90" s="409" t="s">
        <v>1124</v>
      </c>
      <c r="D90" s="409" t="s">
        <v>111</v>
      </c>
      <c r="E90" s="105" t="s">
        <v>1085</v>
      </c>
      <c r="F90" s="105" t="s">
        <v>113</v>
      </c>
      <c r="G90" s="105" t="s">
        <v>1072</v>
      </c>
      <c r="H90" s="405">
        <v>2494711.62</v>
      </c>
      <c r="I90" s="413">
        <v>118.5091</v>
      </c>
      <c r="J90" s="407">
        <v>2.1917193174273875E-2</v>
      </c>
      <c r="K90" s="407">
        <v>-6.7360752576420824E-3</v>
      </c>
      <c r="L90" s="407">
        <v>4.1431740050477117E-2</v>
      </c>
      <c r="M90" s="275"/>
      <c r="N90" s="275"/>
      <c r="O90" s="275"/>
      <c r="P90" s="153"/>
      <c r="Q90" s="181"/>
      <c r="R90" s="76"/>
      <c r="S90" s="76"/>
    </row>
    <row r="91" spans="1:19" ht="12.75" customHeight="1">
      <c r="A91" s="123" t="s">
        <v>1070</v>
      </c>
      <c r="B91" s="408" t="s">
        <v>1070</v>
      </c>
      <c r="C91" s="409" t="s">
        <v>1070</v>
      </c>
      <c r="D91" s="409" t="s">
        <v>1070</v>
      </c>
      <c r="E91" s="105" t="s">
        <v>1070</v>
      </c>
      <c r="F91" s="105" t="s">
        <v>114</v>
      </c>
      <c r="G91" s="105" t="s">
        <v>1072</v>
      </c>
      <c r="H91" s="405">
        <v>13958280.09</v>
      </c>
      <c r="I91" s="406">
        <v>113.98990000000001</v>
      </c>
      <c r="J91" s="407">
        <v>-1.1490739159985441E-2</v>
      </c>
      <c r="K91" s="407">
        <v>-7.1284044794670542E-3</v>
      </c>
      <c r="L91" s="407">
        <v>3.6523410682411273E-2</v>
      </c>
      <c r="M91" s="275"/>
      <c r="N91" s="275"/>
      <c r="O91" s="275"/>
      <c r="P91" s="153"/>
      <c r="Q91" s="181"/>
      <c r="R91" s="76"/>
      <c r="S91" s="76"/>
    </row>
    <row r="92" spans="1:19" ht="12.75" customHeight="1">
      <c r="A92" s="123" t="s">
        <v>1070</v>
      </c>
      <c r="B92" s="408" t="s">
        <v>1070</v>
      </c>
      <c r="C92" s="409" t="s">
        <v>1070</v>
      </c>
      <c r="D92" s="409" t="s">
        <v>1070</v>
      </c>
      <c r="E92" s="105" t="s">
        <v>1070</v>
      </c>
      <c r="F92" s="105" t="s">
        <v>115</v>
      </c>
      <c r="G92" s="105" t="s">
        <v>1072</v>
      </c>
      <c r="H92" s="405">
        <v>92764.06</v>
      </c>
      <c r="I92" s="406">
        <v>116.31270000000001</v>
      </c>
      <c r="J92" s="407">
        <v>-7.9902419520239132E-4</v>
      </c>
      <c r="K92" s="407">
        <v>-6.5417591259204766E-3</v>
      </c>
      <c r="L92" s="407">
        <v>4.3819477536998663E-2</v>
      </c>
      <c r="M92" s="275"/>
      <c r="N92" s="275"/>
      <c r="O92" s="275"/>
      <c r="P92" s="153"/>
      <c r="Q92" s="181"/>
      <c r="R92" s="76"/>
      <c r="S92" s="76"/>
    </row>
    <row r="93" spans="1:19" s="249" customFormat="1" ht="12.75" customHeight="1">
      <c r="A93" s="123" t="s">
        <v>1511</v>
      </c>
      <c r="B93" s="408">
        <v>30290598804</v>
      </c>
      <c r="C93" s="409" t="s">
        <v>1089</v>
      </c>
      <c r="D93" s="409" t="s">
        <v>111</v>
      </c>
      <c r="E93" s="105" t="s">
        <v>1071</v>
      </c>
      <c r="F93" s="105" t="s">
        <v>1070</v>
      </c>
      <c r="G93" s="105" t="s">
        <v>1072</v>
      </c>
      <c r="H93" s="405">
        <v>3793610.62</v>
      </c>
      <c r="I93" s="406">
        <v>0.51719999999999999</v>
      </c>
      <c r="J93" s="407">
        <v>1.8873830165987648E-2</v>
      </c>
      <c r="K93" s="407">
        <v>1.8711837699428635E-2</v>
      </c>
      <c r="L93" s="407">
        <v>0.11258562087697599</v>
      </c>
      <c r="M93" s="275"/>
      <c r="N93" s="275"/>
      <c r="O93" s="275"/>
      <c r="P93" s="223"/>
      <c r="Q93" s="224"/>
      <c r="R93" s="76"/>
      <c r="S93" s="76"/>
    </row>
    <row r="94" spans="1:19" s="249" customFormat="1" ht="12.75" customHeight="1">
      <c r="A94" s="123" t="s">
        <v>1125</v>
      </c>
      <c r="B94" s="408" t="s">
        <v>1126</v>
      </c>
      <c r="C94" s="409" t="s">
        <v>1038</v>
      </c>
      <c r="D94" s="409" t="s">
        <v>111</v>
      </c>
      <c r="E94" s="105" t="s">
        <v>1071</v>
      </c>
      <c r="F94" s="105" t="s">
        <v>113</v>
      </c>
      <c r="G94" s="105" t="s">
        <v>1072</v>
      </c>
      <c r="H94" s="405">
        <v>15193716.380000001</v>
      </c>
      <c r="I94" s="406">
        <v>32.537599999999998</v>
      </c>
      <c r="J94" s="407">
        <v>2.1390122121011101E-2</v>
      </c>
      <c r="K94" s="407">
        <v>1.5790558132855459E-2</v>
      </c>
      <c r="L94" s="407">
        <v>0.40717739354570859</v>
      </c>
      <c r="M94" s="275"/>
      <c r="N94" s="275"/>
      <c r="O94" s="275"/>
      <c r="P94" s="223"/>
      <c r="Q94" s="224"/>
      <c r="R94" s="76"/>
      <c r="S94" s="76"/>
    </row>
    <row r="95" spans="1:19" s="249" customFormat="1" ht="12.75" customHeight="1">
      <c r="A95" s="123" t="s">
        <v>1070</v>
      </c>
      <c r="B95" s="408" t="s">
        <v>1070</v>
      </c>
      <c r="C95" s="409" t="s">
        <v>1070</v>
      </c>
      <c r="D95" s="409" t="s">
        <v>1070</v>
      </c>
      <c r="E95" s="105" t="s">
        <v>1070</v>
      </c>
      <c r="F95" s="105" t="s">
        <v>114</v>
      </c>
      <c r="G95" s="105" t="s">
        <v>1072</v>
      </c>
      <c r="H95" s="405">
        <v>701745.16</v>
      </c>
      <c r="I95" s="406">
        <v>32.5379</v>
      </c>
      <c r="J95" s="407">
        <v>4.0885168622706303E-2</v>
      </c>
      <c r="K95" s="407">
        <v>1.5787239090665039E-2</v>
      </c>
      <c r="L95" s="407">
        <v>0.40718428211238322</v>
      </c>
      <c r="M95" s="275"/>
      <c r="N95" s="275"/>
      <c r="O95" s="275"/>
      <c r="P95" s="223"/>
      <c r="Q95" s="224"/>
      <c r="R95" s="76"/>
      <c r="S95" s="76"/>
    </row>
    <row r="96" spans="1:19" s="249" customFormat="1" ht="12.75" customHeight="1">
      <c r="A96" s="123" t="s">
        <v>1127</v>
      </c>
      <c r="B96" s="408" t="s">
        <v>1128</v>
      </c>
      <c r="C96" s="409" t="s">
        <v>1129</v>
      </c>
      <c r="D96" s="409" t="s">
        <v>111</v>
      </c>
      <c r="E96" s="105" t="s">
        <v>1071</v>
      </c>
      <c r="F96" s="105" t="s">
        <v>113</v>
      </c>
      <c r="G96" s="105" t="s">
        <v>1072</v>
      </c>
      <c r="H96" s="405">
        <v>44001035.420000002</v>
      </c>
      <c r="I96" s="406">
        <v>221.23150000000001</v>
      </c>
      <c r="J96" s="407">
        <v>4.0685191403338816E-2</v>
      </c>
      <c r="K96" s="407">
        <v>3.0292911737147099E-2</v>
      </c>
      <c r="L96" s="407">
        <v>0.17987679189606198</v>
      </c>
      <c r="M96" s="275"/>
      <c r="N96" s="275"/>
      <c r="O96" s="275"/>
      <c r="P96" s="223"/>
      <c r="Q96" s="224"/>
      <c r="R96" s="76"/>
      <c r="S96" s="76"/>
    </row>
    <row r="97" spans="1:19" s="1034" customFormat="1" ht="12.75" customHeight="1">
      <c r="A97" s="123" t="s">
        <v>1070</v>
      </c>
      <c r="B97" s="408" t="s">
        <v>1070</v>
      </c>
      <c r="C97" s="409" t="s">
        <v>1070</v>
      </c>
      <c r="D97" s="409" t="s">
        <v>1070</v>
      </c>
      <c r="E97" s="105" t="s">
        <v>1070</v>
      </c>
      <c r="F97" s="105" t="s">
        <v>114</v>
      </c>
      <c r="G97" s="105" t="s">
        <v>1072</v>
      </c>
      <c r="H97" s="405">
        <v>13965497.57</v>
      </c>
      <c r="I97" s="406">
        <v>199.73169999999999</v>
      </c>
      <c r="J97" s="407">
        <v>2.7675216342411657E-2</v>
      </c>
      <c r="K97" s="407">
        <v>2.9458349633510128E-2</v>
      </c>
      <c r="L97" s="407">
        <v>0.16852731591448933</v>
      </c>
      <c r="M97" s="275"/>
      <c r="N97" s="275"/>
      <c r="O97" s="275"/>
      <c r="P97" s="223"/>
      <c r="Q97" s="224"/>
      <c r="R97" s="76"/>
      <c r="S97" s="76"/>
    </row>
    <row r="98" spans="1:19" s="1034" customFormat="1" ht="12.75" customHeight="1">
      <c r="A98" s="123" t="s">
        <v>1070</v>
      </c>
      <c r="B98" s="408" t="s">
        <v>1070</v>
      </c>
      <c r="C98" s="409" t="s">
        <v>1070</v>
      </c>
      <c r="D98" s="409" t="s">
        <v>1070</v>
      </c>
      <c r="E98" s="105" t="s">
        <v>1070</v>
      </c>
      <c r="F98" s="105" t="s">
        <v>115</v>
      </c>
      <c r="G98" s="105" t="s">
        <v>1072</v>
      </c>
      <c r="H98" s="405">
        <v>1027475.54</v>
      </c>
      <c r="I98" s="406">
        <v>222.30189999999999</v>
      </c>
      <c r="J98" s="407">
        <v>9.1353647659446979E-2</v>
      </c>
      <c r="K98" s="407">
        <v>3.0706730508426539E-2</v>
      </c>
      <c r="L98" s="407">
        <v>0.1855614462766062</v>
      </c>
      <c r="M98" s="275"/>
      <c r="N98" s="275"/>
      <c r="O98" s="275"/>
      <c r="P98" s="223"/>
      <c r="Q98" s="224"/>
      <c r="R98" s="76"/>
      <c r="S98" s="76"/>
    </row>
    <row r="99" spans="1:19" s="249" customFormat="1" ht="12.75" customHeight="1">
      <c r="A99" s="123" t="s">
        <v>1070</v>
      </c>
      <c r="B99" s="408" t="s">
        <v>1070</v>
      </c>
      <c r="C99" s="409" t="s">
        <v>1070</v>
      </c>
      <c r="D99" s="409" t="s">
        <v>1070</v>
      </c>
      <c r="E99" s="105" t="s">
        <v>1070</v>
      </c>
      <c r="F99" s="105" t="s">
        <v>1071</v>
      </c>
      <c r="G99" s="936" t="s">
        <v>1072</v>
      </c>
      <c r="H99" s="405">
        <v>858270.58</v>
      </c>
      <c r="I99" s="937">
        <v>231.90700000000001</v>
      </c>
      <c r="J99" s="407">
        <v>2.9111743003943591E-2</v>
      </c>
      <c r="K99" s="407">
        <v>3.1127643435352237E-2</v>
      </c>
      <c r="L99" s="407">
        <v>0.19124107238253374</v>
      </c>
      <c r="M99" s="275"/>
      <c r="N99" s="275"/>
      <c r="O99" s="275"/>
      <c r="P99" s="223"/>
      <c r="Q99" s="224"/>
      <c r="R99" s="76"/>
      <c r="S99" s="76"/>
    </row>
    <row r="100" spans="1:19" ht="12.75" customHeight="1">
      <c r="A100" s="104" t="s">
        <v>1291</v>
      </c>
      <c r="B100" s="177">
        <v>74643964821</v>
      </c>
      <c r="C100" s="403" t="s">
        <v>1130</v>
      </c>
      <c r="D100" s="403" t="s">
        <v>111</v>
      </c>
      <c r="E100" s="105" t="s">
        <v>1075</v>
      </c>
      <c r="F100" s="105" t="s">
        <v>1070</v>
      </c>
      <c r="G100" s="105" t="s">
        <v>1072</v>
      </c>
      <c r="H100" s="405">
        <v>43233834.689999998</v>
      </c>
      <c r="I100" s="406">
        <v>137.86269999999999</v>
      </c>
      <c r="J100" s="407">
        <v>-0.10666025646836985</v>
      </c>
      <c r="K100" s="407">
        <v>1.6529201832089502E-3</v>
      </c>
      <c r="L100" s="407">
        <v>3.0579912480853011E-2</v>
      </c>
      <c r="M100" s="275"/>
      <c r="N100" s="275"/>
      <c r="O100" s="275"/>
      <c r="P100" s="153"/>
      <c r="Q100" s="181"/>
      <c r="R100" s="76"/>
      <c r="S100" s="76"/>
    </row>
    <row r="101" spans="1:19" ht="12.75" customHeight="1">
      <c r="A101" s="104" t="s">
        <v>1592</v>
      </c>
      <c r="B101" s="177" t="s">
        <v>1115</v>
      </c>
      <c r="C101" s="403" t="s">
        <v>1116</v>
      </c>
      <c r="D101" s="403" t="s">
        <v>111</v>
      </c>
      <c r="E101" s="105" t="s">
        <v>1075</v>
      </c>
      <c r="F101" s="105" t="s">
        <v>113</v>
      </c>
      <c r="G101" s="105" t="s">
        <v>1095</v>
      </c>
      <c r="H101" s="405">
        <v>4142442.67</v>
      </c>
      <c r="I101" s="406">
        <v>108.1559</v>
      </c>
      <c r="J101" s="407">
        <v>-1.2334099546174482E-2</v>
      </c>
      <c r="K101" s="407">
        <v>-7.9857469083515209E-3</v>
      </c>
      <c r="L101" s="407">
        <v>6.8094641291138958E-2</v>
      </c>
      <c r="M101" s="275"/>
      <c r="N101" s="275"/>
      <c r="O101" s="275"/>
      <c r="P101" s="153"/>
      <c r="Q101" s="181"/>
      <c r="R101" s="76"/>
      <c r="S101" s="76"/>
    </row>
    <row r="102" spans="1:19" ht="12.75" customHeight="1">
      <c r="A102" s="104" t="s">
        <v>1070</v>
      </c>
      <c r="B102" s="177" t="s">
        <v>1070</v>
      </c>
      <c r="C102" s="403" t="s">
        <v>1070</v>
      </c>
      <c r="D102" s="403" t="s">
        <v>1070</v>
      </c>
      <c r="E102" s="105" t="s">
        <v>1070</v>
      </c>
      <c r="F102" s="105" t="s">
        <v>114</v>
      </c>
      <c r="G102" s="105" t="s">
        <v>1095</v>
      </c>
      <c r="H102" s="405">
        <v>462089.09</v>
      </c>
      <c r="I102" s="406">
        <v>104.5142</v>
      </c>
      <c r="J102" s="407">
        <v>3.69673645980928E-3</v>
      </c>
      <c r="K102" s="407">
        <v>-7.9857730964261187E-3</v>
      </c>
      <c r="L102" s="407">
        <v>6.6082638468285992E-2</v>
      </c>
      <c r="M102" s="275"/>
      <c r="N102" s="275"/>
      <c r="O102" s="275"/>
      <c r="P102" s="153"/>
      <c r="Q102" s="181"/>
      <c r="R102" s="76"/>
      <c r="S102" s="76"/>
    </row>
    <row r="103" spans="1:19" ht="12.75" customHeight="1">
      <c r="A103" s="104" t="s">
        <v>1070</v>
      </c>
      <c r="B103" s="177" t="s">
        <v>1070</v>
      </c>
      <c r="C103" s="403" t="s">
        <v>1070</v>
      </c>
      <c r="D103" s="403" t="s">
        <v>1070</v>
      </c>
      <c r="E103" s="105" t="s">
        <v>1070</v>
      </c>
      <c r="F103" s="105" t="s">
        <v>115</v>
      </c>
      <c r="G103" s="105" t="s">
        <v>1095</v>
      </c>
      <c r="H103" s="405">
        <v>207821.45</v>
      </c>
      <c r="I103" s="406">
        <v>108.1204</v>
      </c>
      <c r="J103" s="407">
        <v>6.2948221965281492E-2</v>
      </c>
      <c r="K103" s="407">
        <v>-7.9027689655328803E-3</v>
      </c>
      <c r="L103" s="407">
        <v>6.9815342437045791E-2</v>
      </c>
      <c r="M103" s="275"/>
      <c r="N103" s="275"/>
      <c r="O103" s="275"/>
      <c r="P103" s="153"/>
      <c r="Q103" s="181"/>
      <c r="R103" s="76"/>
      <c r="S103" s="76"/>
    </row>
    <row r="104" spans="1:19" ht="12.75" customHeight="1">
      <c r="A104" s="104" t="s">
        <v>1131</v>
      </c>
      <c r="B104" s="177" t="s">
        <v>1132</v>
      </c>
      <c r="C104" s="403" t="s">
        <v>1133</v>
      </c>
      <c r="D104" s="403" t="s">
        <v>949</v>
      </c>
      <c r="E104" s="105" t="s">
        <v>1085</v>
      </c>
      <c r="F104" s="105" t="s">
        <v>1070</v>
      </c>
      <c r="G104" s="105" t="s">
        <v>1072</v>
      </c>
      <c r="H104" s="405">
        <v>4926703.25</v>
      </c>
      <c r="I104" s="406">
        <v>102.955</v>
      </c>
      <c r="J104" s="407">
        <v>-4.0567947178726915E-2</v>
      </c>
      <c r="K104" s="407">
        <v>-1.552704754692158E-2</v>
      </c>
      <c r="L104" s="407">
        <v>7.0289829141300553E-2</v>
      </c>
      <c r="M104" s="275"/>
      <c r="N104" s="275"/>
      <c r="O104" s="275"/>
      <c r="P104" s="153"/>
      <c r="Q104" s="181"/>
      <c r="R104" s="76"/>
      <c r="S104" s="76"/>
    </row>
    <row r="105" spans="1:19" ht="12.75" customHeight="1">
      <c r="A105" s="123" t="s">
        <v>1134</v>
      </c>
      <c r="B105" s="177">
        <v>85535430386</v>
      </c>
      <c r="C105" s="403" t="s">
        <v>1135</v>
      </c>
      <c r="D105" s="403" t="s">
        <v>949</v>
      </c>
      <c r="E105" s="105" t="s">
        <v>1071</v>
      </c>
      <c r="F105" s="105" t="s">
        <v>1070</v>
      </c>
      <c r="G105" s="105" t="s">
        <v>1072</v>
      </c>
      <c r="H105" s="405">
        <v>47283244.700000003</v>
      </c>
      <c r="I105" s="406">
        <v>11.3574</v>
      </c>
      <c r="J105" s="407">
        <v>3.5081483165933847E-2</v>
      </c>
      <c r="K105" s="407">
        <v>1.3981144203985441E-2</v>
      </c>
      <c r="L105" s="407">
        <v>0.2910048939011336</v>
      </c>
      <c r="M105" s="275"/>
      <c r="N105" s="275"/>
      <c r="O105" s="275"/>
      <c r="P105" s="153"/>
      <c r="Q105" s="181"/>
      <c r="R105" s="76"/>
      <c r="S105" s="76"/>
    </row>
    <row r="106" spans="1:19" s="1034" customFormat="1" ht="12.75" customHeight="1">
      <c r="A106" s="123" t="s">
        <v>1136</v>
      </c>
      <c r="B106" s="177">
        <v>40425097619</v>
      </c>
      <c r="C106" s="403" t="s">
        <v>1137</v>
      </c>
      <c r="D106" s="403" t="s">
        <v>949</v>
      </c>
      <c r="E106" s="105" t="s">
        <v>1071</v>
      </c>
      <c r="F106" s="105" t="s">
        <v>1070</v>
      </c>
      <c r="G106" s="105" t="s">
        <v>1072</v>
      </c>
      <c r="H106" s="405">
        <v>3668334.68</v>
      </c>
      <c r="I106" s="406">
        <v>143.7647</v>
      </c>
      <c r="J106" s="407">
        <v>2.6184192018493535E-2</v>
      </c>
      <c r="K106" s="407">
        <v>1.6544469891794034E-2</v>
      </c>
      <c r="L106" s="407">
        <v>0.14590190749334297</v>
      </c>
      <c r="M106" s="275"/>
      <c r="N106" s="275"/>
      <c r="O106" s="275"/>
      <c r="P106" s="153"/>
      <c r="Q106" s="181"/>
      <c r="R106" s="76"/>
      <c r="S106" s="76"/>
    </row>
    <row r="107" spans="1:19" s="1034" customFormat="1" ht="12.75" customHeight="1">
      <c r="A107" s="123" t="s">
        <v>1453</v>
      </c>
      <c r="B107" s="177" t="s">
        <v>1492</v>
      </c>
      <c r="C107" s="403" t="s">
        <v>1493</v>
      </c>
      <c r="D107" s="403" t="s">
        <v>949</v>
      </c>
      <c r="E107" s="105" t="s">
        <v>1085</v>
      </c>
      <c r="F107" s="105" t="s">
        <v>1070</v>
      </c>
      <c r="G107" s="105" t="s">
        <v>1072</v>
      </c>
      <c r="H107" s="405">
        <v>15260847.16</v>
      </c>
      <c r="I107" s="406">
        <v>103.11360000000001</v>
      </c>
      <c r="J107" s="407">
        <v>1.9717578251199352E-3</v>
      </c>
      <c r="K107" s="407">
        <v>1.9725859143762126E-3</v>
      </c>
      <c r="L107" s="407">
        <v>2.6349975816841287E-2</v>
      </c>
      <c r="M107" s="275"/>
      <c r="N107" s="275"/>
      <c r="O107" s="275"/>
      <c r="P107" s="153"/>
      <c r="Q107" s="181"/>
      <c r="R107" s="76"/>
      <c r="S107" s="76"/>
    </row>
    <row r="108" spans="1:19" s="1034" customFormat="1" ht="12.75" customHeight="1">
      <c r="A108" s="123" t="s">
        <v>1393</v>
      </c>
      <c r="B108" s="177" t="s">
        <v>1394</v>
      </c>
      <c r="C108" s="403" t="s">
        <v>1395</v>
      </c>
      <c r="D108" s="403" t="s">
        <v>949</v>
      </c>
      <c r="E108" s="105" t="s">
        <v>1085</v>
      </c>
      <c r="F108" s="105" t="s">
        <v>1070</v>
      </c>
      <c r="G108" s="105" t="s">
        <v>1072</v>
      </c>
      <c r="H108" s="405">
        <v>29092502.809999999</v>
      </c>
      <c r="I108" s="406">
        <v>104.10429999999999</v>
      </c>
      <c r="J108" s="407">
        <v>1.3512690671968475E-3</v>
      </c>
      <c r="K108" s="407">
        <v>1.9248481535412143E-3</v>
      </c>
      <c r="L108" s="407">
        <v>2.4555865660250698E-2</v>
      </c>
      <c r="M108" s="275"/>
      <c r="N108" s="275"/>
      <c r="O108" s="275"/>
      <c r="P108" s="153"/>
      <c r="Q108" s="181"/>
      <c r="R108" s="76"/>
      <c r="S108" s="76"/>
    </row>
    <row r="109" spans="1:19" s="1034" customFormat="1" ht="12.75" customHeight="1">
      <c r="A109" s="123" t="s">
        <v>1581</v>
      </c>
      <c r="B109" s="177" t="s">
        <v>1593</v>
      </c>
      <c r="C109" s="403" t="s">
        <v>1594</v>
      </c>
      <c r="D109" s="403" t="s">
        <v>949</v>
      </c>
      <c r="E109" s="105" t="s">
        <v>1085</v>
      </c>
      <c r="F109" s="105" t="s">
        <v>1070</v>
      </c>
      <c r="G109" s="105" t="s">
        <v>1072</v>
      </c>
      <c r="H109" s="405">
        <v>19177116.100000001</v>
      </c>
      <c r="I109" s="406">
        <v>101.5988</v>
      </c>
      <c r="J109" s="407">
        <v>-1.091863479261268E-3</v>
      </c>
      <c r="K109" s="407">
        <v>1.7264209450058576E-3</v>
      </c>
      <c r="L109" s="407" t="s">
        <v>1070</v>
      </c>
      <c r="M109" s="275"/>
      <c r="N109" s="275"/>
      <c r="O109" s="275"/>
      <c r="P109" s="153"/>
      <c r="Q109" s="181"/>
      <c r="R109" s="76"/>
      <c r="S109" s="76"/>
    </row>
    <row r="110" spans="1:19" s="1034" customFormat="1" ht="12.75" customHeight="1">
      <c r="A110" s="123" t="s">
        <v>1296</v>
      </c>
      <c r="B110" s="177" t="s">
        <v>1303</v>
      </c>
      <c r="C110" s="403" t="s">
        <v>1304</v>
      </c>
      <c r="D110" s="403" t="s">
        <v>949</v>
      </c>
      <c r="E110" s="105" t="s">
        <v>1085</v>
      </c>
      <c r="F110" s="105" t="s">
        <v>1070</v>
      </c>
      <c r="G110" s="105" t="s">
        <v>1095</v>
      </c>
      <c r="H110" s="405">
        <v>16610549.300000001</v>
      </c>
      <c r="I110" s="406">
        <v>106.0322</v>
      </c>
      <c r="J110" s="407">
        <v>1.9201893207809517E-2</v>
      </c>
      <c r="K110" s="407">
        <v>-7.694496818489327E-3</v>
      </c>
      <c r="L110" s="407">
        <v>7.7304745999941193E-2</v>
      </c>
      <c r="M110" s="275"/>
      <c r="N110" s="275"/>
      <c r="O110" s="275"/>
      <c r="P110" s="153"/>
      <c r="Q110" s="181"/>
      <c r="R110" s="76"/>
      <c r="S110" s="76"/>
    </row>
    <row r="111" spans="1:19" s="1034" customFormat="1" ht="12.75" customHeight="1">
      <c r="A111" s="123" t="s">
        <v>1138</v>
      </c>
      <c r="B111" s="177">
        <v>61515780704</v>
      </c>
      <c r="C111" s="403" t="s">
        <v>1139</v>
      </c>
      <c r="D111" s="403" t="s">
        <v>949</v>
      </c>
      <c r="E111" s="105" t="s">
        <v>1075</v>
      </c>
      <c r="F111" s="105" t="s">
        <v>1070</v>
      </c>
      <c r="G111" s="105" t="s">
        <v>1072</v>
      </c>
      <c r="H111" s="405">
        <v>50931367.130000003</v>
      </c>
      <c r="I111" s="406">
        <v>17.993300000000001</v>
      </c>
      <c r="J111" s="407">
        <v>3.8600303393943491E-2</v>
      </c>
      <c r="K111" s="407">
        <v>1.263174295794256E-3</v>
      </c>
      <c r="L111" s="407">
        <v>1.1559041892121868E-2</v>
      </c>
      <c r="M111" s="275"/>
      <c r="N111" s="275"/>
      <c r="O111" s="275"/>
      <c r="P111" s="153"/>
      <c r="Q111" s="181"/>
      <c r="R111" s="76"/>
      <c r="S111" s="76"/>
    </row>
    <row r="112" spans="1:19" ht="12.75" customHeight="1">
      <c r="A112" s="104" t="s">
        <v>1140</v>
      </c>
      <c r="B112" s="177">
        <v>16128752508</v>
      </c>
      <c r="C112" s="403" t="s">
        <v>1141</v>
      </c>
      <c r="D112" s="403" t="s">
        <v>949</v>
      </c>
      <c r="E112" s="105" t="s">
        <v>1073</v>
      </c>
      <c r="F112" s="105" t="s">
        <v>1070</v>
      </c>
      <c r="G112" s="105" t="s">
        <v>1072</v>
      </c>
      <c r="H112" s="405">
        <v>8297796.0599999996</v>
      </c>
      <c r="I112" s="406">
        <v>16.023700000000002</v>
      </c>
      <c r="J112" s="407">
        <v>6.1713349258853523E-2</v>
      </c>
      <c r="K112" s="407">
        <v>-2.9121682586102926E-3</v>
      </c>
      <c r="L112" s="407">
        <v>0.10484982996716896</v>
      </c>
      <c r="M112" s="275"/>
      <c r="N112" s="275"/>
      <c r="O112" s="275"/>
      <c r="P112" s="153"/>
      <c r="Q112" s="181"/>
      <c r="R112" s="76"/>
      <c r="S112" s="76"/>
    </row>
    <row r="113" spans="1:19" ht="12.75" customHeight="1">
      <c r="A113" s="104" t="s">
        <v>1159</v>
      </c>
      <c r="B113" s="177" t="s">
        <v>1160</v>
      </c>
      <c r="C113" s="403" t="s">
        <v>1161</v>
      </c>
      <c r="D113" s="403" t="s">
        <v>1158</v>
      </c>
      <c r="E113" s="105" t="s">
        <v>1075</v>
      </c>
      <c r="F113" s="105" t="s">
        <v>1070</v>
      </c>
      <c r="G113" s="105" t="s">
        <v>1072</v>
      </c>
      <c r="H113" s="405">
        <v>24452548.969999999</v>
      </c>
      <c r="I113" s="406">
        <v>105.70699999999999</v>
      </c>
      <c r="J113" s="407">
        <v>-2.1428282152562872E-2</v>
      </c>
      <c r="K113" s="407">
        <v>-4.4518867542477913E-3</v>
      </c>
      <c r="L113" s="407">
        <v>2.2893734678486766E-2</v>
      </c>
      <c r="M113" s="275"/>
      <c r="N113" s="275"/>
      <c r="O113" s="275"/>
      <c r="P113" s="153"/>
      <c r="Q113" s="181"/>
      <c r="R113" s="76"/>
      <c r="S113" s="76"/>
    </row>
    <row r="114" spans="1:19" ht="12.75" customHeight="1">
      <c r="A114" s="104" t="s">
        <v>1378</v>
      </c>
      <c r="B114" s="177" t="s">
        <v>1379</v>
      </c>
      <c r="C114" s="403" t="s">
        <v>1380</v>
      </c>
      <c r="D114" s="403" t="s">
        <v>1158</v>
      </c>
      <c r="E114" s="105" t="s">
        <v>1085</v>
      </c>
      <c r="F114" s="105" t="s">
        <v>1070</v>
      </c>
      <c r="G114" s="105" t="s">
        <v>1072</v>
      </c>
      <c r="H114" s="405">
        <v>13096778.17</v>
      </c>
      <c r="I114" s="406">
        <v>104.648</v>
      </c>
      <c r="J114" s="407">
        <v>2.1848052368946824E-3</v>
      </c>
      <c r="K114" s="407">
        <v>2.4426925176974645E-3</v>
      </c>
      <c r="L114" s="407">
        <v>2.602799781348053E-2</v>
      </c>
      <c r="M114" s="275"/>
      <c r="N114" s="275"/>
      <c r="O114" s="275"/>
      <c r="P114" s="153"/>
      <c r="Q114" s="181"/>
      <c r="R114" s="76"/>
      <c r="S114" s="76"/>
    </row>
    <row r="115" spans="1:19" ht="12.75" customHeight="1">
      <c r="A115" s="123" t="s">
        <v>1297</v>
      </c>
      <c r="B115" s="177" t="s">
        <v>1305</v>
      </c>
      <c r="C115" s="403" t="s">
        <v>1306</v>
      </c>
      <c r="D115" s="403" t="s">
        <v>1158</v>
      </c>
      <c r="E115" s="105" t="s">
        <v>1085</v>
      </c>
      <c r="F115" s="105" t="s">
        <v>1070</v>
      </c>
      <c r="G115" s="105" t="s">
        <v>1072</v>
      </c>
      <c r="H115" s="405">
        <v>28059420.300000001</v>
      </c>
      <c r="I115" s="406">
        <v>105.3485</v>
      </c>
      <c r="J115" s="407">
        <v>2.3689715371462139E-3</v>
      </c>
      <c r="K115" s="407">
        <v>2.3691834880279483E-3</v>
      </c>
      <c r="L115" s="407">
        <v>2.7677341532422295E-2</v>
      </c>
      <c r="M115" s="275"/>
      <c r="N115" s="275"/>
      <c r="O115" s="275"/>
      <c r="P115" s="153"/>
      <c r="Q115" s="181"/>
      <c r="R115" s="76"/>
      <c r="S115" s="76"/>
    </row>
    <row r="116" spans="1:19" s="249" customFormat="1" ht="12.75" customHeight="1">
      <c r="A116" s="104" t="s">
        <v>1525</v>
      </c>
      <c r="B116" s="177" t="s">
        <v>1526</v>
      </c>
      <c r="C116" s="403" t="s">
        <v>1527</v>
      </c>
      <c r="D116" s="403" t="s">
        <v>1158</v>
      </c>
      <c r="E116" s="105" t="s">
        <v>1085</v>
      </c>
      <c r="F116" s="105" t="s">
        <v>1070</v>
      </c>
      <c r="G116" s="105" t="s">
        <v>1072</v>
      </c>
      <c r="H116" s="405">
        <v>14633419</v>
      </c>
      <c r="I116" s="406">
        <v>103.3309</v>
      </c>
      <c r="J116" s="407">
        <v>-9.4645474963961362E-6</v>
      </c>
      <c r="K116" s="407">
        <v>1.7713231493532433E-4</v>
      </c>
      <c r="L116" s="407" t="s">
        <v>1070</v>
      </c>
      <c r="M116" s="275"/>
      <c r="N116" s="275"/>
      <c r="O116" s="275"/>
      <c r="P116" s="153"/>
      <c r="Q116" s="181"/>
      <c r="R116" s="76"/>
      <c r="S116" s="76"/>
    </row>
    <row r="117" spans="1:19" s="249" customFormat="1" ht="12.75" customHeight="1">
      <c r="A117" s="123" t="s">
        <v>1162</v>
      </c>
      <c r="B117" s="177">
        <v>27751007165</v>
      </c>
      <c r="C117" s="403" t="s">
        <v>1163</v>
      </c>
      <c r="D117" s="403" t="s">
        <v>1158</v>
      </c>
      <c r="E117" s="105" t="s">
        <v>1075</v>
      </c>
      <c r="F117" s="105" t="s">
        <v>1070</v>
      </c>
      <c r="G117" s="105" t="s">
        <v>1072</v>
      </c>
      <c r="H117" s="405">
        <v>38983160.520000003</v>
      </c>
      <c r="I117" s="406">
        <v>102.7582</v>
      </c>
      <c r="J117" s="407">
        <v>2.81002686280174E-3</v>
      </c>
      <c r="K117" s="407">
        <v>2.8203596788107799E-3</v>
      </c>
      <c r="L117" s="407">
        <v>3.0369637646915582E-2</v>
      </c>
      <c r="M117" s="275"/>
      <c r="N117" s="275"/>
      <c r="O117" s="275"/>
      <c r="P117" s="153"/>
      <c r="Q117" s="181"/>
      <c r="R117" s="76"/>
      <c r="S117" s="76"/>
    </row>
    <row r="118" spans="1:19" s="1034" customFormat="1" ht="12.75" customHeight="1">
      <c r="A118" s="123" t="s">
        <v>1350</v>
      </c>
      <c r="B118" s="177" t="s">
        <v>1165</v>
      </c>
      <c r="C118" s="403" t="s">
        <v>1166</v>
      </c>
      <c r="D118" s="403" t="s">
        <v>1158</v>
      </c>
      <c r="E118" s="105" t="s">
        <v>1075</v>
      </c>
      <c r="F118" s="105" t="s">
        <v>1070</v>
      </c>
      <c r="G118" s="105" t="s">
        <v>1072</v>
      </c>
      <c r="H118" s="405">
        <v>25326989.149999999</v>
      </c>
      <c r="I118" s="406">
        <v>13.8712</v>
      </c>
      <c r="J118" s="407">
        <v>-5.1119309049403316E-3</v>
      </c>
      <c r="K118" s="407">
        <v>5.4098112336542492E-4</v>
      </c>
      <c r="L118" s="407">
        <v>3.1444970657225513E-2</v>
      </c>
      <c r="M118" s="275"/>
      <c r="N118" s="275"/>
      <c r="O118" s="275"/>
      <c r="P118" s="153"/>
      <c r="Q118" s="181"/>
      <c r="R118" s="76"/>
      <c r="S118" s="76"/>
    </row>
    <row r="119" spans="1:19" s="1034" customFormat="1" ht="12.75" customHeight="1">
      <c r="A119" s="123" t="s">
        <v>1381</v>
      </c>
      <c r="B119" s="177">
        <v>20010251059</v>
      </c>
      <c r="C119" s="403" t="s">
        <v>1164</v>
      </c>
      <c r="D119" s="403" t="s">
        <v>1158</v>
      </c>
      <c r="E119" s="105" t="s">
        <v>1087</v>
      </c>
      <c r="F119" s="105" t="s">
        <v>1070</v>
      </c>
      <c r="G119" s="105" t="s">
        <v>1072</v>
      </c>
      <c r="H119" s="405">
        <v>15057929.529999999</v>
      </c>
      <c r="I119" s="406">
        <v>108.03440000000001</v>
      </c>
      <c r="J119" s="407">
        <v>-6.9167285640581166E-4</v>
      </c>
      <c r="K119" s="407">
        <v>6.6133768050180564E-4</v>
      </c>
      <c r="L119" s="407">
        <v>2.8672033849956202E-2</v>
      </c>
      <c r="M119" s="275"/>
      <c r="N119" s="275"/>
      <c r="O119" s="275"/>
      <c r="P119" s="153"/>
      <c r="Q119" s="181"/>
      <c r="R119" s="76"/>
      <c r="S119" s="76"/>
    </row>
    <row r="120" spans="1:19" s="1034" customFormat="1" ht="12.75" customHeight="1">
      <c r="A120" s="123" t="s">
        <v>1167</v>
      </c>
      <c r="B120" s="177" t="s">
        <v>1168</v>
      </c>
      <c r="C120" s="403" t="s">
        <v>1169</v>
      </c>
      <c r="D120" s="403" t="s">
        <v>1158</v>
      </c>
      <c r="E120" s="105" t="s">
        <v>1075</v>
      </c>
      <c r="F120" s="105" t="s">
        <v>1070</v>
      </c>
      <c r="G120" s="105" t="s">
        <v>1095</v>
      </c>
      <c r="H120" s="405">
        <v>14270461.289999999</v>
      </c>
      <c r="I120" s="406">
        <v>108.2298</v>
      </c>
      <c r="J120" s="407">
        <v>-1.6991338914889242E-2</v>
      </c>
      <c r="K120" s="407">
        <v>-1.0983881367912618E-2</v>
      </c>
      <c r="L120" s="407">
        <v>8.1594724878744529E-2</v>
      </c>
      <c r="M120" s="275"/>
      <c r="N120" s="275"/>
      <c r="O120" s="275"/>
      <c r="P120" s="153"/>
      <c r="Q120" s="181"/>
      <c r="R120" s="76"/>
      <c r="S120" s="76"/>
    </row>
    <row r="121" spans="1:19" s="1034" customFormat="1" ht="12.75" customHeight="1">
      <c r="A121" s="123" t="s">
        <v>1172</v>
      </c>
      <c r="B121" s="177">
        <v>79301865686</v>
      </c>
      <c r="C121" s="403" t="s">
        <v>1173</v>
      </c>
      <c r="D121" s="403" t="s">
        <v>1158</v>
      </c>
      <c r="E121" s="105" t="s">
        <v>1087</v>
      </c>
      <c r="F121" s="105" t="s">
        <v>1070</v>
      </c>
      <c r="G121" s="105" t="s">
        <v>1072</v>
      </c>
      <c r="H121" s="405">
        <v>11388899.51</v>
      </c>
      <c r="I121" s="406">
        <v>131.0265</v>
      </c>
      <c r="J121" s="407">
        <v>-2.5240960566450865E-2</v>
      </c>
      <c r="K121" s="407">
        <v>-7.0259545779728372E-3</v>
      </c>
      <c r="L121" s="407">
        <v>9.8496971628711405E-2</v>
      </c>
      <c r="M121" s="275"/>
      <c r="N121" s="275"/>
      <c r="O121" s="275"/>
      <c r="P121" s="153"/>
      <c r="Q121" s="181"/>
      <c r="R121" s="76"/>
      <c r="S121" s="76"/>
    </row>
    <row r="122" spans="1:19" s="249" customFormat="1" ht="12.75" customHeight="1">
      <c r="A122" s="104" t="s">
        <v>1595</v>
      </c>
      <c r="B122" s="177" t="s">
        <v>1596</v>
      </c>
      <c r="C122" s="403" t="s">
        <v>1597</v>
      </c>
      <c r="D122" s="403" t="s">
        <v>1158</v>
      </c>
      <c r="E122" s="105" t="s">
        <v>1449</v>
      </c>
      <c r="F122" s="105" t="s">
        <v>1070</v>
      </c>
      <c r="G122" s="105" t="s">
        <v>1072</v>
      </c>
      <c r="H122" s="405">
        <v>51751803.539999999</v>
      </c>
      <c r="I122" s="406">
        <v>101.3245</v>
      </c>
      <c r="J122" s="407">
        <v>9.8018242172375203E-3</v>
      </c>
      <c r="K122" s="407">
        <v>1.9411005041125584E-3</v>
      </c>
      <c r="L122" s="407" t="s">
        <v>1070</v>
      </c>
      <c r="M122" s="275"/>
      <c r="N122" s="275"/>
      <c r="O122" s="275"/>
      <c r="P122" s="153"/>
      <c r="Q122" s="181"/>
      <c r="R122" s="76"/>
      <c r="S122" s="76"/>
    </row>
    <row r="123" spans="1:19" s="249" customFormat="1" ht="12.75" customHeight="1">
      <c r="A123" s="104" t="s">
        <v>1248</v>
      </c>
      <c r="B123" s="177" t="s">
        <v>1170</v>
      </c>
      <c r="C123" s="403" t="s">
        <v>1171</v>
      </c>
      <c r="D123" s="403" t="s">
        <v>1158</v>
      </c>
      <c r="E123" s="105" t="s">
        <v>1087</v>
      </c>
      <c r="F123" s="105" t="s">
        <v>1070</v>
      </c>
      <c r="G123" s="105" t="s">
        <v>1072</v>
      </c>
      <c r="H123" s="405">
        <v>4279220.63</v>
      </c>
      <c r="I123" s="406">
        <v>144.9726</v>
      </c>
      <c r="J123" s="407">
        <v>-3.3981207447130179E-3</v>
      </c>
      <c r="K123" s="407">
        <v>-9.8271036271764256E-3</v>
      </c>
      <c r="L123" s="407">
        <v>0.15442194622183458</v>
      </c>
      <c r="M123" s="275"/>
      <c r="N123" s="275"/>
      <c r="O123" s="275"/>
      <c r="P123" s="153"/>
      <c r="Q123" s="181"/>
      <c r="R123" s="76"/>
      <c r="S123" s="76"/>
    </row>
    <row r="124" spans="1:19" s="249" customFormat="1" ht="12.75" customHeight="1">
      <c r="A124" s="104" t="s">
        <v>1174</v>
      </c>
      <c r="B124" s="177" t="s">
        <v>1175</v>
      </c>
      <c r="C124" s="403" t="s">
        <v>1176</v>
      </c>
      <c r="D124" s="403" t="s">
        <v>1158</v>
      </c>
      <c r="E124" s="105" t="s">
        <v>1087</v>
      </c>
      <c r="F124" s="105" t="s">
        <v>1070</v>
      </c>
      <c r="G124" s="105" t="s">
        <v>1072</v>
      </c>
      <c r="H124" s="405">
        <v>17677536.670000002</v>
      </c>
      <c r="I124" s="406">
        <v>114.1938</v>
      </c>
      <c r="J124" s="407">
        <v>-1.4154671225065307E-2</v>
      </c>
      <c r="K124" s="407">
        <v>-7.3850390374415875E-3</v>
      </c>
      <c r="L124" s="407">
        <v>9.5577431215156272E-2</v>
      </c>
      <c r="M124" s="275"/>
      <c r="N124" s="275"/>
      <c r="O124" s="275"/>
      <c r="P124" s="153"/>
      <c r="Q124" s="181"/>
      <c r="R124" s="76"/>
      <c r="S124" s="76"/>
    </row>
    <row r="125" spans="1:19" s="249" customFormat="1" ht="12.75" customHeight="1">
      <c r="A125" s="104" t="s">
        <v>1251</v>
      </c>
      <c r="B125" s="177" t="s">
        <v>1255</v>
      </c>
      <c r="C125" s="403" t="s">
        <v>1256</v>
      </c>
      <c r="D125" s="403" t="s">
        <v>1158</v>
      </c>
      <c r="E125" s="105" t="s">
        <v>1087</v>
      </c>
      <c r="F125" s="105" t="s">
        <v>1070</v>
      </c>
      <c r="G125" s="105" t="s">
        <v>1072</v>
      </c>
      <c r="H125" s="405">
        <v>6673878.9699999997</v>
      </c>
      <c r="I125" s="406">
        <v>112.392</v>
      </c>
      <c r="J125" s="407">
        <v>-2.2793172522438843E-2</v>
      </c>
      <c r="K125" s="407">
        <v>-6.3205693021380904E-3</v>
      </c>
      <c r="L125" s="407">
        <v>5.8327586686179655E-2</v>
      </c>
      <c r="M125" s="275"/>
      <c r="N125" s="275"/>
      <c r="O125" s="275"/>
      <c r="P125" s="153"/>
      <c r="Q125" s="181"/>
      <c r="R125" s="76"/>
      <c r="S125" s="76"/>
    </row>
    <row r="126" spans="1:19" s="249" customFormat="1" ht="12.75" customHeight="1">
      <c r="A126" s="104" t="s">
        <v>1221</v>
      </c>
      <c r="B126" s="177" t="s">
        <v>1222</v>
      </c>
      <c r="C126" s="403" t="s">
        <v>1223</v>
      </c>
      <c r="D126" s="403" t="s">
        <v>1158</v>
      </c>
      <c r="E126" s="105" t="s">
        <v>1075</v>
      </c>
      <c r="F126" s="105" t="s">
        <v>1070</v>
      </c>
      <c r="G126" s="105" t="s">
        <v>1095</v>
      </c>
      <c r="H126" s="405">
        <v>5968682.9000000004</v>
      </c>
      <c r="I126" s="406">
        <v>95.953199999999995</v>
      </c>
      <c r="J126" s="407">
        <v>1.8082345264532451E-2</v>
      </c>
      <c r="K126" s="407">
        <v>-9.7810158344839859E-3</v>
      </c>
      <c r="L126" s="407">
        <v>7.4610430272295414E-2</v>
      </c>
      <c r="M126" s="275"/>
      <c r="N126" s="275"/>
      <c r="O126" s="275"/>
      <c r="P126" s="153"/>
      <c r="Q126" s="181"/>
      <c r="R126" s="76"/>
      <c r="S126" s="76"/>
    </row>
    <row r="127" spans="1:19" s="249" customFormat="1" ht="12.75" customHeight="1">
      <c r="A127" s="104" t="s">
        <v>1177</v>
      </c>
      <c r="B127" s="177" t="s">
        <v>1178</v>
      </c>
      <c r="C127" s="403" t="s">
        <v>1179</v>
      </c>
      <c r="D127" s="403" t="s">
        <v>1158</v>
      </c>
      <c r="E127" s="105" t="s">
        <v>1087</v>
      </c>
      <c r="F127" s="105" t="s">
        <v>1070</v>
      </c>
      <c r="G127" s="105" t="s">
        <v>1072</v>
      </c>
      <c r="H127" s="405">
        <v>13444791.23</v>
      </c>
      <c r="I127" s="406">
        <v>104.16800000000001</v>
      </c>
      <c r="J127" s="407">
        <v>-8.1367029841250549E-3</v>
      </c>
      <c r="K127" s="407">
        <v>-8.1363517341520586E-3</v>
      </c>
      <c r="L127" s="407">
        <v>6.8757049404903903E-2</v>
      </c>
      <c r="M127" s="275"/>
      <c r="N127" s="275"/>
      <c r="O127" s="275"/>
      <c r="P127" s="153"/>
      <c r="Q127" s="181"/>
      <c r="R127" s="76"/>
      <c r="S127" s="76"/>
    </row>
    <row r="128" spans="1:19" s="249" customFormat="1" ht="12.75" customHeight="1">
      <c r="A128" s="104" t="s">
        <v>1299</v>
      </c>
      <c r="B128" s="177" t="s">
        <v>1323</v>
      </c>
      <c r="C128" s="403" t="s">
        <v>1324</v>
      </c>
      <c r="D128" s="403" t="s">
        <v>79</v>
      </c>
      <c r="E128" s="105" t="s">
        <v>1071</v>
      </c>
      <c r="F128" s="105" t="s">
        <v>1070</v>
      </c>
      <c r="G128" s="105" t="s">
        <v>1095</v>
      </c>
      <c r="H128" s="405">
        <v>6849842.5999999996</v>
      </c>
      <c r="I128" s="406">
        <v>90.734999999999999</v>
      </c>
      <c r="J128" s="407">
        <v>-4.1759309453676563E-2</v>
      </c>
      <c r="K128" s="407">
        <v>-1.2481417123476168E-2</v>
      </c>
      <c r="L128" s="407">
        <v>7.6120457662748109E-2</v>
      </c>
      <c r="M128" s="275"/>
      <c r="N128" s="275"/>
      <c r="O128" s="275"/>
      <c r="P128" s="153"/>
      <c r="Q128" s="181"/>
      <c r="R128" s="76"/>
      <c r="S128" s="76"/>
    </row>
    <row r="129" spans="1:19" s="249" customFormat="1" ht="12.75" customHeight="1">
      <c r="A129" s="104" t="s">
        <v>1508</v>
      </c>
      <c r="B129" s="177">
        <v>37884602446</v>
      </c>
      <c r="C129" s="403" t="s">
        <v>1180</v>
      </c>
      <c r="D129" s="403" t="s">
        <v>79</v>
      </c>
      <c r="E129" s="105" t="s">
        <v>1071</v>
      </c>
      <c r="F129" s="105" t="s">
        <v>1070</v>
      </c>
      <c r="G129" s="105" t="s">
        <v>1072</v>
      </c>
      <c r="H129" s="405">
        <v>37014055.549999997</v>
      </c>
      <c r="I129" s="406">
        <v>22.357099999999999</v>
      </c>
      <c r="J129" s="407">
        <v>2.9901406195508295E-2</v>
      </c>
      <c r="K129" s="407">
        <v>1.9359398153425245E-2</v>
      </c>
      <c r="L129" s="407">
        <v>0.1373855895859375</v>
      </c>
      <c r="M129" s="275"/>
      <c r="N129" s="275"/>
      <c r="O129" s="275"/>
      <c r="P129" s="153"/>
      <c r="Q129" s="181"/>
      <c r="R129" s="76"/>
      <c r="S129" s="76"/>
    </row>
    <row r="130" spans="1:19" s="249" customFormat="1" ht="12.75" customHeight="1">
      <c r="A130" s="104" t="s">
        <v>1300</v>
      </c>
      <c r="B130" s="177">
        <v>94465089647</v>
      </c>
      <c r="C130" s="403" t="s">
        <v>1181</v>
      </c>
      <c r="D130" s="403" t="s">
        <v>79</v>
      </c>
      <c r="E130" s="105" t="s">
        <v>1073</v>
      </c>
      <c r="F130" s="105" t="s">
        <v>1070</v>
      </c>
      <c r="G130" s="105" t="s">
        <v>1072</v>
      </c>
      <c r="H130" s="405">
        <v>94273080.030000001</v>
      </c>
      <c r="I130" s="406">
        <v>201.04900000000001</v>
      </c>
      <c r="J130" s="407">
        <v>7.1839276145224673E-4</v>
      </c>
      <c r="K130" s="407">
        <v>-4.9000440509009424E-3</v>
      </c>
      <c r="L130" s="407">
        <v>3.8018332423608525E-2</v>
      </c>
      <c r="M130" s="275"/>
      <c r="N130" s="275"/>
      <c r="O130" s="275"/>
      <c r="P130" s="153"/>
      <c r="Q130" s="181"/>
      <c r="R130" s="76"/>
      <c r="S130" s="76"/>
    </row>
    <row r="131" spans="1:19" s="249" customFormat="1" ht="12.75" customHeight="1">
      <c r="A131" s="104" t="s">
        <v>1382</v>
      </c>
      <c r="B131" s="177">
        <v>35313366580</v>
      </c>
      <c r="C131" s="403" t="s">
        <v>1396</v>
      </c>
      <c r="D131" s="403" t="s">
        <v>79</v>
      </c>
      <c r="E131" s="105" t="s">
        <v>1075</v>
      </c>
      <c r="F131" s="105" t="s">
        <v>1070</v>
      </c>
      <c r="G131" s="105" t="s">
        <v>1072</v>
      </c>
      <c r="H131" s="405">
        <v>199026999.62</v>
      </c>
      <c r="I131" s="406">
        <v>151.07419999999999</v>
      </c>
      <c r="J131" s="407">
        <v>-7.9764885373059702E-2</v>
      </c>
      <c r="K131" s="407">
        <v>5.3114693299072258E-4</v>
      </c>
      <c r="L131" s="407">
        <v>1.7912389491257841E-2</v>
      </c>
      <c r="M131" s="275"/>
      <c r="N131" s="275"/>
      <c r="O131" s="275"/>
      <c r="P131" s="153"/>
      <c r="Q131" s="181"/>
      <c r="R131" s="76"/>
      <c r="S131" s="76"/>
    </row>
    <row r="132" spans="1:19" s="249" customFormat="1" ht="12.75" customHeight="1">
      <c r="A132" s="104" t="s">
        <v>1182</v>
      </c>
      <c r="B132" s="177">
        <v>41002460007</v>
      </c>
      <c r="C132" s="403" t="s">
        <v>1183</v>
      </c>
      <c r="D132" s="403" t="s">
        <v>79</v>
      </c>
      <c r="E132" s="105" t="s">
        <v>1071</v>
      </c>
      <c r="F132" s="105" t="s">
        <v>1070</v>
      </c>
      <c r="G132" s="105" t="s">
        <v>1072</v>
      </c>
      <c r="H132" s="405">
        <v>47294978.159999996</v>
      </c>
      <c r="I132" s="406">
        <v>184.7961</v>
      </c>
      <c r="J132" s="407">
        <v>-2.2089796244899262E-2</v>
      </c>
      <c r="K132" s="407">
        <v>-8.5242956913355039E-3</v>
      </c>
      <c r="L132" s="407">
        <v>4.4282622210939149E-2</v>
      </c>
      <c r="M132" s="275"/>
      <c r="N132" s="275"/>
      <c r="O132" s="275"/>
      <c r="P132" s="153"/>
      <c r="Q132" s="181"/>
      <c r="R132" s="76"/>
      <c r="S132" s="76"/>
    </row>
    <row r="133" spans="1:19" s="249" customFormat="1" ht="12.75" customHeight="1">
      <c r="A133" s="104" t="s">
        <v>1184</v>
      </c>
      <c r="B133" s="177">
        <v>58320210450</v>
      </c>
      <c r="C133" s="403" t="s">
        <v>1185</v>
      </c>
      <c r="D133" s="403" t="s">
        <v>79</v>
      </c>
      <c r="E133" s="105" t="s">
        <v>1085</v>
      </c>
      <c r="F133" s="105" t="s">
        <v>1070</v>
      </c>
      <c r="G133" s="105" t="s">
        <v>1072</v>
      </c>
      <c r="H133" s="405">
        <v>3201457.25</v>
      </c>
      <c r="I133" s="406">
        <v>131.67060000000001</v>
      </c>
      <c r="J133" s="407">
        <v>-1.3022922559693284E-2</v>
      </c>
      <c r="K133" s="407">
        <v>1.807867718774947E-4</v>
      </c>
      <c r="L133" s="407">
        <v>6.6913789603716189E-2</v>
      </c>
      <c r="M133" s="275"/>
      <c r="N133" s="275"/>
      <c r="O133" s="275"/>
      <c r="P133" s="153"/>
      <c r="Q133" s="181"/>
      <c r="R133" s="76"/>
      <c r="S133" s="76"/>
    </row>
    <row r="134" spans="1:19" s="1034" customFormat="1" ht="12.75" customHeight="1">
      <c r="A134" s="104" t="s">
        <v>1186</v>
      </c>
      <c r="B134" s="177">
        <v>31982273976</v>
      </c>
      <c r="C134" s="403" t="s">
        <v>1187</v>
      </c>
      <c r="D134" s="403" t="s">
        <v>79</v>
      </c>
      <c r="E134" s="105" t="s">
        <v>1085</v>
      </c>
      <c r="F134" s="105" t="s">
        <v>1070</v>
      </c>
      <c r="G134" s="105" t="s">
        <v>1072</v>
      </c>
      <c r="H134" s="405">
        <v>6258356.4299999997</v>
      </c>
      <c r="I134" s="406">
        <v>148.90870000000001</v>
      </c>
      <c r="J134" s="407">
        <v>4.4232598852538274E-3</v>
      </c>
      <c r="K134" s="407">
        <v>-4.1743322038160224E-3</v>
      </c>
      <c r="L134" s="407">
        <v>9.964132742340337E-2</v>
      </c>
      <c r="M134" s="275"/>
      <c r="N134" s="275"/>
      <c r="O134" s="275"/>
      <c r="P134" s="153"/>
      <c r="Q134" s="181"/>
      <c r="R134" s="76"/>
      <c r="S134" s="76"/>
    </row>
    <row r="135" spans="1:19" s="1034" customFormat="1" ht="12.75" customHeight="1">
      <c r="A135" s="104" t="s">
        <v>1188</v>
      </c>
      <c r="B135" s="177" t="s">
        <v>1189</v>
      </c>
      <c r="C135" s="403" t="s">
        <v>1190</v>
      </c>
      <c r="D135" s="403" t="s">
        <v>79</v>
      </c>
      <c r="E135" s="105" t="s">
        <v>1085</v>
      </c>
      <c r="F135" s="105" t="s">
        <v>1070</v>
      </c>
      <c r="G135" s="105" t="s">
        <v>1072</v>
      </c>
      <c r="H135" s="405">
        <v>7773097.5099999998</v>
      </c>
      <c r="I135" s="406">
        <v>170.60769999999999</v>
      </c>
      <c r="J135" s="407">
        <v>7.4260741293439736E-2</v>
      </c>
      <c r="K135" s="407">
        <v>4.1517978273395428E-3</v>
      </c>
      <c r="L135" s="407">
        <v>0.15530336520410915</v>
      </c>
      <c r="M135" s="275"/>
      <c r="N135" s="275"/>
      <c r="O135" s="275"/>
      <c r="P135" s="153"/>
      <c r="Q135" s="181"/>
      <c r="R135" s="76"/>
      <c r="S135" s="76"/>
    </row>
    <row r="136" spans="1:19" s="1034" customFormat="1" ht="12.75" customHeight="1">
      <c r="A136" s="104" t="s">
        <v>1191</v>
      </c>
      <c r="B136" s="177">
        <v>40820433166</v>
      </c>
      <c r="C136" s="403" t="s">
        <v>1192</v>
      </c>
      <c r="D136" s="403" t="s">
        <v>79</v>
      </c>
      <c r="E136" s="105" t="s">
        <v>1085</v>
      </c>
      <c r="F136" s="105" t="s">
        <v>1070</v>
      </c>
      <c r="G136" s="105" t="s">
        <v>1072</v>
      </c>
      <c r="H136" s="405">
        <v>6835612.8700000001</v>
      </c>
      <c r="I136" s="406">
        <v>171.87289999999999</v>
      </c>
      <c r="J136" s="407">
        <v>0.12488165960642506</v>
      </c>
      <c r="K136" s="407">
        <v>4.6869401085278817E-3</v>
      </c>
      <c r="L136" s="407">
        <v>0.16204618673714588</v>
      </c>
      <c r="M136" s="275"/>
      <c r="N136" s="275"/>
      <c r="O136" s="275"/>
      <c r="P136" s="153"/>
      <c r="Q136" s="181"/>
      <c r="R136" s="76"/>
      <c r="S136" s="76"/>
    </row>
    <row r="137" spans="1:19" s="1034" customFormat="1" ht="12.75" customHeight="1">
      <c r="A137" s="104" t="s">
        <v>1582</v>
      </c>
      <c r="B137" s="177" t="s">
        <v>1193</v>
      </c>
      <c r="C137" s="403" t="s">
        <v>1194</v>
      </c>
      <c r="D137" s="403" t="s">
        <v>79</v>
      </c>
      <c r="E137" s="105" t="s">
        <v>1073</v>
      </c>
      <c r="F137" s="105" t="s">
        <v>1070</v>
      </c>
      <c r="G137" s="105" t="s">
        <v>1072</v>
      </c>
      <c r="H137" s="405">
        <v>21430477.800000001</v>
      </c>
      <c r="I137" s="406">
        <v>111.60120000000001</v>
      </c>
      <c r="J137" s="407">
        <v>1.6838331159681363E-2</v>
      </c>
      <c r="K137" s="407">
        <v>-4.2275262101271194E-3</v>
      </c>
      <c r="L137" s="407">
        <v>8.3554447852544067E-2</v>
      </c>
      <c r="M137" s="275"/>
      <c r="N137" s="275"/>
      <c r="O137" s="275"/>
      <c r="P137" s="153"/>
      <c r="Q137" s="181"/>
      <c r="R137" s="76"/>
      <c r="S137" s="76"/>
    </row>
    <row r="138" spans="1:19" s="249" customFormat="1" ht="12.75" customHeight="1">
      <c r="A138" s="104" t="s">
        <v>1196</v>
      </c>
      <c r="B138" s="177" t="s">
        <v>1197</v>
      </c>
      <c r="C138" s="403" t="s">
        <v>1198</v>
      </c>
      <c r="D138" s="403" t="s">
        <v>79</v>
      </c>
      <c r="E138" s="105" t="s">
        <v>1085</v>
      </c>
      <c r="F138" s="105" t="s">
        <v>1070</v>
      </c>
      <c r="G138" s="105" t="s">
        <v>1072</v>
      </c>
      <c r="H138" s="405">
        <v>13899209.66</v>
      </c>
      <c r="I138" s="406">
        <v>137.9811</v>
      </c>
      <c r="J138" s="407">
        <v>3.3469688913612128E-3</v>
      </c>
      <c r="K138" s="407">
        <v>-3.1448585572231291E-3</v>
      </c>
      <c r="L138" s="407">
        <v>0.14948902334747216</v>
      </c>
      <c r="M138" s="275"/>
      <c r="N138" s="275"/>
      <c r="O138" s="275"/>
      <c r="P138" s="153"/>
      <c r="Q138" s="181"/>
      <c r="R138" s="76"/>
      <c r="S138" s="76"/>
    </row>
    <row r="139" spans="1:19" s="249" customFormat="1" ht="12.75" customHeight="1">
      <c r="A139" s="104" t="s">
        <v>1408</v>
      </c>
      <c r="B139" s="177" t="s">
        <v>1409</v>
      </c>
      <c r="C139" s="403" t="s">
        <v>1410</v>
      </c>
      <c r="D139" s="403" t="s">
        <v>79</v>
      </c>
      <c r="E139" s="105" t="s">
        <v>1085</v>
      </c>
      <c r="F139" s="105" t="s">
        <v>1070</v>
      </c>
      <c r="G139" s="105" t="s">
        <v>1072</v>
      </c>
      <c r="H139" s="405">
        <v>24003459.399999999</v>
      </c>
      <c r="I139" s="406">
        <v>104.4029</v>
      </c>
      <c r="J139" s="407">
        <v>1.1944087850694896E-3</v>
      </c>
      <c r="K139" s="407">
        <v>1.2371264525448122E-3</v>
      </c>
      <c r="L139" s="407">
        <v>2.4724192212180141E-2</v>
      </c>
      <c r="M139" s="275"/>
      <c r="N139" s="275"/>
      <c r="O139" s="275"/>
      <c r="P139" s="153"/>
      <c r="Q139" s="181"/>
      <c r="R139" s="76"/>
      <c r="S139" s="76"/>
    </row>
    <row r="140" spans="1:19" s="249" customFormat="1" ht="12.75" customHeight="1">
      <c r="A140" s="104" t="s">
        <v>1450</v>
      </c>
      <c r="B140" s="177" t="s">
        <v>1497</v>
      </c>
      <c r="C140" s="403" t="s">
        <v>1494</v>
      </c>
      <c r="D140" s="403" t="s">
        <v>79</v>
      </c>
      <c r="E140" s="105" t="s">
        <v>1085</v>
      </c>
      <c r="F140" s="105" t="s">
        <v>1070</v>
      </c>
      <c r="G140" s="105" t="s">
        <v>1072</v>
      </c>
      <c r="H140" s="405">
        <v>25751989.68</v>
      </c>
      <c r="I140" s="406">
        <v>104.60939999999999</v>
      </c>
      <c r="J140" s="407">
        <v>-3.6238742737154661E-3</v>
      </c>
      <c r="K140" s="407">
        <v>1.1743121373342102E-3</v>
      </c>
      <c r="L140" s="407">
        <v>2.6477922180321745E-2</v>
      </c>
      <c r="M140" s="275"/>
      <c r="N140" s="275"/>
      <c r="O140" s="275"/>
      <c r="P140" s="153"/>
      <c r="Q140" s="181"/>
      <c r="R140" s="76"/>
      <c r="S140" s="76"/>
    </row>
    <row r="141" spans="1:19" s="249" customFormat="1" ht="12.75" customHeight="1">
      <c r="A141" s="104" t="s">
        <v>1615</v>
      </c>
      <c r="B141" s="177" t="s">
        <v>1616</v>
      </c>
      <c r="C141" s="403" t="s">
        <v>1617</v>
      </c>
      <c r="D141" s="403" t="s">
        <v>79</v>
      </c>
      <c r="E141" s="105" t="s">
        <v>1085</v>
      </c>
      <c r="F141" s="105" t="s">
        <v>1070</v>
      </c>
      <c r="G141" s="105" t="s">
        <v>1072</v>
      </c>
      <c r="H141" s="405">
        <v>18339444.59</v>
      </c>
      <c r="I141" s="406">
        <v>101.13120000000001</v>
      </c>
      <c r="J141" s="407">
        <v>-3.7366934940841201E-4</v>
      </c>
      <c r="K141" s="407">
        <v>-1.3742633108271285E-4</v>
      </c>
      <c r="L141" s="407" t="s">
        <v>1070</v>
      </c>
      <c r="M141" s="275"/>
      <c r="N141" s="275"/>
      <c r="O141" s="275"/>
      <c r="P141" s="153"/>
      <c r="Q141" s="181"/>
      <c r="R141" s="76"/>
      <c r="S141" s="76"/>
    </row>
    <row r="142" spans="1:19" s="1034" customFormat="1" ht="12.75" customHeight="1">
      <c r="A142" s="104" t="s">
        <v>1644</v>
      </c>
      <c r="B142" s="177" t="s">
        <v>1647</v>
      </c>
      <c r="C142" s="403" t="s">
        <v>1648</v>
      </c>
      <c r="D142" s="403" t="s">
        <v>79</v>
      </c>
      <c r="E142" s="105" t="s">
        <v>1085</v>
      </c>
      <c r="F142" s="105" t="s">
        <v>1070</v>
      </c>
      <c r="G142" s="105" t="s">
        <v>1072</v>
      </c>
      <c r="H142" s="405">
        <v>32264876.190000001</v>
      </c>
      <c r="I142" s="406">
        <v>100.0643</v>
      </c>
      <c r="J142" s="407">
        <v>-8.8269053602252345E-3</v>
      </c>
      <c r="K142" s="407">
        <v>-1.0092491186552977E-4</v>
      </c>
      <c r="L142" s="407" t="s">
        <v>1070</v>
      </c>
      <c r="M142" s="275"/>
      <c r="N142" s="275"/>
      <c r="O142" s="275"/>
      <c r="P142" s="153"/>
      <c r="Q142" s="181"/>
      <c r="R142" s="76"/>
      <c r="S142" s="76"/>
    </row>
    <row r="143" spans="1:19" s="249" customFormat="1" ht="12.75" customHeight="1">
      <c r="A143" s="104" t="s">
        <v>1383</v>
      </c>
      <c r="B143" s="177" t="s">
        <v>1384</v>
      </c>
      <c r="C143" s="403" t="s">
        <v>1385</v>
      </c>
      <c r="D143" s="403" t="s">
        <v>79</v>
      </c>
      <c r="E143" s="105" t="s">
        <v>1085</v>
      </c>
      <c r="F143" s="105" t="s">
        <v>1070</v>
      </c>
      <c r="G143" s="105" t="s">
        <v>1095</v>
      </c>
      <c r="H143" s="405">
        <v>4950513.0199999996</v>
      </c>
      <c r="I143" s="406">
        <v>104.6857</v>
      </c>
      <c r="J143" s="407">
        <v>1.9907665563619226E-2</v>
      </c>
      <c r="K143" s="407">
        <v>-8.0052695190705458E-3</v>
      </c>
      <c r="L143" s="407">
        <v>7.8291194180083012E-2</v>
      </c>
      <c r="M143" s="275"/>
      <c r="N143" s="275"/>
      <c r="O143" s="275"/>
      <c r="P143" s="153"/>
      <c r="Q143" s="181"/>
      <c r="R143" s="76"/>
      <c r="S143" s="76"/>
    </row>
    <row r="144" spans="1:19" s="249" customFormat="1" ht="12.75" customHeight="1">
      <c r="A144" s="104" t="s">
        <v>1528</v>
      </c>
      <c r="B144" s="177" t="s">
        <v>1529</v>
      </c>
      <c r="C144" s="403" t="s">
        <v>1530</v>
      </c>
      <c r="D144" s="403" t="s">
        <v>79</v>
      </c>
      <c r="E144" s="105" t="s">
        <v>1085</v>
      </c>
      <c r="F144" s="105" t="s">
        <v>1070</v>
      </c>
      <c r="G144" s="105" t="s">
        <v>1095</v>
      </c>
      <c r="H144" s="405">
        <v>9065867.6099999994</v>
      </c>
      <c r="I144" s="406">
        <v>103.3235</v>
      </c>
      <c r="J144" s="407">
        <v>1.9770898474362752E-2</v>
      </c>
      <c r="K144" s="407">
        <v>-8.078958338516018E-3</v>
      </c>
      <c r="L144" s="407" t="s">
        <v>1070</v>
      </c>
      <c r="M144" s="275"/>
      <c r="N144" s="275"/>
      <c r="O144" s="275"/>
      <c r="P144" s="153"/>
      <c r="Q144" s="181"/>
      <c r="R144" s="76"/>
      <c r="S144" s="76"/>
    </row>
    <row r="145" spans="1:19" s="249" customFormat="1" ht="12.75" customHeight="1">
      <c r="A145" s="104" t="s">
        <v>1298</v>
      </c>
      <c r="B145" s="177" t="s">
        <v>1307</v>
      </c>
      <c r="C145" s="403" t="s">
        <v>1308</v>
      </c>
      <c r="D145" s="403" t="s">
        <v>79</v>
      </c>
      <c r="E145" s="105" t="s">
        <v>1085</v>
      </c>
      <c r="F145" s="105" t="s">
        <v>1070</v>
      </c>
      <c r="G145" s="105" t="s">
        <v>1072</v>
      </c>
      <c r="H145" s="405">
        <v>25655286.350000001</v>
      </c>
      <c r="I145" s="406">
        <v>107.1557</v>
      </c>
      <c r="J145" s="407">
        <v>-4.4122147624348074E-4</v>
      </c>
      <c r="K145" s="407">
        <v>-3.2838608501284394E-4</v>
      </c>
      <c r="L145" s="407">
        <v>3.2118674608107023E-2</v>
      </c>
      <c r="M145" s="275"/>
      <c r="N145" s="275"/>
      <c r="O145" s="275"/>
      <c r="P145" s="153"/>
      <c r="Q145" s="181"/>
      <c r="R145" s="76"/>
      <c r="S145" s="76"/>
    </row>
    <row r="146" spans="1:19" s="249" customFormat="1" ht="12.75" customHeight="1">
      <c r="A146" s="123" t="s">
        <v>1386</v>
      </c>
      <c r="B146" s="177" t="s">
        <v>1387</v>
      </c>
      <c r="C146" s="403" t="s">
        <v>1388</v>
      </c>
      <c r="D146" s="403" t="s">
        <v>79</v>
      </c>
      <c r="E146" s="105" t="s">
        <v>1085</v>
      </c>
      <c r="F146" s="105" t="s">
        <v>1070</v>
      </c>
      <c r="G146" s="105" t="s">
        <v>1072</v>
      </c>
      <c r="H146" s="405">
        <v>24624865.219999999</v>
      </c>
      <c r="I146" s="406">
        <v>108.1272</v>
      </c>
      <c r="J146" s="407">
        <v>-2.3306732363227445E-3</v>
      </c>
      <c r="K146" s="407">
        <v>-2.2542827219332873E-3</v>
      </c>
      <c r="L146" s="407">
        <v>3.0315638082093033E-2</v>
      </c>
      <c r="M146" s="275"/>
      <c r="N146" s="275"/>
      <c r="O146" s="275"/>
      <c r="P146" s="153"/>
      <c r="Q146" s="181"/>
      <c r="R146" s="76"/>
      <c r="S146" s="76"/>
    </row>
    <row r="147" spans="1:19" s="249" customFormat="1" ht="12.75" customHeight="1">
      <c r="A147" s="104" t="s">
        <v>1509</v>
      </c>
      <c r="B147" s="177" t="s">
        <v>1531</v>
      </c>
      <c r="C147" s="403" t="s">
        <v>1532</v>
      </c>
      <c r="D147" s="403" t="s">
        <v>79</v>
      </c>
      <c r="E147" s="105" t="s">
        <v>1085</v>
      </c>
      <c r="F147" s="105" t="s">
        <v>1070</v>
      </c>
      <c r="G147" s="105" t="s">
        <v>1072</v>
      </c>
      <c r="H147" s="405">
        <v>24175410.780000001</v>
      </c>
      <c r="I147" s="406">
        <v>104.986</v>
      </c>
      <c r="J147" s="407">
        <v>2.9633342588053502E-4</v>
      </c>
      <c r="K147" s="407">
        <v>4.4978597048950242E-4</v>
      </c>
      <c r="L147" s="407" t="s">
        <v>1070</v>
      </c>
      <c r="M147" s="275"/>
      <c r="N147" s="275"/>
      <c r="O147" s="275"/>
      <c r="P147" s="153"/>
      <c r="Q147" s="181"/>
      <c r="R147" s="76"/>
      <c r="S147" s="76"/>
    </row>
    <row r="148" spans="1:19" s="1034" customFormat="1" ht="12.75" customHeight="1">
      <c r="A148" s="104" t="s">
        <v>1533</v>
      </c>
      <c r="B148" s="177" t="s">
        <v>1534</v>
      </c>
      <c r="C148" s="403" t="s">
        <v>1535</v>
      </c>
      <c r="D148" s="403" t="s">
        <v>79</v>
      </c>
      <c r="E148" s="105" t="s">
        <v>1085</v>
      </c>
      <c r="F148" s="105" t="s">
        <v>1070</v>
      </c>
      <c r="G148" s="105" t="s">
        <v>1072</v>
      </c>
      <c r="H148" s="405">
        <v>26329054.140000001</v>
      </c>
      <c r="I148" s="406">
        <v>103.38120000000001</v>
      </c>
      <c r="J148" s="407">
        <v>-4.0679325073011974E-3</v>
      </c>
      <c r="K148" s="407">
        <v>7.4487175146353835E-5</v>
      </c>
      <c r="L148" s="407" t="s">
        <v>1070</v>
      </c>
      <c r="M148" s="275"/>
      <c r="N148" s="275"/>
      <c r="O148" s="275"/>
      <c r="P148" s="153"/>
      <c r="Q148" s="181"/>
      <c r="R148" s="76"/>
      <c r="S148" s="76"/>
    </row>
    <row r="149" spans="1:19" s="1034" customFormat="1" ht="12.75" customHeight="1">
      <c r="A149" s="104" t="s">
        <v>1411</v>
      </c>
      <c r="B149" s="177" t="s">
        <v>1412</v>
      </c>
      <c r="C149" s="403" t="s">
        <v>1413</v>
      </c>
      <c r="D149" s="403" t="s">
        <v>79</v>
      </c>
      <c r="E149" s="105" t="s">
        <v>1085</v>
      </c>
      <c r="F149" s="105" t="s">
        <v>1070</v>
      </c>
      <c r="G149" s="105" t="s">
        <v>1072</v>
      </c>
      <c r="H149" s="405">
        <v>8843604.2300000004</v>
      </c>
      <c r="I149" s="406">
        <v>107.4311</v>
      </c>
      <c r="J149" s="407">
        <v>-1.2653903629871177E-3</v>
      </c>
      <c r="K149" s="407">
        <v>-9.7727509642431265E-5</v>
      </c>
      <c r="L149" s="407">
        <v>3.7450156266666701E-2</v>
      </c>
      <c r="M149" s="275"/>
      <c r="N149" s="275"/>
      <c r="O149" s="275"/>
      <c r="P149" s="153"/>
      <c r="Q149" s="181"/>
      <c r="R149" s="76"/>
      <c r="S149" s="76"/>
    </row>
    <row r="150" spans="1:19" s="1034" customFormat="1" ht="12.75" customHeight="1">
      <c r="A150" s="104" t="s">
        <v>1199</v>
      </c>
      <c r="B150" s="177" t="s">
        <v>1200</v>
      </c>
      <c r="C150" s="403" t="s">
        <v>1201</v>
      </c>
      <c r="D150" s="403" t="s">
        <v>79</v>
      </c>
      <c r="E150" s="105" t="s">
        <v>1085</v>
      </c>
      <c r="F150" s="105" t="s">
        <v>1070</v>
      </c>
      <c r="G150" s="105" t="s">
        <v>1072</v>
      </c>
      <c r="H150" s="405">
        <v>17265791.75</v>
      </c>
      <c r="I150" s="406">
        <v>106.819</v>
      </c>
      <c r="J150" s="407">
        <v>-6.3312263516620781E-2</v>
      </c>
      <c r="K150" s="407">
        <v>-8.1746045010463453E-3</v>
      </c>
      <c r="L150" s="407">
        <v>4.1115695340289138E-2</v>
      </c>
      <c r="M150" s="275"/>
      <c r="N150" s="275"/>
      <c r="O150" s="275"/>
      <c r="P150" s="153"/>
      <c r="Q150" s="181"/>
      <c r="R150" s="76"/>
      <c r="S150" s="76"/>
    </row>
    <row r="151" spans="1:19" s="1034" customFormat="1" ht="12.75" customHeight="1">
      <c r="A151" s="104" t="s">
        <v>1542</v>
      </c>
      <c r="B151" s="177" t="s">
        <v>1543</v>
      </c>
      <c r="C151" s="403" t="s">
        <v>1544</v>
      </c>
      <c r="D151" s="403" t="s">
        <v>79</v>
      </c>
      <c r="E151" s="1107" t="s">
        <v>1075</v>
      </c>
      <c r="F151" s="105" t="s">
        <v>1070</v>
      </c>
      <c r="G151" s="105" t="s">
        <v>1072</v>
      </c>
      <c r="H151" s="405">
        <v>3481132.24</v>
      </c>
      <c r="I151" s="406">
        <v>101.9375</v>
      </c>
      <c r="J151" s="407">
        <v>6.6475418727501401E-2</v>
      </c>
      <c r="K151" s="407">
        <v>-4.6837835832261865E-3</v>
      </c>
      <c r="L151" s="407" t="s">
        <v>1070</v>
      </c>
      <c r="M151" s="275"/>
      <c r="N151" s="275"/>
      <c r="O151" s="275"/>
      <c r="P151" s="153"/>
      <c r="Q151" s="181"/>
      <c r="R151" s="76"/>
      <c r="S151" s="76"/>
    </row>
    <row r="152" spans="1:19" s="249" customFormat="1" ht="12.75" customHeight="1">
      <c r="A152" s="104" t="s">
        <v>1687</v>
      </c>
      <c r="B152" s="177">
        <v>12916294683</v>
      </c>
      <c r="C152" s="403" t="s">
        <v>1074</v>
      </c>
      <c r="D152" s="403" t="s">
        <v>79</v>
      </c>
      <c r="E152" s="105" t="s">
        <v>1075</v>
      </c>
      <c r="F152" s="105" t="s">
        <v>1070</v>
      </c>
      <c r="G152" s="105" t="s">
        <v>1072</v>
      </c>
      <c r="H152" s="405">
        <v>8767480.9800000004</v>
      </c>
      <c r="I152" s="406">
        <v>16.577200000000001</v>
      </c>
      <c r="J152" s="407">
        <v>-0.12382395120902323</v>
      </c>
      <c r="K152" s="407">
        <v>1.1897931451003707E-3</v>
      </c>
      <c r="L152" s="407">
        <v>2.4319975207425459E-2</v>
      </c>
      <c r="M152" s="275"/>
      <c r="N152" s="275"/>
      <c r="O152" s="275"/>
      <c r="P152" s="153"/>
      <c r="Q152" s="181"/>
      <c r="R152" s="76"/>
      <c r="S152" s="76"/>
    </row>
    <row r="153" spans="1:19" s="1034" customFormat="1" ht="12.75" customHeight="1">
      <c r="A153" s="104" t="s">
        <v>1545</v>
      </c>
      <c r="B153" s="177">
        <v>84643903663</v>
      </c>
      <c r="C153" s="403" t="s">
        <v>1195</v>
      </c>
      <c r="D153" s="403" t="s">
        <v>79</v>
      </c>
      <c r="E153" s="105" t="s">
        <v>1073</v>
      </c>
      <c r="F153" s="105" t="s">
        <v>1070</v>
      </c>
      <c r="G153" s="105" t="s">
        <v>1072</v>
      </c>
      <c r="H153" s="405">
        <v>57521632.219999999</v>
      </c>
      <c r="I153" s="406">
        <v>31.171700000000001</v>
      </c>
      <c r="J153" s="407">
        <v>1.4199281312445855E-2</v>
      </c>
      <c r="K153" s="407">
        <v>-2.58858462975875E-3</v>
      </c>
      <c r="L153" s="407">
        <v>-0.82009969541809169</v>
      </c>
      <c r="M153" s="275"/>
      <c r="N153" s="275"/>
      <c r="O153" s="275"/>
      <c r="P153" s="153"/>
      <c r="Q153" s="181"/>
      <c r="R153" s="76"/>
      <c r="S153" s="76"/>
    </row>
    <row r="154" spans="1:19" s="1034" customFormat="1" ht="12.75" customHeight="1">
      <c r="A154" s="104" t="s">
        <v>1202</v>
      </c>
      <c r="B154" s="177">
        <v>88183360964</v>
      </c>
      <c r="C154" s="403" t="s">
        <v>1203</v>
      </c>
      <c r="D154" s="403" t="s">
        <v>79</v>
      </c>
      <c r="E154" s="105" t="s">
        <v>1071</v>
      </c>
      <c r="F154" s="105" t="s">
        <v>1070</v>
      </c>
      <c r="G154" s="105" t="s">
        <v>1095</v>
      </c>
      <c r="H154" s="405">
        <v>58444646.189999998</v>
      </c>
      <c r="I154" s="406">
        <v>387.13389999999998</v>
      </c>
      <c r="J154" s="407">
        <v>-1.9830348107025664E-2</v>
      </c>
      <c r="K154" s="407">
        <v>-4.5022390566967663E-2</v>
      </c>
      <c r="L154" s="407">
        <v>0.1931325836990605</v>
      </c>
      <c r="M154" s="275"/>
      <c r="N154" s="275"/>
      <c r="O154" s="275"/>
      <c r="P154" s="153"/>
      <c r="Q154" s="181"/>
      <c r="R154" s="76"/>
      <c r="S154" s="76"/>
    </row>
    <row r="155" spans="1:19" ht="18.75" customHeight="1">
      <c r="A155" s="1068" t="s">
        <v>392</v>
      </c>
      <c r="B155" s="1069"/>
      <c r="C155" s="1069"/>
      <c r="D155" s="1069"/>
      <c r="E155" s="1070"/>
      <c r="F155" s="1070"/>
      <c r="G155" s="1070"/>
      <c r="H155" s="1071">
        <f>SUM(H11:H154)</f>
        <v>3227926312.6499996</v>
      </c>
      <c r="I155" s="1071"/>
      <c r="J155" s="1072">
        <v>9.9652811735895241E-3</v>
      </c>
      <c r="K155" s="1072"/>
      <c r="L155" s="1072"/>
      <c r="M155" s="275"/>
      <c r="N155" s="275"/>
      <c r="O155" s="275"/>
      <c r="P155" s="153"/>
    </row>
    <row r="156" spans="1:19" ht="12.75" customHeight="1">
      <c r="A156" s="21" t="s">
        <v>294</v>
      </c>
      <c r="M156" s="153"/>
      <c r="N156" s="153"/>
      <c r="O156" s="153"/>
      <c r="P156" s="153"/>
    </row>
    <row r="157" spans="1:19" ht="12.75" customHeight="1">
      <c r="A157" s="45" t="s">
        <v>397</v>
      </c>
      <c r="C157" s="209"/>
      <c r="F157" s="210"/>
      <c r="G157" s="210"/>
      <c r="M157" s="153"/>
      <c r="N157" s="153"/>
      <c r="O157" s="153"/>
      <c r="P157" s="153"/>
    </row>
    <row r="158" spans="1:19" ht="12.75" customHeight="1">
      <c r="A158" s="46" t="s">
        <v>440</v>
      </c>
      <c r="F158" s="210"/>
      <c r="G158" s="210"/>
      <c r="M158" s="153"/>
      <c r="N158" s="153"/>
      <c r="O158" s="153"/>
      <c r="P158" s="153"/>
    </row>
    <row r="159" spans="1:19" ht="12.75" customHeight="1">
      <c r="A159" s="33" t="s">
        <v>108</v>
      </c>
      <c r="M159" s="153"/>
      <c r="N159" s="153"/>
      <c r="O159" s="153"/>
      <c r="P159" s="153"/>
    </row>
    <row r="160" spans="1:19" ht="12.75" customHeight="1">
      <c r="A160" s="505" t="s">
        <v>109</v>
      </c>
      <c r="H160" s="122"/>
    </row>
    <row r="161" spans="1:12" ht="12.75" customHeight="1">
      <c r="A161" s="505" t="s">
        <v>441</v>
      </c>
      <c r="H161" s="76"/>
    </row>
    <row r="162" spans="1:12" ht="12.75" customHeight="1">
      <c r="A162" s="32" t="s">
        <v>1220</v>
      </c>
      <c r="B162" s="48"/>
      <c r="C162" s="48"/>
      <c r="D162" s="48"/>
      <c r="E162" s="48"/>
      <c r="F162" s="48"/>
      <c r="G162" s="48"/>
      <c r="H162" s="48"/>
      <c r="I162" s="48"/>
      <c r="J162" s="48"/>
    </row>
    <row r="163" spans="1:12" s="1034" customFormat="1" ht="12.75" customHeight="1">
      <c r="A163" s="32"/>
      <c r="B163" s="48"/>
      <c r="C163" s="48"/>
      <c r="D163" s="48"/>
      <c r="E163" s="48"/>
      <c r="F163" s="48"/>
      <c r="G163" s="48"/>
      <c r="H163" s="48"/>
      <c r="I163" s="48"/>
      <c r="J163" s="48"/>
    </row>
    <row r="164" spans="1:12" s="249" customFormat="1" ht="12.75" customHeight="1">
      <c r="A164" s="33"/>
      <c r="B164" s="48"/>
      <c r="C164" s="48"/>
      <c r="D164" s="48"/>
      <c r="E164" s="48"/>
      <c r="F164" s="48"/>
      <c r="G164" s="48"/>
      <c r="H164" s="48"/>
      <c r="I164" s="48"/>
      <c r="J164" s="48"/>
    </row>
    <row r="165" spans="1:12" s="249" customFormat="1">
      <c r="A165" s="581" t="s">
        <v>386</v>
      </c>
      <c r="B165" s="582"/>
      <c r="C165" s="582"/>
      <c r="D165" s="565"/>
      <c r="E165" s="902"/>
      <c r="F165" s="902"/>
      <c r="G165" s="902"/>
      <c r="H165" s="902"/>
      <c r="I165" s="902"/>
      <c r="J165" s="902"/>
      <c r="K165" s="902"/>
      <c r="L165" s="902"/>
    </row>
    <row r="166" spans="1:12" s="249" customFormat="1">
      <c r="A166" s="565" t="s">
        <v>164</v>
      </c>
      <c r="B166" s="565"/>
      <c r="C166" s="565"/>
      <c r="D166" s="565"/>
      <c r="E166" s="49"/>
      <c r="F166" s="49"/>
      <c r="G166" s="49"/>
      <c r="H166" s="49"/>
      <c r="I166" s="49"/>
      <c r="J166" s="49"/>
    </row>
    <row r="167" spans="1:12" ht="12.75" customHeight="1">
      <c r="A167" s="565" t="s">
        <v>217</v>
      </c>
      <c r="B167" s="565"/>
      <c r="C167" s="565"/>
      <c r="D167" s="565"/>
    </row>
    <row r="168" spans="1:12" ht="12.75" customHeight="1">
      <c r="A168" s="586" t="s">
        <v>81</v>
      </c>
    </row>
    <row r="169" spans="1:12" ht="12.75" customHeight="1">
      <c r="L169" s="34" t="s">
        <v>988</v>
      </c>
    </row>
    <row r="170" spans="1:12" ht="12.75" customHeight="1"/>
    <row r="171" spans="1:12" ht="12.75" customHeight="1"/>
    <row r="172" spans="1:12" ht="12.75" customHeight="1"/>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15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34" customWidth="1"/>
    <col min="10" max="10" width="9.85546875" customWidth="1"/>
    <col min="11" max="15" width="8.85546875" customWidth="1"/>
  </cols>
  <sheetData>
    <row r="1" spans="1:15" ht="12.75" customHeight="1">
      <c r="A1" s="131" t="s">
        <v>654</v>
      </c>
      <c r="O1" s="127" t="str">
        <f>Naslovnica!A20</f>
        <v>Prosinac 2024.</v>
      </c>
    </row>
    <row r="2" spans="1:15" ht="12.75" customHeight="1">
      <c r="A2" s="510" t="s">
        <v>655</v>
      </c>
      <c r="O2" s="504" t="str">
        <f>Naslovnica!A24</f>
        <v>December 2024</v>
      </c>
    </row>
    <row r="3" spans="1:15" ht="12.75" customHeight="1">
      <c r="A3" s="10"/>
      <c r="O3" s="11"/>
    </row>
    <row r="4" spans="1:15" ht="12.75" customHeight="1">
      <c r="A4" s="63"/>
      <c r="B4" s="63"/>
      <c r="C4" s="63"/>
      <c r="D4" s="63"/>
      <c r="E4" s="63"/>
      <c r="F4" s="63"/>
      <c r="G4" s="63"/>
      <c r="H4" s="63"/>
      <c r="I4" s="63"/>
      <c r="J4" s="63"/>
      <c r="K4" s="63"/>
      <c r="L4" s="63"/>
      <c r="M4" s="63"/>
      <c r="N4" s="63"/>
      <c r="O4" s="13" t="s">
        <v>1334</v>
      </c>
    </row>
    <row r="5" spans="1:15" ht="25.5" customHeight="1">
      <c r="A5" s="1234" t="s">
        <v>402</v>
      </c>
      <c r="B5" s="1235" t="s">
        <v>403</v>
      </c>
      <c r="C5" s="1236"/>
      <c r="D5" s="1231" t="s">
        <v>404</v>
      </c>
      <c r="E5" s="1232"/>
      <c r="F5" s="1231" t="s">
        <v>405</v>
      </c>
      <c r="G5" s="1232"/>
      <c r="H5" s="1231" t="s">
        <v>1443</v>
      </c>
      <c r="I5" s="1232"/>
      <c r="J5" s="1231" t="s">
        <v>406</v>
      </c>
      <c r="K5" s="1232"/>
      <c r="L5" s="1231" t="s">
        <v>407</v>
      </c>
      <c r="M5" s="1232"/>
      <c r="N5" s="1231" t="s">
        <v>408</v>
      </c>
      <c r="O5" s="1232"/>
    </row>
    <row r="6" spans="1:15" ht="12.75" customHeight="1">
      <c r="A6" s="1234"/>
      <c r="B6" s="547" t="s">
        <v>31</v>
      </c>
      <c r="C6" s="547" t="s">
        <v>32</v>
      </c>
      <c r="D6" s="547" t="s">
        <v>31</v>
      </c>
      <c r="E6" s="547" t="s">
        <v>32</v>
      </c>
      <c r="F6" s="547" t="s">
        <v>31</v>
      </c>
      <c r="G6" s="547" t="s">
        <v>32</v>
      </c>
      <c r="H6" s="547" t="s">
        <v>31</v>
      </c>
      <c r="I6" s="547" t="s">
        <v>32</v>
      </c>
      <c r="J6" s="547" t="s">
        <v>31</v>
      </c>
      <c r="K6" s="547" t="s">
        <v>32</v>
      </c>
      <c r="L6" s="547" t="s">
        <v>31</v>
      </c>
      <c r="M6" s="547" t="s">
        <v>32</v>
      </c>
      <c r="N6" s="547" t="s">
        <v>31</v>
      </c>
      <c r="O6" s="547" t="s">
        <v>32</v>
      </c>
    </row>
    <row r="7" spans="1:15" ht="12.75" customHeight="1">
      <c r="A7" s="1234"/>
      <c r="B7" s="548" t="s">
        <v>29</v>
      </c>
      <c r="C7" s="548" t="s">
        <v>30</v>
      </c>
      <c r="D7" s="548" t="s">
        <v>29</v>
      </c>
      <c r="E7" s="548" t="s">
        <v>30</v>
      </c>
      <c r="F7" s="548" t="s">
        <v>29</v>
      </c>
      <c r="G7" s="548" t="s">
        <v>30</v>
      </c>
      <c r="H7" s="548" t="s">
        <v>29</v>
      </c>
      <c r="I7" s="548" t="s">
        <v>30</v>
      </c>
      <c r="J7" s="548" t="s">
        <v>29</v>
      </c>
      <c r="K7" s="548" t="s">
        <v>30</v>
      </c>
      <c r="L7" s="548" t="s">
        <v>29</v>
      </c>
      <c r="M7" s="548" t="s">
        <v>30</v>
      </c>
      <c r="N7" s="548" t="s">
        <v>29</v>
      </c>
      <c r="O7" s="548" t="s">
        <v>30</v>
      </c>
    </row>
    <row r="8" spans="1:15" ht="21.75">
      <c r="A8" s="118" t="s">
        <v>1039</v>
      </c>
      <c r="B8" s="893">
        <v>28462.861209999992</v>
      </c>
      <c r="C8" s="894">
        <v>5.4593933764336258E-2</v>
      </c>
      <c r="D8" s="893">
        <v>3542.9520500000003</v>
      </c>
      <c r="E8" s="894">
        <v>1.2148496694869892E-2</v>
      </c>
      <c r="F8" s="893">
        <v>1590.3173900000004</v>
      </c>
      <c r="G8" s="894">
        <v>1.6818545110329874E-2</v>
      </c>
      <c r="H8" s="893">
        <v>11286.794629999999</v>
      </c>
      <c r="I8" s="894">
        <v>1.6745085840866435E-2</v>
      </c>
      <c r="J8" s="893">
        <v>6501.7638100000013</v>
      </c>
      <c r="K8" s="894">
        <v>7.6440624617412009E-3</v>
      </c>
      <c r="L8" s="893">
        <v>6793.6986099999986</v>
      </c>
      <c r="M8" s="894">
        <v>8.5372001855220977E-3</v>
      </c>
      <c r="N8" s="893">
        <v>58178.387699999992</v>
      </c>
      <c r="O8" s="894">
        <v>1.802345594716926E-2</v>
      </c>
    </row>
    <row r="9" spans="1:15" ht="21.75">
      <c r="A9" s="118" t="s">
        <v>1040</v>
      </c>
      <c r="B9" s="893">
        <v>8820.4823200001229</v>
      </c>
      <c r="C9" s="894">
        <v>1.691835630981478E-2</v>
      </c>
      <c r="D9" s="893">
        <v>42.550649999947545</v>
      </c>
      <c r="E9" s="894">
        <v>1.4590274539248374E-4</v>
      </c>
      <c r="F9" s="893">
        <v>27.507960000000001</v>
      </c>
      <c r="G9" s="894">
        <v>2.9091291402727454E-4</v>
      </c>
      <c r="H9" s="893">
        <v>4.9489999914169309E-2</v>
      </c>
      <c r="I9" s="894">
        <v>7.3423352155672005E-8</v>
      </c>
      <c r="J9" s="893">
        <v>1878.8486100000716</v>
      </c>
      <c r="K9" s="894">
        <v>2.2089446111387087E-3</v>
      </c>
      <c r="L9" s="893">
        <v>1258.9644899998902</v>
      </c>
      <c r="M9" s="894">
        <v>1.582058977678552E-3</v>
      </c>
      <c r="N9" s="893">
        <v>12028.403519999949</v>
      </c>
      <c r="O9" s="894">
        <v>3.726356290163998E-3</v>
      </c>
    </row>
    <row r="10" spans="1:15" ht="21.75">
      <c r="A10" s="118" t="s">
        <v>1041</v>
      </c>
      <c r="B10" s="893">
        <v>487138.09221000003</v>
      </c>
      <c r="C10" s="894">
        <v>0.93436793103759364</v>
      </c>
      <c r="D10" s="893">
        <v>291157.66534000007</v>
      </c>
      <c r="E10" s="894">
        <v>0.99835614062827205</v>
      </c>
      <c r="F10" s="893">
        <v>93115.291650000043</v>
      </c>
      <c r="G10" s="894">
        <v>0.98474917203605994</v>
      </c>
      <c r="H10" s="893">
        <v>663809.60567000008</v>
      </c>
      <c r="I10" s="894">
        <v>0.98482777381197484</v>
      </c>
      <c r="J10" s="893">
        <v>847765.16734999977</v>
      </c>
      <c r="K10" s="894">
        <v>0.99670952090643217</v>
      </c>
      <c r="L10" s="893">
        <v>788679.09176999982</v>
      </c>
      <c r="M10" s="894">
        <v>0.99108183555058293</v>
      </c>
      <c r="N10" s="893">
        <v>3171664.9139899998</v>
      </c>
      <c r="O10" s="894">
        <v>0.98257042032949204</v>
      </c>
    </row>
    <row r="11" spans="1:15" ht="22.5">
      <c r="A11" s="118" t="s">
        <v>1042</v>
      </c>
      <c r="B11" s="815">
        <v>161195.04462999999</v>
      </c>
      <c r="C11" s="816">
        <v>0.30918436220240592</v>
      </c>
      <c r="D11" s="815">
        <v>62320.376930000006</v>
      </c>
      <c r="E11" s="816">
        <v>0.21369154379527969</v>
      </c>
      <c r="F11" s="815">
        <v>0</v>
      </c>
      <c r="G11" s="816">
        <v>0</v>
      </c>
      <c r="H11" s="815">
        <v>307599.53437999997</v>
      </c>
      <c r="I11" s="816">
        <v>0.4563545963805356</v>
      </c>
      <c r="J11" s="815">
        <v>370409.51114999998</v>
      </c>
      <c r="K11" s="816">
        <v>0.43548697282708937</v>
      </c>
      <c r="L11" s="815">
        <v>137200.31868</v>
      </c>
      <c r="M11" s="816">
        <v>0.17241073726239192</v>
      </c>
      <c r="N11" s="815">
        <v>1038724.78577</v>
      </c>
      <c r="O11" s="816">
        <v>0.32179321493225954</v>
      </c>
    </row>
    <row r="12" spans="1:15" ht="22.5">
      <c r="A12" s="79" t="s">
        <v>1043</v>
      </c>
      <c r="B12" s="815">
        <v>127523.89596999998</v>
      </c>
      <c r="C12" s="816">
        <v>0.24460053676930707</v>
      </c>
      <c r="D12" s="815">
        <v>5121.1453200000005</v>
      </c>
      <c r="E12" s="816">
        <v>1.7559994071601512E-2</v>
      </c>
      <c r="F12" s="815">
        <v>0</v>
      </c>
      <c r="G12" s="816">
        <v>0</v>
      </c>
      <c r="H12" s="815">
        <v>0</v>
      </c>
      <c r="I12" s="816">
        <v>0</v>
      </c>
      <c r="J12" s="815">
        <v>0</v>
      </c>
      <c r="K12" s="816">
        <v>0</v>
      </c>
      <c r="L12" s="815">
        <v>84.743179999999995</v>
      </c>
      <c r="M12" s="816">
        <v>1.0649125513940523E-4</v>
      </c>
      <c r="N12" s="815">
        <v>132729.78446999998</v>
      </c>
      <c r="O12" s="816">
        <v>4.1119211409021493E-2</v>
      </c>
    </row>
    <row r="13" spans="1:15" ht="22.5">
      <c r="A13" s="79" t="s">
        <v>1044</v>
      </c>
      <c r="B13" s="815">
        <v>0</v>
      </c>
      <c r="C13" s="816">
        <v>0</v>
      </c>
      <c r="D13" s="815">
        <v>30518.397430000001</v>
      </c>
      <c r="E13" s="816">
        <v>0.10464512222542803</v>
      </c>
      <c r="F13" s="815">
        <v>0</v>
      </c>
      <c r="G13" s="816">
        <v>0</v>
      </c>
      <c r="H13" s="815">
        <v>0</v>
      </c>
      <c r="I13" s="816">
        <v>0</v>
      </c>
      <c r="J13" s="815">
        <v>239035.28147999998</v>
      </c>
      <c r="K13" s="816">
        <v>0.28103152861115838</v>
      </c>
      <c r="L13" s="815">
        <v>91210.972190000015</v>
      </c>
      <c r="M13" s="816">
        <v>0.11461890987567952</v>
      </c>
      <c r="N13" s="815">
        <v>360764.65109999996</v>
      </c>
      <c r="O13" s="816">
        <v>0.11176359561433392</v>
      </c>
    </row>
    <row r="14" spans="1:15" ht="22.5">
      <c r="A14" s="79" t="s">
        <v>1045</v>
      </c>
      <c r="B14" s="815">
        <v>75.063410000000005</v>
      </c>
      <c r="C14" s="816">
        <v>1.4397733254678711E-4</v>
      </c>
      <c r="D14" s="815">
        <v>15.01268</v>
      </c>
      <c r="E14" s="816">
        <v>5.1477268330837085E-5</v>
      </c>
      <c r="F14" s="815">
        <v>0</v>
      </c>
      <c r="G14" s="816">
        <v>0</v>
      </c>
      <c r="H14" s="815">
        <v>0</v>
      </c>
      <c r="I14" s="816">
        <v>0</v>
      </c>
      <c r="J14" s="815">
        <v>146.51674</v>
      </c>
      <c r="K14" s="816">
        <v>1.7225835096133633E-4</v>
      </c>
      <c r="L14" s="815">
        <v>0</v>
      </c>
      <c r="M14" s="816">
        <v>0</v>
      </c>
      <c r="N14" s="815">
        <v>236.59282999999999</v>
      </c>
      <c r="O14" s="816">
        <v>7.3295610578103155E-5</v>
      </c>
    </row>
    <row r="15" spans="1:15" ht="22.5">
      <c r="A15" s="79" t="s">
        <v>1046</v>
      </c>
      <c r="B15" s="815">
        <v>264.67658</v>
      </c>
      <c r="C15" s="816">
        <v>5.0766982176810645E-4</v>
      </c>
      <c r="D15" s="815">
        <v>679.07349000000011</v>
      </c>
      <c r="E15" s="816">
        <v>2.3284882020457387E-3</v>
      </c>
      <c r="F15" s="815">
        <v>0</v>
      </c>
      <c r="G15" s="816">
        <v>0</v>
      </c>
      <c r="H15" s="815">
        <v>0</v>
      </c>
      <c r="I15" s="816">
        <v>0</v>
      </c>
      <c r="J15" s="815">
        <v>18131.7114</v>
      </c>
      <c r="K15" s="816">
        <v>2.1317282283723097E-2</v>
      </c>
      <c r="L15" s="815">
        <v>0</v>
      </c>
      <c r="M15" s="816">
        <v>0</v>
      </c>
      <c r="N15" s="815">
        <v>19075.461470000002</v>
      </c>
      <c r="O15" s="816">
        <v>5.9095095802469211E-3</v>
      </c>
    </row>
    <row r="16" spans="1:15" ht="22.5">
      <c r="A16" s="814" t="s">
        <v>1047</v>
      </c>
      <c r="B16" s="815">
        <v>0</v>
      </c>
      <c r="C16" s="816">
        <v>0</v>
      </c>
      <c r="D16" s="815">
        <v>0</v>
      </c>
      <c r="E16" s="816">
        <v>0</v>
      </c>
      <c r="F16" s="815">
        <v>0</v>
      </c>
      <c r="G16" s="816">
        <v>0</v>
      </c>
      <c r="H16" s="815">
        <v>0</v>
      </c>
      <c r="I16" s="816">
        <v>0</v>
      </c>
      <c r="J16" s="815">
        <v>0</v>
      </c>
      <c r="K16" s="816">
        <v>0</v>
      </c>
      <c r="L16" s="815">
        <v>0</v>
      </c>
      <c r="M16" s="816">
        <v>0</v>
      </c>
      <c r="N16" s="815">
        <v>0</v>
      </c>
      <c r="O16" s="816">
        <v>0</v>
      </c>
    </row>
    <row r="17" spans="1:15" ht="22.5">
      <c r="A17" s="814" t="s">
        <v>1048</v>
      </c>
      <c r="B17" s="815">
        <v>846.53776000000005</v>
      </c>
      <c r="C17" s="816">
        <v>1.6237238434136188E-3</v>
      </c>
      <c r="D17" s="815">
        <v>152.61664999999999</v>
      </c>
      <c r="E17" s="816">
        <v>5.2331017804971844E-4</v>
      </c>
      <c r="F17" s="815">
        <v>0</v>
      </c>
      <c r="G17" s="816">
        <v>0</v>
      </c>
      <c r="H17" s="815">
        <v>0</v>
      </c>
      <c r="I17" s="816">
        <v>0</v>
      </c>
      <c r="J17" s="815">
        <v>0</v>
      </c>
      <c r="K17" s="816">
        <v>0</v>
      </c>
      <c r="L17" s="815">
        <v>7363.1380099999997</v>
      </c>
      <c r="M17" s="816">
        <v>9.2527777273588557E-3</v>
      </c>
      <c r="N17" s="815">
        <v>8362.2924199999998</v>
      </c>
      <c r="O17" s="816">
        <v>2.5906082139367614E-3</v>
      </c>
    </row>
    <row r="18" spans="1:15" ht="22.5">
      <c r="A18" s="79" t="s">
        <v>1049</v>
      </c>
      <c r="B18" s="815">
        <v>0</v>
      </c>
      <c r="C18" s="816">
        <v>0</v>
      </c>
      <c r="D18" s="815">
        <v>0</v>
      </c>
      <c r="E18" s="816">
        <v>0</v>
      </c>
      <c r="F18" s="815">
        <v>0</v>
      </c>
      <c r="G18" s="816">
        <v>0</v>
      </c>
      <c r="H18" s="815">
        <v>0</v>
      </c>
      <c r="I18" s="816">
        <v>0</v>
      </c>
      <c r="J18" s="815">
        <v>4039.40265</v>
      </c>
      <c r="K18" s="816">
        <v>4.7490876425304853E-3</v>
      </c>
      <c r="L18" s="815">
        <v>5565.7657200000003</v>
      </c>
      <c r="M18" s="816">
        <v>6.9941366058563709E-3</v>
      </c>
      <c r="N18" s="815">
        <v>9605.1683699999994</v>
      </c>
      <c r="O18" s="816">
        <v>2.9756467276909186E-3</v>
      </c>
    </row>
    <row r="19" spans="1:15" ht="22.5">
      <c r="A19" s="118" t="s">
        <v>1050</v>
      </c>
      <c r="B19" s="815">
        <v>32484.870909999998</v>
      </c>
      <c r="C19" s="816">
        <v>6.2308454435370315E-2</v>
      </c>
      <c r="D19" s="815">
        <v>25834.131359999999</v>
      </c>
      <c r="E19" s="816">
        <v>8.8583151849823821E-2</v>
      </c>
      <c r="F19" s="815">
        <v>0</v>
      </c>
      <c r="G19" s="816">
        <v>0</v>
      </c>
      <c r="H19" s="815">
        <v>307599.53437999997</v>
      </c>
      <c r="I19" s="816">
        <v>0.4563545963805356</v>
      </c>
      <c r="J19" s="815">
        <v>109056.59887999999</v>
      </c>
      <c r="K19" s="816">
        <v>0.12821681593871606</v>
      </c>
      <c r="L19" s="815">
        <v>32975.699579999993</v>
      </c>
      <c r="M19" s="816">
        <v>4.1438421798357786E-2</v>
      </c>
      <c r="N19" s="815">
        <v>507950.83510999999</v>
      </c>
      <c r="O19" s="816">
        <v>0.15736134777645142</v>
      </c>
    </row>
    <row r="20" spans="1:15" ht="22.5">
      <c r="A20" s="79" t="s">
        <v>1051</v>
      </c>
      <c r="B20" s="815">
        <v>325943.04758000001</v>
      </c>
      <c r="C20" s="816">
        <v>0.62518356883518766</v>
      </c>
      <c r="D20" s="815">
        <v>228837.28841000004</v>
      </c>
      <c r="E20" s="816">
        <v>0.78466459683299239</v>
      </c>
      <c r="F20" s="815">
        <v>93115.291650000043</v>
      </c>
      <c r="G20" s="816">
        <v>0.98474917203605994</v>
      </c>
      <c r="H20" s="815">
        <v>356210.07129000011</v>
      </c>
      <c r="I20" s="816">
        <v>0.52847317743143918</v>
      </c>
      <c r="J20" s="815">
        <v>477355.65619999974</v>
      </c>
      <c r="K20" s="816">
        <v>0.5612225480793428</v>
      </c>
      <c r="L20" s="815">
        <v>651478.7730899998</v>
      </c>
      <c r="M20" s="816">
        <v>0.81867109828819096</v>
      </c>
      <c r="N20" s="815">
        <v>2132940.1282199998</v>
      </c>
      <c r="O20" s="816">
        <v>0.6607772053972325</v>
      </c>
    </row>
    <row r="21" spans="1:15" ht="18" customHeight="1">
      <c r="A21" s="79" t="s">
        <v>1052</v>
      </c>
      <c r="B21" s="815">
        <v>318471.34758</v>
      </c>
      <c r="C21" s="816">
        <v>0.61085227965461575</v>
      </c>
      <c r="D21" s="815">
        <v>50437.890339999991</v>
      </c>
      <c r="E21" s="816">
        <v>0.17294745608868739</v>
      </c>
      <c r="F21" s="815">
        <v>0</v>
      </c>
      <c r="G21" s="816">
        <v>0</v>
      </c>
      <c r="H21" s="815">
        <v>0</v>
      </c>
      <c r="I21" s="816">
        <v>0</v>
      </c>
      <c r="J21" s="815">
        <v>0</v>
      </c>
      <c r="K21" s="816">
        <v>0</v>
      </c>
      <c r="L21" s="815">
        <v>15152.526239999999</v>
      </c>
      <c r="M21" s="816">
        <v>1.9041196445901281E-2</v>
      </c>
      <c r="N21" s="815">
        <v>384061.76415999996</v>
      </c>
      <c r="O21" s="816">
        <v>0.11898095772306647</v>
      </c>
    </row>
    <row r="22" spans="1:15" ht="22.5">
      <c r="A22" s="79" t="s">
        <v>1053</v>
      </c>
      <c r="B22" s="815">
        <v>668.69650000000001</v>
      </c>
      <c r="C22" s="816">
        <v>1.2826107733897598E-3</v>
      </c>
      <c r="D22" s="815">
        <v>125474.75893</v>
      </c>
      <c r="E22" s="816">
        <v>0.4302428236788306</v>
      </c>
      <c r="F22" s="815">
        <v>0</v>
      </c>
      <c r="G22" s="816">
        <v>0</v>
      </c>
      <c r="H22" s="815">
        <v>0</v>
      </c>
      <c r="I22" s="816">
        <v>0</v>
      </c>
      <c r="J22" s="815">
        <v>423497.3705099998</v>
      </c>
      <c r="K22" s="816">
        <v>0.49790186896401489</v>
      </c>
      <c r="L22" s="815">
        <v>563628.18047999986</v>
      </c>
      <c r="M22" s="816">
        <v>0.70827495936846374</v>
      </c>
      <c r="N22" s="815">
        <v>1113269.0064199995</v>
      </c>
      <c r="O22" s="816">
        <v>0.34488674725786111</v>
      </c>
    </row>
    <row r="23" spans="1:15" ht="18" customHeight="1">
      <c r="A23" s="79" t="s">
        <v>1045</v>
      </c>
      <c r="B23" s="815">
        <v>0</v>
      </c>
      <c r="C23" s="816">
        <v>0</v>
      </c>
      <c r="D23" s="815">
        <v>0</v>
      </c>
      <c r="E23" s="816">
        <v>0</v>
      </c>
      <c r="F23" s="815">
        <v>0</v>
      </c>
      <c r="G23" s="816">
        <v>0</v>
      </c>
      <c r="H23" s="815">
        <v>0</v>
      </c>
      <c r="I23" s="816">
        <v>0</v>
      </c>
      <c r="J23" s="815">
        <v>0</v>
      </c>
      <c r="K23" s="816">
        <v>0</v>
      </c>
      <c r="L23" s="815">
        <v>0</v>
      </c>
      <c r="M23" s="816">
        <v>0</v>
      </c>
      <c r="N23" s="815">
        <v>0</v>
      </c>
      <c r="O23" s="816">
        <v>0</v>
      </c>
    </row>
    <row r="24" spans="1:15" ht="22.5">
      <c r="A24" s="79" t="s">
        <v>1054</v>
      </c>
      <c r="B24" s="815">
        <v>0</v>
      </c>
      <c r="C24" s="816">
        <v>0</v>
      </c>
      <c r="D24" s="815">
        <v>2187.1352200000001</v>
      </c>
      <c r="E24" s="816">
        <v>7.4995101871061266E-3</v>
      </c>
      <c r="F24" s="815">
        <v>0</v>
      </c>
      <c r="G24" s="816">
        <v>0</v>
      </c>
      <c r="H24" s="815">
        <v>0</v>
      </c>
      <c r="I24" s="816">
        <v>0</v>
      </c>
      <c r="J24" s="815">
        <v>2791.11762</v>
      </c>
      <c r="K24" s="816">
        <v>3.281490692192099E-3</v>
      </c>
      <c r="L24" s="815">
        <v>49.865499999999997</v>
      </c>
      <c r="M24" s="816">
        <v>6.2662737970819738E-5</v>
      </c>
      <c r="N24" s="815">
        <v>5028.11834</v>
      </c>
      <c r="O24" s="816">
        <v>1.5576930365525383E-3</v>
      </c>
    </row>
    <row r="25" spans="1:15" ht="22.5">
      <c r="A25" s="814" t="s">
        <v>1047</v>
      </c>
      <c r="B25" s="815">
        <v>0</v>
      </c>
      <c r="C25" s="816">
        <v>0</v>
      </c>
      <c r="D25" s="815">
        <v>0</v>
      </c>
      <c r="E25" s="816">
        <v>0</v>
      </c>
      <c r="F25" s="815">
        <v>0</v>
      </c>
      <c r="G25" s="816">
        <v>0</v>
      </c>
      <c r="H25" s="815">
        <v>0</v>
      </c>
      <c r="I25" s="816">
        <v>0</v>
      </c>
      <c r="J25" s="815">
        <v>0</v>
      </c>
      <c r="K25" s="816">
        <v>0</v>
      </c>
      <c r="L25" s="815">
        <v>69.997350000000012</v>
      </c>
      <c r="M25" s="816">
        <v>8.7961127466921208E-5</v>
      </c>
      <c r="N25" s="815">
        <v>69.997350000000012</v>
      </c>
      <c r="O25" s="816">
        <v>2.168492809819803E-5</v>
      </c>
    </row>
    <row r="26" spans="1:15" ht="22.5">
      <c r="A26" s="814" t="s">
        <v>1055</v>
      </c>
      <c r="B26" s="815">
        <v>6803.0034999999989</v>
      </c>
      <c r="C26" s="816">
        <v>1.3048678407182095E-2</v>
      </c>
      <c r="D26" s="815">
        <v>50737.503920000061</v>
      </c>
      <c r="E26" s="816">
        <v>0.17397480687836828</v>
      </c>
      <c r="F26" s="815">
        <v>93115.291650000043</v>
      </c>
      <c r="G26" s="816">
        <v>0.98474917203605994</v>
      </c>
      <c r="H26" s="815">
        <v>0</v>
      </c>
      <c r="I26" s="816">
        <v>0</v>
      </c>
      <c r="J26" s="815">
        <v>1061.9170800000002</v>
      </c>
      <c r="K26" s="816">
        <v>1.2484859071972083E-3</v>
      </c>
      <c r="L26" s="815">
        <v>68750.980629999991</v>
      </c>
      <c r="M26" s="816">
        <v>8.6394895959222159E-2</v>
      </c>
      <c r="N26" s="815">
        <v>220468.69678000011</v>
      </c>
      <c r="O26" s="816">
        <v>6.8300411909561223E-2</v>
      </c>
    </row>
    <row r="27" spans="1:15" ht="22.5">
      <c r="A27" s="79" t="s">
        <v>1049</v>
      </c>
      <c r="B27" s="815">
        <v>0</v>
      </c>
      <c r="C27" s="816">
        <v>0</v>
      </c>
      <c r="D27" s="815">
        <v>0</v>
      </c>
      <c r="E27" s="816">
        <v>0</v>
      </c>
      <c r="F27" s="815">
        <v>0</v>
      </c>
      <c r="G27" s="816">
        <v>0</v>
      </c>
      <c r="H27" s="815">
        <v>356210.07129000011</v>
      </c>
      <c r="I27" s="816">
        <v>0.52847317743143918</v>
      </c>
      <c r="J27" s="815">
        <v>50005.25099</v>
      </c>
      <c r="K27" s="816">
        <v>5.8790702515938667E-2</v>
      </c>
      <c r="L27" s="815">
        <v>3827.22289</v>
      </c>
      <c r="M27" s="816">
        <v>4.8094226491661261E-3</v>
      </c>
      <c r="N27" s="815">
        <v>410042.54517000006</v>
      </c>
      <c r="O27" s="816">
        <v>0.12702971054209292</v>
      </c>
    </row>
    <row r="28" spans="1:15" ht="22.5">
      <c r="A28" s="79" t="s">
        <v>1050</v>
      </c>
      <c r="B28" s="815">
        <v>0</v>
      </c>
      <c r="C28" s="816">
        <v>0</v>
      </c>
      <c r="D28" s="815">
        <v>0</v>
      </c>
      <c r="E28" s="816">
        <v>0</v>
      </c>
      <c r="F28" s="815">
        <v>0</v>
      </c>
      <c r="G28" s="816">
        <v>0</v>
      </c>
      <c r="H28" s="815">
        <v>0</v>
      </c>
      <c r="I28" s="816">
        <v>0</v>
      </c>
      <c r="J28" s="815">
        <v>0</v>
      </c>
      <c r="K28" s="816">
        <v>0</v>
      </c>
      <c r="L28" s="815">
        <v>0</v>
      </c>
      <c r="M28" s="816">
        <v>0</v>
      </c>
      <c r="N28" s="815">
        <v>0</v>
      </c>
      <c r="O28" s="816">
        <v>0</v>
      </c>
    </row>
    <row r="29" spans="1:15" ht="22.5">
      <c r="A29" s="79" t="s">
        <v>1056</v>
      </c>
      <c r="B29" s="815">
        <v>3.1099999999999999E-3</v>
      </c>
      <c r="C29" s="816">
        <v>5.9652166644242237E-9</v>
      </c>
      <c r="D29" s="815">
        <v>0</v>
      </c>
      <c r="E29" s="816">
        <v>0</v>
      </c>
      <c r="F29" s="815">
        <v>0</v>
      </c>
      <c r="G29" s="816">
        <v>0</v>
      </c>
      <c r="H29" s="815">
        <v>0</v>
      </c>
      <c r="I29" s="816">
        <v>0</v>
      </c>
      <c r="J29" s="815">
        <v>122.6</v>
      </c>
      <c r="K29" s="816">
        <v>1.4413966505028594E-4</v>
      </c>
      <c r="L29" s="815">
        <v>0</v>
      </c>
      <c r="M29" s="816">
        <v>0</v>
      </c>
      <c r="N29" s="815">
        <v>122.60311</v>
      </c>
      <c r="O29" s="816">
        <v>3.7982003961085146E-5</v>
      </c>
    </row>
    <row r="30" spans="1:15" ht="21.75">
      <c r="A30" s="118" t="s">
        <v>1057</v>
      </c>
      <c r="B30" s="893">
        <v>524421.43885000015</v>
      </c>
      <c r="C30" s="894">
        <v>1.0058802270769613</v>
      </c>
      <c r="D30" s="893">
        <v>294743.16803999996</v>
      </c>
      <c r="E30" s="894">
        <v>1.0106505400685344</v>
      </c>
      <c r="F30" s="893">
        <v>94733.117000000027</v>
      </c>
      <c r="G30" s="894">
        <v>1.0018586300604169</v>
      </c>
      <c r="H30" s="893">
        <v>675096.44978999998</v>
      </c>
      <c r="I30" s="894">
        <v>1.0015729330761933</v>
      </c>
      <c r="J30" s="893">
        <v>856268.37976999988</v>
      </c>
      <c r="K30" s="894">
        <v>1.0067066676443626</v>
      </c>
      <c r="L30" s="893">
        <v>796731.75486999983</v>
      </c>
      <c r="M30" s="894">
        <v>1.0012010947137837</v>
      </c>
      <c r="N30" s="893">
        <v>3241994.3083199994</v>
      </c>
      <c r="O30" s="894">
        <v>1.0043582145707863</v>
      </c>
    </row>
    <row r="31" spans="1:15" ht="22.5">
      <c r="A31" s="79" t="s">
        <v>1058</v>
      </c>
      <c r="B31" s="815">
        <v>3065.6901899999993</v>
      </c>
      <c r="C31" s="816">
        <v>5.8802270769613696E-3</v>
      </c>
      <c r="D31" s="815">
        <v>3106.0923599999996</v>
      </c>
      <c r="E31" s="816">
        <v>1.0650540068534267E-2</v>
      </c>
      <c r="F31" s="815">
        <v>175.74716999999998</v>
      </c>
      <c r="G31" s="816">
        <v>1.858630060416941E-3</v>
      </c>
      <c r="H31" s="815">
        <v>1060.2138900000002</v>
      </c>
      <c r="I31" s="816">
        <v>1.5729330761933896E-3</v>
      </c>
      <c r="J31" s="815">
        <v>5704.4495899999993</v>
      </c>
      <c r="K31" s="816">
        <v>6.7066676443624873E-3</v>
      </c>
      <c r="L31" s="815">
        <v>955.8022900000002</v>
      </c>
      <c r="M31" s="816">
        <v>1.2010947137836674E-3</v>
      </c>
      <c r="N31" s="815">
        <v>14067.995489999998</v>
      </c>
      <c r="O31" s="816">
        <v>4.3582145707862377E-3</v>
      </c>
    </row>
    <row r="32" spans="1:15" ht="26.25" customHeight="1">
      <c r="A32" s="549" t="s">
        <v>1059</v>
      </c>
      <c r="B32" s="550">
        <v>521355.74866000016</v>
      </c>
      <c r="C32" s="551">
        <v>1</v>
      </c>
      <c r="D32" s="550">
        <v>291637.07567999995</v>
      </c>
      <c r="E32" s="551">
        <v>1</v>
      </c>
      <c r="F32" s="550">
        <v>94557.369830000025</v>
      </c>
      <c r="G32" s="551">
        <v>1</v>
      </c>
      <c r="H32" s="550">
        <v>674036.23589999997</v>
      </c>
      <c r="I32" s="551">
        <v>1</v>
      </c>
      <c r="J32" s="550">
        <v>850563.93017999991</v>
      </c>
      <c r="K32" s="551">
        <v>1</v>
      </c>
      <c r="L32" s="550">
        <v>795775.95257999981</v>
      </c>
      <c r="M32" s="551">
        <v>1</v>
      </c>
      <c r="N32" s="550">
        <v>3227926.3128299993</v>
      </c>
      <c r="O32" s="551">
        <v>1</v>
      </c>
    </row>
    <row r="33" spans="1:15" ht="22.5">
      <c r="A33" s="79" t="s">
        <v>1060</v>
      </c>
      <c r="B33" s="815">
        <v>-61.29569</v>
      </c>
      <c r="C33" s="816">
        <v>-1.1756979789240555E-4</v>
      </c>
      <c r="D33" s="815">
        <v>-62.520710000000001</v>
      </c>
      <c r="E33" s="816">
        <v>-2.1437846972722057E-4</v>
      </c>
      <c r="F33" s="815">
        <v>0</v>
      </c>
      <c r="G33" s="816">
        <v>0</v>
      </c>
      <c r="H33" s="815">
        <v>0</v>
      </c>
      <c r="I33" s="816">
        <v>0</v>
      </c>
      <c r="J33" s="815">
        <v>-16.764110000000002</v>
      </c>
      <c r="K33" s="816">
        <v>-1.9709406201192085E-5</v>
      </c>
      <c r="L33" s="815">
        <v>1173.1239200000002</v>
      </c>
      <c r="M33" s="816">
        <v>1.4741887037382742E-3</v>
      </c>
      <c r="N33" s="815">
        <v>1032.5434100000002</v>
      </c>
      <c r="O33" s="816">
        <v>3.1987824687817768E-4</v>
      </c>
    </row>
    <row r="34" spans="1:15" ht="33">
      <c r="A34" s="79" t="s">
        <v>1061</v>
      </c>
      <c r="B34" s="815">
        <v>0</v>
      </c>
      <c r="C34" s="816">
        <v>0</v>
      </c>
      <c r="D34" s="815">
        <v>0</v>
      </c>
      <c r="E34" s="816">
        <v>0</v>
      </c>
      <c r="F34" s="815">
        <v>0</v>
      </c>
      <c r="G34" s="816">
        <v>0</v>
      </c>
      <c r="H34" s="815">
        <v>0</v>
      </c>
      <c r="I34" s="816">
        <v>0</v>
      </c>
      <c r="J34" s="815">
        <v>1057.4108100000001</v>
      </c>
      <c r="K34" s="816">
        <v>1.2431879280093931E-3</v>
      </c>
      <c r="L34" s="815">
        <v>0</v>
      </c>
      <c r="M34" s="816">
        <v>0</v>
      </c>
      <c r="N34" s="815">
        <v>1057.4108100000001</v>
      </c>
      <c r="O34" s="816">
        <v>3.275820782516386E-4</v>
      </c>
    </row>
    <row r="35" spans="1:15" ht="12.75" customHeight="1">
      <c r="A35" s="21" t="s">
        <v>382</v>
      </c>
      <c r="B35" s="76"/>
      <c r="D35" s="76"/>
      <c r="J35" s="76"/>
    </row>
    <row r="36" spans="1:15" ht="12.75" customHeight="1">
      <c r="A36" s="39" t="s">
        <v>432</v>
      </c>
    </row>
    <row r="37" spans="1:15" ht="12.75" customHeight="1">
      <c r="A37" s="259"/>
      <c r="C37" s="122"/>
      <c r="D37" s="122"/>
      <c r="E37" s="122"/>
      <c r="F37" s="122"/>
      <c r="G37" s="122"/>
      <c r="H37" s="122"/>
      <c r="I37" s="122"/>
      <c r="L37" s="122"/>
    </row>
    <row r="38" spans="1:15" ht="12.75" customHeight="1">
      <c r="A38" s="895"/>
    </row>
    <row r="39" spans="1:15" ht="12.75" customHeight="1">
      <c r="L39" s="122"/>
    </row>
    <row r="40" spans="1:15" ht="12.75" customHeight="1"/>
    <row r="41" spans="1:15" ht="12.75" customHeight="1">
      <c r="A41" s="131" t="s">
        <v>683</v>
      </c>
      <c r="H41" s="127" t="str">
        <f>O1</f>
        <v>Prosinac 2024.</v>
      </c>
      <c r="I41" s="1055"/>
    </row>
    <row r="42" spans="1:15">
      <c r="A42" s="510" t="s">
        <v>684</v>
      </c>
      <c r="H42" s="504" t="str">
        <f>O2</f>
        <v>December 2024</v>
      </c>
      <c r="I42" s="516"/>
    </row>
    <row r="43" spans="1:15" ht="12.75" customHeight="1">
      <c r="H43"/>
      <c r="I43" s="185"/>
    </row>
    <row r="44" spans="1:15">
      <c r="H44" s="13" t="s">
        <v>1334</v>
      </c>
      <c r="I44" s="26"/>
    </row>
    <row r="45" spans="1:15" ht="22.5">
      <c r="A45" s="1233" t="s">
        <v>433</v>
      </c>
      <c r="B45" s="552" t="s">
        <v>403</v>
      </c>
      <c r="C45" s="552" t="s">
        <v>404</v>
      </c>
      <c r="D45" s="552" t="s">
        <v>405</v>
      </c>
      <c r="E45" s="552" t="s">
        <v>1444</v>
      </c>
      <c r="F45" s="1054" t="s">
        <v>406</v>
      </c>
      <c r="G45" s="1054" t="s">
        <v>435</v>
      </c>
      <c r="H45" s="1054" t="s">
        <v>408</v>
      </c>
      <c r="I45" s="1056"/>
    </row>
    <row r="46" spans="1:15" ht="22.5">
      <c r="A46" s="1233"/>
      <c r="B46" s="553" t="s">
        <v>434</v>
      </c>
      <c r="C46" s="553" t="s">
        <v>434</v>
      </c>
      <c r="D46" s="553" t="s">
        <v>434</v>
      </c>
      <c r="E46" s="553" t="s">
        <v>434</v>
      </c>
      <c r="F46" s="553" t="s">
        <v>434</v>
      </c>
      <c r="G46" s="553" t="s">
        <v>434</v>
      </c>
      <c r="H46" s="553" t="s">
        <v>434</v>
      </c>
      <c r="I46" s="1057"/>
    </row>
    <row r="47" spans="1:15" ht="22.5">
      <c r="A47" s="79" t="s">
        <v>436</v>
      </c>
      <c r="B47" s="415">
        <v>13271.224380000001</v>
      </c>
      <c r="C47" s="415">
        <v>6942.5234900000014</v>
      </c>
      <c r="D47" s="415">
        <v>1298.9303300000006</v>
      </c>
      <c r="E47" s="415">
        <v>67316.112519999995</v>
      </c>
      <c r="F47" s="415">
        <v>36043.277669999996</v>
      </c>
      <c r="G47" s="415">
        <v>3801.2872799999996</v>
      </c>
      <c r="H47" s="1067">
        <f>SUM(B47:G47)</f>
        <v>128673.35566999999</v>
      </c>
      <c r="I47" s="1058"/>
    </row>
    <row r="48" spans="1:15" ht="22.5">
      <c r="A48" s="416" t="s">
        <v>437</v>
      </c>
      <c r="B48" s="415">
        <v>8828.0681100000038</v>
      </c>
      <c r="C48" s="415">
        <v>3595.4974999999986</v>
      </c>
      <c r="D48" s="415">
        <v>1312.4598799999997</v>
      </c>
      <c r="E48" s="415">
        <v>33009.053599999999</v>
      </c>
      <c r="F48" s="415">
        <v>52795.525099999977</v>
      </c>
      <c r="G48" s="415">
        <v>3353.0463199999999</v>
      </c>
      <c r="H48" s="1067">
        <f>SUM(B48:G48)</f>
        <v>102893.65050999998</v>
      </c>
      <c r="I48" s="1058"/>
    </row>
    <row r="49" spans="1:15" ht="21.75">
      <c r="A49" s="549" t="s">
        <v>438</v>
      </c>
      <c r="B49" s="554">
        <f>B47-B48</f>
        <v>4443.1562699999977</v>
      </c>
      <c r="C49" s="554">
        <f t="shared" ref="C49:D49" si="0">C47-C48</f>
        <v>3347.0259900000028</v>
      </c>
      <c r="D49" s="554">
        <f t="shared" si="0"/>
        <v>-13.529549999999062</v>
      </c>
      <c r="E49" s="554">
        <f>E47-E48</f>
        <v>34307.058919999996</v>
      </c>
      <c r="F49" s="554">
        <f>F47-F48</f>
        <v>-16752.247429999981</v>
      </c>
      <c r="G49" s="554">
        <f>G47-G48</f>
        <v>448.24095999999963</v>
      </c>
      <c r="H49" s="554">
        <f>H47-H48</f>
        <v>25779.705160000012</v>
      </c>
      <c r="I49" s="1059"/>
    </row>
    <row r="50" spans="1:15" ht="12.75" customHeight="1">
      <c r="A50" s="21" t="s">
        <v>382</v>
      </c>
    </row>
    <row r="51" spans="1:15" ht="12.75" customHeight="1">
      <c r="A51" s="39" t="s">
        <v>432</v>
      </c>
    </row>
    <row r="52" spans="1:15" ht="12.75" customHeight="1"/>
    <row r="53" spans="1:15" ht="12.75" customHeight="1">
      <c r="A53" s="586" t="s">
        <v>81</v>
      </c>
    </row>
    <row r="54" spans="1:15" ht="12.75" customHeight="1"/>
    <row r="55" spans="1:15" ht="12.75" customHeight="1">
      <c r="B55" s="1034"/>
      <c r="C55" s="1034"/>
      <c r="D55" s="1034"/>
      <c r="E55" s="1034"/>
      <c r="F55" s="1034"/>
      <c r="G55" s="1034"/>
    </row>
    <row r="56" spans="1:15" ht="12.75" customHeight="1">
      <c r="B56" s="1034"/>
      <c r="C56" s="1034"/>
      <c r="D56" s="1034"/>
      <c r="E56" s="1034"/>
      <c r="F56" s="1034"/>
      <c r="G56" s="1034"/>
      <c r="O56" s="34" t="s">
        <v>989</v>
      </c>
    </row>
    <row r="57" spans="1:15" ht="12.75" customHeight="1">
      <c r="B57" s="1034"/>
      <c r="C57" s="1034"/>
      <c r="D57" s="1034"/>
      <c r="E57" s="1034"/>
      <c r="F57" s="1034"/>
      <c r="G57" s="1034"/>
    </row>
    <row r="58" spans="1:15" ht="12.75" customHeight="1">
      <c r="B58" s="1034"/>
      <c r="C58" s="1034"/>
      <c r="D58" s="1034"/>
      <c r="E58" s="1034"/>
      <c r="F58" s="1034"/>
      <c r="G58" s="1034"/>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H112"/>
  <sheetViews>
    <sheetView showGridLines="0" zoomScaleNormal="100" workbookViewId="0"/>
  </sheetViews>
  <sheetFormatPr defaultRowHeight="15"/>
  <cols>
    <col min="1" max="1" width="38.710937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29" t="s">
        <v>685</v>
      </c>
      <c r="F1" s="258" t="s">
        <v>210</v>
      </c>
      <c r="G1" s="147" t="s">
        <v>1578</v>
      </c>
    </row>
    <row r="2" spans="1:8">
      <c r="A2" s="506" t="s">
        <v>686</v>
      </c>
      <c r="F2" s="507" t="s">
        <v>211</v>
      </c>
      <c r="G2" s="508" t="s">
        <v>1579</v>
      </c>
    </row>
    <row r="3" spans="1:8" ht="12.75" customHeight="1"/>
    <row r="4" spans="1:8" ht="12.75" customHeight="1">
      <c r="C4" s="174"/>
      <c r="G4" s="146" t="s">
        <v>1335</v>
      </c>
    </row>
    <row r="5" spans="1:8" ht="22.5" customHeight="1">
      <c r="A5" s="538" t="s">
        <v>387</v>
      </c>
      <c r="B5" s="538" t="s">
        <v>388</v>
      </c>
      <c r="C5" s="538" t="s">
        <v>378</v>
      </c>
      <c r="D5" s="538" t="s">
        <v>389</v>
      </c>
      <c r="E5" s="538"/>
      <c r="F5" s="538" t="s">
        <v>390</v>
      </c>
      <c r="G5" s="538" t="s">
        <v>391</v>
      </c>
    </row>
    <row r="6" spans="1:8" ht="12.75" customHeight="1">
      <c r="A6" s="104" t="s">
        <v>78</v>
      </c>
      <c r="B6" s="177">
        <v>47572962490</v>
      </c>
      <c r="C6" s="264" t="s">
        <v>146</v>
      </c>
      <c r="D6" s="104" t="s">
        <v>77</v>
      </c>
      <c r="E6" s="104"/>
      <c r="F6" s="106">
        <v>2020416.3</v>
      </c>
      <c r="G6" s="107">
        <v>23.435300000000002</v>
      </c>
      <c r="H6" s="272"/>
    </row>
    <row r="7" spans="1:8" ht="12.75" customHeight="1">
      <c r="A7" s="104" t="s">
        <v>947</v>
      </c>
      <c r="B7" s="177">
        <v>97433886648</v>
      </c>
      <c r="C7" s="264" t="s">
        <v>148</v>
      </c>
      <c r="D7" s="104" t="s">
        <v>102</v>
      </c>
      <c r="E7" s="104"/>
      <c r="F7" s="106">
        <v>3908386.81</v>
      </c>
      <c r="G7" s="107">
        <v>94.274799999999999</v>
      </c>
      <c r="H7" s="272"/>
    </row>
    <row r="8" spans="1:8" ht="12.75" customHeight="1">
      <c r="A8" s="104" t="s">
        <v>790</v>
      </c>
      <c r="B8" s="177" t="s">
        <v>792</v>
      </c>
      <c r="C8" s="264" t="s">
        <v>793</v>
      </c>
      <c r="D8" s="123" t="s">
        <v>791</v>
      </c>
      <c r="E8" s="104"/>
      <c r="F8" s="106">
        <v>36476864.979999997</v>
      </c>
      <c r="G8" s="107">
        <v>25.352699999999999</v>
      </c>
      <c r="H8" s="272"/>
    </row>
    <row r="9" spans="1:8" ht="12.75" customHeight="1">
      <c r="A9" s="104" t="s">
        <v>807</v>
      </c>
      <c r="B9" s="177">
        <v>75398635234</v>
      </c>
      <c r="C9" s="264" t="s">
        <v>794</v>
      </c>
      <c r="D9" s="123" t="s">
        <v>165</v>
      </c>
      <c r="E9" s="104"/>
      <c r="F9" s="106">
        <v>6949691.9800000004</v>
      </c>
      <c r="G9" s="107">
        <v>806.04970000000003</v>
      </c>
      <c r="H9" s="272"/>
    </row>
    <row r="10" spans="1:8" ht="12.75" customHeight="1">
      <c r="A10" s="104" t="s">
        <v>1338</v>
      </c>
      <c r="B10" s="177" t="s">
        <v>1359</v>
      </c>
      <c r="C10" s="264" t="s">
        <v>1360</v>
      </c>
      <c r="D10" s="123" t="s">
        <v>165</v>
      </c>
      <c r="E10" s="123"/>
      <c r="F10" s="108">
        <v>9268195.1099999994</v>
      </c>
      <c r="G10" s="107">
        <v>104.88939999999999</v>
      </c>
      <c r="H10" s="272"/>
    </row>
    <row r="11" spans="1:8" s="249" customFormat="1" ht="12.75" customHeight="1">
      <c r="A11" s="104" t="s">
        <v>136</v>
      </c>
      <c r="B11" s="177">
        <v>57255663752</v>
      </c>
      <c r="C11" s="264" t="s">
        <v>147</v>
      </c>
      <c r="D11" s="123" t="s">
        <v>165</v>
      </c>
      <c r="E11" s="123"/>
      <c r="F11" s="108">
        <v>1228041.68</v>
      </c>
      <c r="G11" s="107">
        <v>22.289100000000001</v>
      </c>
      <c r="H11" s="272"/>
    </row>
    <row r="12" spans="1:8" ht="12.75" customHeight="1">
      <c r="A12" s="104" t="s">
        <v>166</v>
      </c>
      <c r="B12" s="177">
        <v>13264226136</v>
      </c>
      <c r="C12" s="264" t="s">
        <v>149</v>
      </c>
      <c r="D12" s="123" t="s">
        <v>111</v>
      </c>
      <c r="E12" s="123"/>
      <c r="F12" s="108">
        <v>5261546.4400000004</v>
      </c>
      <c r="G12" s="107">
        <v>1.0523</v>
      </c>
    </row>
    <row r="13" spans="1:8" ht="18.75" customHeight="1">
      <c r="A13" s="544" t="s">
        <v>392</v>
      </c>
      <c r="B13" s="556"/>
      <c r="C13" s="557"/>
      <c r="D13" s="545"/>
      <c r="E13" s="545"/>
      <c r="F13" s="546">
        <f>SUM(F6:F12)</f>
        <v>65113143.29999999</v>
      </c>
      <c r="G13" s="558"/>
    </row>
    <row r="14" spans="1:8" ht="12.75" customHeight="1">
      <c r="A14" s="21" t="s">
        <v>374</v>
      </c>
    </row>
    <row r="15" spans="1:8" ht="12.75" customHeight="1">
      <c r="A15" s="45" t="s">
        <v>393</v>
      </c>
    </row>
    <row r="16" spans="1:8" s="1034" customFormat="1" ht="12.75" customHeight="1">
      <c r="A16" s="1062" t="s">
        <v>1577</v>
      </c>
    </row>
    <row r="17" spans="1:8" ht="12.75" customHeight="1">
      <c r="A17" s="260"/>
    </row>
    <row r="18" spans="1:8" ht="12.75" customHeight="1">
      <c r="A18" s="129" t="s">
        <v>687</v>
      </c>
      <c r="G18" s="147" t="s">
        <v>1578</v>
      </c>
    </row>
    <row r="19" spans="1:8" ht="12.75" customHeight="1">
      <c r="A19" s="506" t="s">
        <v>688</v>
      </c>
      <c r="G19" s="508" t="s">
        <v>1579</v>
      </c>
    </row>
    <row r="20" spans="1:8" ht="12.75" customHeight="1">
      <c r="A20" s="53"/>
    </row>
    <row r="21" spans="1:8" ht="12.75" customHeight="1">
      <c r="A21" s="53"/>
      <c r="G21" s="942" t="s">
        <v>1335</v>
      </c>
    </row>
    <row r="22" spans="1:8" ht="21.75">
      <c r="A22" s="538" t="s">
        <v>394</v>
      </c>
      <c r="B22" s="538" t="s">
        <v>388</v>
      </c>
      <c r="C22" s="538" t="s">
        <v>378</v>
      </c>
      <c r="D22" s="538" t="s">
        <v>389</v>
      </c>
      <c r="E22" s="538" t="s">
        <v>395</v>
      </c>
      <c r="F22" s="538" t="s">
        <v>390</v>
      </c>
      <c r="G22" s="538" t="s">
        <v>391</v>
      </c>
    </row>
    <row r="23" spans="1:8">
      <c r="A23" s="104" t="s">
        <v>190</v>
      </c>
      <c r="B23" s="177" t="s">
        <v>196</v>
      </c>
      <c r="C23" s="264" t="s">
        <v>197</v>
      </c>
      <c r="D23" s="104" t="s">
        <v>77</v>
      </c>
      <c r="E23" s="105"/>
      <c r="F23" s="108">
        <v>847291.47</v>
      </c>
      <c r="G23" s="107">
        <v>13.969099999999999</v>
      </c>
    </row>
    <row r="24" spans="1:8" s="1034" customFormat="1">
      <c r="A24" s="123" t="s">
        <v>1599</v>
      </c>
      <c r="B24" s="177" t="s">
        <v>1602</v>
      </c>
      <c r="C24" s="264" t="s">
        <v>1603</v>
      </c>
      <c r="D24" s="104" t="s">
        <v>77</v>
      </c>
      <c r="E24" s="105"/>
      <c r="F24" s="108">
        <v>2105640.81</v>
      </c>
      <c r="G24" s="107">
        <v>200.53720000000001</v>
      </c>
    </row>
    <row r="25" spans="1:8" s="1034" customFormat="1">
      <c r="A25" s="123" t="s">
        <v>191</v>
      </c>
      <c r="B25" s="177" t="s">
        <v>198</v>
      </c>
      <c r="C25" s="264" t="s">
        <v>199</v>
      </c>
      <c r="D25" s="104" t="s">
        <v>194</v>
      </c>
      <c r="E25" s="105"/>
      <c r="F25" s="108">
        <v>31339063.719999999</v>
      </c>
      <c r="G25" s="107">
        <v>126.3158</v>
      </c>
    </row>
    <row r="26" spans="1:8">
      <c r="A26" s="104" t="s">
        <v>192</v>
      </c>
      <c r="B26" s="177" t="s">
        <v>200</v>
      </c>
      <c r="C26" s="264" t="s">
        <v>201</v>
      </c>
      <c r="D26" s="104" t="s">
        <v>194</v>
      </c>
      <c r="E26" s="105"/>
      <c r="F26" s="108">
        <v>1002349.03</v>
      </c>
      <c r="G26" s="107">
        <v>123.6546</v>
      </c>
    </row>
    <row r="27" spans="1:8">
      <c r="A27" s="104" t="s">
        <v>1068</v>
      </c>
      <c r="B27" s="177" t="s">
        <v>1208</v>
      </c>
      <c r="C27" s="264" t="s">
        <v>1209</v>
      </c>
      <c r="D27" s="104" t="s">
        <v>194</v>
      </c>
      <c r="E27" s="105"/>
      <c r="F27" s="108">
        <v>4447803.8899999997</v>
      </c>
      <c r="G27" s="107">
        <v>162.7533</v>
      </c>
    </row>
    <row r="28" spans="1:8">
      <c r="A28" s="104" t="s">
        <v>193</v>
      </c>
      <c r="B28" s="177" t="s">
        <v>202</v>
      </c>
      <c r="C28" s="264" t="s">
        <v>203</v>
      </c>
      <c r="D28" s="104" t="s">
        <v>194</v>
      </c>
      <c r="E28" s="105"/>
      <c r="F28" s="108">
        <v>827892.78</v>
      </c>
      <c r="G28" s="107">
        <v>20.7118</v>
      </c>
    </row>
    <row r="29" spans="1:8" s="249" customFormat="1">
      <c r="A29" s="104" t="s">
        <v>1216</v>
      </c>
      <c r="B29" s="177" t="s">
        <v>1249</v>
      </c>
      <c r="C29" s="264" t="s">
        <v>1250</v>
      </c>
      <c r="D29" s="104" t="s">
        <v>1217</v>
      </c>
      <c r="E29" s="105"/>
      <c r="F29" s="108" t="s">
        <v>138</v>
      </c>
      <c r="G29" s="107" t="s">
        <v>138</v>
      </c>
    </row>
    <row r="30" spans="1:8" s="249" customFormat="1">
      <c r="A30" s="123" t="s">
        <v>1282</v>
      </c>
      <c r="B30" s="177" t="s">
        <v>1286</v>
      </c>
      <c r="C30" s="264" t="s">
        <v>1287</v>
      </c>
      <c r="D30" s="104" t="s">
        <v>1252</v>
      </c>
      <c r="E30" s="105"/>
      <c r="F30" s="108" t="s">
        <v>138</v>
      </c>
      <c r="G30" s="107" t="s">
        <v>138</v>
      </c>
    </row>
    <row r="31" spans="1:8" s="249" customFormat="1">
      <c r="A31" s="123" t="s">
        <v>1283</v>
      </c>
      <c r="B31" s="177" t="s">
        <v>1288</v>
      </c>
      <c r="C31" s="264" t="s">
        <v>1289</v>
      </c>
      <c r="D31" s="104" t="s">
        <v>1252</v>
      </c>
      <c r="E31" s="105"/>
      <c r="F31" s="108" t="s">
        <v>138</v>
      </c>
      <c r="G31" s="107" t="s">
        <v>138</v>
      </c>
    </row>
    <row r="32" spans="1:8" s="249" customFormat="1">
      <c r="A32" s="123" t="s">
        <v>1461</v>
      </c>
      <c r="B32" s="177" t="s">
        <v>1467</v>
      </c>
      <c r="C32" s="264" t="s">
        <v>1468</v>
      </c>
      <c r="D32" s="104" t="s">
        <v>139</v>
      </c>
      <c r="E32" s="105"/>
      <c r="F32" s="108">
        <v>1109897.76</v>
      </c>
      <c r="G32" s="107">
        <v>143.3682</v>
      </c>
      <c r="H32"/>
    </row>
    <row r="33" spans="1:8" s="1034" customFormat="1">
      <c r="A33" s="104" t="s">
        <v>1462</v>
      </c>
      <c r="B33" s="177" t="s">
        <v>1469</v>
      </c>
      <c r="C33" s="264" t="s">
        <v>1470</v>
      </c>
      <c r="D33" s="104" t="s">
        <v>139</v>
      </c>
      <c r="E33" s="105"/>
      <c r="F33" s="108">
        <v>2998456.28</v>
      </c>
      <c r="G33" s="107">
        <v>145.29509999999999</v>
      </c>
    </row>
    <row r="34" spans="1:8" s="1034" customFormat="1">
      <c r="A34" s="104" t="s">
        <v>167</v>
      </c>
      <c r="B34" s="177" t="s">
        <v>168</v>
      </c>
      <c r="C34" s="264" t="s">
        <v>169</v>
      </c>
      <c r="D34" s="104" t="s">
        <v>165</v>
      </c>
      <c r="E34" s="105" t="s">
        <v>113</v>
      </c>
      <c r="F34" s="108">
        <v>2367677.8199999998</v>
      </c>
      <c r="G34" s="107">
        <v>23.511800000000001</v>
      </c>
    </row>
    <row r="35" spans="1:8">
      <c r="A35" s="104"/>
      <c r="B35" s="177"/>
      <c r="C35" s="264"/>
      <c r="D35" s="104"/>
      <c r="E35" s="105" t="s">
        <v>114</v>
      </c>
      <c r="F35" s="108">
        <v>3896179.9</v>
      </c>
      <c r="G35" s="107">
        <v>21.720600000000001</v>
      </c>
    </row>
    <row r="36" spans="1:8" ht="12.75" customHeight="1">
      <c r="A36" s="104" t="s">
        <v>1403</v>
      </c>
      <c r="B36" s="177" t="s">
        <v>1471</v>
      </c>
      <c r="C36" s="264" t="s">
        <v>1472</v>
      </c>
      <c r="D36" s="104" t="s">
        <v>165</v>
      </c>
      <c r="E36" s="105"/>
      <c r="F36" s="108">
        <v>14833088.09</v>
      </c>
      <c r="G36" s="107">
        <v>109.8252</v>
      </c>
    </row>
    <row r="37" spans="1:8" s="1034" customFormat="1" ht="12.75" customHeight="1">
      <c r="A37" s="104" t="s">
        <v>1463</v>
      </c>
      <c r="B37" s="177" t="s">
        <v>1473</v>
      </c>
      <c r="C37" s="264" t="s">
        <v>1474</v>
      </c>
      <c r="D37" s="104" t="s">
        <v>165</v>
      </c>
      <c r="E37" s="105"/>
      <c r="F37" s="108">
        <v>2562413.23</v>
      </c>
      <c r="G37" s="107">
        <v>101.99160000000001</v>
      </c>
    </row>
    <row r="38" spans="1:8" s="1034" customFormat="1" ht="12.75" customHeight="1">
      <c r="A38" s="104" t="s">
        <v>1574</v>
      </c>
      <c r="B38" s="177" t="s">
        <v>1606</v>
      </c>
      <c r="C38" s="264" t="s">
        <v>1607</v>
      </c>
      <c r="D38" s="104" t="s">
        <v>165</v>
      </c>
      <c r="E38" s="105"/>
      <c r="F38" s="108">
        <v>433675.91</v>
      </c>
      <c r="G38" s="107">
        <v>56.015599999999999</v>
      </c>
    </row>
    <row r="39" spans="1:8" s="1034" customFormat="1" ht="12.75" customHeight="1">
      <c r="A39" s="104" t="s">
        <v>1464</v>
      </c>
      <c r="B39" s="177" t="s">
        <v>1475</v>
      </c>
      <c r="C39" s="264" t="s">
        <v>1476</v>
      </c>
      <c r="D39" s="104" t="s">
        <v>165</v>
      </c>
      <c r="E39" s="105"/>
      <c r="F39" s="108">
        <v>1304624.3500000001</v>
      </c>
      <c r="G39" s="107">
        <v>127.9062</v>
      </c>
    </row>
    <row r="40" spans="1:8" s="1034" customFormat="1" ht="12.75" customHeight="1">
      <c r="A40" s="104" t="s">
        <v>1619</v>
      </c>
      <c r="B40" s="177" t="s">
        <v>188</v>
      </c>
      <c r="C40" s="264" t="s">
        <v>189</v>
      </c>
      <c r="D40" s="104" t="s">
        <v>111</v>
      </c>
      <c r="E40" s="105"/>
      <c r="F40" s="108">
        <v>5091519.74</v>
      </c>
      <c r="G40" s="107">
        <v>1.0139</v>
      </c>
    </row>
    <row r="41" spans="1:8" s="1034" customFormat="1" ht="12.75" customHeight="1">
      <c r="A41" s="123" t="s">
        <v>1620</v>
      </c>
      <c r="B41" s="177" t="s">
        <v>1604</v>
      </c>
      <c r="C41" s="264" t="s">
        <v>1605</v>
      </c>
      <c r="D41" s="104" t="s">
        <v>111</v>
      </c>
      <c r="E41" s="105"/>
      <c r="F41" s="108">
        <v>145096.99</v>
      </c>
      <c r="G41" s="107">
        <v>99.3352</v>
      </c>
    </row>
    <row r="42" spans="1:8" ht="12.75" customHeight="1">
      <c r="A42" s="123" t="s">
        <v>170</v>
      </c>
      <c r="B42" s="177" t="s">
        <v>171</v>
      </c>
      <c r="C42" s="264" t="s">
        <v>172</v>
      </c>
      <c r="D42" s="123" t="s">
        <v>111</v>
      </c>
      <c r="E42" s="123"/>
      <c r="F42" s="108">
        <v>16766936.800000001</v>
      </c>
      <c r="G42" s="107">
        <v>1.0706</v>
      </c>
    </row>
    <row r="43" spans="1:8" s="1034" customFormat="1" ht="12.75" customHeight="1">
      <c r="A43" s="123" t="s">
        <v>1600</v>
      </c>
      <c r="B43" s="177" t="s">
        <v>1608</v>
      </c>
      <c r="C43" s="264" t="s">
        <v>1609</v>
      </c>
      <c r="D43" s="123" t="s">
        <v>1614</v>
      </c>
      <c r="E43" s="123"/>
      <c r="F43" s="108">
        <v>4745663.07</v>
      </c>
      <c r="G43" s="107">
        <v>100.8857</v>
      </c>
    </row>
    <row r="44" spans="1:8" s="1034" customFormat="1" ht="12.75" customHeight="1">
      <c r="A44" s="123" t="s">
        <v>836</v>
      </c>
      <c r="B44" s="177" t="s">
        <v>837</v>
      </c>
      <c r="C44" s="264" t="s">
        <v>838</v>
      </c>
      <c r="D44" s="123" t="s">
        <v>835</v>
      </c>
      <c r="E44" s="123"/>
      <c r="F44" s="108">
        <v>81628831.760000005</v>
      </c>
      <c r="G44" s="107">
        <v>24.958400000000001</v>
      </c>
    </row>
    <row r="45" spans="1:8" ht="12.75" customHeight="1">
      <c r="A45" s="104" t="s">
        <v>1401</v>
      </c>
      <c r="B45" s="177" t="s">
        <v>1477</v>
      </c>
      <c r="C45" s="264" t="s">
        <v>1478</v>
      </c>
      <c r="D45" s="104" t="s">
        <v>1402</v>
      </c>
      <c r="E45" s="104"/>
      <c r="F45" s="108">
        <v>5850348.6399999997</v>
      </c>
      <c r="G45" s="107">
        <v>134.5497</v>
      </c>
      <c r="H45" s="270"/>
    </row>
    <row r="46" spans="1:8" s="1034" customFormat="1" ht="12.75" customHeight="1">
      <c r="A46" s="123" t="s">
        <v>1575</v>
      </c>
      <c r="B46" s="177" t="s">
        <v>1610</v>
      </c>
      <c r="C46" s="264" t="s">
        <v>1611</v>
      </c>
      <c r="D46" s="104" t="s">
        <v>1576</v>
      </c>
      <c r="E46" s="104"/>
      <c r="F46" s="108">
        <v>449579578.50999999</v>
      </c>
      <c r="G46" s="107">
        <v>103.9435</v>
      </c>
      <c r="H46" s="270"/>
    </row>
    <row r="47" spans="1:8" ht="12.75" customHeight="1">
      <c r="A47" s="104" t="s">
        <v>195</v>
      </c>
      <c r="B47" s="177" t="s">
        <v>205</v>
      </c>
      <c r="C47" s="264" t="s">
        <v>204</v>
      </c>
      <c r="D47" s="104" t="s">
        <v>213</v>
      </c>
      <c r="E47" s="105" t="s">
        <v>113</v>
      </c>
      <c r="F47" s="108">
        <v>746891.55</v>
      </c>
      <c r="G47" s="107">
        <v>192.9179</v>
      </c>
      <c r="H47" s="270"/>
    </row>
    <row r="48" spans="1:8" s="1034" customFormat="1" ht="12.75" customHeight="1">
      <c r="A48" s="104"/>
      <c r="B48" s="177"/>
      <c r="C48" s="264"/>
      <c r="D48" s="104"/>
      <c r="E48" s="105" t="s">
        <v>114</v>
      </c>
      <c r="F48" s="108">
        <v>1827188.39</v>
      </c>
      <c r="G48" s="107">
        <v>192.38329999999999</v>
      </c>
      <c r="H48" s="270"/>
    </row>
    <row r="49" spans="1:8" s="1034" customFormat="1" ht="12.75" customHeight="1">
      <c r="A49" s="104"/>
      <c r="B49" s="177"/>
      <c r="C49" s="264"/>
      <c r="D49" s="104"/>
      <c r="E49" s="105" t="s">
        <v>115</v>
      </c>
      <c r="F49" s="108">
        <v>0</v>
      </c>
      <c r="G49" s="107">
        <v>0</v>
      </c>
      <c r="H49" s="270"/>
    </row>
    <row r="50" spans="1:8" s="1034" customFormat="1" ht="12.75" customHeight="1">
      <c r="A50" s="104" t="s">
        <v>1404</v>
      </c>
      <c r="B50" s="177" t="s">
        <v>1479</v>
      </c>
      <c r="C50" s="264" t="s">
        <v>1480</v>
      </c>
      <c r="D50" s="104" t="s">
        <v>213</v>
      </c>
      <c r="E50" s="104"/>
      <c r="F50" s="106">
        <v>612598.37</v>
      </c>
      <c r="G50" s="107">
        <v>103.117</v>
      </c>
      <c r="H50" s="269"/>
    </row>
    <row r="51" spans="1:8" s="1034" customFormat="1" ht="12.75" customHeight="1">
      <c r="A51" s="104" t="s">
        <v>212</v>
      </c>
      <c r="B51" s="177">
        <v>34988643147</v>
      </c>
      <c r="C51" s="264" t="s">
        <v>150</v>
      </c>
      <c r="D51" s="104" t="s">
        <v>213</v>
      </c>
      <c r="E51" s="104"/>
      <c r="F51" s="106">
        <v>11018428.08</v>
      </c>
      <c r="G51" s="107">
        <v>384.62479999999999</v>
      </c>
      <c r="H51" s="269"/>
    </row>
    <row r="52" spans="1:8" s="1034" customFormat="1" ht="12.75" customHeight="1">
      <c r="A52" s="123" t="s">
        <v>1601</v>
      </c>
      <c r="B52" s="177" t="s">
        <v>1612</v>
      </c>
      <c r="C52" s="264" t="s">
        <v>1613</v>
      </c>
      <c r="D52" s="104" t="s">
        <v>213</v>
      </c>
      <c r="E52" s="104"/>
      <c r="F52" s="106">
        <v>15870864.939999999</v>
      </c>
      <c r="G52" s="107">
        <v>111.2689</v>
      </c>
      <c r="H52" s="269"/>
    </row>
    <row r="53" spans="1:8" s="249" customFormat="1" ht="12.75" customHeight="1">
      <c r="A53" s="104" t="s">
        <v>1465</v>
      </c>
      <c r="B53" s="177" t="s">
        <v>1481</v>
      </c>
      <c r="C53" s="264" t="s">
        <v>1482</v>
      </c>
      <c r="D53" s="104" t="s">
        <v>213</v>
      </c>
      <c r="E53" s="105" t="s">
        <v>113</v>
      </c>
      <c r="F53" s="106">
        <v>4138855.63</v>
      </c>
      <c r="G53" s="107">
        <v>98.544200000000004</v>
      </c>
      <c r="H53" s="269"/>
    </row>
    <row r="54" spans="1:8" s="1034" customFormat="1" ht="12.75" customHeight="1">
      <c r="A54" s="104"/>
      <c r="B54" s="177"/>
      <c r="C54" s="264"/>
      <c r="D54" s="104"/>
      <c r="E54" s="105" t="s">
        <v>114</v>
      </c>
      <c r="F54" s="106">
        <v>1911757.12</v>
      </c>
      <c r="G54" s="107">
        <v>98.544200000000004</v>
      </c>
      <c r="H54" s="269"/>
    </row>
    <row r="55" spans="1:8" s="1034" customFormat="1" ht="12.75" customHeight="1">
      <c r="A55" s="104"/>
      <c r="B55" s="177"/>
      <c r="C55" s="264"/>
      <c r="D55" s="104"/>
      <c r="E55" s="105" t="s">
        <v>115</v>
      </c>
      <c r="F55" s="106">
        <v>261142.08</v>
      </c>
      <c r="G55" s="107">
        <v>98.544200000000004</v>
      </c>
      <c r="H55" s="269"/>
    </row>
    <row r="56" spans="1:8" s="1034" customFormat="1" ht="12.75" customHeight="1">
      <c r="A56" s="104" t="s">
        <v>1466</v>
      </c>
      <c r="B56" s="177" t="s">
        <v>1483</v>
      </c>
      <c r="C56" s="264" t="s">
        <v>1484</v>
      </c>
      <c r="D56" s="104" t="s">
        <v>213</v>
      </c>
      <c r="E56" s="105"/>
      <c r="F56" s="106">
        <v>3482538.41</v>
      </c>
      <c r="G56" s="107">
        <v>321.66449999999998</v>
      </c>
      <c r="H56" s="269"/>
    </row>
    <row r="57" spans="1:8" s="1034" customFormat="1" ht="12.75" customHeight="1">
      <c r="A57" s="104" t="s">
        <v>946</v>
      </c>
      <c r="B57" s="177" t="s">
        <v>1064</v>
      </c>
      <c r="C57" s="264" t="s">
        <v>1063</v>
      </c>
      <c r="D57" s="104" t="s">
        <v>1069</v>
      </c>
      <c r="E57" s="104"/>
      <c r="F57" s="106">
        <v>324055.25</v>
      </c>
      <c r="G57" s="107">
        <v>620.63990000000001</v>
      </c>
      <c r="H57" s="269"/>
    </row>
    <row r="58" spans="1:8" ht="18.75" customHeight="1">
      <c r="A58" s="544" t="s">
        <v>396</v>
      </c>
      <c r="B58" s="556"/>
      <c r="C58" s="557"/>
      <c r="D58" s="545"/>
      <c r="E58" s="545"/>
      <c r="F58" s="546">
        <f>SUM(F23:F57)</f>
        <v>674078350.37</v>
      </c>
      <c r="G58" s="558"/>
    </row>
    <row r="59" spans="1:8" ht="12.75" customHeight="1">
      <c r="A59" s="21" t="s">
        <v>374</v>
      </c>
    </row>
    <row r="60" spans="1:8" ht="12.75" customHeight="1">
      <c r="A60" s="45" t="s">
        <v>397</v>
      </c>
    </row>
    <row r="61" spans="1:8" ht="12.75" customHeight="1">
      <c r="A61" s="1088" t="s">
        <v>1621</v>
      </c>
    </row>
    <row r="62" spans="1:8" s="1034" customFormat="1" ht="12.75" customHeight="1">
      <c r="A62" s="1089" t="s">
        <v>1622</v>
      </c>
      <c r="C62" s="260"/>
    </row>
    <row r="63" spans="1:8" s="1034" customFormat="1" ht="12.75" customHeight="1">
      <c r="A63" s="1088" t="s">
        <v>1623</v>
      </c>
      <c r="C63" s="260"/>
    </row>
    <row r="64" spans="1:8" s="1034" customFormat="1" ht="12.75" customHeight="1">
      <c r="A64" s="1087" t="s">
        <v>1624</v>
      </c>
      <c r="C64" s="260"/>
    </row>
    <row r="65" spans="1:7" s="1034" customFormat="1" ht="12.75" customHeight="1">
      <c r="A65" s="1087"/>
      <c r="C65" s="260"/>
    </row>
    <row r="66" spans="1:7" ht="12.75" customHeight="1">
      <c r="A66" s="129" t="s">
        <v>689</v>
      </c>
      <c r="G66" s="147" t="s">
        <v>1656</v>
      </c>
    </row>
    <row r="67" spans="1:7" ht="12.75" customHeight="1">
      <c r="A67" s="506" t="s">
        <v>786</v>
      </c>
      <c r="G67" s="508" t="s">
        <v>1657</v>
      </c>
    </row>
    <row r="68" spans="1:7" ht="12.75" customHeight="1">
      <c r="A68" s="68"/>
    </row>
    <row r="69" spans="1:7" ht="12.75" customHeight="1">
      <c r="A69" s="45"/>
      <c r="G69" s="942" t="s">
        <v>1335</v>
      </c>
    </row>
    <row r="70" spans="1:7" ht="47.25" customHeight="1">
      <c r="A70" s="559" t="s">
        <v>398</v>
      </c>
      <c r="B70" s="538" t="s">
        <v>377</v>
      </c>
      <c r="C70" s="538" t="s">
        <v>378</v>
      </c>
      <c r="D70" s="559" t="s">
        <v>379</v>
      </c>
      <c r="E70" s="559"/>
      <c r="F70" s="559" t="s">
        <v>380</v>
      </c>
      <c r="G70" s="559" t="s">
        <v>381</v>
      </c>
    </row>
    <row r="71" spans="1:7">
      <c r="A71" s="109" t="s">
        <v>145</v>
      </c>
      <c r="B71" s="104">
        <v>8269700991</v>
      </c>
      <c r="C71" s="264" t="s">
        <v>153</v>
      </c>
      <c r="D71" s="109" t="s">
        <v>791</v>
      </c>
      <c r="E71" s="109"/>
      <c r="F71" s="110">
        <v>444593154.52999997</v>
      </c>
      <c r="G71" s="107">
        <v>115.6138</v>
      </c>
    </row>
    <row r="72" spans="1:7">
      <c r="A72" s="21" t="s">
        <v>294</v>
      </c>
      <c r="G72" s="208"/>
    </row>
    <row r="73" spans="1:7">
      <c r="A73" s="143" t="s">
        <v>399</v>
      </c>
    </row>
    <row r="74" spans="1:7" ht="12.75" customHeight="1">
      <c r="A74" s="149" t="s">
        <v>106</v>
      </c>
      <c r="B74" s="169"/>
      <c r="C74" s="169"/>
      <c r="D74" s="169"/>
      <c r="E74" s="207"/>
      <c r="F74" s="169"/>
      <c r="G74" s="169"/>
    </row>
    <row r="75" spans="1:7" ht="21.75" customHeight="1">
      <c r="A75" s="1237" t="s">
        <v>107</v>
      </c>
      <c r="B75" s="1237"/>
      <c r="C75" s="1237"/>
      <c r="D75" s="1237"/>
      <c r="E75" s="1237"/>
      <c r="F75" s="1237"/>
      <c r="G75" s="1237"/>
    </row>
    <row r="76" spans="1:7" ht="12.75" customHeight="1">
      <c r="A76" s="53"/>
    </row>
    <row r="77" spans="1:7" ht="12.75" customHeight="1">
      <c r="A77" s="135" t="s">
        <v>690</v>
      </c>
      <c r="F77" s="136"/>
      <c r="G77" s="147" t="s">
        <v>1578</v>
      </c>
    </row>
    <row r="78" spans="1:7" ht="12.75" customHeight="1">
      <c r="A78" s="509" t="s">
        <v>1276</v>
      </c>
      <c r="F78" s="54"/>
      <c r="G78" s="508" t="s">
        <v>1579</v>
      </c>
    </row>
    <row r="79" spans="1:7" ht="12.75" customHeight="1"/>
    <row r="80" spans="1:7" ht="12.75" customHeight="1">
      <c r="G80" s="942" t="s">
        <v>1335</v>
      </c>
    </row>
    <row r="81" spans="1:7" ht="35.25" customHeight="1">
      <c r="A81" s="559" t="s">
        <v>782</v>
      </c>
      <c r="B81" s="538" t="s">
        <v>388</v>
      </c>
      <c r="C81" s="538" t="s">
        <v>378</v>
      </c>
      <c r="D81" s="559" t="s">
        <v>379</v>
      </c>
      <c r="E81" s="559"/>
      <c r="F81" s="559" t="s">
        <v>380</v>
      </c>
      <c r="G81" s="538" t="s">
        <v>391</v>
      </c>
    </row>
    <row r="82" spans="1:7" s="249" customFormat="1">
      <c r="A82" s="113" t="s">
        <v>1280</v>
      </c>
      <c r="B82" s="177" t="s">
        <v>1284</v>
      </c>
      <c r="C82" s="265" t="s">
        <v>1285</v>
      </c>
      <c r="D82" s="113" t="s">
        <v>1281</v>
      </c>
      <c r="E82" s="113"/>
      <c r="F82" s="114">
        <v>29654230.260000002</v>
      </c>
      <c r="G82" s="115">
        <v>4.9000000000000002E-2</v>
      </c>
    </row>
    <row r="83" spans="1:7" ht="12.75" customHeight="1">
      <c r="A83" s="113" t="s">
        <v>1218</v>
      </c>
      <c r="B83" s="177" t="s">
        <v>1277</v>
      </c>
      <c r="C83" s="265" t="s">
        <v>1278</v>
      </c>
      <c r="D83" s="113" t="s">
        <v>1219</v>
      </c>
      <c r="E83" s="113"/>
      <c r="F83" s="114">
        <v>18581104.940000001</v>
      </c>
      <c r="G83" s="115">
        <v>69.814400000000006</v>
      </c>
    </row>
    <row r="84" spans="1:7" s="249" customFormat="1" ht="12.75" customHeight="1">
      <c r="A84" s="544" t="s">
        <v>396</v>
      </c>
      <c r="B84" s="556"/>
      <c r="C84" s="557"/>
      <c r="D84" s="556"/>
      <c r="E84" s="556"/>
      <c r="F84" s="560">
        <f>SUM(F80:F83)</f>
        <v>48235335.200000003</v>
      </c>
      <c r="G84" s="561"/>
    </row>
    <row r="85" spans="1:7" ht="12.75" customHeight="1">
      <c r="A85" s="40" t="s">
        <v>400</v>
      </c>
    </row>
    <row r="86" spans="1:7" ht="12.75" customHeight="1">
      <c r="A86" s="45" t="s">
        <v>397</v>
      </c>
    </row>
    <row r="87" spans="1:7" ht="12.75" customHeight="1"/>
    <row r="88" spans="1:7" ht="12.75" customHeight="1">
      <c r="A88" s="135" t="s">
        <v>784</v>
      </c>
      <c r="F88" s="136"/>
      <c r="G88" s="147" t="s">
        <v>1578</v>
      </c>
    </row>
    <row r="89" spans="1:7" ht="12.75" customHeight="1">
      <c r="A89" s="509" t="s">
        <v>785</v>
      </c>
      <c r="F89" s="54"/>
      <c r="G89" s="508" t="s">
        <v>1579</v>
      </c>
    </row>
    <row r="90" spans="1:7" ht="12.75" customHeight="1">
      <c r="A90" s="148"/>
    </row>
    <row r="91" spans="1:7" ht="12.75" customHeight="1">
      <c r="G91" s="942" t="s">
        <v>1335</v>
      </c>
    </row>
    <row r="92" spans="1:7" ht="21.75">
      <c r="A92" s="559" t="s">
        <v>401</v>
      </c>
      <c r="B92" s="538" t="s">
        <v>388</v>
      </c>
      <c r="C92" s="538" t="s">
        <v>378</v>
      </c>
      <c r="D92" s="559" t="s">
        <v>379</v>
      </c>
      <c r="E92" s="559"/>
      <c r="F92" s="559" t="s">
        <v>380</v>
      </c>
      <c r="G92" s="538" t="s">
        <v>391</v>
      </c>
    </row>
    <row r="93" spans="1:7" ht="12.75" customHeight="1">
      <c r="A93" s="113" t="s">
        <v>1635</v>
      </c>
      <c r="B93" s="177">
        <v>61196386099</v>
      </c>
      <c r="C93" s="265" t="s">
        <v>1636</v>
      </c>
      <c r="D93" s="113"/>
      <c r="E93" s="113"/>
      <c r="F93" s="921"/>
      <c r="G93" s="922"/>
    </row>
    <row r="94" spans="1:7" ht="18.75" customHeight="1">
      <c r="A94" s="544" t="s">
        <v>396</v>
      </c>
      <c r="B94" s="556"/>
      <c r="C94" s="557"/>
      <c r="D94" s="556"/>
      <c r="E94" s="556"/>
      <c r="F94" s="560"/>
      <c r="G94" s="561"/>
    </row>
    <row r="95" spans="1:7" s="249" customFormat="1">
      <c r="A95" s="260" t="s">
        <v>1634</v>
      </c>
    </row>
    <row r="96" spans="1:7" ht="12.75" customHeight="1">
      <c r="A96" s="40" t="s">
        <v>400</v>
      </c>
    </row>
    <row r="97" spans="1:7" ht="12.75" customHeight="1">
      <c r="A97" s="45" t="s">
        <v>397</v>
      </c>
      <c r="F97" s="122"/>
    </row>
    <row r="98" spans="1:7" ht="12.75" customHeight="1">
      <c r="A98" s="505" t="s">
        <v>159</v>
      </c>
      <c r="D98" s="44"/>
    </row>
    <row r="99" spans="1:7">
      <c r="A99" s="149" t="s">
        <v>105</v>
      </c>
    </row>
    <row r="100" spans="1:7" ht="21" customHeight="1">
      <c r="A100" s="1238" t="s">
        <v>104</v>
      </c>
      <c r="B100" s="1238"/>
      <c r="C100" s="1238"/>
      <c r="D100" s="1238"/>
      <c r="E100" s="1238"/>
      <c r="F100" s="1238"/>
      <c r="G100" s="1238"/>
    </row>
    <row r="101" spans="1:7" ht="12.75" customHeight="1">
      <c r="A101" s="586" t="s">
        <v>81</v>
      </c>
      <c r="D101" s="44"/>
      <c r="G101" s="34" t="s">
        <v>777</v>
      </c>
    </row>
    <row r="102" spans="1:7" ht="12.75" customHeight="1">
      <c r="D102" s="44"/>
    </row>
    <row r="103" spans="1:7" ht="12.75" customHeight="1">
      <c r="A103" s="151"/>
      <c r="F103" s="122"/>
    </row>
    <row r="104" spans="1:7" ht="12.75" customHeight="1">
      <c r="A104" s="149"/>
      <c r="D104" s="44"/>
    </row>
    <row r="105" spans="1:7" ht="12.75" customHeight="1">
      <c r="A105" s="149"/>
      <c r="F105" s="122"/>
    </row>
    <row r="106" spans="1:7" ht="12.75" customHeight="1">
      <c r="A106" s="149"/>
    </row>
    <row r="107" spans="1:7" ht="12.75" customHeight="1">
      <c r="A107" s="150"/>
      <c r="F107" s="44"/>
    </row>
    <row r="108" spans="1:7" ht="12.75" customHeight="1">
      <c r="A108" s="150"/>
    </row>
    <row r="109" spans="1:7" ht="12.75" customHeight="1">
      <c r="A109" s="150"/>
    </row>
    <row r="110" spans="1:7" ht="12.75" customHeight="1">
      <c r="A110" s="150"/>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23:B24 B25:B37 B44:B45 B50:B51 B47 B39 B40 B42 B38 B43 B4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1" t="s">
        <v>692</v>
      </c>
      <c r="G1" s="133" t="str">
        <f>Naslovnica!A20</f>
        <v>Prosinac 2024.</v>
      </c>
      <c r="K1" s="249"/>
    </row>
    <row r="2" spans="1:11" ht="12.75" customHeight="1">
      <c r="A2" s="502" t="s">
        <v>693</v>
      </c>
      <c r="G2" s="503" t="str">
        <f>Naslovnica!A24</f>
        <v>December 2024</v>
      </c>
    </row>
    <row r="3" spans="1:11" ht="12.75" customHeight="1"/>
    <row r="4" spans="1:11" ht="12.75" customHeight="1">
      <c r="G4" s="13" t="s">
        <v>1335</v>
      </c>
    </row>
    <row r="5" spans="1:11" ht="33">
      <c r="A5" s="559" t="s">
        <v>376</v>
      </c>
      <c r="B5" s="538" t="s">
        <v>377</v>
      </c>
      <c r="C5" s="538" t="s">
        <v>378</v>
      </c>
      <c r="D5" s="559" t="s">
        <v>379</v>
      </c>
      <c r="E5" s="559" t="s">
        <v>140</v>
      </c>
      <c r="F5" s="559" t="s">
        <v>380</v>
      </c>
      <c r="G5" s="538" t="s">
        <v>391</v>
      </c>
    </row>
    <row r="6" spans="1:11">
      <c r="A6" s="109" t="s">
        <v>1351</v>
      </c>
      <c r="B6" s="177" t="s">
        <v>1459</v>
      </c>
      <c r="C6" s="105" t="s">
        <v>1460</v>
      </c>
      <c r="D6" s="109" t="s">
        <v>111</v>
      </c>
      <c r="E6" s="1043" t="s">
        <v>113</v>
      </c>
      <c r="F6" s="110">
        <v>2493040.1</v>
      </c>
      <c r="G6" s="154">
        <v>91.793099999999995</v>
      </c>
    </row>
    <row r="7" spans="1:11">
      <c r="A7" s="109"/>
      <c r="B7" s="177"/>
      <c r="C7" s="105"/>
      <c r="D7" s="109"/>
      <c r="E7" s="1043" t="s">
        <v>114</v>
      </c>
      <c r="F7" s="110">
        <v>43041.41</v>
      </c>
      <c r="G7" s="154">
        <v>89.9392</v>
      </c>
    </row>
    <row r="8" spans="1:11">
      <c r="A8" s="109"/>
      <c r="B8" s="177"/>
      <c r="C8" s="105"/>
      <c r="D8" s="109"/>
      <c r="E8" s="1043" t="s">
        <v>115</v>
      </c>
      <c r="F8" s="110">
        <v>543192.5</v>
      </c>
      <c r="G8" s="154">
        <v>92.607100000000003</v>
      </c>
    </row>
    <row r="9" spans="1:11">
      <c r="A9" s="109"/>
      <c r="B9" s="177"/>
      <c r="C9" s="105"/>
      <c r="D9" s="109"/>
      <c r="E9" s="1043" t="s">
        <v>1071</v>
      </c>
      <c r="F9" s="110">
        <v>18876.5</v>
      </c>
      <c r="G9" s="154">
        <v>93.557199999999995</v>
      </c>
    </row>
    <row r="10" spans="1:11">
      <c r="A10" s="544" t="s">
        <v>373</v>
      </c>
      <c r="B10" s="555"/>
      <c r="C10" s="555"/>
      <c r="D10" s="562"/>
      <c r="E10" s="562"/>
      <c r="F10" s="563">
        <f>SUM(F6:F9)</f>
        <v>3098150.5100000002</v>
      </c>
      <c r="G10" s="564"/>
    </row>
    <row r="11" spans="1:11" ht="12.75" customHeight="1">
      <c r="A11" s="21" t="s">
        <v>382</v>
      </c>
    </row>
    <row r="12" spans="1:11" ht="12.75" customHeight="1">
      <c r="A12" s="21" t="s">
        <v>1652</v>
      </c>
      <c r="F12" s="1086"/>
    </row>
    <row r="13" spans="1:11" ht="12.75" customHeight="1">
      <c r="A13" s="21"/>
    </row>
    <row r="14" spans="1:11" ht="12.75" customHeight="1">
      <c r="A14" s="131" t="s">
        <v>694</v>
      </c>
      <c r="G14" s="133" t="s">
        <v>1639</v>
      </c>
    </row>
    <row r="15" spans="1:11" ht="12.75" customHeight="1">
      <c r="A15" s="502" t="s">
        <v>695</v>
      </c>
      <c r="G15" s="503" t="s">
        <v>1640</v>
      </c>
    </row>
    <row r="16" spans="1:11" ht="12.75" customHeight="1"/>
    <row r="17" spans="1:7" ht="12.75" customHeight="1">
      <c r="G17" s="13" t="s">
        <v>1335</v>
      </c>
    </row>
    <row r="18" spans="1:7" ht="54.75">
      <c r="A18" s="559" t="s">
        <v>383</v>
      </c>
      <c r="B18" s="538" t="s">
        <v>377</v>
      </c>
      <c r="C18" s="538" t="s">
        <v>378</v>
      </c>
      <c r="D18" s="559" t="s">
        <v>379</v>
      </c>
      <c r="E18" s="559"/>
      <c r="F18" s="559" t="s">
        <v>380</v>
      </c>
      <c r="G18" s="559" t="s">
        <v>381</v>
      </c>
    </row>
    <row r="19" spans="1:7" ht="12.75" customHeight="1">
      <c r="A19" s="109" t="s">
        <v>137</v>
      </c>
      <c r="B19" s="177">
        <v>75111210338</v>
      </c>
      <c r="C19" s="264" t="s">
        <v>152</v>
      </c>
      <c r="D19" s="262" t="s">
        <v>139</v>
      </c>
      <c r="E19" s="262"/>
      <c r="F19" s="110">
        <v>7812872.04</v>
      </c>
      <c r="G19" s="154">
        <v>15.4405</v>
      </c>
    </row>
    <row r="20" spans="1:7" ht="12.75" customHeight="1">
      <c r="A20" s="266" t="s">
        <v>1456</v>
      </c>
      <c r="B20" s="177" t="s">
        <v>161</v>
      </c>
      <c r="C20" s="264" t="s">
        <v>151</v>
      </c>
      <c r="D20" s="109" t="s">
        <v>165</v>
      </c>
      <c r="E20" s="109"/>
      <c r="F20" s="110">
        <v>16430089.77</v>
      </c>
      <c r="G20" s="154">
        <v>5.4008000000000003</v>
      </c>
    </row>
    <row r="21" spans="1:7">
      <c r="A21" s="544" t="s">
        <v>373</v>
      </c>
      <c r="B21" s="555"/>
      <c r="C21" s="555"/>
      <c r="D21" s="562"/>
      <c r="E21" s="562"/>
      <c r="F21" s="563">
        <f>SUM(F19:F20)</f>
        <v>24242961.809999999</v>
      </c>
      <c r="G21" s="564"/>
    </row>
    <row r="22" spans="1:7" ht="12.75" customHeight="1">
      <c r="A22" s="21" t="s">
        <v>384</v>
      </c>
    </row>
    <row r="23" spans="1:7" ht="12.75" customHeight="1">
      <c r="A23" s="56" t="s">
        <v>1457</v>
      </c>
    </row>
    <row r="24" spans="1:7" ht="12.75" customHeight="1">
      <c r="A24" s="1061" t="s">
        <v>1458</v>
      </c>
      <c r="F24" s="1086"/>
    </row>
    <row r="25" spans="1:7" ht="12.75" customHeight="1"/>
    <row r="26" spans="1:7" ht="12.75" customHeight="1">
      <c r="A26" s="132" t="s">
        <v>696</v>
      </c>
      <c r="G26" s="133" t="s">
        <v>1639</v>
      </c>
    </row>
    <row r="27" spans="1:7" ht="12.75" customHeight="1">
      <c r="A27" s="500" t="s">
        <v>697</v>
      </c>
      <c r="G27" s="503" t="s">
        <v>1640</v>
      </c>
    </row>
    <row r="28" spans="1:7" ht="12.75" customHeight="1"/>
    <row r="29" spans="1:7" ht="12.75" customHeight="1">
      <c r="G29" s="13" t="s">
        <v>1335</v>
      </c>
    </row>
    <row r="30" spans="1:7" ht="54.75">
      <c r="A30" s="559" t="s">
        <v>383</v>
      </c>
      <c r="B30" s="538" t="s">
        <v>377</v>
      </c>
      <c r="C30" s="538" t="s">
        <v>378</v>
      </c>
      <c r="D30" s="559" t="s">
        <v>379</v>
      </c>
      <c r="E30" s="559"/>
      <c r="F30" s="559" t="s">
        <v>380</v>
      </c>
      <c r="G30" s="559" t="s">
        <v>381</v>
      </c>
    </row>
    <row r="31" spans="1:7" ht="12.75" customHeight="1">
      <c r="A31" s="109"/>
      <c r="B31" s="177"/>
      <c r="C31" s="264"/>
      <c r="D31" s="266"/>
      <c r="E31" s="266"/>
      <c r="F31" s="110"/>
      <c r="G31" s="154"/>
    </row>
    <row r="32" spans="1:7" ht="12.75" customHeight="1">
      <c r="A32" s="21" t="s">
        <v>382</v>
      </c>
    </row>
    <row r="33" spans="1:7" ht="19.5" customHeight="1">
      <c r="A33" s="1239" t="s">
        <v>106</v>
      </c>
      <c r="B33" s="1239"/>
      <c r="C33" s="1239"/>
      <c r="D33" s="1239"/>
      <c r="E33" s="1042"/>
    </row>
    <row r="34" spans="1:7" ht="21.75" customHeight="1">
      <c r="A34" s="1237" t="s">
        <v>107</v>
      </c>
      <c r="B34" s="1237"/>
      <c r="C34" s="1237"/>
      <c r="D34" s="1237"/>
      <c r="E34" s="1041"/>
      <c r="F34" s="53"/>
      <c r="G34" s="53"/>
    </row>
    <row r="35" spans="1:7" ht="12.75" customHeight="1">
      <c r="A35" s="743"/>
    </row>
    <row r="36" spans="1:7" ht="12.75" customHeight="1"/>
    <row r="37" spans="1:7" ht="12.75" customHeight="1">
      <c r="A37" s="134" t="s">
        <v>698</v>
      </c>
      <c r="G37" s="127" t="str">
        <f>Naslovnica!A20</f>
        <v>Prosinac 2024.</v>
      </c>
    </row>
    <row r="38" spans="1:7" ht="12.75" customHeight="1">
      <c r="A38" s="500" t="s">
        <v>699</v>
      </c>
      <c r="G38" s="504" t="str">
        <f>Naslovnica!A24</f>
        <v>December 2024</v>
      </c>
    </row>
    <row r="39" spans="1:7" ht="12.75" customHeight="1"/>
    <row r="40" spans="1:7" ht="12.75" customHeight="1">
      <c r="F40" s="13"/>
      <c r="G40" s="13" t="s">
        <v>1335</v>
      </c>
    </row>
    <row r="41" spans="1:7" ht="33">
      <c r="A41" s="559" t="s">
        <v>385</v>
      </c>
      <c r="B41" s="538" t="s">
        <v>377</v>
      </c>
      <c r="C41" s="538" t="s">
        <v>378</v>
      </c>
      <c r="D41" s="559" t="s">
        <v>379</v>
      </c>
      <c r="E41" s="559"/>
      <c r="F41" s="559" t="s">
        <v>380</v>
      </c>
      <c r="G41" s="538" t="s">
        <v>391</v>
      </c>
    </row>
    <row r="42" spans="1:7" ht="22.5" customHeight="1">
      <c r="A42" s="111" t="s">
        <v>80</v>
      </c>
      <c r="B42" s="177">
        <v>39146857475</v>
      </c>
      <c r="C42" s="264" t="s">
        <v>154</v>
      </c>
      <c r="D42" s="246" t="s">
        <v>111</v>
      </c>
      <c r="E42" s="246"/>
      <c r="F42" s="112">
        <v>217284722.03999999</v>
      </c>
      <c r="G42" s="154">
        <v>124.5127</v>
      </c>
    </row>
    <row r="43" spans="1:7" ht="12.75" customHeight="1">
      <c r="A43" s="21" t="s">
        <v>382</v>
      </c>
      <c r="B43" s="253"/>
      <c r="C43" s="254"/>
      <c r="D43" s="255"/>
      <c r="E43" s="255"/>
      <c r="F43" s="256"/>
    </row>
    <row r="44" spans="1:7" ht="12.75" customHeight="1">
      <c r="A44" s="505" t="s">
        <v>160</v>
      </c>
      <c r="F44" s="911"/>
      <c r="G44" s="912"/>
    </row>
    <row r="45" spans="1:7" ht="12.75" customHeight="1">
      <c r="A45" s="145"/>
      <c r="D45" s="833"/>
      <c r="E45" s="833"/>
    </row>
    <row r="46" spans="1:7" ht="12.75" customHeight="1">
      <c r="A46" s="257"/>
      <c r="B46" s="170"/>
      <c r="C46" s="170"/>
      <c r="D46" s="170"/>
      <c r="E46" s="170"/>
      <c r="F46" s="896"/>
      <c r="G46" s="896"/>
    </row>
    <row r="47" spans="1:7" ht="12.75" customHeight="1">
      <c r="A47" s="263"/>
      <c r="B47" s="53"/>
      <c r="C47" s="53"/>
      <c r="D47" s="53"/>
      <c r="E47" s="53"/>
    </row>
    <row r="48" spans="1:7" ht="12.75" customHeight="1">
      <c r="A48" s="164"/>
    </row>
    <row r="49" spans="1:7" ht="12.75" customHeight="1"/>
    <row r="50" spans="1:7" ht="12.75" customHeight="1"/>
    <row r="51" spans="1:7" ht="12.75" customHeight="1">
      <c r="A51" s="581" t="s">
        <v>386</v>
      </c>
      <c r="B51" s="583"/>
      <c r="C51" s="583"/>
      <c r="D51" s="583"/>
      <c r="E51" s="583"/>
    </row>
    <row r="52" spans="1:7" ht="12.75" customHeight="1">
      <c r="A52" s="584" t="s">
        <v>163</v>
      </c>
      <c r="B52" s="583"/>
      <c r="C52" s="583"/>
      <c r="D52" s="583"/>
      <c r="E52" s="583"/>
    </row>
    <row r="53" spans="1:7" ht="12.75" customHeight="1">
      <c r="A53" s="586"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990</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77" t="s">
        <v>656</v>
      </c>
      <c r="B1" s="578"/>
      <c r="C1" s="578"/>
      <c r="D1" s="487"/>
      <c r="E1" s="575"/>
      <c r="F1" s="185"/>
      <c r="G1" s="185"/>
      <c r="H1" s="185"/>
      <c r="I1" s="488" t="s">
        <v>1627</v>
      </c>
    </row>
    <row r="2" spans="1:27" ht="15" customHeight="1">
      <c r="A2" s="579" t="s">
        <v>657</v>
      </c>
      <c r="B2" s="578"/>
      <c r="C2" s="578"/>
      <c r="D2" s="487"/>
      <c r="E2" s="576"/>
      <c r="F2" s="185"/>
      <c r="G2" s="185"/>
      <c r="H2" s="185"/>
      <c r="I2" s="495" t="s">
        <v>1628</v>
      </c>
    </row>
    <row r="3" spans="1:27" ht="12.75" customHeight="1">
      <c r="A3" s="41" t="s">
        <v>812</v>
      </c>
    </row>
    <row r="4" spans="1:27" ht="12.75" customHeight="1"/>
    <row r="5" spans="1:27" ht="12.75" customHeight="1">
      <c r="A5" s="137" t="s">
        <v>658</v>
      </c>
    </row>
    <row r="6" spans="1:27" ht="12.75" customHeight="1">
      <c r="A6" s="496" t="s">
        <v>659</v>
      </c>
    </row>
    <row r="7" spans="1:27" ht="12.75" customHeight="1">
      <c r="J7" s="1240"/>
      <c r="K7" s="1240"/>
      <c r="L7" s="303"/>
      <c r="M7" s="303"/>
      <c r="N7" s="303"/>
      <c r="O7" s="303"/>
      <c r="P7" s="303"/>
    </row>
    <row r="8" spans="1:27" ht="16.5" customHeight="1">
      <c r="A8" s="1241" t="s">
        <v>363</v>
      </c>
      <c r="B8" s="1241"/>
      <c r="C8" s="417">
        <v>45565</v>
      </c>
      <c r="D8" s="303"/>
      <c r="E8" s="303"/>
      <c r="F8" s="303"/>
      <c r="G8" s="303"/>
      <c r="J8" s="1240"/>
      <c r="K8" s="1240"/>
      <c r="L8" s="304"/>
      <c r="M8" s="304"/>
      <c r="N8" s="304"/>
      <c r="O8" s="304"/>
      <c r="P8" s="304"/>
    </row>
    <row r="9" spans="1:27" ht="21.75" customHeight="1">
      <c r="A9" s="1242" t="s">
        <v>364</v>
      </c>
      <c r="B9" s="1242"/>
      <c r="C9" s="418">
        <v>15</v>
      </c>
      <c r="D9" s="303"/>
      <c r="E9" s="304"/>
      <c r="F9" s="304"/>
      <c r="G9" s="304"/>
    </row>
    <row r="10" spans="1:27" ht="12.75" customHeight="1">
      <c r="A10" s="16" t="s">
        <v>294</v>
      </c>
    </row>
    <row r="11" spans="1:27" ht="12.75" customHeight="1"/>
    <row r="12" spans="1:27" ht="12.75" customHeight="1">
      <c r="A12" s="137" t="s">
        <v>660</v>
      </c>
    </row>
    <row r="13" spans="1:27" ht="12.75" customHeight="1">
      <c r="A13" s="496" t="s">
        <v>661</v>
      </c>
      <c r="Z13" s="64"/>
      <c r="AA13" s="64"/>
    </row>
    <row r="14" spans="1:27" s="249" customFormat="1" ht="12.75" customHeight="1">
      <c r="A14" s="42"/>
      <c r="F14" s="185"/>
      <c r="I14" s="13" t="s">
        <v>1325</v>
      </c>
      <c r="Y14" s="64"/>
      <c r="Z14" s="64"/>
      <c r="AA14" s="64"/>
    </row>
    <row r="15" spans="1:27" s="249" customFormat="1" ht="22.5" customHeight="1">
      <c r="A15" s="419"/>
      <c r="B15" s="1246" t="s">
        <v>365</v>
      </c>
      <c r="C15" s="1246"/>
      <c r="D15" s="1246"/>
      <c r="E15" s="1246"/>
      <c r="F15" s="1246" t="s">
        <v>304</v>
      </c>
      <c r="G15" s="1246"/>
      <c r="H15" s="1246"/>
      <c r="I15" s="1246"/>
      <c r="Y15" s="64"/>
      <c r="Z15" s="64"/>
      <c r="AA15" s="64"/>
    </row>
    <row r="16" spans="1:27" ht="135" customHeight="1">
      <c r="A16" s="1247" t="s">
        <v>366</v>
      </c>
      <c r="B16" s="744" t="s">
        <v>744</v>
      </c>
      <c r="C16" s="1245" t="s">
        <v>367</v>
      </c>
      <c r="D16" s="744" t="s">
        <v>368</v>
      </c>
      <c r="E16" s="1245" t="s">
        <v>367</v>
      </c>
      <c r="F16" s="744" t="s">
        <v>745</v>
      </c>
      <c r="G16" s="1245" t="s">
        <v>369</v>
      </c>
      <c r="H16" s="744" t="s">
        <v>742</v>
      </c>
      <c r="I16" s="1245" t="s">
        <v>369</v>
      </c>
    </row>
    <row r="17" spans="1:16" ht="15.75" customHeight="1">
      <c r="A17" s="1247"/>
      <c r="B17" s="417">
        <v>45565</v>
      </c>
      <c r="C17" s="1245"/>
      <c r="D17" s="417">
        <v>45565</v>
      </c>
      <c r="E17" s="1245"/>
      <c r="F17" s="469" t="s">
        <v>1631</v>
      </c>
      <c r="G17" s="1245"/>
      <c r="H17" s="469" t="s">
        <v>1631</v>
      </c>
      <c r="I17" s="1245"/>
      <c r="J17" s="1240"/>
      <c r="K17" s="213"/>
      <c r="L17" s="305"/>
      <c r="M17" s="213"/>
      <c r="N17" s="306"/>
      <c r="O17" s="249"/>
    </row>
    <row r="18" spans="1:16" ht="16.5" customHeight="1">
      <c r="A18" s="420" t="s">
        <v>370</v>
      </c>
      <c r="B18" s="421">
        <v>41411</v>
      </c>
      <c r="C18" s="422">
        <v>0</v>
      </c>
      <c r="D18" s="421">
        <v>479425.44314000005</v>
      </c>
      <c r="E18" s="422">
        <v>0.21281239911551114</v>
      </c>
      <c r="F18" s="421">
        <v>12681</v>
      </c>
      <c r="G18" s="422">
        <v>-7.5526718670263171E-2</v>
      </c>
      <c r="H18" s="421">
        <v>241487.83494999999</v>
      </c>
      <c r="I18" s="424">
        <v>8.5916912010501903E-2</v>
      </c>
      <c r="J18" s="1240"/>
      <c r="K18" s="307"/>
      <c r="L18" s="308"/>
      <c r="M18" s="307"/>
      <c r="N18" s="308"/>
      <c r="O18" s="249"/>
    </row>
    <row r="19" spans="1:16" ht="16.5" customHeight="1">
      <c r="A19" s="420" t="s">
        <v>371</v>
      </c>
      <c r="B19" s="421">
        <v>144780</v>
      </c>
      <c r="C19" s="422">
        <v>8.0552590922999989E-2</v>
      </c>
      <c r="D19" s="421">
        <v>3049628.9260400003</v>
      </c>
      <c r="E19" s="422">
        <v>0.20426479895132393</v>
      </c>
      <c r="F19" s="421">
        <v>41251</v>
      </c>
      <c r="G19" s="422">
        <v>0.16735999094433596</v>
      </c>
      <c r="H19" s="421">
        <v>1320322.9292499998</v>
      </c>
      <c r="I19" s="424">
        <v>0.16807516743193657</v>
      </c>
      <c r="J19" s="41"/>
      <c r="K19" s="309"/>
      <c r="L19" s="310"/>
      <c r="M19" s="309"/>
      <c r="N19" s="311"/>
      <c r="O19" s="249"/>
    </row>
    <row r="20" spans="1:16" ht="16.5" customHeight="1">
      <c r="A20" s="420" t="s">
        <v>372</v>
      </c>
      <c r="B20" s="421">
        <v>3</v>
      </c>
      <c r="C20" s="422">
        <v>-0.5</v>
      </c>
      <c r="D20" s="421">
        <v>0</v>
      </c>
      <c r="E20" s="422">
        <v>0</v>
      </c>
      <c r="F20" s="421"/>
      <c r="G20" s="422"/>
      <c r="H20" s="421"/>
      <c r="I20" s="423"/>
      <c r="J20" s="41"/>
      <c r="K20" s="309"/>
      <c r="L20" s="310"/>
      <c r="M20" s="309"/>
      <c r="N20" s="311"/>
      <c r="O20" s="249"/>
    </row>
    <row r="21" spans="1:16" ht="16.5" customHeight="1">
      <c r="A21" s="425" t="s">
        <v>373</v>
      </c>
      <c r="B21" s="426">
        <v>186194</v>
      </c>
      <c r="C21" s="427">
        <v>6.1515130783790561E-2</v>
      </c>
      <c r="D21" s="426">
        <v>3529054.3691800004</v>
      </c>
      <c r="E21" s="427">
        <v>0.20541891984479091</v>
      </c>
      <c r="F21" s="426">
        <v>53932</v>
      </c>
      <c r="G21" s="427">
        <v>9.9441431891385004E-2</v>
      </c>
      <c r="H21" s="426">
        <v>1561810.7641999999</v>
      </c>
      <c r="I21" s="428">
        <v>0.15456871653701273</v>
      </c>
      <c r="J21" s="41"/>
      <c r="K21" s="309"/>
      <c r="L21" s="310"/>
      <c r="M21" s="309"/>
      <c r="N21" s="311"/>
      <c r="O21" s="249"/>
    </row>
    <row r="22" spans="1:16" ht="12.75" customHeight="1">
      <c r="A22" s="16" t="s">
        <v>374</v>
      </c>
      <c r="H22" s="122"/>
      <c r="I22" s="76"/>
      <c r="J22" s="122"/>
    </row>
    <row r="23" spans="1:16" ht="49.5" customHeight="1">
      <c r="A23" s="1243" t="s">
        <v>375</v>
      </c>
      <c r="B23" s="1243"/>
      <c r="C23" s="1243"/>
      <c r="D23" s="1243"/>
      <c r="E23" s="1243"/>
      <c r="F23" s="1243"/>
      <c r="G23" s="1243"/>
      <c r="H23" s="1243"/>
      <c r="I23" s="1243"/>
    </row>
    <row r="24" spans="1:16" ht="56.25" customHeight="1">
      <c r="A24" s="1243" t="s">
        <v>743</v>
      </c>
      <c r="B24" s="1243"/>
      <c r="C24" s="1243"/>
      <c r="D24" s="1243"/>
      <c r="E24" s="1243"/>
      <c r="F24" s="1243"/>
      <c r="G24" s="1243"/>
      <c r="H24" s="1243"/>
      <c r="I24" s="1243"/>
    </row>
    <row r="25" spans="1:16" ht="23.25" customHeight="1">
      <c r="A25" s="1244" t="s">
        <v>326</v>
      </c>
      <c r="B25" s="1244"/>
      <c r="C25" s="1244"/>
      <c r="D25" s="1244"/>
      <c r="E25" s="1244"/>
      <c r="F25" s="1244"/>
      <c r="G25" s="1244"/>
      <c r="H25" s="1244"/>
      <c r="I25" s="1244"/>
      <c r="J25" s="144"/>
      <c r="K25" s="70"/>
      <c r="L25" s="70"/>
      <c r="M25" s="70"/>
      <c r="N25" s="70"/>
      <c r="O25" s="70"/>
      <c r="P25" s="70"/>
    </row>
    <row r="26" spans="1:16">
      <c r="A26" s="144"/>
      <c r="B26" s="70"/>
      <c r="C26" s="70"/>
      <c r="D26" s="70"/>
      <c r="E26" s="70"/>
      <c r="F26" s="70"/>
      <c r="G26" s="70"/>
    </row>
    <row r="27" spans="1:16" ht="12.75" customHeight="1">
      <c r="A27" s="586" t="s">
        <v>81</v>
      </c>
    </row>
    <row r="28" spans="1:16" ht="12.75" customHeight="1"/>
    <row r="29" spans="1:16" ht="12.75" customHeight="1"/>
    <row r="30" spans="1:16" ht="12.75" customHeight="1"/>
    <row r="31" spans="1:16" ht="12.75" customHeight="1"/>
    <row r="32" spans="1:16" ht="12.75" customHeight="1">
      <c r="I32" s="34" t="s">
        <v>778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38" t="s">
        <v>662</v>
      </c>
      <c r="H1" s="249"/>
    </row>
    <row r="2" spans="1:8" ht="12.75" customHeight="1">
      <c r="A2" s="499" t="s">
        <v>663</v>
      </c>
    </row>
    <row r="3" spans="1:8" ht="12.75" customHeight="1"/>
    <row r="4" spans="1:8" ht="12.75" customHeight="1">
      <c r="D4" s="13" t="s">
        <v>1325</v>
      </c>
      <c r="E4" s="73"/>
    </row>
    <row r="5" spans="1:8" ht="45" customHeight="1">
      <c r="A5" s="1247" t="s">
        <v>295</v>
      </c>
      <c r="B5" s="429" t="s">
        <v>332</v>
      </c>
      <c r="C5" s="1250" t="s">
        <v>333</v>
      </c>
      <c r="D5" s="1250"/>
    </row>
    <row r="6" spans="1:8" ht="22.5" customHeight="1">
      <c r="A6" s="1248"/>
      <c r="B6" s="916">
        <v>45565</v>
      </c>
      <c r="C6" s="733" t="s">
        <v>334</v>
      </c>
      <c r="D6" s="733" t="s">
        <v>335</v>
      </c>
    </row>
    <row r="7" spans="1:8" ht="12.75" customHeight="1">
      <c r="A7" s="438" t="s">
        <v>336</v>
      </c>
      <c r="B7" s="439">
        <v>2959346.5362300002</v>
      </c>
      <c r="C7" s="440">
        <v>0.18583716086015831</v>
      </c>
      <c r="D7" s="439">
        <v>463770.72370999958</v>
      </c>
      <c r="E7" s="43"/>
    </row>
    <row r="8" spans="1:8" ht="12.75" customHeight="1">
      <c r="A8" s="430" t="s">
        <v>337</v>
      </c>
      <c r="B8" s="431">
        <v>3564.8886699999998</v>
      </c>
      <c r="C8" s="432">
        <v>-5.1252233665503681E-2</v>
      </c>
      <c r="D8" s="431">
        <v>-192.57858999999985</v>
      </c>
      <c r="E8" s="52"/>
    </row>
    <row r="9" spans="1:8" ht="12.75" customHeight="1">
      <c r="A9" s="430" t="s">
        <v>338</v>
      </c>
      <c r="B9" s="431">
        <v>799449.42402000003</v>
      </c>
      <c r="C9" s="432">
        <v>0.1203337008698651</v>
      </c>
      <c r="D9" s="431">
        <v>85867.905049999958</v>
      </c>
      <c r="E9" s="52"/>
    </row>
    <row r="10" spans="1:8" ht="12.75" customHeight="1">
      <c r="A10" s="430" t="s">
        <v>339</v>
      </c>
      <c r="B10" s="431">
        <v>5844.92742</v>
      </c>
      <c r="C10" s="432">
        <v>0.27244062794499085</v>
      </c>
      <c r="D10" s="431">
        <v>1251.4498999999994</v>
      </c>
    </row>
    <row r="11" spans="1:8" ht="12.75" customHeight="1">
      <c r="A11" s="430" t="s">
        <v>340</v>
      </c>
      <c r="B11" s="431">
        <v>2130535.90986</v>
      </c>
      <c r="C11" s="432">
        <v>0.21572311488294527</v>
      </c>
      <c r="D11" s="431">
        <v>378051.41418999981</v>
      </c>
    </row>
    <row r="12" spans="1:8" ht="12.75" customHeight="1">
      <c r="A12" s="430" t="s">
        <v>341</v>
      </c>
      <c r="B12" s="431">
        <v>19951.386259999999</v>
      </c>
      <c r="C12" s="432">
        <v>-5.7066743376558697E-2</v>
      </c>
      <c r="D12" s="431">
        <v>-1207.4668400000037</v>
      </c>
    </row>
    <row r="13" spans="1:8" ht="12.75" customHeight="1">
      <c r="A13" s="438" t="s">
        <v>342</v>
      </c>
      <c r="B13" s="439">
        <v>1150843.9538099999</v>
      </c>
      <c r="C13" s="440">
        <v>0.19726154759915404</v>
      </c>
      <c r="D13" s="439">
        <v>189613.75635000001</v>
      </c>
    </row>
    <row r="14" spans="1:8" ht="12.75" customHeight="1">
      <c r="A14" s="430" t="s">
        <v>343</v>
      </c>
      <c r="B14" s="431">
        <v>28560.831030000001</v>
      </c>
      <c r="C14" s="432">
        <v>0.28302628139656766</v>
      </c>
      <c r="D14" s="431">
        <v>6300.3119400000051</v>
      </c>
    </row>
    <row r="15" spans="1:8" ht="12.75" customHeight="1">
      <c r="A15" s="430" t="s">
        <v>344</v>
      </c>
      <c r="B15" s="431">
        <v>1057049.0575400002</v>
      </c>
      <c r="C15" s="432">
        <v>0.1845648205511751</v>
      </c>
      <c r="D15" s="431">
        <v>164696.82894000018</v>
      </c>
    </row>
    <row r="16" spans="1:8" ht="12.75" customHeight="1">
      <c r="A16" s="430" t="s">
        <v>345</v>
      </c>
      <c r="B16" s="431">
        <v>34673.165569999997</v>
      </c>
      <c r="C16" s="432">
        <v>6.0203878821001942</v>
      </c>
      <c r="D16" s="431">
        <v>29734.24109</v>
      </c>
    </row>
    <row r="17" spans="1:6" ht="12.75" customHeight="1">
      <c r="A17" s="430" t="s">
        <v>346</v>
      </c>
      <c r="B17" s="431">
        <v>30560.899669999999</v>
      </c>
      <c r="C17" s="432">
        <v>-0.26674709679969105</v>
      </c>
      <c r="D17" s="431">
        <v>-11117.625620000001</v>
      </c>
    </row>
    <row r="18" spans="1:6" ht="22.5">
      <c r="A18" s="433" t="s">
        <v>347</v>
      </c>
      <c r="B18" s="431">
        <v>21987.625259999997</v>
      </c>
      <c r="C18" s="432">
        <v>0.19570356332031963</v>
      </c>
      <c r="D18" s="431">
        <v>3598.7653999999948</v>
      </c>
    </row>
    <row r="19" spans="1:6" ht="12.75" customHeight="1">
      <c r="A19" s="441" t="s">
        <v>348</v>
      </c>
      <c r="B19" s="442">
        <v>4132178.1153000002</v>
      </c>
      <c r="C19" s="443">
        <v>0.18904932530884172</v>
      </c>
      <c r="D19" s="442">
        <v>656983.24546000001</v>
      </c>
    </row>
    <row r="20" spans="1:6" ht="12.75" customHeight="1">
      <c r="A20" s="430" t="s">
        <v>349</v>
      </c>
      <c r="B20" s="431">
        <v>5254873.1896300009</v>
      </c>
      <c r="C20" s="432">
        <v>8.0878092073964708E-2</v>
      </c>
      <c r="D20" s="431">
        <v>393202.63847000123</v>
      </c>
    </row>
    <row r="21" spans="1:6" ht="12.75" customHeight="1">
      <c r="A21" s="434" t="s">
        <v>237</v>
      </c>
      <c r="B21" s="435">
        <v>402533.30007</v>
      </c>
      <c r="C21" s="436">
        <v>0.11568987088541192</v>
      </c>
      <c r="D21" s="435">
        <v>41740.116789999964</v>
      </c>
    </row>
    <row r="22" spans="1:6" ht="12.75" customHeight="1">
      <c r="A22" s="434" t="s">
        <v>243</v>
      </c>
      <c r="B22" s="435">
        <v>11818.444810000001</v>
      </c>
      <c r="C22" s="436">
        <v>-0.43685613944955448</v>
      </c>
      <c r="D22" s="435">
        <v>-9168.1016799999979</v>
      </c>
    </row>
    <row r="23" spans="1:6" ht="12.75" customHeight="1">
      <c r="A23" s="434" t="s">
        <v>239</v>
      </c>
      <c r="B23" s="435">
        <v>2376757.9949700003</v>
      </c>
      <c r="C23" s="436">
        <v>0.30889916253135552</v>
      </c>
      <c r="D23" s="435">
        <v>560912.99865000031</v>
      </c>
    </row>
    <row r="24" spans="1:6" ht="12.75" customHeight="1">
      <c r="A24" s="434" t="s">
        <v>240</v>
      </c>
      <c r="B24" s="435">
        <v>1270539.64906</v>
      </c>
      <c r="C24" s="436">
        <v>4.6469802878942194E-2</v>
      </c>
      <c r="D24" s="435">
        <v>56419.905170000078</v>
      </c>
    </row>
    <row r="25" spans="1:6" ht="22.5">
      <c r="A25" s="437" t="s">
        <v>350</v>
      </c>
      <c r="B25" s="435">
        <v>70528.726389999996</v>
      </c>
      <c r="C25" s="436">
        <v>0.11155684669628484</v>
      </c>
      <c r="D25" s="435">
        <v>7078.3265299999939</v>
      </c>
    </row>
    <row r="26" spans="1:6">
      <c r="A26" s="441" t="s">
        <v>351</v>
      </c>
      <c r="B26" s="442">
        <v>4132178.1153000002</v>
      </c>
      <c r="C26" s="443">
        <v>0.18904932530884172</v>
      </c>
      <c r="D26" s="442">
        <v>656983.24546000001</v>
      </c>
    </row>
    <row r="27" spans="1:6" ht="12.75" customHeight="1">
      <c r="A27" s="430" t="s">
        <v>352</v>
      </c>
      <c r="B27" s="431">
        <v>5254873.1896300009</v>
      </c>
      <c r="C27" s="432">
        <v>8.0878092073964708E-2</v>
      </c>
      <c r="D27" s="431">
        <v>393202.63847000123</v>
      </c>
    </row>
    <row r="28" spans="1:6" ht="12.75" customHeight="1">
      <c r="A28" s="21" t="s">
        <v>294</v>
      </c>
    </row>
    <row r="29" spans="1:6" ht="12.75" customHeight="1">
      <c r="E29" s="70"/>
      <c r="F29" s="70"/>
    </row>
    <row r="30" spans="1:6" ht="26.25" customHeight="1">
      <c r="A30" s="1244" t="s">
        <v>326</v>
      </c>
      <c r="B30" s="1244"/>
      <c r="C30" s="1244"/>
      <c r="D30" s="1244"/>
      <c r="E30" s="70"/>
      <c r="F30" s="70"/>
    </row>
    <row r="31" spans="1:6" ht="12.75" customHeight="1"/>
    <row r="32" spans="1:6" ht="12.75" customHeight="1">
      <c r="A32" s="137" t="s">
        <v>664</v>
      </c>
    </row>
    <row r="33" spans="1:4" ht="12.75" customHeight="1">
      <c r="A33" s="496" t="s">
        <v>938</v>
      </c>
    </row>
    <row r="34" spans="1:4" s="249" customFormat="1" ht="12.75" customHeight="1">
      <c r="A34" s="42"/>
    </row>
    <row r="35" spans="1:4" s="249" customFormat="1" ht="12.75" customHeight="1">
      <c r="A35" s="42"/>
      <c r="D35" s="13" t="s">
        <v>1325</v>
      </c>
    </row>
    <row r="36" spans="1:4" ht="55.5" customHeight="1">
      <c r="A36" s="1247" t="s">
        <v>295</v>
      </c>
      <c r="B36" s="444" t="s">
        <v>296</v>
      </c>
      <c r="C36" s="1250" t="s">
        <v>353</v>
      </c>
      <c r="D36" s="1250"/>
    </row>
    <row r="37" spans="1:4" ht="21" customHeight="1">
      <c r="A37" s="1249"/>
      <c r="B37" s="469" t="s">
        <v>1631</v>
      </c>
      <c r="C37" s="429" t="s">
        <v>334</v>
      </c>
      <c r="D37" s="429" t="s">
        <v>335</v>
      </c>
    </row>
    <row r="38" spans="1:4">
      <c r="A38" s="79" t="s">
        <v>354</v>
      </c>
      <c r="B38" s="116">
        <v>137302.29701999997</v>
      </c>
      <c r="C38" s="117">
        <v>0.39265498689954087</v>
      </c>
      <c r="D38" s="116">
        <v>38711.979739999981</v>
      </c>
    </row>
    <row r="39" spans="1:4">
      <c r="A39" s="79" t="s">
        <v>297</v>
      </c>
      <c r="B39" s="116">
        <v>92738.829649999985</v>
      </c>
      <c r="C39" s="117">
        <v>0.61113567352859421</v>
      </c>
      <c r="D39" s="116">
        <v>35177.675009999977</v>
      </c>
    </row>
    <row r="40" spans="1:4">
      <c r="A40" s="118" t="s">
        <v>298</v>
      </c>
      <c r="B40" s="119">
        <v>44563.467369999991</v>
      </c>
      <c r="C40" s="120">
        <v>8.6141283481967673E-2</v>
      </c>
      <c r="D40" s="121">
        <v>3534.3047299999967</v>
      </c>
    </row>
    <row r="41" spans="1:4">
      <c r="A41" s="79" t="s">
        <v>355</v>
      </c>
      <c r="B41" s="116">
        <v>4334.6277900000005</v>
      </c>
      <c r="C41" s="117">
        <v>0.18863587097759268</v>
      </c>
      <c r="D41" s="116">
        <v>687.90309000000036</v>
      </c>
    </row>
    <row r="42" spans="1:4">
      <c r="A42" s="79" t="s">
        <v>356</v>
      </c>
      <c r="B42" s="116">
        <v>3782.7056400000001</v>
      </c>
      <c r="C42" s="117">
        <v>0.20696317449392571</v>
      </c>
      <c r="D42" s="116">
        <v>648.63683000000003</v>
      </c>
    </row>
    <row r="43" spans="1:4" ht="19.5" customHeight="1">
      <c r="A43" s="118" t="s">
        <v>357</v>
      </c>
      <c r="B43" s="119">
        <v>551.92214999999987</v>
      </c>
      <c r="C43" s="120">
        <v>7.6593794718714525E-2</v>
      </c>
      <c r="D43" s="121">
        <v>39.266259999999896</v>
      </c>
    </row>
    <row r="44" spans="1:4">
      <c r="A44" s="79" t="s">
        <v>358</v>
      </c>
      <c r="B44" s="116">
        <v>154907.45897000001</v>
      </c>
      <c r="C44" s="117">
        <v>0.11556234054038722</v>
      </c>
      <c r="D44" s="116">
        <v>16047.035540000021</v>
      </c>
    </row>
    <row r="45" spans="1:4">
      <c r="A45" s="79" t="s">
        <v>359</v>
      </c>
      <c r="B45" s="116">
        <v>148719.79523000002</v>
      </c>
      <c r="C45" s="117">
        <v>0.10557803562160786</v>
      </c>
      <c r="D45" s="116">
        <v>14202.112680000037</v>
      </c>
    </row>
    <row r="46" spans="1:4" ht="19.5" customHeight="1">
      <c r="A46" s="118" t="s">
        <v>299</v>
      </c>
      <c r="B46" s="119">
        <v>6187.66374</v>
      </c>
      <c r="C46" s="120">
        <v>0.42482913693897367</v>
      </c>
      <c r="D46" s="121">
        <v>1844.9228599999994</v>
      </c>
    </row>
    <row r="47" spans="1:4" ht="28.5" customHeight="1">
      <c r="A47" s="79" t="s">
        <v>300</v>
      </c>
      <c r="B47" s="116">
        <v>51303.053260000008</v>
      </c>
      <c r="C47" s="117">
        <v>0.11808969988320524</v>
      </c>
      <c r="D47" s="116">
        <v>5418.4938500000017</v>
      </c>
    </row>
    <row r="48" spans="1:4" ht="19.5" customHeight="1">
      <c r="A48" s="79" t="s">
        <v>301</v>
      </c>
      <c r="B48" s="116">
        <v>-2863.6954900000001</v>
      </c>
      <c r="C48" s="117">
        <v>-0.26019127520292112</v>
      </c>
      <c r="D48" s="116">
        <v>1007.1638199999994</v>
      </c>
    </row>
    <row r="49" spans="1:4">
      <c r="A49" s="79" t="s">
        <v>360</v>
      </c>
      <c r="B49" s="116">
        <v>54166.748749999999</v>
      </c>
      <c r="C49" s="117">
        <v>8.8660293561689904E-2</v>
      </c>
      <c r="D49" s="116">
        <v>4411.330030000001</v>
      </c>
    </row>
    <row r="50" spans="1:4">
      <c r="A50" s="79" t="s">
        <v>361</v>
      </c>
      <c r="B50" s="116">
        <v>9978.4425900000006</v>
      </c>
      <c r="C50" s="117">
        <v>8.5324676285355755E-2</v>
      </c>
      <c r="D50" s="116">
        <v>784.47251999999958</v>
      </c>
    </row>
    <row r="51" spans="1:4" ht="19.5" customHeight="1">
      <c r="A51" s="445" t="s">
        <v>362</v>
      </c>
      <c r="B51" s="446">
        <v>44188.306159999993</v>
      </c>
      <c r="C51" s="447">
        <v>8.9416370241007112E-2</v>
      </c>
      <c r="D51" s="448">
        <v>3626.857509999998</v>
      </c>
    </row>
    <row r="52" spans="1:4" ht="12.75" customHeight="1"/>
    <row r="53" spans="1:4" ht="21" customHeight="1">
      <c r="A53" s="1244" t="s">
        <v>302</v>
      </c>
      <c r="B53" s="1244"/>
      <c r="C53" s="1244"/>
    </row>
    <row r="54" spans="1:4" ht="12.75" customHeight="1"/>
    <row r="55" spans="1:4" ht="12.75" customHeight="1">
      <c r="A55" s="586" t="s">
        <v>81</v>
      </c>
    </row>
    <row r="56" spans="1:4" ht="12.75" customHeight="1">
      <c r="D56" s="34" t="s">
        <v>991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49" customWidth="1"/>
    <col min="3" max="3" width="15" style="249" customWidth="1"/>
    <col min="4" max="4" width="12.140625" customWidth="1"/>
    <col min="5" max="8" width="10" customWidth="1"/>
    <col min="9" max="9" width="11" bestFit="1" customWidth="1"/>
    <col min="10" max="19" width="10" customWidth="1"/>
  </cols>
  <sheetData>
    <row r="1" spans="1:20" ht="18">
      <c r="A1" s="634" t="s">
        <v>894</v>
      </c>
      <c r="B1" s="634"/>
      <c r="C1" s="634"/>
      <c r="D1" s="533"/>
      <c r="E1" s="533"/>
      <c r="F1" s="533"/>
      <c r="G1" s="533"/>
      <c r="H1" s="533"/>
      <c r="I1" s="533"/>
      <c r="J1" s="533"/>
      <c r="K1" s="533"/>
      <c r="L1" s="533"/>
      <c r="M1" s="533"/>
      <c r="N1" s="533"/>
      <c r="O1" s="533"/>
      <c r="P1" s="533"/>
      <c r="Q1" s="533"/>
      <c r="R1" s="533"/>
      <c r="S1" s="533"/>
    </row>
    <row r="2" spans="1:20" ht="16.5">
      <c r="A2" s="635" t="s">
        <v>895</v>
      </c>
      <c r="B2" s="635"/>
      <c r="C2" s="635"/>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40" t="s">
        <v>618</v>
      </c>
      <c r="B4" s="140"/>
      <c r="C4" s="140"/>
      <c r="D4" s="326"/>
      <c r="E4" s="5"/>
      <c r="F4" s="6"/>
      <c r="G4" s="1024"/>
      <c r="S4" s="127" t="str">
        <f>Naslovnica!A20</f>
        <v>Prosinac 2024.</v>
      </c>
    </row>
    <row r="5" spans="1:20" ht="12.75" customHeight="1">
      <c r="A5" s="526" t="s">
        <v>870</v>
      </c>
      <c r="B5" s="526"/>
      <c r="C5" s="526"/>
      <c r="D5" s="327"/>
      <c r="E5" s="8"/>
      <c r="F5" s="9"/>
      <c r="G5" s="10"/>
      <c r="S5" s="504" t="str">
        <f>Naslovnica!A24</f>
        <v>December 2024</v>
      </c>
    </row>
    <row r="6" spans="1:20" ht="12.75" customHeight="1">
      <c r="E6" s="249"/>
    </row>
    <row r="7" spans="1:20" ht="12.75" customHeight="1">
      <c r="A7" s="1120"/>
      <c r="B7" s="1120"/>
      <c r="C7" s="1120"/>
      <c r="D7" s="1119" t="s">
        <v>19</v>
      </c>
      <c r="E7" s="1119"/>
      <c r="F7" s="1119"/>
      <c r="G7" s="1119" t="s">
        <v>20</v>
      </c>
      <c r="H7" s="1119"/>
      <c r="I7" s="1119"/>
      <c r="J7" s="1119" t="s">
        <v>21</v>
      </c>
      <c r="K7" s="1119"/>
      <c r="L7" s="1119"/>
      <c r="M7" s="1119" t="s">
        <v>22</v>
      </c>
      <c r="N7" s="1119"/>
      <c r="O7" s="1119"/>
      <c r="P7" s="1119" t="s">
        <v>583</v>
      </c>
      <c r="Q7" s="1119"/>
      <c r="R7" s="1119"/>
      <c r="S7" s="1119" t="s">
        <v>456</v>
      </c>
    </row>
    <row r="8" spans="1:20" ht="15" customHeight="1">
      <c r="A8" s="1127"/>
      <c r="B8" s="1127"/>
      <c r="C8" s="1127"/>
      <c r="D8" s="1121" t="s">
        <v>581</v>
      </c>
      <c r="E8" s="1122"/>
      <c r="F8" s="1122"/>
      <c r="G8" s="1121" t="s">
        <v>582</v>
      </c>
      <c r="H8" s="1122"/>
      <c r="I8" s="1122"/>
      <c r="J8" s="1121" t="s">
        <v>581</v>
      </c>
      <c r="K8" s="1122"/>
      <c r="L8" s="1122"/>
      <c r="M8" s="1121" t="s">
        <v>581</v>
      </c>
      <c r="N8" s="1122"/>
      <c r="O8" s="1122"/>
      <c r="P8" s="1121" t="s">
        <v>581</v>
      </c>
      <c r="Q8" s="1122"/>
      <c r="R8" s="1122"/>
      <c r="S8" s="1120"/>
    </row>
    <row r="9" spans="1:20">
      <c r="A9" s="1127" t="s">
        <v>580</v>
      </c>
      <c r="B9" s="1127"/>
      <c r="C9" s="1127"/>
      <c r="D9" s="637" t="s">
        <v>113</v>
      </c>
      <c r="E9" s="637" t="s">
        <v>114</v>
      </c>
      <c r="F9" s="637" t="s">
        <v>115</v>
      </c>
      <c r="G9" s="637" t="s">
        <v>113</v>
      </c>
      <c r="H9" s="637" t="s">
        <v>114</v>
      </c>
      <c r="I9" s="637" t="s">
        <v>115</v>
      </c>
      <c r="J9" s="637" t="s">
        <v>113</v>
      </c>
      <c r="K9" s="637" t="s">
        <v>114</v>
      </c>
      <c r="L9" s="637" t="s">
        <v>115</v>
      </c>
      <c r="M9" s="637" t="s">
        <v>113</v>
      </c>
      <c r="N9" s="637" t="s">
        <v>114</v>
      </c>
      <c r="O9" s="637" t="s">
        <v>115</v>
      </c>
      <c r="P9" s="637" t="s">
        <v>113</v>
      </c>
      <c r="Q9" s="637" t="s">
        <v>114</v>
      </c>
      <c r="R9" s="637" t="s">
        <v>115</v>
      </c>
      <c r="S9" s="1120"/>
    </row>
    <row r="10" spans="1:20" s="318" customFormat="1" ht="22.5" customHeight="1">
      <c r="A10" s="1128" t="s">
        <v>584</v>
      </c>
      <c r="B10" s="1128"/>
      <c r="C10" s="1128"/>
      <c r="D10" s="639">
        <v>102810</v>
      </c>
      <c r="E10" s="639">
        <v>611226</v>
      </c>
      <c r="F10" s="639">
        <v>35269</v>
      </c>
      <c r="G10" s="639">
        <v>89291</v>
      </c>
      <c r="H10" s="639">
        <v>319706</v>
      </c>
      <c r="I10" s="639">
        <v>12719</v>
      </c>
      <c r="J10" s="639">
        <v>128024</v>
      </c>
      <c r="K10" s="639">
        <v>346356</v>
      </c>
      <c r="L10" s="639">
        <v>17578</v>
      </c>
      <c r="M10" s="639">
        <v>101355</v>
      </c>
      <c r="N10" s="639">
        <v>533040</v>
      </c>
      <c r="O10" s="639">
        <v>30587</v>
      </c>
      <c r="P10" s="639">
        <v>421480</v>
      </c>
      <c r="Q10" s="639">
        <v>1810328</v>
      </c>
      <c r="R10" s="639">
        <v>96153</v>
      </c>
      <c r="S10" s="639">
        <v>2327961</v>
      </c>
    </row>
    <row r="11" spans="1:20" ht="21.75" customHeight="1">
      <c r="A11" s="1129" t="s">
        <v>585</v>
      </c>
      <c r="B11" s="1129"/>
      <c r="C11" s="1129"/>
      <c r="D11" s="638">
        <v>4.4163110979951986E-2</v>
      </c>
      <c r="E11" s="638">
        <v>0.26255852224328502</v>
      </c>
      <c r="F11" s="638">
        <v>1.5150167893706124E-2</v>
      </c>
      <c r="G11" s="638">
        <v>3.8355883109725639E-2</v>
      </c>
      <c r="H11" s="638">
        <v>0.13733305669639653</v>
      </c>
      <c r="I11" s="638">
        <v>5.463579501546632E-3</v>
      </c>
      <c r="J11" s="638">
        <v>5.4994048439814931E-2</v>
      </c>
      <c r="K11" s="638">
        <v>0.14878084297803959</v>
      </c>
      <c r="L11" s="638">
        <v>7.5508137808150567E-3</v>
      </c>
      <c r="M11" s="638">
        <v>4.3538100509415749E-2</v>
      </c>
      <c r="N11" s="638">
        <v>0.22897290805129467</v>
      </c>
      <c r="O11" s="638">
        <v>1.3138965816008086E-2</v>
      </c>
      <c r="P11" s="638">
        <v>0.18105114303890829</v>
      </c>
      <c r="Q11" s="638">
        <v>0.77764532996901581</v>
      </c>
      <c r="R11" s="638">
        <v>4.1303526992075901E-2</v>
      </c>
      <c r="S11" s="638">
        <v>1</v>
      </c>
    </row>
    <row r="12" spans="1:20" ht="22.5" customHeight="1">
      <c r="A12" s="1130" t="s">
        <v>586</v>
      </c>
      <c r="B12" s="1130"/>
      <c r="C12" s="1130"/>
      <c r="D12" s="319">
        <v>26</v>
      </c>
      <c r="E12" s="319">
        <v>17</v>
      </c>
      <c r="F12" s="319">
        <v>1</v>
      </c>
      <c r="G12" s="319">
        <v>34</v>
      </c>
      <c r="H12" s="319">
        <v>16</v>
      </c>
      <c r="I12" s="319">
        <v>2</v>
      </c>
      <c r="J12" s="319">
        <v>68</v>
      </c>
      <c r="K12" s="319">
        <v>18</v>
      </c>
      <c r="L12" s="319">
        <v>1</v>
      </c>
      <c r="M12" s="319">
        <v>10</v>
      </c>
      <c r="N12" s="319">
        <v>12</v>
      </c>
      <c r="O12" s="319">
        <v>2</v>
      </c>
      <c r="P12" s="319">
        <v>138</v>
      </c>
      <c r="Q12" s="319">
        <v>63</v>
      </c>
      <c r="R12" s="319">
        <v>6</v>
      </c>
      <c r="S12" s="319">
        <v>207</v>
      </c>
    </row>
    <row r="13" spans="1:20" ht="22.5" customHeight="1">
      <c r="A13" s="1130" t="s">
        <v>587</v>
      </c>
      <c r="B13" s="1130"/>
      <c r="C13" s="1130"/>
      <c r="D13" s="319">
        <v>0</v>
      </c>
      <c r="E13" s="319">
        <v>0</v>
      </c>
      <c r="F13" s="319">
        <v>0</v>
      </c>
      <c r="G13" s="319">
        <v>0</v>
      </c>
      <c r="H13" s="319">
        <v>0</v>
      </c>
      <c r="I13" s="319">
        <v>0</v>
      </c>
      <c r="J13" s="319">
        <v>0</v>
      </c>
      <c r="K13" s="319">
        <v>0</v>
      </c>
      <c r="L13" s="319">
        <v>0</v>
      </c>
      <c r="M13" s="319">
        <v>0</v>
      </c>
      <c r="N13" s="319">
        <v>0</v>
      </c>
      <c r="O13" s="319">
        <v>0</v>
      </c>
      <c r="P13" s="319">
        <v>0</v>
      </c>
      <c r="Q13" s="319">
        <v>0</v>
      </c>
      <c r="R13" s="319">
        <v>0</v>
      </c>
      <c r="S13" s="319">
        <v>0</v>
      </c>
    </row>
    <row r="14" spans="1:20" ht="22.5" customHeight="1">
      <c r="A14" s="1130" t="s">
        <v>588</v>
      </c>
      <c r="B14" s="1130"/>
      <c r="C14" s="1130"/>
      <c r="D14" s="319">
        <v>1604</v>
      </c>
      <c r="E14" s="319">
        <v>0</v>
      </c>
      <c r="F14" s="319">
        <v>0</v>
      </c>
      <c r="G14" s="319">
        <v>1604</v>
      </c>
      <c r="H14" s="319">
        <v>0</v>
      </c>
      <c r="I14" s="319">
        <v>0</v>
      </c>
      <c r="J14" s="319">
        <v>1604</v>
      </c>
      <c r="K14" s="319">
        <v>0</v>
      </c>
      <c r="L14" s="319">
        <v>0</v>
      </c>
      <c r="M14" s="319">
        <v>3210</v>
      </c>
      <c r="N14" s="319">
        <v>1</v>
      </c>
      <c r="O14" s="319">
        <v>0</v>
      </c>
      <c r="P14" s="319">
        <v>8022</v>
      </c>
      <c r="Q14" s="319">
        <v>1</v>
      </c>
      <c r="R14" s="319">
        <v>0</v>
      </c>
      <c r="S14" s="319">
        <v>8023</v>
      </c>
      <c r="T14" s="76"/>
    </row>
    <row r="15" spans="1:20" ht="21.75" customHeight="1">
      <c r="A15" s="1129" t="s">
        <v>589</v>
      </c>
      <c r="B15" s="1129"/>
      <c r="C15" s="1129"/>
      <c r="D15" s="642">
        <v>1630</v>
      </c>
      <c r="E15" s="642">
        <v>17</v>
      </c>
      <c r="F15" s="642">
        <v>1</v>
      </c>
      <c r="G15" s="642">
        <v>1638</v>
      </c>
      <c r="H15" s="642">
        <v>16</v>
      </c>
      <c r="I15" s="642">
        <v>2</v>
      </c>
      <c r="J15" s="642">
        <v>1672</v>
      </c>
      <c r="K15" s="642">
        <v>18</v>
      </c>
      <c r="L15" s="642">
        <v>1</v>
      </c>
      <c r="M15" s="642">
        <v>3220</v>
      </c>
      <c r="N15" s="642">
        <v>13</v>
      </c>
      <c r="O15" s="642">
        <v>2</v>
      </c>
      <c r="P15" s="642">
        <v>8160</v>
      </c>
      <c r="Q15" s="642">
        <v>64</v>
      </c>
      <c r="R15" s="642">
        <v>6</v>
      </c>
      <c r="S15" s="642">
        <v>8230</v>
      </c>
    </row>
    <row r="16" spans="1:20" ht="22.5" customHeight="1">
      <c r="A16" s="1131" t="s">
        <v>590</v>
      </c>
      <c r="B16" s="1131"/>
      <c r="C16" s="1131"/>
      <c r="D16" s="161">
        <v>12</v>
      </c>
      <c r="E16" s="161">
        <v>47</v>
      </c>
      <c r="F16" s="161">
        <v>12</v>
      </c>
      <c r="G16" s="161">
        <v>8</v>
      </c>
      <c r="H16" s="161">
        <v>51</v>
      </c>
      <c r="I16" s="161">
        <v>5</v>
      </c>
      <c r="J16" s="161">
        <v>16</v>
      </c>
      <c r="K16" s="161">
        <v>70</v>
      </c>
      <c r="L16" s="161">
        <v>4</v>
      </c>
      <c r="M16" s="161">
        <v>11</v>
      </c>
      <c r="N16" s="161">
        <v>37</v>
      </c>
      <c r="O16" s="161">
        <v>10</v>
      </c>
      <c r="P16" s="161">
        <v>47</v>
      </c>
      <c r="Q16" s="161">
        <v>205</v>
      </c>
      <c r="R16" s="161">
        <v>31</v>
      </c>
      <c r="S16" s="161">
        <v>283</v>
      </c>
    </row>
    <row r="17" spans="1:20" ht="22.5" customHeight="1">
      <c r="A17" s="1131" t="s">
        <v>591</v>
      </c>
      <c r="B17" s="1131"/>
      <c r="C17" s="1131"/>
      <c r="D17" s="162">
        <v>48</v>
      </c>
      <c r="E17" s="161">
        <v>23</v>
      </c>
      <c r="F17" s="161">
        <v>0</v>
      </c>
      <c r="G17" s="161">
        <v>51</v>
      </c>
      <c r="H17" s="161">
        <v>12</v>
      </c>
      <c r="I17" s="161">
        <v>1</v>
      </c>
      <c r="J17" s="161">
        <v>70</v>
      </c>
      <c r="K17" s="161">
        <v>19</v>
      </c>
      <c r="L17" s="161">
        <v>1</v>
      </c>
      <c r="M17" s="161">
        <v>37</v>
      </c>
      <c r="N17" s="161">
        <v>21</v>
      </c>
      <c r="O17" s="161">
        <v>0</v>
      </c>
      <c r="P17" s="161">
        <v>206</v>
      </c>
      <c r="Q17" s="161">
        <v>75</v>
      </c>
      <c r="R17" s="161">
        <v>2</v>
      </c>
      <c r="S17" s="161">
        <v>283</v>
      </c>
    </row>
    <row r="18" spans="1:20" ht="22.5" customHeight="1">
      <c r="A18" s="1133" t="s">
        <v>592</v>
      </c>
      <c r="B18" s="1133"/>
      <c r="C18" s="1133"/>
      <c r="D18" s="161">
        <v>31</v>
      </c>
      <c r="E18" s="161">
        <v>18</v>
      </c>
      <c r="F18" s="161">
        <v>2</v>
      </c>
      <c r="G18" s="161">
        <v>14</v>
      </c>
      <c r="H18" s="161">
        <v>3</v>
      </c>
      <c r="I18" s="161">
        <v>0</v>
      </c>
      <c r="J18" s="161">
        <v>2</v>
      </c>
      <c r="K18" s="161">
        <v>4</v>
      </c>
      <c r="L18" s="161">
        <v>0</v>
      </c>
      <c r="M18" s="161">
        <v>29</v>
      </c>
      <c r="N18" s="161">
        <v>20</v>
      </c>
      <c r="O18" s="161">
        <v>0</v>
      </c>
      <c r="P18" s="161">
        <v>76</v>
      </c>
      <c r="Q18" s="161">
        <v>45</v>
      </c>
      <c r="R18" s="161">
        <v>2</v>
      </c>
      <c r="S18" s="161">
        <v>123</v>
      </c>
    </row>
    <row r="19" spans="1:20" ht="22.5" customHeight="1">
      <c r="A19" s="1132" t="s">
        <v>593</v>
      </c>
      <c r="B19" s="1132"/>
      <c r="C19" s="1132"/>
      <c r="D19" s="161">
        <v>3</v>
      </c>
      <c r="E19" s="161">
        <v>1</v>
      </c>
      <c r="F19" s="161">
        <v>0</v>
      </c>
      <c r="G19" s="161">
        <v>12</v>
      </c>
      <c r="H19" s="161">
        <v>29</v>
      </c>
      <c r="I19" s="161">
        <v>1</v>
      </c>
      <c r="J19" s="161">
        <v>59</v>
      </c>
      <c r="K19" s="161">
        <v>10</v>
      </c>
      <c r="L19" s="161">
        <v>1</v>
      </c>
      <c r="M19" s="161">
        <v>2</v>
      </c>
      <c r="N19" s="161">
        <v>5</v>
      </c>
      <c r="O19" s="161">
        <v>0</v>
      </c>
      <c r="P19" s="161">
        <v>76</v>
      </c>
      <c r="Q19" s="161">
        <v>45</v>
      </c>
      <c r="R19" s="161">
        <v>2</v>
      </c>
      <c r="S19" s="161">
        <v>123</v>
      </c>
    </row>
    <row r="20" spans="1:20" s="1034" customFormat="1" ht="22.5" customHeight="1">
      <c r="A20" s="1131" t="s">
        <v>1583</v>
      </c>
      <c r="B20" s="1131"/>
      <c r="C20" s="1131"/>
      <c r="D20" s="161">
        <v>1</v>
      </c>
      <c r="E20" s="161">
        <v>100</v>
      </c>
      <c r="F20" s="161">
        <v>5</v>
      </c>
      <c r="G20" s="161">
        <v>0</v>
      </c>
      <c r="H20" s="161">
        <v>20</v>
      </c>
      <c r="I20" s="161">
        <v>0</v>
      </c>
      <c r="J20" s="161">
        <v>0</v>
      </c>
      <c r="K20" s="161">
        <v>3</v>
      </c>
      <c r="L20" s="161">
        <v>0</v>
      </c>
      <c r="M20" s="161">
        <v>3</v>
      </c>
      <c r="N20" s="161">
        <v>96</v>
      </c>
      <c r="O20" s="161">
        <v>4</v>
      </c>
      <c r="P20" s="161">
        <v>4</v>
      </c>
      <c r="Q20" s="161">
        <v>219</v>
      </c>
      <c r="R20" s="161">
        <v>9</v>
      </c>
      <c r="S20" s="161">
        <v>232</v>
      </c>
    </row>
    <row r="21" spans="1:20" s="1034" customFormat="1" ht="22.5" customHeight="1">
      <c r="A21" s="1131" t="s">
        <v>1584</v>
      </c>
      <c r="B21" s="1131"/>
      <c r="C21" s="1131"/>
      <c r="D21" s="161">
        <v>3</v>
      </c>
      <c r="E21" s="161">
        <v>2</v>
      </c>
      <c r="F21" s="161">
        <v>0</v>
      </c>
      <c r="G21" s="161">
        <v>47</v>
      </c>
      <c r="H21" s="161">
        <v>6</v>
      </c>
      <c r="I21" s="161">
        <v>1</v>
      </c>
      <c r="J21" s="161">
        <v>165</v>
      </c>
      <c r="K21" s="161">
        <v>3</v>
      </c>
      <c r="L21" s="161">
        <v>0</v>
      </c>
      <c r="M21" s="161">
        <v>5</v>
      </c>
      <c r="N21" s="161">
        <v>0</v>
      </c>
      <c r="O21" s="161">
        <v>0</v>
      </c>
      <c r="P21" s="161">
        <v>220</v>
      </c>
      <c r="Q21" s="161">
        <v>11</v>
      </c>
      <c r="R21" s="161">
        <v>1</v>
      </c>
      <c r="S21" s="161">
        <v>232</v>
      </c>
    </row>
    <row r="22" spans="1:20" ht="22.5" customHeight="1">
      <c r="A22" s="1129" t="s">
        <v>594</v>
      </c>
      <c r="B22" s="1129"/>
      <c r="C22" s="1129"/>
      <c r="D22" s="642">
        <v>10</v>
      </c>
      <c r="E22" s="642">
        <v>-139</v>
      </c>
      <c r="F22" s="642">
        <v>-19</v>
      </c>
      <c r="G22" s="642">
        <v>88</v>
      </c>
      <c r="H22" s="642">
        <v>-27</v>
      </c>
      <c r="I22" s="642">
        <v>-2</v>
      </c>
      <c r="J22" s="642">
        <v>276</v>
      </c>
      <c r="K22" s="642">
        <v>-45</v>
      </c>
      <c r="L22" s="642">
        <v>-2</v>
      </c>
      <c r="M22" s="642">
        <v>1</v>
      </c>
      <c r="N22" s="642">
        <v>-127</v>
      </c>
      <c r="O22" s="642">
        <v>-14</v>
      </c>
      <c r="P22" s="642">
        <v>375</v>
      </c>
      <c r="Q22" s="642">
        <v>-338</v>
      </c>
      <c r="R22" s="642">
        <v>-37</v>
      </c>
      <c r="S22" s="642">
        <v>0</v>
      </c>
    </row>
    <row r="23" spans="1:20" ht="22.5" customHeight="1">
      <c r="A23" s="1129" t="s">
        <v>595</v>
      </c>
      <c r="B23" s="1129"/>
      <c r="C23" s="1129"/>
      <c r="D23" s="642">
        <v>5</v>
      </c>
      <c r="E23" s="642">
        <v>332</v>
      </c>
      <c r="F23" s="642">
        <v>560</v>
      </c>
      <c r="G23" s="642">
        <v>2</v>
      </c>
      <c r="H23" s="642">
        <v>106</v>
      </c>
      <c r="I23" s="642">
        <v>164</v>
      </c>
      <c r="J23" s="642">
        <v>7</v>
      </c>
      <c r="K23" s="642">
        <v>152</v>
      </c>
      <c r="L23" s="642">
        <v>193</v>
      </c>
      <c r="M23" s="642">
        <v>1</v>
      </c>
      <c r="N23" s="642">
        <v>258</v>
      </c>
      <c r="O23" s="642">
        <v>419</v>
      </c>
      <c r="P23" s="642">
        <v>15</v>
      </c>
      <c r="Q23" s="642">
        <v>848</v>
      </c>
      <c r="R23" s="642">
        <v>1336</v>
      </c>
      <c r="S23" s="642">
        <v>2199</v>
      </c>
    </row>
    <row r="24" spans="1:20" ht="21.75" customHeight="1">
      <c r="A24" s="1128" t="s">
        <v>596</v>
      </c>
      <c r="B24" s="1128"/>
      <c r="C24" s="1128"/>
      <c r="D24" s="640">
        <v>104445</v>
      </c>
      <c r="E24" s="640">
        <v>610772</v>
      </c>
      <c r="F24" s="640">
        <v>34691</v>
      </c>
      <c r="G24" s="640">
        <v>91015</v>
      </c>
      <c r="H24" s="640">
        <v>319589</v>
      </c>
      <c r="I24" s="640">
        <v>12555</v>
      </c>
      <c r="J24" s="641">
        <v>129965</v>
      </c>
      <c r="K24" s="640">
        <v>346177</v>
      </c>
      <c r="L24" s="640">
        <v>17384</v>
      </c>
      <c r="M24" s="640">
        <v>104575</v>
      </c>
      <c r="N24" s="640">
        <v>532668</v>
      </c>
      <c r="O24" s="640">
        <v>30156</v>
      </c>
      <c r="P24" s="640">
        <v>430000</v>
      </c>
      <c r="Q24" s="640">
        <v>1809206</v>
      </c>
      <c r="R24" s="640">
        <v>94786</v>
      </c>
      <c r="S24" s="640">
        <v>2333992</v>
      </c>
    </row>
    <row r="25" spans="1:20" s="249" customFormat="1" ht="22.5" customHeight="1">
      <c r="A25" s="1132" t="s">
        <v>617</v>
      </c>
      <c r="B25" s="1132"/>
      <c r="C25" s="1132"/>
      <c r="D25" s="322">
        <v>1635</v>
      </c>
      <c r="E25" s="322">
        <v>-454</v>
      </c>
      <c r="F25" s="322">
        <v>-578</v>
      </c>
      <c r="G25" s="322">
        <v>1724</v>
      </c>
      <c r="H25" s="322">
        <v>-117</v>
      </c>
      <c r="I25" s="322">
        <v>-164</v>
      </c>
      <c r="J25" s="322">
        <v>1941</v>
      </c>
      <c r="K25" s="322">
        <v>-179</v>
      </c>
      <c r="L25" s="322">
        <v>-194</v>
      </c>
      <c r="M25" s="322">
        <v>3220</v>
      </c>
      <c r="N25" s="322">
        <v>-372</v>
      </c>
      <c r="O25" s="322">
        <v>-431</v>
      </c>
      <c r="P25" s="322">
        <v>8520</v>
      </c>
      <c r="Q25" s="322">
        <v>-1122</v>
      </c>
      <c r="R25" s="322">
        <v>-1367</v>
      </c>
      <c r="S25" s="322">
        <v>6031</v>
      </c>
      <c r="T25" s="276"/>
    </row>
    <row r="26" spans="1:20" ht="22.5" customHeight="1">
      <c r="A26" s="1129" t="s">
        <v>597</v>
      </c>
      <c r="B26" s="1129"/>
      <c r="C26" s="1129"/>
      <c r="D26" s="638">
        <v>1.5903122264371169E-2</v>
      </c>
      <c r="E26" s="638">
        <v>-7.4276945025244341E-4</v>
      </c>
      <c r="F26" s="638">
        <v>-1.6388329694632681E-2</v>
      </c>
      <c r="G26" s="638">
        <v>1.9307656986706386E-2</v>
      </c>
      <c r="H26" s="638">
        <v>-3.659612268771934E-4</v>
      </c>
      <c r="I26" s="638">
        <v>-1.2894095447755327E-2</v>
      </c>
      <c r="J26" s="638">
        <v>1.5161219771292882E-2</v>
      </c>
      <c r="K26" s="638">
        <v>-5.1680929448313299E-4</v>
      </c>
      <c r="L26" s="638">
        <v>-1.1036522926385255E-2</v>
      </c>
      <c r="M26" s="638">
        <v>3.1769522963839968E-2</v>
      </c>
      <c r="N26" s="638">
        <v>-6.9788383610986044E-4</v>
      </c>
      <c r="O26" s="638">
        <v>-1.4090953673129108E-2</v>
      </c>
      <c r="P26" s="638">
        <v>2.0214482300465027E-2</v>
      </c>
      <c r="Q26" s="638">
        <v>-6.1977718954797146E-4</v>
      </c>
      <c r="R26" s="638">
        <v>-1.4216925108940959E-2</v>
      </c>
      <c r="S26" s="638">
        <v>2.590679139384208E-3</v>
      </c>
    </row>
    <row r="27" spans="1:20" ht="21.75" customHeight="1">
      <c r="A27" s="1129" t="s">
        <v>585</v>
      </c>
      <c r="B27" s="1129"/>
      <c r="C27" s="1129"/>
      <c r="D27" s="638">
        <v>4.4749510709548274E-2</v>
      </c>
      <c r="E27" s="638">
        <v>0.26168555847663572</v>
      </c>
      <c r="F27" s="638">
        <v>1.486337570994245E-2</v>
      </c>
      <c r="G27" s="638">
        <v>3.8995420721236407E-2</v>
      </c>
      <c r="H27" s="638">
        <v>0.1369280614500821</v>
      </c>
      <c r="I27" s="638">
        <v>5.3791958155812013E-3</v>
      </c>
      <c r="J27" s="638">
        <v>5.568356703879019E-2</v>
      </c>
      <c r="K27" s="638">
        <v>0.14831970289529697</v>
      </c>
      <c r="L27" s="638">
        <v>7.4481831985713743E-3</v>
      </c>
      <c r="M27" s="638">
        <v>4.4805209272353978E-2</v>
      </c>
      <c r="N27" s="638">
        <v>0.22822186194297153</v>
      </c>
      <c r="O27" s="638">
        <v>1.2920352768989783E-2</v>
      </c>
      <c r="P27" s="638">
        <v>0.18423370774192885</v>
      </c>
      <c r="Q27" s="638">
        <v>0.77515518476498635</v>
      </c>
      <c r="R27" s="638">
        <v>4.061110749308481E-2</v>
      </c>
      <c r="S27" s="638">
        <v>1</v>
      </c>
    </row>
    <row r="28" spans="1:20">
      <c r="A28" s="1023" t="s">
        <v>598</v>
      </c>
      <c r="B28" s="1023"/>
      <c r="C28" s="1023"/>
      <c r="D28" s="185"/>
      <c r="E28" s="185"/>
    </row>
    <row r="29" spans="1:20" ht="12.75" customHeight="1">
      <c r="A29" s="160" t="s">
        <v>599</v>
      </c>
      <c r="B29" s="160"/>
      <c r="C29" s="160"/>
      <c r="D29" s="158"/>
      <c r="E29" s="158"/>
      <c r="F29" s="158"/>
      <c r="G29" s="158"/>
      <c r="H29" s="159"/>
    </row>
    <row r="30" spans="1:20" ht="12.75" customHeight="1">
      <c r="A30" s="155" t="s">
        <v>600</v>
      </c>
      <c r="B30" s="155"/>
      <c r="C30" s="155"/>
      <c r="D30" s="157"/>
      <c r="E30" s="157"/>
      <c r="F30" s="157"/>
      <c r="G30" s="157"/>
      <c r="H30" s="157"/>
    </row>
    <row r="31" spans="1:20" ht="12.75" customHeight="1">
      <c r="A31" s="156"/>
      <c r="B31" s="156"/>
      <c r="C31" s="156"/>
      <c r="D31" s="155"/>
      <c r="E31" s="155"/>
      <c r="F31" s="155"/>
      <c r="G31" s="155"/>
      <c r="H31" s="155"/>
    </row>
    <row r="32" spans="1:20" ht="12.75" customHeight="1">
      <c r="A32" s="139" t="s">
        <v>619</v>
      </c>
      <c r="B32" s="185"/>
      <c r="C32" s="185"/>
      <c r="D32" s="185"/>
      <c r="E32" s="185"/>
      <c r="F32" s="185"/>
      <c r="S32" s="127" t="str">
        <f>Naslovnica!A20</f>
        <v>Prosinac 2024.</v>
      </c>
    </row>
    <row r="33" spans="1:19">
      <c r="A33" s="532" t="s">
        <v>871</v>
      </c>
      <c r="B33" s="185"/>
      <c r="C33" s="185"/>
      <c r="D33" s="185"/>
      <c r="E33" s="185"/>
      <c r="F33" s="185"/>
      <c r="S33" s="504" t="str">
        <f>Naslovnica!A24</f>
        <v>December 2024</v>
      </c>
    </row>
    <row r="34" spans="1:19">
      <c r="B34"/>
      <c r="C34"/>
    </row>
    <row r="35" spans="1:19" ht="32.25" customHeight="1">
      <c r="A35" s="643"/>
      <c r="B35" s="1127" t="s">
        <v>568</v>
      </c>
      <c r="C35" s="1127"/>
      <c r="D35" s="1127"/>
      <c r="E35" s="1126" t="s">
        <v>569</v>
      </c>
      <c r="F35" s="1126"/>
      <c r="G35" s="1126"/>
      <c r="H35" s="1126" t="s">
        <v>570</v>
      </c>
      <c r="I35" s="1126"/>
      <c r="J35" s="1126"/>
      <c r="K35" s="1125" t="s">
        <v>571</v>
      </c>
      <c r="L35" s="1125"/>
      <c r="M35" s="1125"/>
      <c r="N35" s="1125" t="s">
        <v>572</v>
      </c>
      <c r="O35" s="1125"/>
      <c r="P35" s="1125"/>
      <c r="Q35" s="1126" t="s">
        <v>573</v>
      </c>
      <c r="R35" s="1126"/>
      <c r="S35" s="1126"/>
    </row>
    <row r="36" spans="1:19" ht="21">
      <c r="A36" s="643" t="s">
        <v>517</v>
      </c>
      <c r="B36" s="1127" t="s">
        <v>574</v>
      </c>
      <c r="C36" s="1127"/>
      <c r="D36" s="1127"/>
      <c r="E36" s="1127" t="s">
        <v>575</v>
      </c>
      <c r="F36" s="1127"/>
      <c r="G36" s="1127"/>
      <c r="H36" s="1127" t="s">
        <v>575</v>
      </c>
      <c r="I36" s="1127"/>
      <c r="J36" s="1127"/>
      <c r="K36" s="1127" t="s">
        <v>576</v>
      </c>
      <c r="L36" s="1127"/>
      <c r="M36" s="1127"/>
      <c r="N36" s="1127" t="s">
        <v>576</v>
      </c>
      <c r="O36" s="1127"/>
      <c r="P36" s="1127"/>
      <c r="Q36" s="1127" t="s">
        <v>576</v>
      </c>
      <c r="R36" s="1127"/>
      <c r="S36" s="1127"/>
    </row>
    <row r="37" spans="1:19">
      <c r="A37" s="643"/>
      <c r="B37" s="644" t="s">
        <v>113</v>
      </c>
      <c r="C37" s="644" t="s">
        <v>114</v>
      </c>
      <c r="D37" s="644" t="s">
        <v>115</v>
      </c>
      <c r="E37" s="644" t="s">
        <v>113</v>
      </c>
      <c r="F37" s="644" t="s">
        <v>114</v>
      </c>
      <c r="G37" s="644" t="s">
        <v>115</v>
      </c>
      <c r="H37" s="644" t="s">
        <v>113</v>
      </c>
      <c r="I37" s="644" t="s">
        <v>114</v>
      </c>
      <c r="J37" s="644" t="s">
        <v>115</v>
      </c>
      <c r="K37" s="644" t="s">
        <v>113</v>
      </c>
      <c r="L37" s="644" t="s">
        <v>114</v>
      </c>
      <c r="M37" s="644" t="s">
        <v>115</v>
      </c>
      <c r="N37" s="644" t="s">
        <v>113</v>
      </c>
      <c r="O37" s="644" t="s">
        <v>114</v>
      </c>
      <c r="P37" s="644" t="s">
        <v>115</v>
      </c>
      <c r="Q37" s="636" t="s">
        <v>113</v>
      </c>
      <c r="R37" s="636" t="s">
        <v>114</v>
      </c>
      <c r="S37" s="636" t="s">
        <v>115</v>
      </c>
    </row>
    <row r="38" spans="1:19">
      <c r="A38" s="165" t="s">
        <v>6</v>
      </c>
      <c r="B38" s="171">
        <v>6798</v>
      </c>
      <c r="C38" s="171">
        <v>120</v>
      </c>
      <c r="D38" s="171">
        <v>11</v>
      </c>
      <c r="E38" s="171">
        <v>4769</v>
      </c>
      <c r="F38" s="171">
        <v>42</v>
      </c>
      <c r="G38" s="171">
        <v>3</v>
      </c>
      <c r="H38" s="171">
        <v>11567</v>
      </c>
      <c r="I38" s="171">
        <v>162</v>
      </c>
      <c r="J38" s="171">
        <v>14</v>
      </c>
      <c r="K38" s="171">
        <v>-56</v>
      </c>
      <c r="L38" s="171">
        <v>-15</v>
      </c>
      <c r="M38" s="171">
        <v>-1</v>
      </c>
      <c r="N38" s="171">
        <v>-156</v>
      </c>
      <c r="O38" s="171">
        <v>-8</v>
      </c>
      <c r="P38" s="171">
        <v>1</v>
      </c>
      <c r="Q38" s="172">
        <v>-1.799813226929281E-2</v>
      </c>
      <c r="R38" s="172">
        <v>-0.12432432432432428</v>
      </c>
      <c r="S38" s="172">
        <v>0</v>
      </c>
    </row>
    <row r="39" spans="1:19">
      <c r="A39" s="77" t="s">
        <v>7</v>
      </c>
      <c r="B39" s="171">
        <v>101545</v>
      </c>
      <c r="C39" s="171">
        <v>14607</v>
      </c>
      <c r="D39" s="171">
        <v>147</v>
      </c>
      <c r="E39" s="171">
        <v>72535</v>
      </c>
      <c r="F39" s="171">
        <v>10782</v>
      </c>
      <c r="G39" s="171">
        <v>107</v>
      </c>
      <c r="H39" s="171">
        <v>174080</v>
      </c>
      <c r="I39" s="171">
        <v>25389</v>
      </c>
      <c r="J39" s="171">
        <v>254</v>
      </c>
      <c r="K39" s="171">
        <v>1736</v>
      </c>
      <c r="L39" s="171">
        <v>-1033</v>
      </c>
      <c r="M39" s="171">
        <v>1</v>
      </c>
      <c r="N39" s="171">
        <v>1283</v>
      </c>
      <c r="O39" s="171">
        <v>-780</v>
      </c>
      <c r="P39" s="171">
        <v>0</v>
      </c>
      <c r="Q39" s="172">
        <v>1.7648675034052097E-2</v>
      </c>
      <c r="R39" s="172">
        <v>-6.6649511065362876E-2</v>
      </c>
      <c r="S39" s="172">
        <v>3.9525691699604515E-3</v>
      </c>
    </row>
    <row r="40" spans="1:19">
      <c r="A40" s="77" t="s">
        <v>8</v>
      </c>
      <c r="B40" s="171">
        <v>67826</v>
      </c>
      <c r="C40" s="171">
        <v>98399</v>
      </c>
      <c r="D40" s="171">
        <v>210</v>
      </c>
      <c r="E40" s="171">
        <v>47860</v>
      </c>
      <c r="F40" s="171">
        <v>77692</v>
      </c>
      <c r="G40" s="171">
        <v>189</v>
      </c>
      <c r="H40" s="171">
        <v>115686</v>
      </c>
      <c r="I40" s="171">
        <v>176091</v>
      </c>
      <c r="J40" s="171">
        <v>399</v>
      </c>
      <c r="K40" s="171">
        <v>1381</v>
      </c>
      <c r="L40" s="171">
        <v>-811</v>
      </c>
      <c r="M40" s="171">
        <v>-3</v>
      </c>
      <c r="N40" s="171">
        <v>1028</v>
      </c>
      <c r="O40" s="171">
        <v>-988</v>
      </c>
      <c r="P40" s="171">
        <v>-1</v>
      </c>
      <c r="Q40" s="172">
        <v>2.1266453031065335E-2</v>
      </c>
      <c r="R40" s="172">
        <v>-1.0112991174321184E-2</v>
      </c>
      <c r="S40" s="172">
        <v>-9.9255583126550695E-3</v>
      </c>
    </row>
    <row r="41" spans="1:19">
      <c r="A41" s="77" t="s">
        <v>9</v>
      </c>
      <c r="B41" s="171">
        <v>42910</v>
      </c>
      <c r="C41" s="171">
        <v>125628</v>
      </c>
      <c r="D41" s="171">
        <v>131</v>
      </c>
      <c r="E41" s="171">
        <v>18039</v>
      </c>
      <c r="F41" s="171">
        <v>113244</v>
      </c>
      <c r="G41" s="171">
        <v>130</v>
      </c>
      <c r="H41" s="171">
        <v>60949</v>
      </c>
      <c r="I41" s="171">
        <v>238872</v>
      </c>
      <c r="J41" s="171">
        <v>261</v>
      </c>
      <c r="K41" s="171">
        <v>1085</v>
      </c>
      <c r="L41" s="171">
        <v>-334</v>
      </c>
      <c r="M41" s="171">
        <v>0</v>
      </c>
      <c r="N41" s="171">
        <v>521</v>
      </c>
      <c r="O41" s="171">
        <v>-262</v>
      </c>
      <c r="P41" s="171">
        <v>-1</v>
      </c>
      <c r="Q41" s="172">
        <v>2.706300658881422E-2</v>
      </c>
      <c r="R41" s="172">
        <v>-2.4888502847979499E-3</v>
      </c>
      <c r="S41" s="172">
        <v>-3.8167938931297218E-3</v>
      </c>
    </row>
    <row r="42" spans="1:19">
      <c r="A42" s="77" t="s">
        <v>10</v>
      </c>
      <c r="B42" s="171">
        <v>34151</v>
      </c>
      <c r="C42" s="171">
        <v>145093</v>
      </c>
      <c r="D42" s="171">
        <v>82</v>
      </c>
      <c r="E42" s="171">
        <v>9744</v>
      </c>
      <c r="F42" s="171">
        <v>133734</v>
      </c>
      <c r="G42" s="171">
        <v>72</v>
      </c>
      <c r="H42" s="171">
        <v>43895</v>
      </c>
      <c r="I42" s="171">
        <v>278827</v>
      </c>
      <c r="J42" s="171">
        <v>154</v>
      </c>
      <c r="K42" s="171">
        <v>795</v>
      </c>
      <c r="L42" s="171">
        <v>-350</v>
      </c>
      <c r="M42" s="171">
        <v>1</v>
      </c>
      <c r="N42" s="171">
        <v>158</v>
      </c>
      <c r="O42" s="171">
        <v>-317</v>
      </c>
      <c r="P42" s="171">
        <v>2</v>
      </c>
      <c r="Q42" s="172">
        <v>2.2192725071026098E-2</v>
      </c>
      <c r="R42" s="172">
        <v>-2.3864555231954965E-3</v>
      </c>
      <c r="S42" s="172">
        <v>1.9867549668874274E-2</v>
      </c>
    </row>
    <row r="43" spans="1:19">
      <c r="A43" s="77" t="s">
        <v>11</v>
      </c>
      <c r="B43" s="171">
        <v>15008</v>
      </c>
      <c r="C43" s="171">
        <v>160623</v>
      </c>
      <c r="D43" s="171">
        <v>88</v>
      </c>
      <c r="E43" s="171">
        <v>4391</v>
      </c>
      <c r="F43" s="171">
        <v>147942</v>
      </c>
      <c r="G43" s="171">
        <v>71</v>
      </c>
      <c r="H43" s="171">
        <v>19399</v>
      </c>
      <c r="I43" s="171">
        <v>308565</v>
      </c>
      <c r="J43" s="171">
        <v>159</v>
      </c>
      <c r="K43" s="171">
        <v>439</v>
      </c>
      <c r="L43" s="171">
        <v>-115</v>
      </c>
      <c r="M43" s="171">
        <v>5</v>
      </c>
      <c r="N43" s="171">
        <v>166</v>
      </c>
      <c r="O43" s="171">
        <v>-89</v>
      </c>
      <c r="P43" s="171">
        <v>0</v>
      </c>
      <c r="Q43" s="172">
        <v>3.2191124827072537E-2</v>
      </c>
      <c r="R43" s="172">
        <v>-6.6068808721087002E-4</v>
      </c>
      <c r="S43" s="172">
        <v>3.2467532467532534E-2</v>
      </c>
    </row>
    <row r="44" spans="1:19">
      <c r="A44" s="77" t="s">
        <v>12</v>
      </c>
      <c r="B44" s="171">
        <v>1519</v>
      </c>
      <c r="C44" s="171">
        <v>147253</v>
      </c>
      <c r="D44" s="171">
        <v>69</v>
      </c>
      <c r="E44" s="171">
        <v>947</v>
      </c>
      <c r="F44" s="171">
        <v>141363</v>
      </c>
      <c r="G44" s="171">
        <v>86</v>
      </c>
      <c r="H44" s="171">
        <v>2466</v>
      </c>
      <c r="I44" s="171">
        <v>288616</v>
      </c>
      <c r="J44" s="171">
        <v>155</v>
      </c>
      <c r="K44" s="171">
        <v>51</v>
      </c>
      <c r="L44" s="171">
        <v>372</v>
      </c>
      <c r="M44" s="171">
        <v>0</v>
      </c>
      <c r="N44" s="171">
        <v>43</v>
      </c>
      <c r="O44" s="171">
        <v>197</v>
      </c>
      <c r="P44" s="171">
        <v>2</v>
      </c>
      <c r="Q44" s="172">
        <v>3.9629005059022004E-2</v>
      </c>
      <c r="R44" s="172">
        <v>1.9753720746962244E-3</v>
      </c>
      <c r="S44" s="172">
        <v>1.3071895424836555E-2</v>
      </c>
    </row>
    <row r="45" spans="1:19">
      <c r="A45" s="77" t="s">
        <v>13</v>
      </c>
      <c r="B45" s="171">
        <v>959</v>
      </c>
      <c r="C45" s="171">
        <v>119306</v>
      </c>
      <c r="D45" s="171">
        <v>102</v>
      </c>
      <c r="E45" s="171">
        <v>730</v>
      </c>
      <c r="F45" s="171">
        <v>125434</v>
      </c>
      <c r="G45" s="171">
        <v>77</v>
      </c>
      <c r="H45" s="171">
        <v>1689</v>
      </c>
      <c r="I45" s="171">
        <v>244740</v>
      </c>
      <c r="J45" s="171">
        <v>179</v>
      </c>
      <c r="K45" s="171">
        <v>17</v>
      </c>
      <c r="L45" s="171">
        <v>386</v>
      </c>
      <c r="M45" s="171">
        <v>-1</v>
      </c>
      <c r="N45" s="171">
        <v>29</v>
      </c>
      <c r="O45" s="171">
        <v>209</v>
      </c>
      <c r="P45" s="171">
        <v>-1</v>
      </c>
      <c r="Q45" s="172">
        <v>2.7997565429093152E-2</v>
      </c>
      <c r="R45" s="172">
        <v>2.4370763275922691E-3</v>
      </c>
      <c r="S45" s="172">
        <v>-1.1049723756906049E-2</v>
      </c>
    </row>
    <row r="46" spans="1:19">
      <c r="A46" s="77" t="s">
        <v>14</v>
      </c>
      <c r="B46" s="171">
        <v>142</v>
      </c>
      <c r="C46" s="171">
        <v>108781</v>
      </c>
      <c r="D46" s="171">
        <v>104</v>
      </c>
      <c r="E46" s="171">
        <v>127</v>
      </c>
      <c r="F46" s="171">
        <v>115183</v>
      </c>
      <c r="G46" s="171">
        <v>136</v>
      </c>
      <c r="H46" s="171">
        <v>269</v>
      </c>
      <c r="I46" s="171">
        <v>223964</v>
      </c>
      <c r="J46" s="171">
        <v>240</v>
      </c>
      <c r="K46" s="171">
        <v>-5</v>
      </c>
      <c r="L46" s="171">
        <v>183</v>
      </c>
      <c r="M46" s="171">
        <v>-2</v>
      </c>
      <c r="N46" s="171">
        <v>5</v>
      </c>
      <c r="O46" s="171">
        <v>238</v>
      </c>
      <c r="P46" s="171">
        <v>-3</v>
      </c>
      <c r="Q46" s="172">
        <v>0</v>
      </c>
      <c r="R46" s="172">
        <v>1.8833065674166427E-3</v>
      </c>
      <c r="S46" s="172">
        <v>-2.0408163265306145E-2</v>
      </c>
    </row>
    <row r="47" spans="1:19">
      <c r="A47" s="77" t="s">
        <v>15</v>
      </c>
      <c r="B47" s="171">
        <v>0</v>
      </c>
      <c r="C47" s="171">
        <v>14488</v>
      </c>
      <c r="D47" s="171">
        <v>42689</v>
      </c>
      <c r="E47" s="171">
        <v>0</v>
      </c>
      <c r="F47" s="171">
        <v>9479</v>
      </c>
      <c r="G47" s="171">
        <v>43596</v>
      </c>
      <c r="H47" s="171">
        <v>0</v>
      </c>
      <c r="I47" s="171">
        <v>23967</v>
      </c>
      <c r="J47" s="171">
        <v>86285</v>
      </c>
      <c r="K47" s="171">
        <v>0</v>
      </c>
      <c r="L47" s="171">
        <v>1144</v>
      </c>
      <c r="M47" s="171">
        <v>-755</v>
      </c>
      <c r="N47" s="171">
        <v>0</v>
      </c>
      <c r="O47" s="171">
        <v>1250</v>
      </c>
      <c r="P47" s="171">
        <v>-555</v>
      </c>
      <c r="Q47" s="172" t="s">
        <v>1070</v>
      </c>
      <c r="R47" s="172">
        <v>0.11097204839382568</v>
      </c>
      <c r="S47" s="172">
        <v>-1.4955191506364485E-2</v>
      </c>
    </row>
    <row r="48" spans="1:19">
      <c r="A48" s="77" t="s">
        <v>16</v>
      </c>
      <c r="B48" s="171">
        <v>0</v>
      </c>
      <c r="C48" s="171">
        <v>13</v>
      </c>
      <c r="D48" s="171">
        <v>3968</v>
      </c>
      <c r="E48" s="171">
        <v>0</v>
      </c>
      <c r="F48" s="171">
        <v>0</v>
      </c>
      <c r="G48" s="171">
        <v>2718</v>
      </c>
      <c r="H48" s="171">
        <v>0</v>
      </c>
      <c r="I48" s="171">
        <v>13</v>
      </c>
      <c r="J48" s="171">
        <v>6686</v>
      </c>
      <c r="K48" s="171">
        <v>0</v>
      </c>
      <c r="L48" s="171">
        <v>1</v>
      </c>
      <c r="M48" s="171">
        <v>-94</v>
      </c>
      <c r="N48" s="171">
        <v>0</v>
      </c>
      <c r="O48" s="171">
        <v>0</v>
      </c>
      <c r="P48" s="171">
        <v>38</v>
      </c>
      <c r="Q48" s="172" t="s">
        <v>1070</v>
      </c>
      <c r="R48" s="172">
        <v>8.3333333333333259E-2</v>
      </c>
      <c r="S48" s="172">
        <v>-8.3061406110945812E-3</v>
      </c>
    </row>
    <row r="49" spans="1:19" ht="24">
      <c r="A49" s="646" t="s">
        <v>577</v>
      </c>
      <c r="B49" s="647">
        <v>270858</v>
      </c>
      <c r="C49" s="647">
        <v>934311</v>
      </c>
      <c r="D49" s="647">
        <v>47601</v>
      </c>
      <c r="E49" s="647">
        <v>159142</v>
      </c>
      <c r="F49" s="647">
        <v>874895</v>
      </c>
      <c r="G49" s="647">
        <v>47185</v>
      </c>
      <c r="H49" s="647">
        <v>430000</v>
      </c>
      <c r="I49" s="647">
        <v>1809206</v>
      </c>
      <c r="J49" s="647">
        <v>94786</v>
      </c>
      <c r="K49" s="647">
        <v>5443</v>
      </c>
      <c r="L49" s="647">
        <v>-572</v>
      </c>
      <c r="M49" s="647">
        <v>-849</v>
      </c>
      <c r="N49" s="647">
        <v>3077</v>
      </c>
      <c r="O49" s="647">
        <v>-550</v>
      </c>
      <c r="P49" s="647">
        <v>-518</v>
      </c>
      <c r="Q49" s="648">
        <v>2.0214482300465075E-2</v>
      </c>
      <c r="R49" s="648">
        <v>-6.1977718954797645E-4</v>
      </c>
      <c r="S49" s="648">
        <v>-1.4216925108940903E-2</v>
      </c>
    </row>
    <row r="50" spans="1:19" ht="24">
      <c r="A50" s="649" t="s">
        <v>578</v>
      </c>
      <c r="B50" s="1124">
        <v>1252770</v>
      </c>
      <c r="C50" s="1124"/>
      <c r="D50" s="1124"/>
      <c r="E50" s="1124">
        <v>1081222</v>
      </c>
      <c r="F50" s="1124"/>
      <c r="G50" s="1124"/>
      <c r="H50" s="1124">
        <v>2333992</v>
      </c>
      <c r="I50" s="1124"/>
      <c r="J50" s="1124"/>
      <c r="K50" s="1124">
        <v>4022</v>
      </c>
      <c r="L50" s="1124"/>
      <c r="M50" s="1124"/>
      <c r="N50" s="1124">
        <v>2009</v>
      </c>
      <c r="O50" s="1124"/>
      <c r="P50" s="1124"/>
      <c r="Q50" s="1123">
        <v>2.5906791393841555E-3</v>
      </c>
      <c r="R50" s="1123"/>
      <c r="S50" s="1123"/>
    </row>
    <row r="51" spans="1:19">
      <c r="A51" s="14" t="s">
        <v>579</v>
      </c>
      <c r="B51"/>
      <c r="C51"/>
    </row>
    <row r="53" spans="1:19">
      <c r="A53" s="585" t="s">
        <v>81</v>
      </c>
      <c r="S53" s="13" t="s">
        <v>767</v>
      </c>
    </row>
    <row r="54" spans="1:19">
      <c r="A54" s="585"/>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49" customWidth="1"/>
    <col min="4" max="4" width="21.85546875" customWidth="1"/>
    <col min="5" max="5" width="14.85546875" customWidth="1"/>
  </cols>
  <sheetData>
    <row r="1" spans="1:8" ht="12.75" customHeight="1">
      <c r="A1" s="137" t="s">
        <v>665</v>
      </c>
    </row>
    <row r="2" spans="1:8" ht="12.75" customHeight="1">
      <c r="A2" s="496" t="s">
        <v>666</v>
      </c>
    </row>
    <row r="3" spans="1:8">
      <c r="D3" s="302"/>
      <c r="E3" s="13" t="s">
        <v>1325</v>
      </c>
    </row>
    <row r="4" spans="1:8" ht="79.5" customHeight="1">
      <c r="A4" s="1247" t="s">
        <v>327</v>
      </c>
      <c r="B4" s="429" t="s">
        <v>328</v>
      </c>
      <c r="C4" s="468" t="s">
        <v>309</v>
      </c>
      <c r="D4" s="429" t="s">
        <v>329</v>
      </c>
      <c r="E4" s="468" t="s">
        <v>309</v>
      </c>
    </row>
    <row r="5" spans="1:8" ht="15.75" customHeight="1">
      <c r="A5" s="1247"/>
      <c r="B5" s="469" t="s">
        <v>1631</v>
      </c>
      <c r="C5" s="470"/>
      <c r="D5" s="469" t="s">
        <v>1631</v>
      </c>
      <c r="E5" s="470"/>
    </row>
    <row r="6" spans="1:8">
      <c r="A6" s="471" t="s">
        <v>1271</v>
      </c>
      <c r="B6" s="472">
        <v>2261</v>
      </c>
      <c r="C6" s="473">
        <v>-4.8415492957746475E-3</v>
      </c>
      <c r="D6" s="472">
        <v>46007.855360000001</v>
      </c>
      <c r="E6" s="473">
        <v>-4.5297346366310831E-2</v>
      </c>
      <c r="F6" s="43"/>
      <c r="G6" s="76"/>
      <c r="H6" s="76"/>
    </row>
    <row r="7" spans="1:8" ht="24">
      <c r="A7" s="471" t="s">
        <v>1637</v>
      </c>
      <c r="B7" s="472">
        <v>1792</v>
      </c>
      <c r="C7" s="473">
        <v>-4.2223409941207914E-2</v>
      </c>
      <c r="D7" s="472">
        <v>45223.027439999998</v>
      </c>
      <c r="E7" s="473">
        <v>-9.4495948149546816E-2</v>
      </c>
      <c r="F7" s="43"/>
      <c r="G7" s="76"/>
      <c r="H7" s="76"/>
    </row>
    <row r="8" spans="1:8">
      <c r="A8" s="471" t="s">
        <v>1224</v>
      </c>
      <c r="B8" s="472">
        <v>438</v>
      </c>
      <c r="C8" s="473">
        <v>-0.52546045503791983</v>
      </c>
      <c r="D8" s="472">
        <v>20521.455610000001</v>
      </c>
      <c r="E8" s="473">
        <v>-0.33541448455111655</v>
      </c>
      <c r="F8" s="43"/>
      <c r="G8" s="76"/>
      <c r="H8" s="76"/>
    </row>
    <row r="9" spans="1:8">
      <c r="A9" s="471" t="s">
        <v>1498</v>
      </c>
      <c r="B9" s="472">
        <v>6361</v>
      </c>
      <c r="C9" s="473">
        <v>0.28765182186234817</v>
      </c>
      <c r="D9" s="472">
        <v>220650.89888999998</v>
      </c>
      <c r="E9" s="473">
        <v>0.2418586045925912</v>
      </c>
      <c r="F9" s="43"/>
      <c r="G9" s="76"/>
      <c r="H9" s="76"/>
    </row>
    <row r="10" spans="1:8">
      <c r="A10" s="471" t="s">
        <v>1253</v>
      </c>
      <c r="B10" s="472">
        <v>174</v>
      </c>
      <c r="C10" s="473">
        <v>4.8192771084337352E-2</v>
      </c>
      <c r="D10" s="472">
        <v>19235.652999999998</v>
      </c>
      <c r="E10" s="473">
        <v>0.70610377707998562</v>
      </c>
      <c r="F10" s="43"/>
      <c r="G10" s="76"/>
      <c r="H10" s="76"/>
    </row>
    <row r="11" spans="1:8">
      <c r="A11" s="471" t="s">
        <v>1499</v>
      </c>
      <c r="B11" s="472">
        <v>3814</v>
      </c>
      <c r="C11" s="473">
        <v>0.16174230886384405</v>
      </c>
      <c r="D11" s="472">
        <v>131237.40226999999</v>
      </c>
      <c r="E11" s="473">
        <v>0.19014323056864696</v>
      </c>
      <c r="F11" s="43"/>
      <c r="G11" s="76"/>
      <c r="H11" s="76"/>
    </row>
    <row r="12" spans="1:8" ht="24">
      <c r="A12" s="471" t="s">
        <v>1500</v>
      </c>
      <c r="B12" s="472">
        <v>1477</v>
      </c>
      <c r="C12" s="473">
        <v>-0.19553376906318082</v>
      </c>
      <c r="D12" s="472">
        <v>54259.239439999998</v>
      </c>
      <c r="E12" s="473">
        <v>-0.20548936084846112</v>
      </c>
      <c r="F12" s="43"/>
      <c r="G12" s="76"/>
      <c r="H12" s="76"/>
    </row>
    <row r="13" spans="1:8">
      <c r="A13" s="471" t="s">
        <v>1272</v>
      </c>
      <c r="B13" s="472">
        <v>9091</v>
      </c>
      <c r="C13" s="473">
        <v>3.3420484255996363E-2</v>
      </c>
      <c r="D13" s="472">
        <v>284335.26436999999</v>
      </c>
      <c r="E13" s="473">
        <v>0.13893636893209996</v>
      </c>
      <c r="F13" s="43"/>
      <c r="G13" s="76"/>
      <c r="H13" s="76"/>
    </row>
    <row r="14" spans="1:8">
      <c r="A14" s="471" t="s">
        <v>1501</v>
      </c>
      <c r="B14" s="472">
        <v>2915</v>
      </c>
      <c r="C14" s="473">
        <v>-1.7123287671232876E-3</v>
      </c>
      <c r="D14" s="472">
        <v>72922.071940000009</v>
      </c>
      <c r="E14" s="473">
        <v>-1.9121623066718597E-2</v>
      </c>
      <c r="F14" s="43"/>
      <c r="G14" s="76"/>
      <c r="H14" s="76"/>
    </row>
    <row r="15" spans="1:8">
      <c r="A15" s="471" t="s">
        <v>1502</v>
      </c>
      <c r="B15" s="472">
        <v>12104</v>
      </c>
      <c r="C15" s="473">
        <v>0.17811952501459996</v>
      </c>
      <c r="D15" s="472">
        <v>231530.46598000001</v>
      </c>
      <c r="E15" s="473">
        <v>0.24065088918564895</v>
      </c>
      <c r="F15" s="43"/>
      <c r="G15" s="76"/>
      <c r="H15" s="76"/>
    </row>
    <row r="16" spans="1:8">
      <c r="A16" s="471" t="s">
        <v>1254</v>
      </c>
      <c r="B16" s="472">
        <v>3050</v>
      </c>
      <c r="C16" s="473">
        <v>2.9709655638082377E-2</v>
      </c>
      <c r="D16" s="472">
        <v>86089.075859999997</v>
      </c>
      <c r="E16" s="473">
        <v>4.1361432106762339E-2</v>
      </c>
      <c r="F16" s="43"/>
      <c r="G16" s="76"/>
      <c r="H16" s="76"/>
    </row>
    <row r="17" spans="1:11">
      <c r="A17" s="471" t="s">
        <v>1503</v>
      </c>
      <c r="B17" s="472">
        <v>364</v>
      </c>
      <c r="C17" s="473">
        <v>5.8139534883720929E-2</v>
      </c>
      <c r="D17" s="472">
        <v>37001.421020000002</v>
      </c>
      <c r="E17" s="473">
        <v>0.11438542044901914</v>
      </c>
      <c r="F17" s="43"/>
      <c r="G17" s="76"/>
      <c r="H17" s="76"/>
    </row>
    <row r="18" spans="1:11">
      <c r="A18" s="471" t="s">
        <v>1504</v>
      </c>
      <c r="B18" s="472">
        <v>1638</v>
      </c>
      <c r="C18" s="473">
        <v>0.94768133174791913</v>
      </c>
      <c r="D18" s="472">
        <v>32815.41502</v>
      </c>
      <c r="E18" s="473">
        <v>1.2030123628193952</v>
      </c>
      <c r="F18" s="43"/>
      <c r="G18" s="76"/>
      <c r="H18" s="76"/>
    </row>
    <row r="19" spans="1:11" s="249" customFormat="1">
      <c r="A19" s="471" t="s">
        <v>1505</v>
      </c>
      <c r="B19" s="472">
        <v>8304</v>
      </c>
      <c r="C19" s="473">
        <v>0.12095032397408208</v>
      </c>
      <c r="D19" s="472">
        <v>262589.59951999999</v>
      </c>
      <c r="E19" s="473">
        <v>0.3633373827151104</v>
      </c>
      <c r="F19" s="43"/>
      <c r="G19" s="76"/>
      <c r="H19" s="76"/>
    </row>
    <row r="20" spans="1:11">
      <c r="A20" s="471" t="s">
        <v>1506</v>
      </c>
      <c r="B20" s="472">
        <v>149</v>
      </c>
      <c r="C20" s="473">
        <v>-0.31336405529953915</v>
      </c>
      <c r="D20" s="472">
        <v>17391.91848</v>
      </c>
      <c r="E20" s="473">
        <v>-0.2167421131247978</v>
      </c>
      <c r="F20" s="43"/>
      <c r="G20" s="76"/>
      <c r="H20" s="76"/>
    </row>
    <row r="21" spans="1:11">
      <c r="A21" s="474" t="s">
        <v>330</v>
      </c>
      <c r="B21" s="475">
        <v>53932</v>
      </c>
      <c r="C21" s="476">
        <v>9.9441431891385004E-2</v>
      </c>
      <c r="D21" s="475">
        <v>1561810.7642000001</v>
      </c>
      <c r="E21" s="476">
        <v>0.15456871653701271</v>
      </c>
      <c r="G21" s="76"/>
      <c r="H21" s="76"/>
    </row>
    <row r="22" spans="1:11">
      <c r="A22" s="16" t="s">
        <v>324</v>
      </c>
    </row>
    <row r="23" spans="1:11" ht="76.5" customHeight="1">
      <c r="A23" s="1243" t="s">
        <v>331</v>
      </c>
      <c r="B23" s="1243"/>
      <c r="C23" s="1243"/>
      <c r="D23" s="1243"/>
      <c r="E23" s="1243"/>
      <c r="G23" s="1251"/>
      <c r="H23" s="1251"/>
      <c r="I23" s="1251"/>
      <c r="J23" s="1251"/>
      <c r="K23" s="1251"/>
    </row>
    <row r="24" spans="1:11" ht="21.75" customHeight="1">
      <c r="A24" s="1244" t="s">
        <v>302</v>
      </c>
      <c r="B24" s="1244"/>
      <c r="C24" s="1244"/>
      <c r="D24" s="1244"/>
      <c r="E24" s="1244"/>
      <c r="F24" s="70"/>
    </row>
    <row r="25" spans="1:11" ht="12.75" customHeight="1"/>
    <row r="26" spans="1:11" ht="12.75" customHeight="1">
      <c r="A26" s="586"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805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4" t="s">
        <v>667</v>
      </c>
    </row>
    <row r="2" spans="1:9" ht="12.75" customHeight="1">
      <c r="A2" s="500" t="s">
        <v>668</v>
      </c>
    </row>
    <row r="3" spans="1:9" ht="12.75" customHeight="1">
      <c r="E3" s="73"/>
      <c r="F3" s="73"/>
      <c r="I3" s="13" t="s">
        <v>1325</v>
      </c>
    </row>
    <row r="4" spans="1:9" s="249" customFormat="1" ht="21" customHeight="1">
      <c r="A4" s="419"/>
      <c r="B4" s="1246" t="s">
        <v>303</v>
      </c>
      <c r="C4" s="1246"/>
      <c r="D4" s="1246"/>
      <c r="E4" s="1246"/>
      <c r="F4" s="1246" t="s">
        <v>304</v>
      </c>
      <c r="G4" s="1246"/>
      <c r="H4" s="1246"/>
      <c r="I4" s="1246"/>
    </row>
    <row r="5" spans="1:9" ht="89.25" customHeight="1">
      <c r="A5" s="429" t="s">
        <v>305</v>
      </c>
      <c r="B5" s="745" t="s">
        <v>306</v>
      </c>
      <c r="C5" s="1253" t="s">
        <v>307</v>
      </c>
      <c r="D5" s="745" t="s">
        <v>738</v>
      </c>
      <c r="E5" s="1253" t="s">
        <v>307</v>
      </c>
      <c r="F5" s="745" t="s">
        <v>308</v>
      </c>
      <c r="G5" s="1253" t="s">
        <v>813</v>
      </c>
      <c r="H5" s="745" t="s">
        <v>739</v>
      </c>
      <c r="I5" s="1253" t="s">
        <v>813</v>
      </c>
    </row>
    <row r="6" spans="1:9" ht="17.25" customHeight="1">
      <c r="A6" s="449"/>
      <c r="B6" s="469">
        <v>45565</v>
      </c>
      <c r="C6" s="1253"/>
      <c r="D6" s="469">
        <v>45565</v>
      </c>
      <c r="E6" s="1253"/>
      <c r="F6" s="469" t="s">
        <v>1631</v>
      </c>
      <c r="G6" s="1253"/>
      <c r="H6" s="469" t="s">
        <v>1631</v>
      </c>
      <c r="I6" s="1253"/>
    </row>
    <row r="7" spans="1:9" ht="12.75" customHeight="1">
      <c r="A7" s="462" t="s">
        <v>310</v>
      </c>
      <c r="B7" s="463"/>
      <c r="C7" s="464"/>
      <c r="D7" s="463"/>
      <c r="E7" s="464"/>
      <c r="F7" s="463"/>
      <c r="G7" s="464"/>
      <c r="H7" s="463"/>
      <c r="I7" s="464"/>
    </row>
    <row r="8" spans="1:9" ht="12.75" customHeight="1">
      <c r="A8" s="454" t="s">
        <v>311</v>
      </c>
      <c r="B8" s="451">
        <v>15</v>
      </c>
      <c r="C8" s="452">
        <v>-0.21052631578947367</v>
      </c>
      <c r="D8" s="453">
        <v>7068.2899100000004</v>
      </c>
      <c r="E8" s="452">
        <v>-0.19837041809485281</v>
      </c>
      <c r="F8" s="451">
        <v>0</v>
      </c>
      <c r="G8" s="452">
        <v>0</v>
      </c>
      <c r="H8" s="453">
        <v>0</v>
      </c>
      <c r="I8" s="452">
        <v>0</v>
      </c>
    </row>
    <row r="9" spans="1:9" ht="12.75" customHeight="1">
      <c r="A9" s="454" t="s">
        <v>312</v>
      </c>
      <c r="B9" s="451">
        <v>35220</v>
      </c>
      <c r="C9" s="452">
        <v>-2.0118443795868637E-3</v>
      </c>
      <c r="D9" s="453">
        <v>363485.1090900001</v>
      </c>
      <c r="E9" s="452">
        <v>0.11341452005113868</v>
      </c>
      <c r="F9" s="451">
        <v>11051</v>
      </c>
      <c r="G9" s="452">
        <v>-0.13196135417484881</v>
      </c>
      <c r="H9" s="453">
        <v>175568.14595999999</v>
      </c>
      <c r="I9" s="452">
        <v>-9.9146109041176947E-2</v>
      </c>
    </row>
    <row r="10" spans="1:9" ht="12.75" customHeight="1">
      <c r="A10" s="450" t="s">
        <v>313</v>
      </c>
      <c r="B10" s="451">
        <v>5472</v>
      </c>
      <c r="C10" s="452">
        <v>-2.9270888770622672E-2</v>
      </c>
      <c r="D10" s="453">
        <v>89785.320439999996</v>
      </c>
      <c r="E10" s="452">
        <v>0.76014371121308488</v>
      </c>
      <c r="F10" s="451">
        <v>1317</v>
      </c>
      <c r="G10" s="452">
        <v>0.39365079365079364</v>
      </c>
      <c r="H10" s="453">
        <v>51706.28695999999</v>
      </c>
      <c r="I10" s="452">
        <v>0.99778136687743113</v>
      </c>
    </row>
    <row r="11" spans="1:9" ht="12.75" customHeight="1">
      <c r="A11" s="454" t="s">
        <v>314</v>
      </c>
      <c r="B11" s="451">
        <v>12</v>
      </c>
      <c r="C11" s="452">
        <v>-0.25</v>
      </c>
      <c r="D11" s="453">
        <v>64.829800000000006</v>
      </c>
      <c r="E11" s="452">
        <v>-0.66424278175428642</v>
      </c>
      <c r="F11" s="451">
        <v>0</v>
      </c>
      <c r="G11" s="452">
        <v>0</v>
      </c>
      <c r="H11" s="453">
        <v>0</v>
      </c>
      <c r="I11" s="452">
        <v>0</v>
      </c>
    </row>
    <row r="12" spans="1:9" ht="12.75" customHeight="1">
      <c r="A12" s="455" t="s">
        <v>315</v>
      </c>
      <c r="B12" s="451">
        <v>0</v>
      </c>
      <c r="C12" s="452">
        <v>0</v>
      </c>
      <c r="D12" s="453">
        <v>0</v>
      </c>
      <c r="E12" s="452">
        <v>0</v>
      </c>
      <c r="F12" s="451">
        <v>0</v>
      </c>
      <c r="G12" s="452">
        <v>0</v>
      </c>
      <c r="H12" s="453">
        <v>0</v>
      </c>
      <c r="I12" s="452">
        <v>0</v>
      </c>
    </row>
    <row r="13" spans="1:9" ht="29.25">
      <c r="A13" s="450" t="s">
        <v>316</v>
      </c>
      <c r="B13" s="451">
        <v>661</v>
      </c>
      <c r="C13" s="452">
        <v>0.55529411764705883</v>
      </c>
      <c r="D13" s="453">
        <v>18856.388460000002</v>
      </c>
      <c r="E13" s="452">
        <v>1.1590101136147539</v>
      </c>
      <c r="F13" s="451">
        <v>304</v>
      </c>
      <c r="G13" s="452">
        <v>8.2121212121212128</v>
      </c>
      <c r="H13" s="453">
        <v>14030.230790000001</v>
      </c>
      <c r="I13" s="452">
        <v>8.1431698441765565</v>
      </c>
    </row>
    <row r="14" spans="1:9" ht="12.75" customHeight="1">
      <c r="A14" s="454" t="s">
        <v>317</v>
      </c>
      <c r="B14" s="451">
        <v>31</v>
      </c>
      <c r="C14" s="452">
        <v>0.34782608695652173</v>
      </c>
      <c r="D14" s="453">
        <v>165.50543999999999</v>
      </c>
      <c r="E14" s="452">
        <v>0.91926948162641098</v>
      </c>
      <c r="F14" s="451">
        <v>9</v>
      </c>
      <c r="G14" s="452">
        <v>0.125</v>
      </c>
      <c r="H14" s="453">
        <v>183.17123999999998</v>
      </c>
      <c r="I14" s="452">
        <v>1.4642097382509571</v>
      </c>
    </row>
    <row r="15" spans="1:9" ht="22.5" customHeight="1">
      <c r="A15" s="456" t="s">
        <v>318</v>
      </c>
      <c r="B15" s="459">
        <v>41411</v>
      </c>
      <c r="C15" s="458">
        <v>0</v>
      </c>
      <c r="D15" s="459">
        <v>479425.44314000005</v>
      </c>
      <c r="E15" s="458">
        <v>0.21281239911551114</v>
      </c>
      <c r="F15" s="459">
        <v>12681</v>
      </c>
      <c r="G15" s="460">
        <v>-7.5526718670263171E-2</v>
      </c>
      <c r="H15" s="459">
        <v>241487.83494999999</v>
      </c>
      <c r="I15" s="460">
        <v>8.5916912010501903E-2</v>
      </c>
    </row>
    <row r="16" spans="1:9" ht="15" customHeight="1">
      <c r="A16" s="462" t="s">
        <v>319</v>
      </c>
      <c r="B16" s="465"/>
      <c r="C16" s="461"/>
      <c r="D16" s="465"/>
      <c r="E16" s="466"/>
      <c r="F16" s="465"/>
      <c r="G16" s="461"/>
      <c r="H16" s="465"/>
      <c r="I16" s="466"/>
    </row>
    <row r="17" spans="1:9" ht="12.75" customHeight="1">
      <c r="A17" s="454" t="s">
        <v>311</v>
      </c>
      <c r="B17" s="451">
        <v>146</v>
      </c>
      <c r="C17" s="452">
        <v>-0.11515151515151516</v>
      </c>
      <c r="D17" s="451">
        <v>43990.752289999997</v>
      </c>
      <c r="E17" s="452">
        <v>-8.5258507484596346E-2</v>
      </c>
      <c r="F17" s="451">
        <v>10</v>
      </c>
      <c r="G17" s="452">
        <v>1</v>
      </c>
      <c r="H17" s="453">
        <v>4315.3999999999996</v>
      </c>
      <c r="I17" s="452">
        <v>1.8251761070521382</v>
      </c>
    </row>
    <row r="18" spans="1:9" ht="12.75" customHeight="1">
      <c r="A18" s="454" t="s">
        <v>312</v>
      </c>
      <c r="B18" s="451">
        <v>110527</v>
      </c>
      <c r="C18" s="452">
        <v>9.9913421636629612E-2</v>
      </c>
      <c r="D18" s="451">
        <v>1690180.9664099999</v>
      </c>
      <c r="E18" s="452">
        <v>0.24562648654631242</v>
      </c>
      <c r="F18" s="451">
        <v>33601</v>
      </c>
      <c r="G18" s="452">
        <v>0.18676932857697878</v>
      </c>
      <c r="H18" s="453">
        <v>798863.51608000009</v>
      </c>
      <c r="I18" s="452">
        <v>0.19025696405376658</v>
      </c>
    </row>
    <row r="19" spans="1:9" ht="12.75" customHeight="1">
      <c r="A19" s="450" t="s">
        <v>313</v>
      </c>
      <c r="B19" s="451">
        <v>22313</v>
      </c>
      <c r="C19" s="452">
        <v>1.1835661164520225E-2</v>
      </c>
      <c r="D19" s="451">
        <v>683040.96788000001</v>
      </c>
      <c r="E19" s="452">
        <v>0.16475949431497722</v>
      </c>
      <c r="F19" s="451">
        <v>5122</v>
      </c>
      <c r="G19" s="452">
        <v>0.10032223415682062</v>
      </c>
      <c r="H19" s="453">
        <v>273624.42994999996</v>
      </c>
      <c r="I19" s="452">
        <v>9.4295319550501203E-2</v>
      </c>
    </row>
    <row r="20" spans="1:9" ht="12.75" customHeight="1">
      <c r="A20" s="454" t="s">
        <v>314</v>
      </c>
      <c r="B20" s="451">
        <v>1886</v>
      </c>
      <c r="C20" s="452">
        <v>0.14164648910411623</v>
      </c>
      <c r="D20" s="451">
        <v>293988.30770999996</v>
      </c>
      <c r="E20" s="452">
        <v>0.28345345672916261</v>
      </c>
      <c r="F20" s="451">
        <v>450</v>
      </c>
      <c r="G20" s="452">
        <v>6.6350710900473939E-2</v>
      </c>
      <c r="H20" s="453">
        <v>120092.22432000001</v>
      </c>
      <c r="I20" s="452">
        <v>0.19535724249605854</v>
      </c>
    </row>
    <row r="21" spans="1:9" ht="12.75" customHeight="1">
      <c r="A21" s="455" t="s">
        <v>315</v>
      </c>
      <c r="B21" s="451">
        <v>0</v>
      </c>
      <c r="C21" s="452">
        <v>0</v>
      </c>
      <c r="D21" s="451">
        <v>0</v>
      </c>
      <c r="E21" s="452">
        <v>0</v>
      </c>
      <c r="F21" s="451">
        <v>0</v>
      </c>
      <c r="G21" s="452">
        <v>0</v>
      </c>
      <c r="H21" s="453">
        <v>0</v>
      </c>
      <c r="I21" s="452">
        <v>0</v>
      </c>
    </row>
    <row r="22" spans="1:9" ht="29.25">
      <c r="A22" s="450" t="s">
        <v>316</v>
      </c>
      <c r="B22" s="451">
        <v>9514</v>
      </c>
      <c r="C22" s="452">
        <v>2.8874229479831297E-2</v>
      </c>
      <c r="D22" s="451">
        <v>331634.45365000004</v>
      </c>
      <c r="E22" s="452">
        <v>8.3273934863422827E-2</v>
      </c>
      <c r="F22" s="451">
        <v>1945</v>
      </c>
      <c r="G22" s="452">
        <v>5.7065217391304345E-2</v>
      </c>
      <c r="H22" s="453">
        <v>120260.26961</v>
      </c>
      <c r="I22" s="452">
        <v>0.13944681473264084</v>
      </c>
    </row>
    <row r="23" spans="1:9" ht="12.75" customHeight="1">
      <c r="A23" s="454" t="s">
        <v>320</v>
      </c>
      <c r="B23" s="451">
        <v>394</v>
      </c>
      <c r="C23" s="452">
        <v>2.6041666666666668E-2</v>
      </c>
      <c r="D23" s="451">
        <v>6793.4780999999994</v>
      </c>
      <c r="E23" s="452">
        <v>0.18133650288784964</v>
      </c>
      <c r="F23" s="451">
        <v>123</v>
      </c>
      <c r="G23" s="452">
        <v>0.20588235294117646</v>
      </c>
      <c r="H23" s="453">
        <v>3167.0892899999999</v>
      </c>
      <c r="I23" s="452">
        <v>0.99210146803234633</v>
      </c>
    </row>
    <row r="24" spans="1:9" ht="22.5" customHeight="1">
      <c r="A24" s="456" t="s">
        <v>321</v>
      </c>
      <c r="B24" s="457">
        <v>144780</v>
      </c>
      <c r="C24" s="458">
        <v>8.0552590922999989E-2</v>
      </c>
      <c r="D24" s="459">
        <v>3049628.9260399998</v>
      </c>
      <c r="E24" s="458">
        <v>0.20426479895132374</v>
      </c>
      <c r="F24" s="459">
        <v>41251</v>
      </c>
      <c r="G24" s="460">
        <v>0.16735999094433596</v>
      </c>
      <c r="H24" s="459">
        <v>1320322.9292499998</v>
      </c>
      <c r="I24" s="460">
        <v>0.16807516743193657</v>
      </c>
    </row>
    <row r="25" spans="1:9" ht="15" customHeight="1">
      <c r="A25" s="462" t="s">
        <v>322</v>
      </c>
      <c r="B25" s="465"/>
      <c r="C25" s="461"/>
      <c r="D25" s="465"/>
      <c r="E25" s="467"/>
      <c r="F25" s="465"/>
      <c r="G25" s="461"/>
      <c r="H25" s="465"/>
      <c r="I25" s="467"/>
    </row>
    <row r="26" spans="1:9" ht="12.75" customHeight="1">
      <c r="A26" s="454" t="s">
        <v>311</v>
      </c>
      <c r="B26" s="451">
        <v>2</v>
      </c>
      <c r="C26" s="452">
        <v>0</v>
      </c>
      <c r="D26" s="451">
        <v>0</v>
      </c>
      <c r="E26" s="452">
        <v>0</v>
      </c>
      <c r="F26" s="451"/>
      <c r="G26" s="452"/>
      <c r="H26" s="451"/>
      <c r="I26" s="452"/>
    </row>
    <row r="27" spans="1:9" ht="12.75" customHeight="1">
      <c r="A27" s="454" t="s">
        <v>312</v>
      </c>
      <c r="B27" s="451">
        <v>1</v>
      </c>
      <c r="C27" s="452">
        <v>-0.75</v>
      </c>
      <c r="D27" s="451">
        <v>0</v>
      </c>
      <c r="E27" s="452">
        <v>0</v>
      </c>
      <c r="F27" s="451"/>
      <c r="G27" s="452"/>
      <c r="H27" s="451"/>
      <c r="I27" s="452"/>
    </row>
    <row r="28" spans="1:9" ht="12.75" customHeight="1">
      <c r="A28" s="450" t="s">
        <v>313</v>
      </c>
      <c r="B28" s="451">
        <v>0</v>
      </c>
      <c r="C28" s="452">
        <v>0</v>
      </c>
      <c r="D28" s="451">
        <v>0</v>
      </c>
      <c r="E28" s="452">
        <v>0</v>
      </c>
      <c r="F28" s="451"/>
      <c r="G28" s="452"/>
      <c r="H28" s="451"/>
      <c r="I28" s="452"/>
    </row>
    <row r="29" spans="1:9" ht="12.75" customHeight="1">
      <c r="A29" s="454" t="s">
        <v>314</v>
      </c>
      <c r="B29" s="451">
        <v>0</v>
      </c>
      <c r="C29" s="452">
        <v>0</v>
      </c>
      <c r="D29" s="451">
        <v>0</v>
      </c>
      <c r="E29" s="452">
        <v>0</v>
      </c>
      <c r="F29" s="451"/>
      <c r="G29" s="452"/>
      <c r="H29" s="451"/>
      <c r="I29" s="452"/>
    </row>
    <row r="30" spans="1:9" ht="12.75" customHeight="1">
      <c r="A30" s="455" t="s">
        <v>323</v>
      </c>
      <c r="B30" s="451">
        <v>0</v>
      </c>
      <c r="C30" s="452">
        <v>0</v>
      </c>
      <c r="D30" s="451">
        <v>0</v>
      </c>
      <c r="E30" s="452">
        <v>0</v>
      </c>
      <c r="F30" s="451"/>
      <c r="G30" s="452"/>
      <c r="H30" s="451"/>
      <c r="I30" s="452"/>
    </row>
    <row r="31" spans="1:9" ht="29.25">
      <c r="A31" s="450" t="s">
        <v>316</v>
      </c>
      <c r="B31" s="451">
        <v>0</v>
      </c>
      <c r="C31" s="452">
        <v>0</v>
      </c>
      <c r="D31" s="451">
        <v>0</v>
      </c>
      <c r="E31" s="452">
        <v>0</v>
      </c>
      <c r="F31" s="451"/>
      <c r="G31" s="452"/>
      <c r="H31" s="451"/>
      <c r="I31" s="452"/>
    </row>
    <row r="32" spans="1:9" ht="12.75" customHeight="1">
      <c r="A32" s="454" t="s">
        <v>317</v>
      </c>
      <c r="B32" s="451">
        <v>0</v>
      </c>
      <c r="C32" s="452">
        <v>0</v>
      </c>
      <c r="D32" s="451">
        <v>0</v>
      </c>
      <c r="E32" s="452">
        <v>0</v>
      </c>
      <c r="F32" s="451"/>
      <c r="G32" s="452"/>
      <c r="H32" s="451"/>
      <c r="I32" s="452"/>
    </row>
    <row r="33" spans="1:13" ht="22.5" customHeight="1">
      <c r="A33" s="456" t="s">
        <v>318</v>
      </c>
      <c r="B33" s="459">
        <v>3</v>
      </c>
      <c r="C33" s="458">
        <v>-0.5</v>
      </c>
      <c r="D33" s="459">
        <v>0</v>
      </c>
      <c r="E33" s="458">
        <v>0</v>
      </c>
      <c r="F33" s="459"/>
      <c r="G33" s="458"/>
      <c r="H33" s="459"/>
      <c r="I33" s="458"/>
    </row>
    <row r="34" spans="1:13" ht="12.75" customHeight="1">
      <c r="A34" s="16" t="s">
        <v>324</v>
      </c>
      <c r="J34" s="185"/>
      <c r="K34" s="185"/>
      <c r="L34" s="185"/>
      <c r="M34" s="185"/>
    </row>
    <row r="35" spans="1:13" ht="48" customHeight="1">
      <c r="A35" s="1254" t="s">
        <v>325</v>
      </c>
      <c r="B35" s="1254"/>
      <c r="C35" s="1254"/>
      <c r="D35" s="1254"/>
      <c r="E35" s="1254"/>
      <c r="F35" s="1254"/>
      <c r="G35" s="1254"/>
      <c r="H35" s="1254"/>
      <c r="I35" s="1254"/>
      <c r="J35" s="185"/>
      <c r="K35" s="185"/>
      <c r="L35" s="185"/>
      <c r="M35" s="185"/>
    </row>
    <row r="36" spans="1:13" ht="25.5" customHeight="1">
      <c r="A36" s="1252" t="s">
        <v>326</v>
      </c>
      <c r="B36" s="1252"/>
      <c r="C36" s="1252"/>
      <c r="D36" s="1252"/>
      <c r="E36" s="1252"/>
      <c r="F36" s="1252"/>
      <c r="G36" s="1252"/>
      <c r="H36" s="1252"/>
      <c r="I36" s="1252"/>
    </row>
    <row r="37" spans="1:13" ht="58.5" customHeight="1">
      <c r="A37" s="1243" t="s">
        <v>740</v>
      </c>
      <c r="B37" s="1243"/>
      <c r="C37" s="1243"/>
      <c r="D37" s="1243"/>
      <c r="E37" s="1243"/>
      <c r="F37" s="1243"/>
      <c r="G37" s="1243"/>
      <c r="H37" s="1243"/>
      <c r="I37" s="1243"/>
    </row>
    <row r="38" spans="1:13" ht="22.5" customHeight="1">
      <c r="A38" s="1252" t="s">
        <v>302</v>
      </c>
      <c r="B38" s="1252"/>
      <c r="C38" s="1252"/>
      <c r="D38" s="1252"/>
      <c r="E38" s="1252"/>
      <c r="F38" s="1252"/>
      <c r="G38" s="1252"/>
      <c r="H38" s="1252"/>
      <c r="I38" s="1252"/>
    </row>
    <row r="39" spans="1:13" ht="12.75" customHeight="1"/>
    <row r="40" spans="1:13" ht="12.75" customHeight="1">
      <c r="A40" s="586"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61" t="s">
        <v>806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7" t="s">
        <v>669</v>
      </c>
      <c r="C1" s="42"/>
      <c r="O1" s="127"/>
    </row>
    <row r="2" spans="1:15">
      <c r="A2" s="499" t="s">
        <v>670</v>
      </c>
      <c r="O2" s="65"/>
    </row>
    <row r="3" spans="1:15" ht="12.75" customHeight="1">
      <c r="A3" s="42"/>
      <c r="B3" s="63"/>
      <c r="C3" s="63"/>
      <c r="D3" s="63"/>
      <c r="E3" s="63"/>
      <c r="F3" s="63"/>
      <c r="G3" s="63"/>
      <c r="H3" s="63"/>
      <c r="I3" s="63"/>
      <c r="J3" s="63"/>
      <c r="K3" s="63"/>
      <c r="L3" s="63"/>
      <c r="M3" s="63"/>
      <c r="O3" s="13" t="s">
        <v>1325</v>
      </c>
    </row>
    <row r="4" spans="1:15" ht="30.75" customHeight="1">
      <c r="A4" s="477" t="s">
        <v>1632</v>
      </c>
      <c r="B4" s="1255" t="s">
        <v>268</v>
      </c>
      <c r="C4" s="1255"/>
      <c r="D4" s="1255" t="s">
        <v>269</v>
      </c>
      <c r="E4" s="1255"/>
      <c r="F4" s="1255" t="s">
        <v>270</v>
      </c>
      <c r="G4" s="1255"/>
      <c r="H4" s="1255" t="s">
        <v>271</v>
      </c>
      <c r="I4" s="1255"/>
      <c r="J4" s="1255" t="s">
        <v>272</v>
      </c>
      <c r="K4" s="1255"/>
      <c r="L4" s="1255" t="s">
        <v>273</v>
      </c>
      <c r="M4" s="1255"/>
      <c r="N4" s="1255" t="s">
        <v>274</v>
      </c>
      <c r="O4" s="1255"/>
    </row>
    <row r="5" spans="1:15" ht="48.75" customHeight="1">
      <c r="A5" s="734" t="s">
        <v>267</v>
      </c>
      <c r="B5" s="735" t="s">
        <v>275</v>
      </c>
      <c r="C5" s="735" t="s">
        <v>276</v>
      </c>
      <c r="D5" s="735" t="s">
        <v>275</v>
      </c>
      <c r="E5" s="735" t="s">
        <v>276</v>
      </c>
      <c r="F5" s="735" t="s">
        <v>275</v>
      </c>
      <c r="G5" s="735" t="s">
        <v>276</v>
      </c>
      <c r="H5" s="735" t="s">
        <v>275</v>
      </c>
      <c r="I5" s="735" t="s">
        <v>276</v>
      </c>
      <c r="J5" s="735" t="s">
        <v>275</v>
      </c>
      <c r="K5" s="735" t="s">
        <v>276</v>
      </c>
      <c r="L5" s="735" t="s">
        <v>275</v>
      </c>
      <c r="M5" s="735" t="s">
        <v>276</v>
      </c>
      <c r="N5" s="735" t="s">
        <v>275</v>
      </c>
      <c r="O5" s="735" t="s">
        <v>276</v>
      </c>
    </row>
    <row r="6" spans="1:15" ht="13.5" customHeight="1">
      <c r="A6" s="478" t="s">
        <v>277</v>
      </c>
      <c r="B6" s="479">
        <v>3104062.1480600005</v>
      </c>
      <c r="C6" s="479">
        <v>41977.563019999994</v>
      </c>
      <c r="D6" s="479">
        <v>6757.7884700000004</v>
      </c>
      <c r="E6" s="479">
        <v>1018.6755400000001</v>
      </c>
      <c r="F6" s="479">
        <v>2042.2825600000003</v>
      </c>
      <c r="G6" s="479">
        <v>741.61250999999993</v>
      </c>
      <c r="H6" s="479">
        <v>2098.8968799999998</v>
      </c>
      <c r="I6" s="479">
        <v>524.63338999999996</v>
      </c>
      <c r="J6" s="479">
        <v>25201.484700000001</v>
      </c>
      <c r="K6" s="479">
        <v>24941.34045</v>
      </c>
      <c r="L6" s="479">
        <v>3140162.6006700001</v>
      </c>
      <c r="M6" s="479">
        <v>69203.824909999996</v>
      </c>
      <c r="N6" s="479">
        <v>35556.627339999999</v>
      </c>
      <c r="O6" s="479">
        <v>5792.4134699999995</v>
      </c>
    </row>
    <row r="7" spans="1:15" ht="13.5" customHeight="1">
      <c r="A7" s="482" t="s">
        <v>278</v>
      </c>
      <c r="B7" s="483">
        <v>44533.755109999998</v>
      </c>
      <c r="C7" s="483">
        <v>5745.4129800000001</v>
      </c>
      <c r="D7" s="483">
        <v>32.191279999999999</v>
      </c>
      <c r="E7" s="483">
        <v>1.7860000000000001E-2</v>
      </c>
      <c r="F7" s="483">
        <v>32.72448</v>
      </c>
      <c r="G7" s="483">
        <v>18.272929999999999</v>
      </c>
      <c r="H7" s="483">
        <v>1.4470000000000001</v>
      </c>
      <c r="I7" s="483">
        <v>0</v>
      </c>
      <c r="J7" s="483">
        <v>8418.4292499999992</v>
      </c>
      <c r="K7" s="483">
        <v>8412.5472499999996</v>
      </c>
      <c r="L7" s="483">
        <v>53018.547119999996</v>
      </c>
      <c r="M7" s="483">
        <v>14176.25102</v>
      </c>
      <c r="N7" s="483">
        <v>234.02115000000001</v>
      </c>
      <c r="O7" s="483">
        <v>55.590350000000001</v>
      </c>
    </row>
    <row r="8" spans="1:15" ht="13.5" customHeight="1">
      <c r="A8" s="482" t="s">
        <v>279</v>
      </c>
      <c r="B8" s="483">
        <v>1725820.5789699997</v>
      </c>
      <c r="C8" s="483">
        <v>15315.543</v>
      </c>
      <c r="D8" s="483">
        <v>3597.4295700000002</v>
      </c>
      <c r="E8" s="483">
        <v>535.08044000000007</v>
      </c>
      <c r="F8" s="483">
        <v>1469.8760500000001</v>
      </c>
      <c r="G8" s="483">
        <v>474.18612999999999</v>
      </c>
      <c r="H8" s="483">
        <v>1357.6995300000001</v>
      </c>
      <c r="I8" s="483">
        <v>418.39163000000002</v>
      </c>
      <c r="J8" s="483">
        <v>7699.2948299999998</v>
      </c>
      <c r="K8" s="483">
        <v>7536.1884500000015</v>
      </c>
      <c r="L8" s="483">
        <v>1739944.8789499998</v>
      </c>
      <c r="M8" s="483">
        <v>24279.389649999994</v>
      </c>
      <c r="N8" s="483">
        <v>2758.6391600000002</v>
      </c>
      <c r="O8" s="483">
        <v>239.53666999999999</v>
      </c>
    </row>
    <row r="9" spans="1:15" ht="13.5" customHeight="1">
      <c r="A9" s="482" t="s">
        <v>280</v>
      </c>
      <c r="B9" s="483">
        <v>694707.40594000008</v>
      </c>
      <c r="C9" s="483">
        <v>12873.155220000001</v>
      </c>
      <c r="D9" s="483">
        <v>2139.7418399999997</v>
      </c>
      <c r="E9" s="483">
        <v>310.53377999999998</v>
      </c>
      <c r="F9" s="483">
        <v>359.34535000000005</v>
      </c>
      <c r="G9" s="483">
        <v>169.16845999999998</v>
      </c>
      <c r="H9" s="483">
        <v>145.76082</v>
      </c>
      <c r="I9" s="483">
        <v>70.506160000000008</v>
      </c>
      <c r="J9" s="483">
        <v>3787.16572</v>
      </c>
      <c r="K9" s="483">
        <v>3742.98549</v>
      </c>
      <c r="L9" s="483">
        <v>701139.41966999997</v>
      </c>
      <c r="M9" s="483">
        <v>17166.349109999999</v>
      </c>
      <c r="N9" s="483">
        <v>14980.793629999998</v>
      </c>
      <c r="O9" s="483">
        <v>4822.4599800000005</v>
      </c>
    </row>
    <row r="10" spans="1:15" ht="13.5" customHeight="1">
      <c r="A10" s="482" t="s">
        <v>281</v>
      </c>
      <c r="B10" s="483">
        <v>295128.03378999996</v>
      </c>
      <c r="C10" s="483">
        <v>2966.7680300000002</v>
      </c>
      <c r="D10" s="483">
        <v>129.59421</v>
      </c>
      <c r="E10" s="483">
        <v>7.6071899999999992</v>
      </c>
      <c r="F10" s="483">
        <v>44.579949999999997</v>
      </c>
      <c r="G10" s="483">
        <v>44.480559999999997</v>
      </c>
      <c r="H10" s="483">
        <v>528.74171999999999</v>
      </c>
      <c r="I10" s="483">
        <v>6.4675099999999999</v>
      </c>
      <c r="J10" s="483">
        <v>839.20656000000008</v>
      </c>
      <c r="K10" s="483">
        <v>839.20654999999999</v>
      </c>
      <c r="L10" s="483">
        <v>296670.15622999996</v>
      </c>
      <c r="M10" s="483">
        <v>3864.5298399999997</v>
      </c>
      <c r="N10" s="483">
        <v>14343.726960000002</v>
      </c>
      <c r="O10" s="483">
        <v>235.25263000000001</v>
      </c>
    </row>
    <row r="11" spans="1:15" ht="13.5" customHeight="1">
      <c r="A11" s="482" t="s">
        <v>282</v>
      </c>
      <c r="B11" s="483">
        <v>0</v>
      </c>
      <c r="C11" s="483">
        <v>0</v>
      </c>
      <c r="D11" s="483">
        <v>0</v>
      </c>
      <c r="E11" s="483">
        <v>0</v>
      </c>
      <c r="F11" s="483">
        <v>0</v>
      </c>
      <c r="G11" s="483">
        <v>0</v>
      </c>
      <c r="H11" s="483">
        <v>0</v>
      </c>
      <c r="I11" s="483">
        <v>0</v>
      </c>
      <c r="J11" s="483">
        <v>0</v>
      </c>
      <c r="K11" s="483">
        <v>0</v>
      </c>
      <c r="L11" s="483">
        <v>0</v>
      </c>
      <c r="M11" s="483">
        <v>0</v>
      </c>
      <c r="N11" s="483">
        <v>0</v>
      </c>
      <c r="O11" s="483">
        <v>0</v>
      </c>
    </row>
    <row r="12" spans="1:15" ht="22.5">
      <c r="A12" s="482" t="s">
        <v>283</v>
      </c>
      <c r="B12" s="483">
        <v>337003.38686000003</v>
      </c>
      <c r="C12" s="483">
        <v>5032.1907899999997</v>
      </c>
      <c r="D12" s="483">
        <v>851.10732000000007</v>
      </c>
      <c r="E12" s="483">
        <v>165.41470999999996</v>
      </c>
      <c r="F12" s="483">
        <v>135.75672999999998</v>
      </c>
      <c r="G12" s="483">
        <v>35.504429999999999</v>
      </c>
      <c r="H12" s="483">
        <v>65.247810000000001</v>
      </c>
      <c r="I12" s="483">
        <v>29.268090000000001</v>
      </c>
      <c r="J12" s="483">
        <v>4311.9910599999994</v>
      </c>
      <c r="K12" s="483">
        <v>4281.7577099999999</v>
      </c>
      <c r="L12" s="483">
        <v>342367.48978</v>
      </c>
      <c r="M12" s="483">
        <v>9544.13573</v>
      </c>
      <c r="N12" s="483">
        <v>3119.3477000000003</v>
      </c>
      <c r="O12" s="483">
        <v>436.50615999999997</v>
      </c>
    </row>
    <row r="13" spans="1:15" ht="13.5" customHeight="1">
      <c r="A13" s="482" t="s">
        <v>284</v>
      </c>
      <c r="B13" s="483">
        <v>6868.9873899999993</v>
      </c>
      <c r="C13" s="483">
        <v>44.493000000000002</v>
      </c>
      <c r="D13" s="483">
        <v>7.7242499999999996</v>
      </c>
      <c r="E13" s="483">
        <v>2.1559999999999999E-2</v>
      </c>
      <c r="F13" s="483">
        <v>0</v>
      </c>
      <c r="G13" s="483">
        <v>0</v>
      </c>
      <c r="H13" s="483">
        <v>0</v>
      </c>
      <c r="I13" s="483">
        <v>0</v>
      </c>
      <c r="J13" s="483">
        <v>145.39727999999999</v>
      </c>
      <c r="K13" s="483">
        <v>128.655</v>
      </c>
      <c r="L13" s="483">
        <v>7022.1089199999997</v>
      </c>
      <c r="M13" s="483">
        <v>173.16955999999999</v>
      </c>
      <c r="N13" s="483">
        <v>120.09874000000001</v>
      </c>
      <c r="O13" s="483">
        <v>3.0676799999999997</v>
      </c>
    </row>
    <row r="14" spans="1:15" ht="13.5" customHeight="1">
      <c r="A14" s="478" t="s">
        <v>285</v>
      </c>
      <c r="B14" s="479">
        <v>495839.28933000006</v>
      </c>
      <c r="C14" s="479">
        <v>597.33422999999993</v>
      </c>
      <c r="D14" s="479">
        <v>491.82224000000002</v>
      </c>
      <c r="E14" s="479">
        <v>229.39373000000001</v>
      </c>
      <c r="F14" s="479">
        <v>155.59106</v>
      </c>
      <c r="G14" s="479">
        <v>106.59326000000001</v>
      </c>
      <c r="H14" s="479">
        <v>231.96350999999999</v>
      </c>
      <c r="I14" s="479">
        <v>128.72657999999998</v>
      </c>
      <c r="J14" s="479">
        <v>4072.8342499999999</v>
      </c>
      <c r="K14" s="479">
        <v>3994.4438700000001</v>
      </c>
      <c r="L14" s="479">
        <v>500791.50039</v>
      </c>
      <c r="M14" s="479">
        <v>5056.4916700000003</v>
      </c>
      <c r="N14" s="479">
        <v>338.20240999999999</v>
      </c>
      <c r="O14" s="479">
        <v>58.334149999999994</v>
      </c>
    </row>
    <row r="15" spans="1:15" ht="13.5" customHeight="1">
      <c r="A15" s="482" t="s">
        <v>278</v>
      </c>
      <c r="B15" s="483">
        <v>7215.9482700000008</v>
      </c>
      <c r="C15" s="483">
        <v>9.7799999999999988E-3</v>
      </c>
      <c r="D15" s="483">
        <v>0</v>
      </c>
      <c r="E15" s="483">
        <v>0</v>
      </c>
      <c r="F15" s="483">
        <v>0</v>
      </c>
      <c r="G15" s="483">
        <v>0</v>
      </c>
      <c r="H15" s="483">
        <v>0</v>
      </c>
      <c r="I15" s="483">
        <v>0</v>
      </c>
      <c r="J15" s="483">
        <v>9.9384599999999992</v>
      </c>
      <c r="K15" s="483">
        <v>9.9384599999999992</v>
      </c>
      <c r="L15" s="483">
        <v>7225.8867300000002</v>
      </c>
      <c r="M15" s="483">
        <v>9.9482400000000002</v>
      </c>
      <c r="N15" s="483">
        <v>0</v>
      </c>
      <c r="O15" s="483">
        <v>0</v>
      </c>
    </row>
    <row r="16" spans="1:15" ht="13.5" customHeight="1">
      <c r="A16" s="482" t="s">
        <v>279</v>
      </c>
      <c r="B16" s="483">
        <v>376123.32316999993</v>
      </c>
      <c r="C16" s="483">
        <v>441.37868999999995</v>
      </c>
      <c r="D16" s="483">
        <v>458.71525000000003</v>
      </c>
      <c r="E16" s="483">
        <v>199.05866</v>
      </c>
      <c r="F16" s="483">
        <v>154.58408000000003</v>
      </c>
      <c r="G16" s="483">
        <v>105.58628</v>
      </c>
      <c r="H16" s="483">
        <v>103.58426999999999</v>
      </c>
      <c r="I16" s="483">
        <v>92.003160000000008</v>
      </c>
      <c r="J16" s="483">
        <v>2751.0400099999997</v>
      </c>
      <c r="K16" s="483">
        <v>2696.4330999999997</v>
      </c>
      <c r="L16" s="483">
        <v>379591.24677999999</v>
      </c>
      <c r="M16" s="483">
        <v>3534.4598899999996</v>
      </c>
      <c r="N16" s="483">
        <v>204.96934999999996</v>
      </c>
      <c r="O16" s="483">
        <v>58.042979999999993</v>
      </c>
    </row>
    <row r="17" spans="1:15" ht="13.5" customHeight="1">
      <c r="A17" s="482" t="s">
        <v>286</v>
      </c>
      <c r="B17" s="483">
        <v>93060.137850000014</v>
      </c>
      <c r="C17" s="483">
        <v>147.41347999999999</v>
      </c>
      <c r="D17" s="483">
        <v>32.76361</v>
      </c>
      <c r="E17" s="483">
        <v>29.991689999999998</v>
      </c>
      <c r="F17" s="483">
        <v>1.00698</v>
      </c>
      <c r="G17" s="483">
        <v>1.00698</v>
      </c>
      <c r="H17" s="483">
        <v>128.37924000000001</v>
      </c>
      <c r="I17" s="483">
        <v>36.72341999999999</v>
      </c>
      <c r="J17" s="483">
        <v>704.46656999999982</v>
      </c>
      <c r="K17" s="483">
        <v>680.68309999999985</v>
      </c>
      <c r="L17" s="483">
        <v>93926.754249999998</v>
      </c>
      <c r="M17" s="483">
        <v>895.81866999999988</v>
      </c>
      <c r="N17" s="483">
        <v>46.801490000000001</v>
      </c>
      <c r="O17" s="483">
        <v>0.11079</v>
      </c>
    </row>
    <row r="18" spans="1:15" ht="13.5" customHeight="1">
      <c r="A18" s="482" t="s">
        <v>287</v>
      </c>
      <c r="B18" s="483">
        <v>64.829800000000006</v>
      </c>
      <c r="C18" s="483">
        <v>2.461E-2</v>
      </c>
      <c r="D18" s="483">
        <v>0</v>
      </c>
      <c r="E18" s="483">
        <v>0</v>
      </c>
      <c r="F18" s="483">
        <v>0</v>
      </c>
      <c r="G18" s="483">
        <v>0</v>
      </c>
      <c r="H18" s="483">
        <v>0</v>
      </c>
      <c r="I18" s="483">
        <v>0</v>
      </c>
      <c r="J18" s="483">
        <v>234.28984</v>
      </c>
      <c r="K18" s="483">
        <v>234.28984</v>
      </c>
      <c r="L18" s="483">
        <v>299.11964</v>
      </c>
      <c r="M18" s="483">
        <v>234.31444999999999</v>
      </c>
      <c r="N18" s="483">
        <v>0</v>
      </c>
      <c r="O18" s="483">
        <v>0</v>
      </c>
    </row>
    <row r="19" spans="1:15" ht="13.5" customHeight="1">
      <c r="A19" s="482" t="s">
        <v>288</v>
      </c>
      <c r="B19" s="483">
        <v>0</v>
      </c>
      <c r="C19" s="483">
        <v>0</v>
      </c>
      <c r="D19" s="483">
        <v>0</v>
      </c>
      <c r="E19" s="483">
        <v>0</v>
      </c>
      <c r="F19" s="483">
        <v>0</v>
      </c>
      <c r="G19" s="483">
        <v>0</v>
      </c>
      <c r="H19" s="483">
        <v>0</v>
      </c>
      <c r="I19" s="483">
        <v>0</v>
      </c>
      <c r="J19" s="483">
        <v>0</v>
      </c>
      <c r="K19" s="483">
        <v>0</v>
      </c>
      <c r="L19" s="483">
        <v>0</v>
      </c>
      <c r="M19" s="483">
        <v>0</v>
      </c>
      <c r="N19" s="483">
        <v>0</v>
      </c>
      <c r="O19" s="483">
        <v>0</v>
      </c>
    </row>
    <row r="20" spans="1:15" ht="22.5">
      <c r="A20" s="482" t="s">
        <v>283</v>
      </c>
      <c r="B20" s="483">
        <v>19208.632420000002</v>
      </c>
      <c r="C20" s="483">
        <v>8.4146699999999992</v>
      </c>
      <c r="D20" s="483">
        <v>0.34338000000000002</v>
      </c>
      <c r="E20" s="483">
        <v>0.34338000000000002</v>
      </c>
      <c r="F20" s="483">
        <v>0</v>
      </c>
      <c r="G20" s="483">
        <v>0</v>
      </c>
      <c r="H20" s="483">
        <v>0</v>
      </c>
      <c r="I20" s="483">
        <v>0</v>
      </c>
      <c r="J20" s="483">
        <v>373.09937000000002</v>
      </c>
      <c r="K20" s="483">
        <v>373.09937000000008</v>
      </c>
      <c r="L20" s="483">
        <v>19582.07517</v>
      </c>
      <c r="M20" s="483">
        <v>381.85741999999999</v>
      </c>
      <c r="N20" s="483">
        <v>86.431570000000008</v>
      </c>
      <c r="O20" s="483">
        <v>0.18037999999999998</v>
      </c>
    </row>
    <row r="21" spans="1:15" ht="13.5" customHeight="1">
      <c r="A21" s="482" t="s">
        <v>289</v>
      </c>
      <c r="B21" s="483">
        <v>166.41782000000001</v>
      </c>
      <c r="C21" s="483">
        <v>9.2999999999999999E-2</v>
      </c>
      <c r="D21" s="483">
        <v>0</v>
      </c>
      <c r="E21" s="483">
        <v>0</v>
      </c>
      <c r="F21" s="483">
        <v>0</v>
      </c>
      <c r="G21" s="483">
        <v>0</v>
      </c>
      <c r="H21" s="483">
        <v>0</v>
      </c>
      <c r="I21" s="483">
        <v>0</v>
      </c>
      <c r="J21" s="483">
        <v>0</v>
      </c>
      <c r="K21" s="483">
        <v>0</v>
      </c>
      <c r="L21" s="483">
        <v>166.41782000000001</v>
      </c>
      <c r="M21" s="483">
        <v>9.2999999999999999E-2</v>
      </c>
      <c r="N21" s="483">
        <v>0</v>
      </c>
      <c r="O21" s="483">
        <v>0</v>
      </c>
    </row>
    <row r="22" spans="1:15" ht="13.5" customHeight="1">
      <c r="A22" s="478" t="s">
        <v>290</v>
      </c>
      <c r="B22" s="479">
        <v>0</v>
      </c>
      <c r="C22" s="479">
        <v>0</v>
      </c>
      <c r="D22" s="479">
        <v>0</v>
      </c>
      <c r="E22" s="479">
        <v>0</v>
      </c>
      <c r="F22" s="479">
        <v>0</v>
      </c>
      <c r="G22" s="479">
        <v>0</v>
      </c>
      <c r="H22" s="479">
        <v>0</v>
      </c>
      <c r="I22" s="479">
        <v>0</v>
      </c>
      <c r="J22" s="479">
        <v>289.88808</v>
      </c>
      <c r="K22" s="479">
        <v>289.88808</v>
      </c>
      <c r="L22" s="479">
        <v>289.88808</v>
      </c>
      <c r="M22" s="479">
        <v>289.88808</v>
      </c>
      <c r="N22" s="479">
        <v>0</v>
      </c>
      <c r="O22" s="479">
        <v>0</v>
      </c>
    </row>
    <row r="23" spans="1:15" ht="13.5" customHeight="1">
      <c r="A23" s="482" t="s">
        <v>278</v>
      </c>
      <c r="B23" s="483">
        <v>0</v>
      </c>
      <c r="C23" s="483">
        <v>0</v>
      </c>
      <c r="D23" s="483">
        <v>0</v>
      </c>
      <c r="E23" s="483">
        <v>0</v>
      </c>
      <c r="F23" s="483">
        <v>0</v>
      </c>
      <c r="G23" s="483">
        <v>0</v>
      </c>
      <c r="H23" s="483">
        <v>0</v>
      </c>
      <c r="I23" s="483">
        <v>0</v>
      </c>
      <c r="J23" s="483">
        <v>266.02386999999999</v>
      </c>
      <c r="K23" s="483">
        <v>266.02386999999999</v>
      </c>
      <c r="L23" s="483">
        <v>266.02386999999999</v>
      </c>
      <c r="M23" s="483">
        <v>266.02386999999999</v>
      </c>
      <c r="N23" s="483">
        <v>0</v>
      </c>
      <c r="O23" s="483">
        <v>0</v>
      </c>
    </row>
    <row r="24" spans="1:15" ht="13.5" customHeight="1">
      <c r="A24" s="482" t="s">
        <v>291</v>
      </c>
      <c r="B24" s="483">
        <v>0</v>
      </c>
      <c r="C24" s="483">
        <v>0</v>
      </c>
      <c r="D24" s="483">
        <v>0</v>
      </c>
      <c r="E24" s="483">
        <v>0</v>
      </c>
      <c r="F24" s="483">
        <v>0</v>
      </c>
      <c r="G24" s="483">
        <v>0</v>
      </c>
      <c r="H24" s="483">
        <v>0</v>
      </c>
      <c r="I24" s="483">
        <v>0</v>
      </c>
      <c r="J24" s="483">
        <v>23.86421</v>
      </c>
      <c r="K24" s="483">
        <v>23.86421</v>
      </c>
      <c r="L24" s="483">
        <v>23.86421</v>
      </c>
      <c r="M24" s="483">
        <v>23.86421</v>
      </c>
      <c r="N24" s="483">
        <v>0</v>
      </c>
      <c r="O24" s="483">
        <v>0</v>
      </c>
    </row>
    <row r="25" spans="1:15" ht="13.5" customHeight="1">
      <c r="A25" s="482" t="s">
        <v>280</v>
      </c>
      <c r="B25" s="483">
        <v>0</v>
      </c>
      <c r="C25" s="483">
        <v>0</v>
      </c>
      <c r="D25" s="483">
        <v>0</v>
      </c>
      <c r="E25" s="483">
        <v>0</v>
      </c>
      <c r="F25" s="483">
        <v>0</v>
      </c>
      <c r="G25" s="483">
        <v>0</v>
      </c>
      <c r="H25" s="483">
        <v>0</v>
      </c>
      <c r="I25" s="483">
        <v>0</v>
      </c>
      <c r="J25" s="483">
        <v>0</v>
      </c>
      <c r="K25" s="483">
        <v>0</v>
      </c>
      <c r="L25" s="483">
        <v>0</v>
      </c>
      <c r="M25" s="483">
        <v>0</v>
      </c>
      <c r="N25" s="483">
        <v>0</v>
      </c>
      <c r="O25" s="483">
        <v>0</v>
      </c>
    </row>
    <row r="26" spans="1:15" ht="13.5" customHeight="1">
      <c r="A26" s="482" t="s">
        <v>292</v>
      </c>
      <c r="B26" s="483">
        <v>0</v>
      </c>
      <c r="C26" s="483">
        <v>0</v>
      </c>
      <c r="D26" s="483">
        <v>0</v>
      </c>
      <c r="E26" s="483">
        <v>0</v>
      </c>
      <c r="F26" s="483">
        <v>0</v>
      </c>
      <c r="G26" s="483">
        <v>0</v>
      </c>
      <c r="H26" s="483">
        <v>0</v>
      </c>
      <c r="I26" s="483">
        <v>0</v>
      </c>
      <c r="J26" s="483">
        <v>0</v>
      </c>
      <c r="K26" s="483">
        <v>0</v>
      </c>
      <c r="L26" s="483">
        <v>0</v>
      </c>
      <c r="M26" s="483">
        <v>0</v>
      </c>
      <c r="N26" s="483">
        <v>0</v>
      </c>
      <c r="O26" s="483">
        <v>0</v>
      </c>
    </row>
    <row r="27" spans="1:15" ht="13.5" customHeight="1">
      <c r="A27" s="482" t="s">
        <v>288</v>
      </c>
      <c r="B27" s="483">
        <v>0</v>
      </c>
      <c r="C27" s="483">
        <v>0</v>
      </c>
      <c r="D27" s="483">
        <v>0</v>
      </c>
      <c r="E27" s="483">
        <v>0</v>
      </c>
      <c r="F27" s="483">
        <v>0</v>
      </c>
      <c r="G27" s="483">
        <v>0</v>
      </c>
      <c r="H27" s="483">
        <v>0</v>
      </c>
      <c r="I27" s="483">
        <v>0</v>
      </c>
      <c r="J27" s="483">
        <v>0</v>
      </c>
      <c r="K27" s="483">
        <v>0</v>
      </c>
      <c r="L27" s="483">
        <v>0</v>
      </c>
      <c r="M27" s="483">
        <v>0</v>
      </c>
      <c r="N27" s="483">
        <v>0</v>
      </c>
      <c r="O27" s="483">
        <v>0</v>
      </c>
    </row>
    <row r="28" spans="1:15" ht="22.5">
      <c r="A28" s="482" t="s">
        <v>283</v>
      </c>
      <c r="B28" s="483">
        <v>0</v>
      </c>
      <c r="C28" s="483">
        <v>0</v>
      </c>
      <c r="D28" s="483">
        <v>0</v>
      </c>
      <c r="E28" s="483">
        <v>0</v>
      </c>
      <c r="F28" s="483">
        <v>0</v>
      </c>
      <c r="G28" s="483">
        <v>0</v>
      </c>
      <c r="H28" s="483">
        <v>0</v>
      </c>
      <c r="I28" s="483">
        <v>0</v>
      </c>
      <c r="J28" s="483">
        <v>0</v>
      </c>
      <c r="K28" s="483">
        <v>0</v>
      </c>
      <c r="L28" s="483">
        <v>0</v>
      </c>
      <c r="M28" s="483">
        <v>0</v>
      </c>
      <c r="N28" s="483">
        <v>0</v>
      </c>
      <c r="O28" s="483">
        <v>0</v>
      </c>
    </row>
    <row r="29" spans="1:15" ht="13.5" customHeight="1">
      <c r="A29" s="482" t="s">
        <v>289</v>
      </c>
      <c r="B29" s="483">
        <v>0</v>
      </c>
      <c r="C29" s="483">
        <v>0</v>
      </c>
      <c r="D29" s="483">
        <v>0</v>
      </c>
      <c r="E29" s="483">
        <v>0</v>
      </c>
      <c r="F29" s="483">
        <v>0</v>
      </c>
      <c r="G29" s="483">
        <v>0</v>
      </c>
      <c r="H29" s="483">
        <v>0</v>
      </c>
      <c r="I29" s="483">
        <v>0</v>
      </c>
      <c r="J29" s="483">
        <v>0</v>
      </c>
      <c r="K29" s="483">
        <v>0</v>
      </c>
      <c r="L29" s="483">
        <v>0</v>
      </c>
      <c r="M29" s="483">
        <v>0</v>
      </c>
      <c r="N29" s="483">
        <v>0</v>
      </c>
      <c r="O29" s="483">
        <v>0</v>
      </c>
    </row>
    <row r="30" spans="1:15" ht="13.5" customHeight="1">
      <c r="A30" s="480" t="s">
        <v>293</v>
      </c>
      <c r="B30" s="481">
        <v>3599901.437390001</v>
      </c>
      <c r="C30" s="481">
        <v>42574.897249999995</v>
      </c>
      <c r="D30" s="481">
        <v>7249.6107099999999</v>
      </c>
      <c r="E30" s="481">
        <v>1248.06927</v>
      </c>
      <c r="F30" s="481">
        <v>2197.8736200000003</v>
      </c>
      <c r="G30" s="481">
        <v>848.20577000000014</v>
      </c>
      <c r="H30" s="481">
        <v>2330.8603899999998</v>
      </c>
      <c r="I30" s="481">
        <v>653.35996999999998</v>
      </c>
      <c r="J30" s="481">
        <v>29564.207030000005</v>
      </c>
      <c r="K30" s="481">
        <v>29225.672399999999</v>
      </c>
      <c r="L30" s="481">
        <v>3641243.9891400007</v>
      </c>
      <c r="M30" s="481">
        <v>74550.204660000018</v>
      </c>
      <c r="N30" s="481">
        <v>35894.829749999997</v>
      </c>
      <c r="O30" s="481">
        <v>5850.7476200000001</v>
      </c>
    </row>
    <row r="31" spans="1:15" ht="12.75" customHeight="1">
      <c r="A31" s="21" t="s">
        <v>294</v>
      </c>
      <c r="L31" s="122"/>
    </row>
    <row r="32" spans="1:15" ht="12.75" customHeight="1">
      <c r="B32" s="122"/>
      <c r="L32" s="122"/>
    </row>
    <row r="33" spans="1:15" ht="12.75" customHeight="1">
      <c r="A33" s="586"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48" t="s">
        <v>935</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301" customWidth="1"/>
    <col min="2" max="2" width="19.42578125" style="301" customWidth="1"/>
    <col min="3" max="16384" width="9.140625" style="301"/>
  </cols>
  <sheetData>
    <row r="1" spans="1:2">
      <c r="A1" s="137" t="s">
        <v>797</v>
      </c>
    </row>
    <row r="2" spans="1:2">
      <c r="A2" s="499" t="s">
        <v>798</v>
      </c>
    </row>
    <row r="4" spans="1:2">
      <c r="B4" s="13" t="s">
        <v>1325</v>
      </c>
    </row>
    <row r="5" spans="1:2" ht="50.25" customHeight="1">
      <c r="A5" s="739" t="s">
        <v>800</v>
      </c>
      <c r="B5" s="739" t="s">
        <v>799</v>
      </c>
    </row>
    <row r="6" spans="1:2" ht="12.75" customHeight="1">
      <c r="A6" s="755">
        <v>42735</v>
      </c>
      <c r="B6" s="756">
        <v>5360.5498586502081</v>
      </c>
    </row>
    <row r="7" spans="1:2" ht="12.75" customHeight="1">
      <c r="A7" s="755">
        <v>42825</v>
      </c>
      <c r="B7" s="756">
        <v>5005.380372951091</v>
      </c>
    </row>
    <row r="8" spans="1:2" ht="12.75" customHeight="1">
      <c r="A8" s="755">
        <v>42916</v>
      </c>
      <c r="B8" s="756">
        <v>18911.764140951622</v>
      </c>
    </row>
    <row r="9" spans="1:2" ht="12.75" customHeight="1">
      <c r="A9" s="755">
        <v>43008</v>
      </c>
      <c r="B9" s="756">
        <v>18246.356153693006</v>
      </c>
    </row>
    <row r="10" spans="1:2" ht="12.75" customHeight="1">
      <c r="A10" s="755">
        <v>43100</v>
      </c>
      <c r="B10" s="756">
        <v>17633.888775632091</v>
      </c>
    </row>
    <row r="11" spans="1:2" ht="12.75" customHeight="1">
      <c r="A11" s="755">
        <v>43190</v>
      </c>
      <c r="B11" s="756">
        <v>17240.995731634481</v>
      </c>
    </row>
    <row r="12" spans="1:2" ht="12.75" customHeight="1">
      <c r="A12" s="755">
        <v>43281</v>
      </c>
      <c r="B12" s="756">
        <v>16698.389825469505</v>
      </c>
    </row>
    <row r="13" spans="1:2" ht="12.75" customHeight="1">
      <c r="A13" s="755">
        <v>43373</v>
      </c>
      <c r="B13" s="756">
        <v>16133.227658106043</v>
      </c>
    </row>
    <row r="14" spans="1:2" ht="12.75" customHeight="1">
      <c r="A14" s="755">
        <v>43465</v>
      </c>
      <c r="B14" s="756">
        <v>15499.972177317672</v>
      </c>
    </row>
    <row r="15" spans="1:2" ht="12.75" customHeight="1">
      <c r="A15" s="755">
        <v>43555</v>
      </c>
      <c r="B15" s="756">
        <v>14762.952525051431</v>
      </c>
    </row>
    <row r="16" spans="1:2">
      <c r="A16" s="755">
        <v>43646</v>
      </c>
      <c r="B16" s="756">
        <v>14112.580264118389</v>
      </c>
    </row>
    <row r="17" spans="1:2">
      <c r="A17" s="755">
        <v>43738</v>
      </c>
      <c r="B17" s="756">
        <v>13377.254628707944</v>
      </c>
    </row>
    <row r="18" spans="1:2">
      <c r="A18" s="755">
        <v>43830</v>
      </c>
      <c r="B18" s="756">
        <v>12863.446034906099</v>
      </c>
    </row>
    <row r="19" spans="1:2">
      <c r="A19" s="755">
        <v>43921</v>
      </c>
      <c r="B19" s="756">
        <v>12442.159421328552</v>
      </c>
    </row>
    <row r="20" spans="1:2">
      <c r="A20" s="755">
        <v>44012</v>
      </c>
      <c r="B20" s="756">
        <v>12846.786085340766</v>
      </c>
    </row>
    <row r="21" spans="1:2">
      <c r="A21" s="755">
        <v>44104</v>
      </c>
      <c r="B21" s="756">
        <v>13140.129540115468</v>
      </c>
    </row>
    <row r="22" spans="1:2">
      <c r="A22" s="755">
        <v>44196</v>
      </c>
      <c r="B22" s="756">
        <v>12563.543457429161</v>
      </c>
    </row>
    <row r="23" spans="1:2">
      <c r="A23" s="755">
        <v>44286</v>
      </c>
      <c r="B23" s="756">
        <v>11828.083975048112</v>
      </c>
    </row>
    <row r="24" spans="1:2">
      <c r="A24" s="755">
        <v>44377</v>
      </c>
      <c r="B24" s="756">
        <v>11165.416486827258</v>
      </c>
    </row>
    <row r="25" spans="1:2">
      <c r="A25" s="755">
        <v>44469</v>
      </c>
      <c r="B25" s="756">
        <v>10458.457596389937</v>
      </c>
    </row>
    <row r="26" spans="1:2">
      <c r="A26" s="755">
        <v>44561</v>
      </c>
      <c r="B26" s="756">
        <v>9608.6311354436275</v>
      </c>
    </row>
    <row r="27" spans="1:2">
      <c r="A27" s="755">
        <v>44651</v>
      </c>
      <c r="B27" s="756">
        <v>8443.7301586037538</v>
      </c>
    </row>
    <row r="28" spans="1:2">
      <c r="A28" s="755">
        <v>44742</v>
      </c>
      <c r="B28" s="756">
        <v>8060.9663892759972</v>
      </c>
    </row>
    <row r="29" spans="1:2">
      <c r="A29" s="755">
        <v>44834</v>
      </c>
      <c r="B29" s="756">
        <v>7013.6522503152155</v>
      </c>
    </row>
    <row r="30" spans="1:2">
      <c r="A30" s="755">
        <v>44926</v>
      </c>
      <c r="B30" s="756">
        <v>5800.6025363328672</v>
      </c>
    </row>
    <row r="31" spans="1:2">
      <c r="A31" s="755">
        <v>45016</v>
      </c>
      <c r="B31" s="756">
        <v>4830.21774</v>
      </c>
    </row>
    <row r="32" spans="1:2">
      <c r="A32" s="755">
        <v>45107</v>
      </c>
      <c r="B32" s="756">
        <v>4182.1671299999998</v>
      </c>
    </row>
    <row r="33" spans="1:2">
      <c r="A33" s="755">
        <v>45199</v>
      </c>
      <c r="B33" s="756">
        <v>3485.3836900000001</v>
      </c>
    </row>
    <row r="34" spans="1:2">
      <c r="A34" s="755">
        <v>45291</v>
      </c>
      <c r="B34" s="756">
        <v>3575.3737800000004</v>
      </c>
    </row>
    <row r="35" spans="1:2">
      <c r="A35" s="755">
        <v>45382</v>
      </c>
      <c r="B35" s="756">
        <v>3590.4008199999994</v>
      </c>
    </row>
    <row r="36" spans="1:2">
      <c r="A36" s="755">
        <v>45473</v>
      </c>
      <c r="B36" s="756">
        <v>3775.4137700000001</v>
      </c>
    </row>
    <row r="37" spans="1:2">
      <c r="A37" s="755">
        <v>45565</v>
      </c>
      <c r="B37" s="756">
        <v>4062.9898800000001</v>
      </c>
    </row>
    <row r="38" spans="1:2">
      <c r="A38" s="21" t="s">
        <v>801</v>
      </c>
    </row>
    <row r="55" spans="8:8">
      <c r="H55" s="34" t="s">
        <v>936</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580" t="s">
        <v>671</v>
      </c>
      <c r="B1" s="487"/>
      <c r="C1" s="487"/>
      <c r="D1" s="488" t="s">
        <v>1627</v>
      </c>
      <c r="G1" s="944"/>
    </row>
    <row r="2" spans="1:7" ht="15" customHeight="1">
      <c r="A2" s="501" t="s">
        <v>672</v>
      </c>
      <c r="B2" s="487"/>
      <c r="C2" s="494"/>
      <c r="D2" s="495" t="s">
        <v>1628</v>
      </c>
    </row>
    <row r="3" spans="1:7" ht="15" customHeight="1">
      <c r="A3" s="919"/>
      <c r="B3" s="487"/>
      <c r="C3" s="494"/>
      <c r="D3" s="495"/>
    </row>
    <row r="4" spans="1:7" ht="15" customHeight="1">
      <c r="A4" s="137" t="s">
        <v>673</v>
      </c>
      <c r="B4" s="487"/>
      <c r="C4" s="494"/>
      <c r="D4" s="495"/>
    </row>
    <row r="5" spans="1:7" ht="15" customHeight="1">
      <c r="A5" s="496" t="s">
        <v>674</v>
      </c>
      <c r="B5" s="487"/>
      <c r="C5" s="494"/>
      <c r="D5" s="495"/>
    </row>
    <row r="6" spans="1:7" ht="15" customHeight="1">
      <c r="A6" s="907" t="s">
        <v>1212</v>
      </c>
      <c r="B6" s="757">
        <v>45565</v>
      </c>
      <c r="C6" s="494"/>
      <c r="D6" s="495"/>
    </row>
    <row r="7" spans="1:7" ht="23.25">
      <c r="A7" s="589" t="s">
        <v>230</v>
      </c>
      <c r="B7" s="486">
        <v>4</v>
      </c>
      <c r="C7" s="590"/>
      <c r="D7" s="591"/>
    </row>
    <row r="8" spans="1:7">
      <c r="B8" s="219"/>
      <c r="C8" s="220"/>
      <c r="D8" s="218"/>
      <c r="E8" s="221"/>
    </row>
    <row r="9" spans="1:7">
      <c r="A9" s="211" t="s">
        <v>675</v>
      </c>
    </row>
    <row r="10" spans="1:7">
      <c r="A10" s="497" t="s">
        <v>676</v>
      </c>
    </row>
    <row r="11" spans="1:7" ht="12.75" customHeight="1">
      <c r="A11"/>
      <c r="B11"/>
      <c r="C11"/>
      <c r="D11" s="13" t="s">
        <v>1325</v>
      </c>
    </row>
    <row r="12" spans="1:7" ht="44.25" customHeight="1">
      <c r="A12" s="898"/>
      <c r="B12" s="898"/>
      <c r="C12" s="1256" t="s">
        <v>333</v>
      </c>
      <c r="D12" s="1256"/>
    </row>
    <row r="13" spans="1:7" ht="22.5" customHeight="1">
      <c r="A13" s="1256" t="s">
        <v>233</v>
      </c>
      <c r="B13" s="484" t="s">
        <v>231</v>
      </c>
      <c r="C13" s="1256" t="s">
        <v>232</v>
      </c>
      <c r="D13" s="1256" t="s">
        <v>1211</v>
      </c>
    </row>
    <row r="14" spans="1:7" ht="22.5" customHeight="1">
      <c r="A14" s="1258"/>
      <c r="B14" s="903">
        <v>45565</v>
      </c>
      <c r="C14" s="1256"/>
      <c r="D14" s="1256"/>
      <c r="E14" s="312"/>
    </row>
    <row r="15" spans="1:7" ht="15">
      <c r="A15" s="434" t="s">
        <v>234</v>
      </c>
      <c r="B15" s="431">
        <v>3543.0828000000001</v>
      </c>
      <c r="C15" s="432">
        <v>-2.7020326745521423E-2</v>
      </c>
      <c r="D15" s="431">
        <v>-98.393889999999828</v>
      </c>
      <c r="F15" s="52"/>
    </row>
    <row r="16" spans="1:7">
      <c r="A16" s="434" t="s">
        <v>235</v>
      </c>
      <c r="B16" s="431">
        <v>17771.416219999999</v>
      </c>
      <c r="C16" s="432">
        <v>0.23390616119367397</v>
      </c>
      <c r="D16" s="431">
        <v>3368.8491699999977</v>
      </c>
    </row>
    <row r="17" spans="1:6" ht="22.5">
      <c r="A17" s="437" t="s">
        <v>236</v>
      </c>
      <c r="B17" s="431">
        <v>31.044850000000004</v>
      </c>
      <c r="C17" s="432">
        <v>1.0369641833703737E-2</v>
      </c>
      <c r="D17" s="431">
        <v>0.31862000000000279</v>
      </c>
      <c r="F17" s="52"/>
    </row>
    <row r="18" spans="1:6">
      <c r="A18" s="592" t="s">
        <v>238</v>
      </c>
      <c r="B18" s="593">
        <v>21345.543869999998</v>
      </c>
      <c r="C18" s="594">
        <v>0.18095798206166608</v>
      </c>
      <c r="D18" s="593">
        <v>3270.7739000000001</v>
      </c>
    </row>
    <row r="19" spans="1:6">
      <c r="A19" s="434" t="s">
        <v>237</v>
      </c>
      <c r="B19" s="435">
        <v>9821.0049699999981</v>
      </c>
      <c r="C19" s="436">
        <v>9.2402616607827462E-2</v>
      </c>
      <c r="D19" s="435">
        <v>830.72535999999855</v>
      </c>
    </row>
    <row r="20" spans="1:6">
      <c r="A20" s="434" t="s">
        <v>243</v>
      </c>
      <c r="B20" s="431">
        <v>0</v>
      </c>
      <c r="C20" s="897" t="e">
        <v>#DIV/0!</v>
      </c>
      <c r="D20" s="485">
        <v>0</v>
      </c>
    </row>
    <row r="21" spans="1:6">
      <c r="A21" s="434" t="s">
        <v>239</v>
      </c>
      <c r="B21" s="431">
        <v>1064.6811</v>
      </c>
      <c r="C21" s="432">
        <v>-9.439418518445955E-2</v>
      </c>
      <c r="D21" s="431">
        <v>-110.97510999999986</v>
      </c>
    </row>
    <row r="22" spans="1:6">
      <c r="A22" s="434" t="s">
        <v>240</v>
      </c>
      <c r="B22" s="431">
        <v>10276.845160000001</v>
      </c>
      <c r="C22" s="432">
        <v>0.3230228567041834</v>
      </c>
      <c r="D22" s="431">
        <v>2509.1447699999999</v>
      </c>
    </row>
    <row r="23" spans="1:6" ht="22.5">
      <c r="A23" s="437" t="s">
        <v>241</v>
      </c>
      <c r="B23" s="431">
        <v>183.01265999999998</v>
      </c>
      <c r="C23" s="432">
        <v>0.29673188776860382</v>
      </c>
      <c r="D23" s="431">
        <v>41.878889999999956</v>
      </c>
    </row>
    <row r="24" spans="1:6">
      <c r="A24" s="592" t="s">
        <v>242</v>
      </c>
      <c r="B24" s="595">
        <v>21345.543890000001</v>
      </c>
      <c r="C24" s="596">
        <v>0.18095798186143336</v>
      </c>
      <c r="D24" s="595">
        <v>3270.7739000000001</v>
      </c>
    </row>
    <row r="25" spans="1:6">
      <c r="A25" s="21" t="s">
        <v>259</v>
      </c>
    </row>
    <row r="26" spans="1:6">
      <c r="A26" s="21"/>
    </row>
    <row r="27" spans="1:6">
      <c r="A27" s="212" t="s">
        <v>677</v>
      </c>
    </row>
    <row r="28" spans="1:6">
      <c r="A28" s="498" t="s">
        <v>678</v>
      </c>
    </row>
    <row r="29" spans="1:6">
      <c r="D29" s="13" t="s">
        <v>1325</v>
      </c>
    </row>
    <row r="30" spans="1:6" ht="47.25" customHeight="1">
      <c r="A30" s="899"/>
      <c r="B30" s="899"/>
      <c r="C30" s="1257" t="s">
        <v>353</v>
      </c>
      <c r="D30" s="1257"/>
    </row>
    <row r="31" spans="1:6" ht="24" customHeight="1">
      <c r="A31" s="1256" t="s">
        <v>233</v>
      </c>
      <c r="B31" s="484" t="s">
        <v>245</v>
      </c>
      <c r="C31" s="1256" t="s">
        <v>232</v>
      </c>
      <c r="D31" s="1256" t="s">
        <v>1211</v>
      </c>
    </row>
    <row r="32" spans="1:6" ht="24">
      <c r="A32" s="1258"/>
      <c r="B32" s="903" t="s">
        <v>1631</v>
      </c>
      <c r="C32" s="1256"/>
      <c r="D32" s="1256"/>
    </row>
    <row r="33" spans="1:4">
      <c r="A33" s="437" t="s">
        <v>246</v>
      </c>
      <c r="B33" s="489">
        <v>1083.4996000000001</v>
      </c>
      <c r="C33" s="432">
        <v>0.59917687597944103</v>
      </c>
      <c r="D33" s="431">
        <v>405.96379000000013</v>
      </c>
    </row>
    <row r="34" spans="1:4">
      <c r="A34" s="437" t="s">
        <v>247</v>
      </c>
      <c r="B34" s="489">
        <v>329.65722000000005</v>
      </c>
      <c r="C34" s="432">
        <v>0.64763462526916904</v>
      </c>
      <c r="D34" s="431">
        <v>129.57814000000008</v>
      </c>
    </row>
    <row r="35" spans="1:4">
      <c r="A35" s="437" t="s">
        <v>248</v>
      </c>
      <c r="B35" s="489">
        <v>753.84238000000005</v>
      </c>
      <c r="C35" s="432">
        <v>0.57887057116149576</v>
      </c>
      <c r="D35" s="431">
        <v>276.38565000000006</v>
      </c>
    </row>
    <row r="36" spans="1:4">
      <c r="A36" s="437" t="s">
        <v>249</v>
      </c>
      <c r="B36" s="489">
        <v>821.8755900000001</v>
      </c>
      <c r="C36" s="432">
        <v>0.26050553831419543</v>
      </c>
      <c r="D36" s="431">
        <v>169.85498000000007</v>
      </c>
    </row>
    <row r="37" spans="1:4">
      <c r="A37" s="437" t="s">
        <v>250</v>
      </c>
      <c r="B37" s="489">
        <v>406.03550999999999</v>
      </c>
      <c r="C37" s="432">
        <v>1.1319032313991171</v>
      </c>
      <c r="D37" s="431">
        <v>215.57868999999999</v>
      </c>
    </row>
    <row r="38" spans="1:4" ht="22.5">
      <c r="A38" s="437" t="s">
        <v>251</v>
      </c>
      <c r="B38" s="489">
        <v>415.84007999999994</v>
      </c>
      <c r="C38" s="490">
        <v>-9.9062601942843137E-2</v>
      </c>
      <c r="D38" s="431">
        <v>-45.72371000000004</v>
      </c>
    </row>
    <row r="39" spans="1:4">
      <c r="A39" s="437" t="s">
        <v>253</v>
      </c>
      <c r="B39" s="489">
        <v>342.75382000000002</v>
      </c>
      <c r="C39" s="432">
        <v>-0.26911339399656542</v>
      </c>
      <c r="D39" s="431">
        <v>-126.20240000000001</v>
      </c>
    </row>
    <row r="40" spans="1:4">
      <c r="A40" s="437" t="s">
        <v>252</v>
      </c>
      <c r="B40" s="489">
        <v>877.6085700000001</v>
      </c>
      <c r="C40" s="432">
        <v>9.4944128638409772E-2</v>
      </c>
      <c r="D40" s="431">
        <v>76.098660000000223</v>
      </c>
    </row>
    <row r="41" spans="1:4" ht="22.5">
      <c r="A41" s="437" t="s">
        <v>254</v>
      </c>
      <c r="B41" s="489">
        <v>-534.85474999999997</v>
      </c>
      <c r="C41" s="490">
        <v>0.60832601195915148</v>
      </c>
      <c r="D41" s="431">
        <v>-202.30105999999995</v>
      </c>
    </row>
    <row r="42" spans="1:4">
      <c r="A42" s="437" t="s">
        <v>256</v>
      </c>
      <c r="B42" s="489">
        <v>2248.1290099999997</v>
      </c>
      <c r="C42" s="432">
        <v>0.24999344458318612</v>
      </c>
      <c r="D42" s="431">
        <v>449.61636999999973</v>
      </c>
    </row>
    <row r="43" spans="1:4">
      <c r="A43" s="437" t="s">
        <v>255</v>
      </c>
      <c r="B43" s="489">
        <v>1613.3012999999999</v>
      </c>
      <c r="C43" s="432">
        <v>0.35338867555769504</v>
      </c>
      <c r="D43" s="431">
        <v>421.25548999999978</v>
      </c>
    </row>
    <row r="44" spans="1:4" ht="22.5">
      <c r="A44" s="437" t="s">
        <v>257</v>
      </c>
      <c r="B44" s="489">
        <v>634.82772</v>
      </c>
      <c r="C44" s="490">
        <v>4.676412393403287E-2</v>
      </c>
      <c r="D44" s="431">
        <v>28.36089000000004</v>
      </c>
    </row>
    <row r="45" spans="1:4">
      <c r="A45" s="437" t="s">
        <v>260</v>
      </c>
      <c r="B45" s="489">
        <v>17.660139999999998</v>
      </c>
      <c r="C45" s="490">
        <v>1.7518164805387657</v>
      </c>
      <c r="D45" s="431">
        <v>11.242509999999999</v>
      </c>
    </row>
    <row r="46" spans="1:4" ht="21.75">
      <c r="A46" s="597" t="s">
        <v>258</v>
      </c>
      <c r="B46" s="598">
        <v>617.16757999999993</v>
      </c>
      <c r="C46" s="599">
        <v>2.8528294013224254E-2</v>
      </c>
      <c r="D46" s="593">
        <v>17.118380000000002</v>
      </c>
    </row>
    <row r="47" spans="1:4">
      <c r="A47" s="21" t="s">
        <v>259</v>
      </c>
    </row>
    <row r="49" spans="1:5">
      <c r="A49" s="212" t="s">
        <v>1062</v>
      </c>
    </row>
    <row r="50" spans="1:5">
      <c r="A50" s="498" t="s">
        <v>680</v>
      </c>
    </row>
    <row r="51" spans="1:5">
      <c r="B51" s="64"/>
      <c r="C51" s="13" t="s">
        <v>1325</v>
      </c>
    </row>
    <row r="52" spans="1:5" ht="22.5">
      <c r="A52" s="1256" t="s">
        <v>233</v>
      </c>
      <c r="B52" s="484" t="s">
        <v>245</v>
      </c>
      <c r="C52" s="906" t="s">
        <v>32</v>
      </c>
      <c r="D52" s="1210"/>
      <c r="E52" s="1210"/>
    </row>
    <row r="53" spans="1:5" ht="24">
      <c r="A53" s="1258"/>
      <c r="B53" s="903" t="s">
        <v>1631</v>
      </c>
      <c r="C53" s="910" t="s">
        <v>30</v>
      </c>
      <c r="D53" s="1210"/>
      <c r="E53" s="1210"/>
    </row>
    <row r="54" spans="1:5">
      <c r="A54" s="491" t="s">
        <v>261</v>
      </c>
      <c r="B54" s="492">
        <v>60774.213040000002</v>
      </c>
      <c r="C54" s="432">
        <f>B54/B$57</f>
        <v>0.8887574151409815</v>
      </c>
      <c r="D54" s="214"/>
      <c r="E54" s="215"/>
    </row>
    <row r="55" spans="1:5" ht="22.5">
      <c r="A55" s="437" t="s">
        <v>262</v>
      </c>
      <c r="B55" s="492">
        <v>0</v>
      </c>
      <c r="C55" s="432">
        <f t="shared" ref="C55:C56" si="0">B55/B$57</f>
        <v>0</v>
      </c>
      <c r="D55" s="214"/>
      <c r="E55" s="215"/>
    </row>
    <row r="56" spans="1:5" ht="22.5">
      <c r="A56" s="437" t="s">
        <v>263</v>
      </c>
      <c r="B56" s="492">
        <v>7606.8907399999998</v>
      </c>
      <c r="C56" s="432">
        <f t="shared" si="0"/>
        <v>0.11124258485901847</v>
      </c>
      <c r="D56" s="214"/>
      <c r="E56" s="215"/>
    </row>
    <row r="57" spans="1:5">
      <c r="A57" s="600" t="s">
        <v>264</v>
      </c>
      <c r="B57" s="601">
        <v>68381.103780000005</v>
      </c>
      <c r="C57" s="599">
        <f>SUM(C54:C56)</f>
        <v>1</v>
      </c>
      <c r="D57" s="216"/>
      <c r="E57" s="217"/>
    </row>
    <row r="58" spans="1:5">
      <c r="A58" s="21" t="s">
        <v>244</v>
      </c>
      <c r="C58" s="908"/>
    </row>
    <row r="59" spans="1:5">
      <c r="A59" s="21"/>
    </row>
    <row r="60" spans="1:5">
      <c r="A60" s="212" t="s">
        <v>681</v>
      </c>
    </row>
    <row r="61" spans="1:5">
      <c r="A61" s="498" t="s">
        <v>682</v>
      </c>
    </row>
    <row r="62" spans="1:5">
      <c r="A62" s="21"/>
      <c r="B62" s="64"/>
      <c r="C62" s="13" t="s">
        <v>1325</v>
      </c>
    </row>
    <row r="63" spans="1:5" ht="22.5">
      <c r="A63" s="1256" t="s">
        <v>233</v>
      </c>
      <c r="B63" s="484" t="s">
        <v>231</v>
      </c>
      <c r="C63" s="906" t="s">
        <v>32</v>
      </c>
    </row>
    <row r="64" spans="1:5">
      <c r="A64" s="1258"/>
      <c r="B64" s="903">
        <v>45565</v>
      </c>
      <c r="C64" s="910" t="s">
        <v>30</v>
      </c>
    </row>
    <row r="65" spans="1:5">
      <c r="A65" s="491" t="s">
        <v>265</v>
      </c>
      <c r="B65" s="492">
        <v>11596.727849999999</v>
      </c>
      <c r="C65" s="432">
        <f>B65/B$68</f>
        <v>0.83123954836618175</v>
      </c>
    </row>
    <row r="66" spans="1:5" ht="22.5">
      <c r="A66" s="437" t="s">
        <v>262</v>
      </c>
      <c r="B66" s="492">
        <v>0</v>
      </c>
      <c r="C66" s="432">
        <f t="shared" ref="C66:C67" si="1">B66/B$68</f>
        <v>0</v>
      </c>
    </row>
    <row r="67" spans="1:5" ht="22.5">
      <c r="A67" s="437" t="s">
        <v>263</v>
      </c>
      <c r="B67" s="492">
        <v>2354.3983600000001</v>
      </c>
      <c r="C67" s="432">
        <f t="shared" si="1"/>
        <v>0.16876045163381834</v>
      </c>
    </row>
    <row r="68" spans="1:5">
      <c r="A68" s="600" t="s">
        <v>266</v>
      </c>
      <c r="B68" s="601">
        <v>13951.126209999999</v>
      </c>
      <c r="C68" s="599">
        <f>SUM(C65:C67)</f>
        <v>1</v>
      </c>
    </row>
    <row r="69" spans="1:5">
      <c r="A69" s="21" t="s">
        <v>259</v>
      </c>
      <c r="C69" s="909"/>
    </row>
    <row r="70" spans="1:5">
      <c r="A70" s="920"/>
      <c r="C70" s="909"/>
    </row>
    <row r="71" spans="1:5">
      <c r="A71" s="920"/>
    </row>
    <row r="72" spans="1:5">
      <c r="A72" s="586" t="s">
        <v>81</v>
      </c>
      <c r="E72" s="34" t="s">
        <v>992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38" customWidth="1"/>
    <col min="2" max="2" width="19.28515625" style="738" customWidth="1"/>
    <col min="3" max="16384" width="9.140625" style="738"/>
  </cols>
  <sheetData>
    <row r="1" spans="1:7" ht="12.75">
      <c r="A1" s="137" t="s">
        <v>802</v>
      </c>
      <c r="G1" s="55"/>
    </row>
    <row r="2" spans="1:7">
      <c r="A2" s="499" t="s">
        <v>803</v>
      </c>
    </row>
    <row r="4" spans="1:7">
      <c r="B4" s="13" t="s">
        <v>1325</v>
      </c>
    </row>
    <row r="5" spans="1:7" ht="48">
      <c r="A5" s="742" t="s">
        <v>800</v>
      </c>
      <c r="B5" s="742" t="s">
        <v>804</v>
      </c>
    </row>
    <row r="6" spans="1:7">
      <c r="A6" s="741">
        <v>42735</v>
      </c>
      <c r="B6" s="740">
        <v>159731.2424712987</v>
      </c>
    </row>
    <row r="7" spans="1:7">
      <c r="A7" s="741">
        <v>42825</v>
      </c>
      <c r="B7" s="740">
        <v>152142.7703311434</v>
      </c>
    </row>
    <row r="8" spans="1:7">
      <c r="A8" s="741">
        <v>42916</v>
      </c>
      <c r="B8" s="740">
        <v>116428.2208043002</v>
      </c>
    </row>
    <row r="9" spans="1:7">
      <c r="A9" s="741">
        <v>43008</v>
      </c>
      <c r="B9" s="740">
        <v>118674.3446187537</v>
      </c>
    </row>
    <row r="10" spans="1:7">
      <c r="A10" s="741">
        <v>43100</v>
      </c>
      <c r="B10" s="740">
        <v>146958.99762028002</v>
      </c>
    </row>
    <row r="11" spans="1:7">
      <c r="A11" s="741">
        <v>43190</v>
      </c>
      <c r="B11" s="740">
        <v>119567.87473754065</v>
      </c>
    </row>
    <row r="12" spans="1:7">
      <c r="A12" s="741">
        <v>43281</v>
      </c>
      <c r="B12" s="740">
        <v>112576.96625788041</v>
      </c>
    </row>
    <row r="13" spans="1:7">
      <c r="A13" s="741">
        <v>43373</v>
      </c>
      <c r="B13" s="740">
        <v>107630.01178445814</v>
      </c>
    </row>
    <row r="14" spans="1:7">
      <c r="A14" s="741">
        <v>43465</v>
      </c>
      <c r="B14" s="740">
        <v>150092.2386395912</v>
      </c>
    </row>
    <row r="15" spans="1:7">
      <c r="A15" s="741">
        <v>43555</v>
      </c>
      <c r="B15" s="740">
        <v>148003.31107704557</v>
      </c>
    </row>
    <row r="16" spans="1:7">
      <c r="A16" s="741" t="s">
        <v>808</v>
      </c>
      <c r="B16" s="740">
        <v>127856.52876766871</v>
      </c>
    </row>
    <row r="17" spans="1:2">
      <c r="A17" s="741">
        <v>43738</v>
      </c>
      <c r="B17" s="740">
        <v>157048.07618289202</v>
      </c>
    </row>
    <row r="18" spans="1:2">
      <c r="A18" s="741">
        <v>43830</v>
      </c>
      <c r="B18" s="740">
        <v>168550.04707545295</v>
      </c>
    </row>
    <row r="19" spans="1:2">
      <c r="A19" s="741">
        <v>43921</v>
      </c>
      <c r="B19" s="740">
        <v>167446.26327029002</v>
      </c>
    </row>
    <row r="20" spans="1:2">
      <c r="A20" s="741">
        <v>44012</v>
      </c>
      <c r="B20" s="740">
        <v>203899.62697723808</v>
      </c>
    </row>
    <row r="21" spans="1:2">
      <c r="A21" s="741">
        <v>44104</v>
      </c>
      <c r="B21" s="740">
        <v>177869.08103258343</v>
      </c>
    </row>
    <row r="22" spans="1:2">
      <c r="A22" s="741">
        <v>44196</v>
      </c>
      <c r="B22" s="740">
        <v>241493.62867476273</v>
      </c>
    </row>
    <row r="23" spans="1:2">
      <c r="A23" s="741">
        <v>44286</v>
      </c>
      <c r="B23" s="740">
        <v>237645.01494060655</v>
      </c>
    </row>
    <row r="24" spans="1:2">
      <c r="A24" s="741">
        <v>44377</v>
      </c>
      <c r="B24" s="740">
        <v>240655.43032848896</v>
      </c>
    </row>
    <row r="25" spans="1:2">
      <c r="A25" s="741">
        <v>44469</v>
      </c>
      <c r="B25" s="740">
        <v>229136.77986196824</v>
      </c>
    </row>
    <row r="26" spans="1:2">
      <c r="A26" s="741">
        <v>44561</v>
      </c>
      <c r="B26" s="740">
        <v>273254.65849625051</v>
      </c>
    </row>
    <row r="27" spans="1:2">
      <c r="A27" s="741">
        <v>44651</v>
      </c>
      <c r="B27" s="740">
        <v>278508.74748423917</v>
      </c>
    </row>
    <row r="28" spans="1:2">
      <c r="A28" s="741">
        <v>44742</v>
      </c>
      <c r="B28" s="740">
        <v>266351.77529232198</v>
      </c>
    </row>
    <row r="29" spans="1:2">
      <c r="A29" s="741">
        <v>44834</v>
      </c>
      <c r="B29" s="740">
        <v>265029.92544163507</v>
      </c>
    </row>
    <row r="30" spans="1:2">
      <c r="A30" s="741">
        <v>44926</v>
      </c>
      <c r="B30" s="740">
        <v>263543.03537062841</v>
      </c>
    </row>
    <row r="31" spans="1:2">
      <c r="A31" s="741">
        <v>45016</v>
      </c>
      <c r="B31" s="740">
        <v>244156.93771999999</v>
      </c>
    </row>
    <row r="32" spans="1:2">
      <c r="A32" s="741">
        <v>45107</v>
      </c>
      <c r="B32" s="740">
        <v>234053.524</v>
      </c>
    </row>
    <row r="33" spans="1:2">
      <c r="A33" s="741">
        <v>45199</v>
      </c>
      <c r="B33" s="740">
        <v>224970.11106000002</v>
      </c>
    </row>
    <row r="34" spans="1:2">
      <c r="A34" s="741">
        <v>45291</v>
      </c>
      <c r="B34" s="740">
        <v>323570.09602</v>
      </c>
    </row>
    <row r="35" spans="1:2">
      <c r="A35" s="741">
        <v>45382</v>
      </c>
      <c r="B35" s="740">
        <v>269463.70104999997</v>
      </c>
    </row>
    <row r="36" spans="1:2">
      <c r="A36" s="741">
        <v>45473</v>
      </c>
      <c r="B36" s="740">
        <v>288421.93462999997</v>
      </c>
    </row>
    <row r="37" spans="1:2">
      <c r="A37" s="741">
        <v>45565</v>
      </c>
      <c r="B37" s="740">
        <v>275411.49316000001</v>
      </c>
    </row>
    <row r="38" spans="1:2">
      <c r="A38" s="21" t="s">
        <v>801</v>
      </c>
    </row>
    <row r="60" spans="8:8">
      <c r="H60" s="34" t="s">
        <v>993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40" t="s">
        <v>700</v>
      </c>
      <c r="D1" s="127" t="str">
        <f>Naslovnica!A20</f>
        <v>Prosinac 2024.</v>
      </c>
    </row>
    <row r="2" spans="1:13" ht="12.75" customHeight="1">
      <c r="A2" s="526" t="s">
        <v>701</v>
      </c>
      <c r="D2" s="504" t="str">
        <f>Naslovnica!A24</f>
        <v>December 2024</v>
      </c>
    </row>
    <row r="3" spans="1:13" ht="12.75" customHeight="1"/>
    <row r="4" spans="1:13" ht="12.75" customHeight="1">
      <c r="D4" s="13" t="s">
        <v>1325</v>
      </c>
      <c r="E4" s="285"/>
      <c r="F4" s="285"/>
      <c r="G4" s="285"/>
      <c r="J4" s="285"/>
      <c r="K4" s="285"/>
      <c r="L4" s="285"/>
      <c r="M4" s="285"/>
    </row>
    <row r="5" spans="1:13" ht="31.5" customHeight="1">
      <c r="A5" s="713"/>
      <c r="B5" s="714" t="str">
        <f>D1</f>
        <v>Prosinac 2024.</v>
      </c>
      <c r="C5" s="715" t="s">
        <v>609</v>
      </c>
      <c r="D5" s="715" t="s">
        <v>18</v>
      </c>
      <c r="E5" s="283"/>
      <c r="F5" s="284"/>
      <c r="G5" s="284"/>
      <c r="H5" s="283"/>
      <c r="I5" s="283"/>
      <c r="J5" s="283"/>
      <c r="K5" s="1134"/>
      <c r="L5" s="1134"/>
      <c r="M5" s="1134"/>
    </row>
    <row r="6" spans="1:13" s="249" customFormat="1" ht="24">
      <c r="A6" s="713"/>
      <c r="B6" s="716" t="str">
        <f>D2</f>
        <v>December 2024</v>
      </c>
      <c r="C6" s="716" t="s">
        <v>45</v>
      </c>
      <c r="D6" s="731" t="s">
        <v>225</v>
      </c>
      <c r="E6" s="283"/>
      <c r="F6" s="284"/>
      <c r="G6" s="284"/>
      <c r="H6" s="283"/>
      <c r="I6" s="283"/>
      <c r="J6" s="283"/>
      <c r="K6" s="1134"/>
      <c r="L6" s="1134"/>
      <c r="M6" s="1134"/>
    </row>
    <row r="7" spans="1:13" ht="24">
      <c r="A7" s="717" t="s">
        <v>747</v>
      </c>
      <c r="B7" s="718">
        <v>4317.0532186727824</v>
      </c>
      <c r="C7" s="718">
        <v>-181.61174999997002</v>
      </c>
      <c r="D7" s="718"/>
      <c r="E7" s="277"/>
      <c r="F7" s="284"/>
      <c r="G7" s="704"/>
      <c r="H7" s="277"/>
      <c r="I7" s="277"/>
      <c r="J7" s="277"/>
      <c r="K7" s="1134"/>
      <c r="L7" s="1134"/>
      <c r="M7" s="1134"/>
    </row>
    <row r="8" spans="1:13" s="249" customFormat="1">
      <c r="A8" s="719" t="s">
        <v>867</v>
      </c>
      <c r="B8" s="720"/>
      <c r="C8" s="720"/>
      <c r="D8" s="720"/>
      <c r="E8" s="277"/>
      <c r="F8" s="277"/>
      <c r="G8" s="277"/>
      <c r="H8" s="277"/>
      <c r="I8" s="277"/>
      <c r="J8" s="277"/>
      <c r="K8" s="277"/>
      <c r="L8" s="277"/>
      <c r="M8" s="277"/>
    </row>
    <row r="9" spans="1:13" s="249" customFormat="1">
      <c r="A9" s="721" t="s">
        <v>748</v>
      </c>
      <c r="B9" s="718">
        <v>136556.00263</v>
      </c>
      <c r="C9" s="718">
        <v>4771.8244399999967</v>
      </c>
      <c r="D9" s="718">
        <v>1515015.6276599998</v>
      </c>
      <c r="E9" s="277"/>
      <c r="F9" s="277"/>
      <c r="G9" s="277"/>
      <c r="H9" s="277"/>
      <c r="I9" s="277"/>
      <c r="J9" s="277"/>
      <c r="K9" s="277"/>
      <c r="L9" s="277"/>
      <c r="M9" s="277"/>
    </row>
    <row r="10" spans="1:13" s="249" customFormat="1">
      <c r="A10" s="721" t="s">
        <v>749</v>
      </c>
      <c r="B10" s="718">
        <v>54542.711920000002</v>
      </c>
      <c r="C10" s="718">
        <v>-8485.3884599999947</v>
      </c>
      <c r="D10" s="718">
        <v>701381.53770999995</v>
      </c>
      <c r="E10" s="277"/>
      <c r="F10" s="277"/>
      <c r="G10" s="277"/>
      <c r="H10" s="277"/>
      <c r="I10" s="277"/>
      <c r="J10" s="277"/>
      <c r="K10" s="277"/>
      <c r="L10" s="277"/>
      <c r="M10" s="277"/>
    </row>
    <row r="11" spans="1:13" s="249" customFormat="1" ht="24">
      <c r="A11" s="722" t="s">
        <v>750</v>
      </c>
      <c r="B11" s="718">
        <v>4124.3616400000001</v>
      </c>
      <c r="C11" s="718">
        <v>759.2802200000001</v>
      </c>
      <c r="D11" s="718">
        <v>50046.596590000001</v>
      </c>
      <c r="E11" s="277"/>
      <c r="F11" s="277"/>
      <c r="G11" s="277"/>
      <c r="H11" s="277"/>
      <c r="I11" s="277"/>
      <c r="J11" s="277"/>
      <c r="K11" s="277"/>
      <c r="L11" s="277"/>
      <c r="M11" s="277"/>
    </row>
    <row r="12" spans="1:13" s="249" customFormat="1">
      <c r="A12" s="721" t="s">
        <v>751</v>
      </c>
      <c r="B12" s="718">
        <v>370.94207</v>
      </c>
      <c r="C12" s="718">
        <v>47.428049999999985</v>
      </c>
      <c r="D12" s="718">
        <v>5175.8186399999986</v>
      </c>
      <c r="E12" s="277"/>
      <c r="F12" s="277"/>
      <c r="G12" s="277"/>
      <c r="H12" s="277"/>
      <c r="I12" s="277"/>
      <c r="J12" s="277"/>
      <c r="K12" s="277"/>
      <c r="L12" s="277"/>
      <c r="M12" s="277"/>
    </row>
    <row r="13" spans="1:13" s="249" customFormat="1">
      <c r="A13" s="722" t="s">
        <v>752</v>
      </c>
      <c r="B13" s="718">
        <v>129.57561999999999</v>
      </c>
      <c r="C13" s="718">
        <v>22.514509999999987</v>
      </c>
      <c r="D13" s="718">
        <v>1604.8954400000002</v>
      </c>
      <c r="E13" s="277"/>
      <c r="F13" s="277"/>
      <c r="G13" s="277"/>
      <c r="H13" s="277"/>
      <c r="I13" s="277"/>
      <c r="J13" s="277"/>
      <c r="K13" s="277"/>
      <c r="L13" s="277"/>
      <c r="M13" s="277"/>
    </row>
    <row r="14" spans="1:13" s="1034" customFormat="1" ht="24">
      <c r="A14" s="722" t="s">
        <v>1361</v>
      </c>
      <c r="B14" s="718">
        <v>0</v>
      </c>
      <c r="C14" s="718">
        <v>0</v>
      </c>
      <c r="D14" s="718">
        <v>7604.7185499999996</v>
      </c>
      <c r="E14" s="1049"/>
      <c r="F14" s="1049"/>
      <c r="G14" s="1049"/>
      <c r="H14" s="1049"/>
      <c r="I14" s="1049"/>
      <c r="J14" s="1049"/>
      <c r="K14" s="1049"/>
      <c r="L14" s="1049"/>
      <c r="M14" s="1049"/>
    </row>
    <row r="15" spans="1:13" s="1034" customFormat="1" ht="24">
      <c r="A15" s="722" t="s">
        <v>1362</v>
      </c>
      <c r="B15" s="1050">
        <v>1.39E-3</v>
      </c>
      <c r="C15" s="1050">
        <v>1.1999999999999988E-4</v>
      </c>
      <c r="D15" s="1050">
        <v>1.2130000000000002E-2</v>
      </c>
      <c r="E15" s="1049"/>
      <c r="F15" s="1049"/>
      <c r="G15" s="1049"/>
      <c r="H15" s="1049"/>
      <c r="I15" s="1049"/>
      <c r="J15" s="1049"/>
      <c r="K15" s="1049"/>
      <c r="L15" s="1049"/>
      <c r="M15" s="1049"/>
    </row>
    <row r="16" spans="1:13" s="249" customFormat="1">
      <c r="A16" s="930" t="s">
        <v>753</v>
      </c>
      <c r="B16" s="931">
        <v>195723.59526999996</v>
      </c>
      <c r="C16" s="931">
        <v>-2884.3411199999978</v>
      </c>
      <c r="D16" s="931">
        <v>2280829.2067200001</v>
      </c>
      <c r="E16" s="277"/>
      <c r="F16" s="277"/>
      <c r="G16" s="277"/>
      <c r="H16" s="277"/>
      <c r="I16" s="277"/>
      <c r="J16" s="277"/>
      <c r="K16" s="277"/>
      <c r="L16" s="277"/>
      <c r="M16" s="277"/>
    </row>
    <row r="17" spans="1:14" s="249" customFormat="1">
      <c r="A17" s="719" t="s">
        <v>754</v>
      </c>
      <c r="B17" s="718"/>
      <c r="C17" s="718"/>
      <c r="D17" s="718"/>
      <c r="E17" s="277"/>
      <c r="F17" s="277"/>
      <c r="G17" s="277"/>
      <c r="H17" s="277"/>
      <c r="I17" s="277"/>
      <c r="J17" s="277"/>
      <c r="K17" s="277"/>
      <c r="L17" s="277"/>
      <c r="M17" s="277"/>
    </row>
    <row r="18" spans="1:14" s="249" customFormat="1">
      <c r="A18" s="721" t="s">
        <v>755</v>
      </c>
      <c r="B18" s="718">
        <v>0.50675000000000003</v>
      </c>
      <c r="C18" s="718">
        <v>0.25381000000000004</v>
      </c>
      <c r="D18" s="718">
        <v>32.132860000000001</v>
      </c>
      <c r="E18" s="277"/>
      <c r="F18" s="277"/>
      <c r="G18" s="277"/>
      <c r="H18" s="277"/>
      <c r="I18" s="277"/>
      <c r="J18" s="277"/>
      <c r="K18" s="277"/>
      <c r="L18" s="277"/>
      <c r="M18" s="277"/>
    </row>
    <row r="19" spans="1:14" s="249" customFormat="1">
      <c r="A19" s="723" t="s">
        <v>756</v>
      </c>
      <c r="B19" s="718">
        <v>0</v>
      </c>
      <c r="C19" s="718">
        <v>0</v>
      </c>
      <c r="D19" s="718">
        <v>28.03811</v>
      </c>
      <c r="E19" s="277"/>
      <c r="F19" s="277"/>
      <c r="G19" s="277"/>
      <c r="H19" s="277"/>
      <c r="I19" s="277"/>
      <c r="J19" s="277"/>
      <c r="K19" s="277"/>
      <c r="L19" s="277"/>
      <c r="M19" s="277"/>
    </row>
    <row r="20" spans="1:14" s="249" customFormat="1">
      <c r="A20" s="723" t="s">
        <v>757</v>
      </c>
      <c r="B20" s="724">
        <v>0.50675000000000003</v>
      </c>
      <c r="C20" s="724">
        <v>0.25381000000000004</v>
      </c>
      <c r="D20" s="718">
        <v>4.0947500000000003</v>
      </c>
      <c r="E20" s="277"/>
      <c r="F20" s="277"/>
      <c r="G20" s="277"/>
      <c r="H20" s="277"/>
      <c r="I20" s="277"/>
      <c r="J20" s="277"/>
      <c r="K20" s="277"/>
      <c r="L20" s="277"/>
      <c r="M20" s="277"/>
    </row>
    <row r="21" spans="1:14" s="249" customFormat="1">
      <c r="A21" s="721" t="s">
        <v>758</v>
      </c>
      <c r="B21" s="718">
        <v>146936.17985000001</v>
      </c>
      <c r="C21" s="718">
        <v>652.44106000001193</v>
      </c>
      <c r="D21" s="718">
        <v>1820020.9122100002</v>
      </c>
      <c r="E21" s="277"/>
      <c r="F21" s="277"/>
      <c r="G21" s="277"/>
      <c r="H21" s="277"/>
      <c r="I21" s="277"/>
      <c r="J21" s="277"/>
      <c r="K21" s="277"/>
      <c r="L21" s="277"/>
      <c r="M21" s="277"/>
    </row>
    <row r="22" spans="1:14" s="249" customFormat="1">
      <c r="A22" s="723" t="s">
        <v>759</v>
      </c>
      <c r="B22" s="718">
        <v>135312.30180000002</v>
      </c>
      <c r="C22" s="718">
        <v>4267.8942500000121</v>
      </c>
      <c r="D22" s="718">
        <v>1515939.2236700002</v>
      </c>
      <c r="E22" s="277"/>
      <c r="F22" s="277"/>
      <c r="G22" s="277"/>
      <c r="H22" s="277"/>
      <c r="I22" s="277"/>
      <c r="J22" s="277"/>
      <c r="K22" s="277"/>
      <c r="L22" s="277"/>
      <c r="M22" s="277"/>
    </row>
    <row r="23" spans="1:14" s="249" customFormat="1">
      <c r="A23" s="723" t="s">
        <v>760</v>
      </c>
      <c r="B23" s="718">
        <v>11623.878050000001</v>
      </c>
      <c r="C23" s="718">
        <v>-3615.4531899999984</v>
      </c>
      <c r="D23" s="718">
        <v>296476.96998999995</v>
      </c>
      <c r="E23" s="277"/>
      <c r="F23" s="277"/>
      <c r="G23" s="277"/>
      <c r="H23" s="277"/>
      <c r="I23" s="277"/>
      <c r="J23" s="277"/>
      <c r="K23" s="277"/>
      <c r="L23" s="277"/>
      <c r="M23" s="277"/>
    </row>
    <row r="24" spans="1:14" s="1034" customFormat="1" ht="30.75" customHeight="1">
      <c r="A24" s="1051" t="s">
        <v>1363</v>
      </c>
      <c r="B24" s="718">
        <v>0</v>
      </c>
      <c r="C24" s="718">
        <v>0</v>
      </c>
      <c r="D24" s="718">
        <v>7604.7185499999996</v>
      </c>
      <c r="E24" s="1049"/>
      <c r="F24" s="1049"/>
      <c r="G24" s="1049"/>
      <c r="H24" s="1049"/>
      <c r="I24" s="1049"/>
      <c r="J24" s="1049"/>
      <c r="K24" s="1049"/>
      <c r="L24" s="1049"/>
      <c r="M24" s="1049"/>
    </row>
    <row r="25" spans="1:14" s="249" customFormat="1" ht="24">
      <c r="A25" s="722" t="s">
        <v>761</v>
      </c>
      <c r="B25" s="718">
        <v>4818.0446700000002</v>
      </c>
      <c r="C25" s="718">
        <v>749.25739000000021</v>
      </c>
      <c r="D25" s="718">
        <v>58712.953450000001</v>
      </c>
      <c r="E25" s="277"/>
      <c r="F25" s="277"/>
      <c r="G25" s="277"/>
      <c r="H25" s="277"/>
      <c r="I25" s="277"/>
      <c r="J25" s="277"/>
      <c r="K25" s="277"/>
      <c r="L25" s="277"/>
      <c r="M25" s="277"/>
    </row>
    <row r="26" spans="1:14" s="249" customFormat="1">
      <c r="A26" s="722" t="s">
        <v>762</v>
      </c>
      <c r="B26" s="718">
        <v>42700.241670000003</v>
      </c>
      <c r="C26" s="718">
        <v>-5478.6562800000029</v>
      </c>
      <c r="D26" s="718">
        <v>401714.32887000008</v>
      </c>
      <c r="E26" s="277"/>
      <c r="F26" s="277"/>
      <c r="G26" s="277"/>
      <c r="H26" s="277"/>
      <c r="I26" s="277"/>
      <c r="J26" s="277"/>
      <c r="K26" s="277"/>
      <c r="L26" s="277"/>
      <c r="M26" s="277"/>
    </row>
    <row r="27" spans="1:14" s="249" customFormat="1">
      <c r="A27" s="721" t="s">
        <v>763</v>
      </c>
      <c r="B27" s="718">
        <v>129.57561999999999</v>
      </c>
      <c r="C27" s="718">
        <v>22.514509999999987</v>
      </c>
      <c r="D27" s="718">
        <v>1604.8954400000002</v>
      </c>
      <c r="E27" s="277"/>
      <c r="F27" s="277"/>
      <c r="G27" s="277"/>
      <c r="H27" s="277"/>
      <c r="I27" s="277"/>
      <c r="J27" s="277"/>
      <c r="K27" s="277"/>
      <c r="L27" s="277"/>
      <c r="M27" s="277"/>
    </row>
    <row r="28" spans="1:14" s="249" customFormat="1" ht="30.75" customHeight="1">
      <c r="A28" s="722" t="s">
        <v>764</v>
      </c>
      <c r="B28" s="718">
        <v>192.55995999999999</v>
      </c>
      <c r="C28" s="718">
        <v>41.752430000000004</v>
      </c>
      <c r="D28" s="718">
        <v>1874.6086500000001</v>
      </c>
      <c r="E28" s="277"/>
      <c r="F28" s="277"/>
      <c r="G28" s="277"/>
      <c r="H28" s="277"/>
      <c r="I28" s="277"/>
      <c r="J28" s="277"/>
      <c r="K28" s="277"/>
      <c r="L28" s="277"/>
      <c r="M28" s="277"/>
    </row>
    <row r="29" spans="1:14" s="1034" customFormat="1" ht="24">
      <c r="A29" s="722" t="s">
        <v>1364</v>
      </c>
      <c r="B29" s="1050">
        <v>3.9399999999999999E-3</v>
      </c>
      <c r="C29" s="1050">
        <v>1.3999999999999998E-3</v>
      </c>
      <c r="D29" s="1050">
        <v>2.266E-2</v>
      </c>
      <c r="E29" s="1049"/>
      <c r="F29" s="1049"/>
      <c r="G29" s="1049"/>
      <c r="H29" s="1049"/>
      <c r="I29" s="1049"/>
      <c r="J29" s="1049"/>
      <c r="K29" s="1049"/>
      <c r="L29" s="1049"/>
      <c r="M29" s="1049"/>
    </row>
    <row r="30" spans="1:14">
      <c r="A30" s="930" t="s">
        <v>765</v>
      </c>
      <c r="B30" s="931">
        <v>194777.11246000003</v>
      </c>
      <c r="C30" s="931">
        <v>-4012.435679999995</v>
      </c>
      <c r="D30" s="931">
        <v>2283959.8541400004</v>
      </c>
      <c r="E30" s="278"/>
      <c r="F30" s="278"/>
      <c r="G30" s="278"/>
      <c r="H30" s="278"/>
      <c r="I30" s="278"/>
      <c r="J30" s="278"/>
      <c r="K30" s="279"/>
      <c r="L30" s="278"/>
      <c r="M30" s="278"/>
      <c r="N30" s="52"/>
    </row>
    <row r="31" spans="1:14">
      <c r="A31" s="343" t="s">
        <v>1346</v>
      </c>
      <c r="B31" s="718">
        <v>5263.5360286727546</v>
      </c>
      <c r="C31" s="718">
        <v>946.48280999997223</v>
      </c>
      <c r="D31" s="718"/>
      <c r="E31" s="278"/>
      <c r="F31" s="278"/>
      <c r="G31" s="278"/>
      <c r="H31" s="278"/>
      <c r="I31" s="278"/>
      <c r="J31" s="278"/>
      <c r="K31" s="279"/>
      <c r="L31" s="278"/>
      <c r="M31" s="278"/>
      <c r="N31" s="52"/>
    </row>
    <row r="32" spans="1:14" ht="12.75" customHeight="1">
      <c r="A32" s="12" t="s">
        <v>567</v>
      </c>
      <c r="B32" s="783"/>
      <c r="C32" s="789"/>
    </row>
    <row r="33" spans="1:14" s="249" customFormat="1" ht="12.75" customHeight="1">
      <c r="A33" s="47"/>
      <c r="B33" s="783"/>
      <c r="C33" s="783"/>
    </row>
    <row r="34" spans="1:14" ht="12.75" customHeight="1">
      <c r="A34" s="788"/>
    </row>
    <row r="35" spans="1:14" ht="12.75" customHeight="1">
      <c r="D35" s="7" t="str">
        <f>Naslovnica!A20</f>
        <v>Prosinac 2024.</v>
      </c>
    </row>
    <row r="36" spans="1:14" ht="12.75" customHeight="1">
      <c r="A36" s="325" t="s">
        <v>621</v>
      </c>
      <c r="B36" s="287"/>
      <c r="C36" s="287"/>
      <c r="D36" s="504" t="str">
        <f>Naslovnica!A24</f>
        <v>December 2024</v>
      </c>
      <c r="E36" s="249"/>
      <c r="G36" s="249"/>
      <c r="H36" s="249"/>
      <c r="I36" s="249"/>
    </row>
    <row r="37" spans="1:14" ht="12.75" customHeight="1">
      <c r="A37" s="526" t="s">
        <v>737</v>
      </c>
      <c r="B37" s="287"/>
      <c r="C37" s="287"/>
      <c r="D37" s="13" t="s">
        <v>1325</v>
      </c>
      <c r="E37" s="249"/>
      <c r="F37" s="249"/>
      <c r="G37" s="249"/>
      <c r="H37" s="249"/>
      <c r="I37" s="249"/>
    </row>
    <row r="38" spans="1:14" ht="28.5" customHeight="1">
      <c r="A38" s="650"/>
      <c r="B38" s="714" t="str">
        <f>$D$1</f>
        <v>Prosinac 2024.</v>
      </c>
      <c r="C38" s="715" t="str">
        <f>$C$5</f>
        <v>Promjena u odnosu na prethodni mjesec</v>
      </c>
      <c r="D38" s="715" t="s">
        <v>18</v>
      </c>
      <c r="E38" s="249"/>
      <c r="F38" s="249"/>
      <c r="G38" s="249"/>
      <c r="H38" s="249"/>
      <c r="I38" s="249"/>
      <c r="J38" s="285"/>
      <c r="K38" s="285"/>
      <c r="L38" s="285"/>
      <c r="M38" s="285"/>
    </row>
    <row r="39" spans="1:14" s="249" customFormat="1" ht="24">
      <c r="A39" s="650"/>
      <c r="B39" s="716" t="str">
        <f>D2</f>
        <v>December 2024</v>
      </c>
      <c r="C39" s="716" t="s">
        <v>45</v>
      </c>
      <c r="D39" s="731" t="s">
        <v>225</v>
      </c>
      <c r="J39" s="285"/>
      <c r="K39" s="285"/>
      <c r="L39" s="285"/>
      <c r="M39" s="285"/>
    </row>
    <row r="40" spans="1:14" ht="25.5">
      <c r="A40" s="1052" t="s">
        <v>1365</v>
      </c>
      <c r="B40" s="321">
        <v>61785.787070000035</v>
      </c>
      <c r="C40" s="321">
        <v>707.74177999999665</v>
      </c>
      <c r="D40" s="321"/>
      <c r="E40" s="283"/>
      <c r="F40" s="283"/>
      <c r="G40" s="283"/>
      <c r="H40" s="283"/>
      <c r="I40" s="284"/>
      <c r="J40" s="1134"/>
      <c r="K40" s="1134"/>
      <c r="L40" s="1136"/>
      <c r="M40" s="1134"/>
    </row>
    <row r="41" spans="1:14" ht="14.25" customHeight="1">
      <c r="A41" s="323" t="s">
        <v>729</v>
      </c>
      <c r="B41" s="321"/>
      <c r="C41" s="321"/>
      <c r="D41" s="321"/>
      <c r="E41" s="277"/>
      <c r="F41" s="277"/>
      <c r="G41" s="277"/>
      <c r="H41" s="277"/>
      <c r="I41" s="286"/>
      <c r="J41" s="1135"/>
      <c r="K41" s="1134"/>
      <c r="L41" s="1135"/>
      <c r="M41" s="1135"/>
    </row>
    <row r="42" spans="1:14">
      <c r="A42" s="324" t="s">
        <v>730</v>
      </c>
      <c r="B42" s="321">
        <v>4616.2586300000003</v>
      </c>
      <c r="C42" s="321">
        <v>823.00560000000041</v>
      </c>
      <c r="D42" s="321">
        <v>55937.089670000001</v>
      </c>
      <c r="E42" s="281"/>
      <c r="F42" s="281"/>
      <c r="G42" s="281"/>
      <c r="H42" s="281"/>
      <c r="I42" s="281"/>
      <c r="J42" s="281"/>
      <c r="K42" s="281"/>
      <c r="L42" s="281"/>
      <c r="M42" s="281"/>
      <c r="N42" s="52"/>
    </row>
    <row r="43" spans="1:14" ht="26.25" customHeight="1">
      <c r="A43" s="324" t="s">
        <v>731</v>
      </c>
      <c r="B43" s="321">
        <v>201.78604000000001</v>
      </c>
      <c r="C43" s="321">
        <v>-73.748209999999972</v>
      </c>
      <c r="D43" s="321">
        <v>2775.8637800000001</v>
      </c>
      <c r="E43" s="281"/>
      <c r="F43" s="281"/>
      <c r="G43" s="281"/>
      <c r="H43" s="281"/>
      <c r="I43" s="281"/>
      <c r="J43" s="281"/>
      <c r="K43" s="281"/>
      <c r="L43" s="281"/>
      <c r="M43" s="281"/>
      <c r="N43" s="52"/>
    </row>
    <row r="44" spans="1:14" s="249" customFormat="1" ht="25.5">
      <c r="A44" s="324" t="s">
        <v>732</v>
      </c>
      <c r="B44" s="321">
        <v>5.23346</v>
      </c>
      <c r="C44" s="321">
        <v>1.19754</v>
      </c>
      <c r="D44" s="321">
        <v>59.028049999999986</v>
      </c>
      <c r="E44" s="281"/>
      <c r="F44" s="281"/>
      <c r="G44" s="281"/>
      <c r="H44" s="281"/>
      <c r="I44" s="281"/>
      <c r="J44" s="281"/>
      <c r="K44" s="281"/>
      <c r="L44" s="281"/>
      <c r="M44" s="281"/>
      <c r="N44" s="52"/>
    </row>
    <row r="45" spans="1:14" s="1034" customFormat="1" ht="25.5">
      <c r="A45" s="324" t="s">
        <v>1366</v>
      </c>
      <c r="B45" s="1050">
        <v>5.64E-3</v>
      </c>
      <c r="C45" s="1050">
        <v>1.8000000000000047E-4</v>
      </c>
      <c r="D45" s="1050">
        <v>9.9150000000000016E-2</v>
      </c>
      <c r="E45" s="281"/>
      <c r="F45" s="281"/>
      <c r="G45" s="281"/>
      <c r="H45" s="281"/>
      <c r="I45" s="281"/>
      <c r="J45" s="281"/>
      <c r="K45" s="281"/>
      <c r="L45" s="281"/>
      <c r="M45" s="281"/>
      <c r="N45" s="52"/>
    </row>
    <row r="46" spans="1:14" s="249" customFormat="1">
      <c r="A46" s="932" t="s">
        <v>733</v>
      </c>
      <c r="B46" s="933">
        <v>4823.2781300000006</v>
      </c>
      <c r="C46" s="933">
        <v>750.45493000000079</v>
      </c>
      <c r="D46" s="933">
        <v>58771.981500000002</v>
      </c>
      <c r="E46" s="281"/>
      <c r="F46" s="281"/>
      <c r="G46" s="281"/>
      <c r="H46" s="281"/>
      <c r="I46" s="281"/>
      <c r="J46" s="281"/>
      <c r="K46" s="281"/>
      <c r="L46" s="281"/>
      <c r="M46" s="281"/>
      <c r="N46" s="52"/>
    </row>
    <row r="47" spans="1:14" s="249" customFormat="1">
      <c r="A47" s="323" t="s">
        <v>734</v>
      </c>
      <c r="B47" s="321"/>
      <c r="C47" s="321"/>
      <c r="D47" s="321"/>
      <c r="E47" s="281"/>
      <c r="F47" s="281"/>
      <c r="G47" s="281"/>
      <c r="H47" s="281"/>
      <c r="I47" s="281"/>
      <c r="J47" s="281"/>
      <c r="K47" s="281"/>
      <c r="L47" s="281"/>
      <c r="M47" s="281"/>
      <c r="N47" s="52"/>
    </row>
    <row r="48" spans="1:14" ht="25.5">
      <c r="A48" s="324" t="s">
        <v>735</v>
      </c>
      <c r="B48" s="321">
        <v>4119.1281800000006</v>
      </c>
      <c r="C48" s="321">
        <v>758.08268000000044</v>
      </c>
      <c r="D48" s="321">
        <v>49987.56854</v>
      </c>
      <c r="E48" s="280"/>
      <c r="F48" s="280"/>
      <c r="G48" s="280"/>
      <c r="H48" s="280"/>
      <c r="I48" s="280"/>
      <c r="J48" s="280"/>
      <c r="K48" s="280"/>
      <c r="L48" s="280"/>
      <c r="M48" s="280"/>
      <c r="N48" s="52"/>
    </row>
    <row r="49" spans="1:14" ht="25.5">
      <c r="A49" s="324" t="s">
        <v>736</v>
      </c>
      <c r="B49" s="321">
        <v>5.23346</v>
      </c>
      <c r="C49" s="321">
        <v>1.19754</v>
      </c>
      <c r="D49" s="321">
        <v>59.028049999999986</v>
      </c>
      <c r="E49" s="281"/>
      <c r="F49" s="281"/>
      <c r="G49" s="281"/>
      <c r="H49" s="281"/>
      <c r="I49" s="281"/>
      <c r="J49" s="281"/>
      <c r="K49" s="281"/>
      <c r="L49" s="281"/>
      <c r="M49" s="281"/>
      <c r="N49" s="43"/>
    </row>
    <row r="50" spans="1:14" s="1034" customFormat="1" ht="25.5">
      <c r="A50" s="324" t="s">
        <v>1367</v>
      </c>
      <c r="B50" s="1050">
        <v>7.4800000000000005E-3</v>
      </c>
      <c r="C50" s="1050">
        <v>6.7000000000000132E-4</v>
      </c>
      <c r="D50" s="1050">
        <v>0.1411</v>
      </c>
      <c r="E50" s="281"/>
      <c r="F50" s="281"/>
      <c r="G50" s="281"/>
      <c r="H50" s="281"/>
      <c r="I50" s="281"/>
      <c r="J50" s="281"/>
      <c r="K50" s="281"/>
      <c r="L50" s="281"/>
      <c r="M50" s="281"/>
      <c r="N50" s="43"/>
    </row>
    <row r="51" spans="1:14">
      <c r="A51" s="932" t="s">
        <v>733</v>
      </c>
      <c r="B51" s="933">
        <v>4124.361640000001</v>
      </c>
      <c r="C51" s="933">
        <v>759.28022000000101</v>
      </c>
      <c r="D51" s="933">
        <v>50046.596590000001</v>
      </c>
      <c r="E51" s="280"/>
      <c r="F51" s="280"/>
      <c r="G51" s="280"/>
      <c r="H51" s="280"/>
      <c r="I51" s="280"/>
      <c r="J51" s="280"/>
      <c r="K51" s="280"/>
      <c r="L51" s="280"/>
      <c r="M51" s="280"/>
    </row>
    <row r="52" spans="1:14">
      <c r="A52" s="320" t="s">
        <v>728</v>
      </c>
      <c r="B52" s="321">
        <v>62484.703560000038</v>
      </c>
      <c r="C52" s="321">
        <v>698.91649000000325</v>
      </c>
      <c r="D52" s="321"/>
      <c r="E52" s="282"/>
      <c r="F52" s="282"/>
      <c r="G52" s="282"/>
      <c r="H52" s="282"/>
      <c r="I52" s="282"/>
      <c r="J52" s="282"/>
      <c r="K52" s="282"/>
      <c r="L52" s="282"/>
      <c r="M52" s="282"/>
    </row>
    <row r="53" spans="1:14" ht="12.75" customHeight="1">
      <c r="A53" s="12" t="s">
        <v>567</v>
      </c>
    </row>
    <row r="54" spans="1:14" ht="12.75" customHeight="1"/>
    <row r="55" spans="1:14" ht="12.75" customHeight="1">
      <c r="A55" s="585" t="s">
        <v>81</v>
      </c>
    </row>
    <row r="56" spans="1:14" ht="12.75" customHeight="1">
      <c r="D56" s="12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766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40" t="s">
        <v>622</v>
      </c>
      <c r="E1" s="127" t="str">
        <f>Naslovnica!A20</f>
        <v>Prosinac 2024.</v>
      </c>
    </row>
    <row r="2" spans="1:13" ht="12.75" customHeight="1">
      <c r="A2" s="526" t="s">
        <v>868</v>
      </c>
      <c r="E2" s="504" t="str">
        <f>Naslovnica!A24</f>
        <v>December 2024</v>
      </c>
    </row>
    <row r="3" spans="1:13">
      <c r="A3" s="288"/>
      <c r="B3" s="283"/>
      <c r="C3" s="283"/>
      <c r="D3" s="13" t="s">
        <v>1325</v>
      </c>
      <c r="F3" s="283"/>
      <c r="G3" s="289"/>
    </row>
    <row r="4" spans="1:13" ht="48.75" customHeight="1">
      <c r="A4" s="1137" t="s">
        <v>556</v>
      </c>
      <c r="B4" s="1139" t="s">
        <v>869</v>
      </c>
      <c r="C4" s="1139"/>
      <c r="D4" s="1139"/>
      <c r="E4" s="712"/>
      <c r="F4" s="288"/>
      <c r="G4" s="288"/>
    </row>
    <row r="5" spans="1:13" ht="60">
      <c r="A5" s="1137"/>
      <c r="B5" s="651" t="s">
        <v>557</v>
      </c>
      <c r="C5" s="651" t="s">
        <v>558</v>
      </c>
      <c r="D5" s="651" t="s">
        <v>559</v>
      </c>
      <c r="E5" s="290"/>
      <c r="F5" s="290"/>
    </row>
    <row r="6" spans="1:13" ht="12.75" customHeight="1">
      <c r="A6" s="328" t="s">
        <v>116</v>
      </c>
      <c r="B6" s="329">
        <v>4099.9693699999998</v>
      </c>
      <c r="C6" s="329">
        <v>43044.461109999989</v>
      </c>
      <c r="D6" s="329">
        <v>111138.30847889571</v>
      </c>
      <c r="E6" s="291"/>
      <c r="F6" s="291"/>
      <c r="G6" s="941"/>
      <c r="K6" s="122"/>
      <c r="L6" s="122"/>
      <c r="M6" s="122"/>
    </row>
    <row r="7" spans="1:13" ht="12.75" customHeight="1">
      <c r="A7" s="330" t="s">
        <v>117</v>
      </c>
      <c r="B7" s="329">
        <v>39610.071189999995</v>
      </c>
      <c r="C7" s="329">
        <v>447901.17619000009</v>
      </c>
      <c r="D7" s="329">
        <v>5886897.2162350556</v>
      </c>
      <c r="E7" s="291"/>
      <c r="F7" s="291"/>
      <c r="G7" s="941"/>
      <c r="K7" s="122"/>
      <c r="L7" s="122"/>
      <c r="M7" s="122"/>
    </row>
    <row r="8" spans="1:13" ht="12.75" customHeight="1">
      <c r="A8" s="330" t="s">
        <v>118</v>
      </c>
      <c r="B8" s="329">
        <v>2757.0996600000003</v>
      </c>
      <c r="C8" s="329">
        <v>33981.530530000004</v>
      </c>
      <c r="D8" s="329">
        <v>156208.60947717365</v>
      </c>
      <c r="E8" s="291"/>
      <c r="F8" s="291"/>
      <c r="G8" s="941"/>
      <c r="K8" s="122"/>
      <c r="L8" s="122"/>
      <c r="M8" s="122"/>
    </row>
    <row r="9" spans="1:13" ht="12.75" customHeight="1">
      <c r="A9" s="652" t="s">
        <v>218</v>
      </c>
      <c r="B9" s="653">
        <v>46467.140219999994</v>
      </c>
      <c r="C9" s="653">
        <v>524927.16783000005</v>
      </c>
      <c r="D9" s="653">
        <v>6154244.1341911247</v>
      </c>
      <c r="E9" s="292"/>
      <c r="F9" s="292"/>
      <c r="G9" s="941"/>
      <c r="K9" s="122"/>
      <c r="L9" s="122"/>
      <c r="M9" s="122"/>
    </row>
    <row r="10" spans="1:13" ht="12.75" customHeight="1">
      <c r="A10" s="330" t="s">
        <v>119</v>
      </c>
      <c r="B10" s="329">
        <v>3620.8023599999997</v>
      </c>
      <c r="C10" s="329">
        <v>36795.005510000003</v>
      </c>
      <c r="D10" s="329">
        <v>93883.642669156514</v>
      </c>
      <c r="E10" s="291"/>
      <c r="F10" s="291"/>
      <c r="G10" s="941"/>
      <c r="K10" s="122"/>
      <c r="L10" s="122"/>
      <c r="M10" s="122"/>
    </row>
    <row r="11" spans="1:13" ht="12.75" customHeight="1">
      <c r="A11" s="330" t="s">
        <v>120</v>
      </c>
      <c r="B11" s="329">
        <v>18273.503989999997</v>
      </c>
      <c r="C11" s="329">
        <v>205895.76798999999</v>
      </c>
      <c r="D11" s="329">
        <v>2194287.9825855382</v>
      </c>
      <c r="E11" s="291"/>
      <c r="F11" s="291"/>
      <c r="G11" s="941"/>
      <c r="K11" s="122"/>
      <c r="L11" s="122"/>
      <c r="M11" s="122"/>
    </row>
    <row r="12" spans="1:13" ht="12.75" customHeight="1">
      <c r="A12" s="330" t="s">
        <v>121</v>
      </c>
      <c r="B12" s="329">
        <v>763.64618000000007</v>
      </c>
      <c r="C12" s="329">
        <v>9328.9875399999983</v>
      </c>
      <c r="D12" s="329">
        <v>41628.23738627712</v>
      </c>
      <c r="E12" s="291"/>
      <c r="F12" s="291"/>
      <c r="G12" s="941"/>
      <c r="K12" s="122"/>
      <c r="L12" s="122"/>
      <c r="M12" s="122"/>
    </row>
    <row r="13" spans="1:13" ht="12.75" customHeight="1">
      <c r="A13" s="652" t="s">
        <v>219</v>
      </c>
      <c r="B13" s="653">
        <v>22657.952529999999</v>
      </c>
      <c r="C13" s="653">
        <v>252019.76104000001</v>
      </c>
      <c r="D13" s="653">
        <v>2329799.8626409718</v>
      </c>
      <c r="E13" s="292"/>
      <c r="F13" s="292"/>
      <c r="G13" s="941"/>
      <c r="K13" s="122"/>
      <c r="L13" s="122"/>
      <c r="M13" s="122"/>
    </row>
    <row r="14" spans="1:13" ht="12.75" customHeight="1">
      <c r="A14" s="330" t="s">
        <v>122</v>
      </c>
      <c r="B14" s="329">
        <v>5366.1730499999994</v>
      </c>
      <c r="C14" s="329">
        <v>53920.307249999998</v>
      </c>
      <c r="D14" s="329">
        <v>137563.3265407127</v>
      </c>
      <c r="E14" s="291"/>
      <c r="F14" s="291"/>
      <c r="G14" s="941"/>
      <c r="K14" s="122"/>
      <c r="L14" s="122"/>
      <c r="M14" s="122"/>
    </row>
    <row r="15" spans="1:13" ht="12.75" customHeight="1">
      <c r="A15" s="330" t="s">
        <v>123</v>
      </c>
      <c r="B15" s="329">
        <v>20816.067030000002</v>
      </c>
      <c r="C15" s="329">
        <v>235389.66827000005</v>
      </c>
      <c r="D15" s="329">
        <v>2784612.8609563243</v>
      </c>
      <c r="E15" s="291"/>
      <c r="F15" s="291"/>
      <c r="G15" s="941"/>
      <c r="K15" s="122"/>
      <c r="L15" s="122"/>
      <c r="M15" s="122"/>
    </row>
    <row r="16" spans="1:13" ht="12.75" customHeight="1">
      <c r="A16" s="330" t="s">
        <v>124</v>
      </c>
      <c r="B16" s="329">
        <v>1230.3253400000001</v>
      </c>
      <c r="C16" s="329">
        <v>15068.902399999999</v>
      </c>
      <c r="D16" s="329">
        <v>66065.419667785522</v>
      </c>
      <c r="E16" s="291"/>
      <c r="F16" s="291"/>
      <c r="G16" s="941"/>
      <c r="K16" s="122"/>
      <c r="L16" s="122"/>
      <c r="M16" s="122"/>
    </row>
    <row r="17" spans="1:13" ht="12.75" customHeight="1">
      <c r="A17" s="652" t="s">
        <v>220</v>
      </c>
      <c r="B17" s="653">
        <v>27412.565420000003</v>
      </c>
      <c r="C17" s="653">
        <v>304378.87792000006</v>
      </c>
      <c r="D17" s="653">
        <v>2988241.6071648225</v>
      </c>
      <c r="E17" s="292"/>
      <c r="F17" s="292"/>
      <c r="G17" s="941"/>
      <c r="K17" s="122"/>
      <c r="L17" s="122"/>
      <c r="M17" s="122"/>
    </row>
    <row r="18" spans="1:13" ht="12.75" customHeight="1">
      <c r="A18" s="330" t="s">
        <v>125</v>
      </c>
      <c r="B18" s="329">
        <v>3920.06349</v>
      </c>
      <c r="C18" s="329">
        <v>38255.335599999999</v>
      </c>
      <c r="D18" s="329">
        <v>94526.992725608856</v>
      </c>
      <c r="E18" s="291"/>
      <c r="F18" s="291"/>
      <c r="G18" s="941"/>
      <c r="K18" s="122"/>
      <c r="L18" s="122"/>
      <c r="M18" s="122"/>
    </row>
    <row r="19" spans="1:13" ht="12.75" customHeight="1">
      <c r="A19" s="330" t="s">
        <v>126</v>
      </c>
      <c r="B19" s="329">
        <v>32733.572050000002</v>
      </c>
      <c r="C19" s="329">
        <v>370099.20309999998</v>
      </c>
      <c r="D19" s="329">
        <v>4671080.8918502172</v>
      </c>
      <c r="E19" s="291"/>
      <c r="F19" s="291"/>
      <c r="G19" s="941"/>
      <c r="K19" s="122"/>
      <c r="L19" s="122"/>
      <c r="M19" s="122"/>
    </row>
    <row r="20" spans="1:13" ht="12.75" customHeight="1">
      <c r="A20" s="330" t="s">
        <v>127</v>
      </c>
      <c r="B20" s="329">
        <v>2121.0080899999998</v>
      </c>
      <c r="C20" s="329">
        <v>26258.87818</v>
      </c>
      <c r="D20" s="329">
        <v>126137.76740605087</v>
      </c>
      <c r="E20" s="291"/>
      <c r="F20" s="291"/>
      <c r="G20" s="941"/>
      <c r="K20" s="122"/>
      <c r="L20" s="122"/>
      <c r="M20" s="122"/>
    </row>
    <row r="21" spans="1:13" ht="12.75" customHeight="1">
      <c r="A21" s="652" t="s">
        <v>221</v>
      </c>
      <c r="B21" s="653">
        <v>38774.643630000006</v>
      </c>
      <c r="C21" s="653">
        <v>434613.41687999998</v>
      </c>
      <c r="D21" s="653">
        <v>4891745.6519818772</v>
      </c>
      <c r="E21" s="292"/>
      <c r="F21" s="292"/>
      <c r="G21" s="941"/>
      <c r="K21" s="122"/>
      <c r="L21" s="122"/>
      <c r="M21" s="122"/>
    </row>
    <row r="22" spans="1:13" ht="12.75" customHeight="1">
      <c r="A22" s="331" t="s">
        <v>222</v>
      </c>
      <c r="B22" s="332">
        <v>17007.008269999998</v>
      </c>
      <c r="C22" s="332">
        <v>172015.10946999997</v>
      </c>
      <c r="D22" s="332">
        <v>437112.27041437384</v>
      </c>
      <c r="E22" s="292"/>
      <c r="F22" s="292"/>
      <c r="G22" s="941"/>
      <c r="H22" s="122"/>
      <c r="K22" s="122"/>
      <c r="L22" s="122"/>
      <c r="M22" s="122"/>
    </row>
    <row r="23" spans="1:13" ht="12.75" customHeight="1">
      <c r="A23" s="331" t="s">
        <v>223</v>
      </c>
      <c r="B23" s="332">
        <v>111433.21425999999</v>
      </c>
      <c r="C23" s="332">
        <v>1259285.8155500002</v>
      </c>
      <c r="D23" s="332">
        <v>15536878.951627135</v>
      </c>
      <c r="E23" s="292"/>
      <c r="F23" s="292"/>
      <c r="G23" s="941"/>
      <c r="H23" s="122"/>
      <c r="K23" s="122"/>
      <c r="L23" s="122"/>
      <c r="M23" s="122"/>
    </row>
    <row r="24" spans="1:13" ht="12.75" customHeight="1">
      <c r="A24" s="331" t="s">
        <v>224</v>
      </c>
      <c r="B24" s="332">
        <v>6872.0792700000002</v>
      </c>
      <c r="C24" s="332">
        <v>84638.298650000012</v>
      </c>
      <c r="D24" s="332">
        <v>390040.03393728717</v>
      </c>
      <c r="E24" s="292"/>
      <c r="F24" s="292"/>
      <c r="G24" s="941"/>
      <c r="H24" s="122"/>
      <c r="K24" s="122"/>
      <c r="L24" s="122"/>
      <c r="M24" s="122"/>
    </row>
    <row r="25" spans="1:13">
      <c r="A25" s="924" t="s">
        <v>560</v>
      </c>
      <c r="B25" s="927">
        <v>135312.30179999999</v>
      </c>
      <c r="C25" s="927">
        <v>1515939.2236700002</v>
      </c>
      <c r="D25" s="927">
        <v>16364031.255978797</v>
      </c>
      <c r="E25" s="292"/>
      <c r="F25" s="292"/>
      <c r="H25" s="122"/>
      <c r="K25" s="122"/>
      <c r="L25" s="122"/>
      <c r="M25" s="122"/>
    </row>
    <row r="26" spans="1:13" ht="21.75" customHeight="1">
      <c r="A26" s="1141" t="s">
        <v>23</v>
      </c>
      <c r="B26" s="1141"/>
      <c r="C26" s="1141"/>
      <c r="D26" s="1141"/>
      <c r="E26" s="1141"/>
      <c r="F26" s="728"/>
      <c r="G26" s="728"/>
    </row>
    <row r="27" spans="1:13" ht="21" customHeight="1">
      <c r="A27" s="1142" t="s">
        <v>24</v>
      </c>
      <c r="B27" s="1142"/>
      <c r="C27" s="1142"/>
      <c r="D27" s="1142"/>
      <c r="E27" s="1142"/>
      <c r="F27" s="729"/>
      <c r="G27" s="729"/>
    </row>
    <row r="28" spans="1:13" ht="12.75" customHeight="1"/>
    <row r="29" spans="1:13" ht="12.75" customHeight="1">
      <c r="A29" s="140" t="s">
        <v>623</v>
      </c>
      <c r="E29" s="127" t="str">
        <f>Naslovnica!A20</f>
        <v>Prosinac 2024.</v>
      </c>
    </row>
    <row r="30" spans="1:13" ht="12.75" customHeight="1">
      <c r="A30" s="526" t="s">
        <v>881</v>
      </c>
      <c r="E30" s="504" t="str">
        <f>Naslovnica!A24</f>
        <v>December 2024</v>
      </c>
    </row>
    <row r="31" spans="1:13" ht="12.75" customHeight="1">
      <c r="D31" s="285"/>
      <c r="E31" s="13" t="s">
        <v>1325</v>
      </c>
    </row>
    <row r="32" spans="1:13" ht="25.5" customHeight="1">
      <c r="A32" s="1137" t="s">
        <v>561</v>
      </c>
      <c r="B32" s="1140" t="s">
        <v>780</v>
      </c>
      <c r="C32" s="1140"/>
      <c r="D32" s="1140" t="s">
        <v>779</v>
      </c>
      <c r="E32" s="1140"/>
      <c r="F32" s="725"/>
      <c r="G32" s="725"/>
    </row>
    <row r="33" spans="1:15" ht="60">
      <c r="A33" s="1137"/>
      <c r="B33" s="651" t="s">
        <v>557</v>
      </c>
      <c r="C33" s="651" t="s">
        <v>562</v>
      </c>
      <c r="D33" s="651" t="s">
        <v>557</v>
      </c>
      <c r="E33" s="651" t="s">
        <v>562</v>
      </c>
    </row>
    <row r="34" spans="1:15">
      <c r="A34" s="328" t="s">
        <v>116</v>
      </c>
      <c r="B34" s="333">
        <v>0</v>
      </c>
      <c r="C34" s="333">
        <v>0.36062</v>
      </c>
      <c r="D34" s="333">
        <v>1.636E-2</v>
      </c>
      <c r="E34" s="334">
        <v>0.62103999999999993</v>
      </c>
      <c r="L34" s="122"/>
      <c r="M34" s="122"/>
      <c r="N34" s="122"/>
      <c r="O34" s="122"/>
    </row>
    <row r="35" spans="1:15" ht="12.75" customHeight="1">
      <c r="A35" s="330" t="s">
        <v>117</v>
      </c>
      <c r="B35" s="333">
        <v>0</v>
      </c>
      <c r="C35" s="333">
        <v>8.5669199999999996</v>
      </c>
      <c r="D35" s="333">
        <v>0</v>
      </c>
      <c r="E35" s="334">
        <v>0.21953</v>
      </c>
      <c r="F35" s="52"/>
      <c r="L35" s="122"/>
      <c r="M35" s="122"/>
      <c r="N35" s="122"/>
      <c r="O35" s="122"/>
    </row>
    <row r="36" spans="1:15" ht="12.75" customHeight="1">
      <c r="A36" s="330" t="s">
        <v>118</v>
      </c>
      <c r="B36" s="333">
        <v>0</v>
      </c>
      <c r="C36" s="333">
        <v>0.46364999999999995</v>
      </c>
      <c r="D36" s="333">
        <v>0</v>
      </c>
      <c r="E36" s="334">
        <v>0</v>
      </c>
      <c r="F36" s="52"/>
      <c r="L36" s="122"/>
      <c r="M36" s="122"/>
      <c r="N36" s="122"/>
      <c r="O36" s="122"/>
    </row>
    <row r="37" spans="1:15" ht="12.75" customHeight="1">
      <c r="A37" s="652" t="s">
        <v>218</v>
      </c>
      <c r="B37" s="654">
        <v>0</v>
      </c>
      <c r="C37" s="654">
        <v>9.3911899999999999</v>
      </c>
      <c r="D37" s="654">
        <v>1.636E-2</v>
      </c>
      <c r="E37" s="655">
        <v>0.84056999999999993</v>
      </c>
      <c r="F37" s="52"/>
      <c r="L37" s="122"/>
      <c r="M37" s="122"/>
      <c r="N37" s="122"/>
      <c r="O37" s="122"/>
    </row>
    <row r="38" spans="1:15" ht="12.75" customHeight="1">
      <c r="A38" s="330" t="s">
        <v>119</v>
      </c>
      <c r="B38" s="333">
        <v>0</v>
      </c>
      <c r="C38" s="333">
        <v>0.32593</v>
      </c>
      <c r="D38" s="333">
        <v>6.2200000000000005E-2</v>
      </c>
      <c r="E38" s="334">
        <v>0.20297000000000004</v>
      </c>
      <c r="F38" s="52"/>
      <c r="L38" s="122"/>
      <c r="M38" s="122"/>
      <c r="N38" s="122"/>
      <c r="O38" s="122"/>
    </row>
    <row r="39" spans="1:15" ht="12.75" customHeight="1">
      <c r="A39" s="330" t="s">
        <v>120</v>
      </c>
      <c r="B39" s="333">
        <v>0</v>
      </c>
      <c r="C39" s="333">
        <v>4.46401</v>
      </c>
      <c r="D39" s="333">
        <v>0</v>
      </c>
      <c r="E39" s="334">
        <v>2.2129100000000004</v>
      </c>
      <c r="F39" s="52"/>
      <c r="L39" s="122"/>
      <c r="M39" s="122"/>
      <c r="N39" s="122"/>
      <c r="O39" s="122"/>
    </row>
    <row r="40" spans="1:15" ht="12.75" customHeight="1">
      <c r="A40" s="330" t="s">
        <v>121</v>
      </c>
      <c r="B40" s="333">
        <v>0</v>
      </c>
      <c r="C40" s="333">
        <v>0.16782</v>
      </c>
      <c r="D40" s="333">
        <v>0</v>
      </c>
      <c r="E40" s="334">
        <v>0</v>
      </c>
      <c r="F40" s="52"/>
      <c r="L40" s="122"/>
      <c r="M40" s="122"/>
      <c r="N40" s="122"/>
      <c r="O40" s="122"/>
    </row>
    <row r="41" spans="1:15" ht="12.75" customHeight="1">
      <c r="A41" s="652" t="s">
        <v>219</v>
      </c>
      <c r="B41" s="654">
        <v>0</v>
      </c>
      <c r="C41" s="654">
        <v>4.9577599999999995</v>
      </c>
      <c r="D41" s="654">
        <v>6.2200000000000005E-2</v>
      </c>
      <c r="E41" s="655">
        <v>2.4158800000000005</v>
      </c>
      <c r="F41" s="52"/>
      <c r="L41" s="122"/>
      <c r="M41" s="122"/>
      <c r="N41" s="122"/>
      <c r="O41" s="122"/>
    </row>
    <row r="42" spans="1:15" ht="12.75" customHeight="1">
      <c r="A42" s="330" t="s">
        <v>122</v>
      </c>
      <c r="B42" s="333">
        <v>0</v>
      </c>
      <c r="C42" s="333">
        <v>0.50136000000000003</v>
      </c>
      <c r="D42" s="333">
        <v>5.0800000000000003E-3</v>
      </c>
      <c r="E42" s="334">
        <v>6.0350000000000001E-2</v>
      </c>
      <c r="F42" s="52"/>
      <c r="L42" s="122"/>
      <c r="M42" s="122"/>
      <c r="N42" s="122"/>
      <c r="O42" s="122"/>
    </row>
    <row r="43" spans="1:15" ht="12.75" customHeight="1">
      <c r="A43" s="330" t="s">
        <v>123</v>
      </c>
      <c r="B43" s="333">
        <v>0</v>
      </c>
      <c r="C43" s="333">
        <v>4.9113800000000003</v>
      </c>
      <c r="D43" s="333">
        <v>0</v>
      </c>
      <c r="E43" s="334">
        <v>2.674E-2</v>
      </c>
      <c r="F43" s="52"/>
      <c r="L43" s="122"/>
      <c r="M43" s="122"/>
      <c r="N43" s="122"/>
      <c r="O43" s="122"/>
    </row>
    <row r="44" spans="1:15" ht="12.75" customHeight="1">
      <c r="A44" s="330" t="s">
        <v>124</v>
      </c>
      <c r="B44" s="333">
        <v>0</v>
      </c>
      <c r="C44" s="333">
        <v>0.20880000000000001</v>
      </c>
      <c r="D44" s="333">
        <v>0</v>
      </c>
      <c r="E44" s="334">
        <v>0</v>
      </c>
      <c r="F44" s="52"/>
      <c r="L44" s="122"/>
      <c r="M44" s="122"/>
      <c r="N44" s="122"/>
      <c r="O44" s="122"/>
    </row>
    <row r="45" spans="1:15" ht="12.75" customHeight="1">
      <c r="A45" s="652" t="s">
        <v>220</v>
      </c>
      <c r="B45" s="654">
        <v>0</v>
      </c>
      <c r="C45" s="654">
        <v>5.6215400000000004</v>
      </c>
      <c r="D45" s="654">
        <v>5.0800000000000003E-3</v>
      </c>
      <c r="E45" s="655">
        <v>8.7090000000000001E-2</v>
      </c>
      <c r="F45" s="52"/>
      <c r="L45" s="122"/>
      <c r="M45" s="122"/>
      <c r="N45" s="122"/>
      <c r="O45" s="122"/>
    </row>
    <row r="46" spans="1:15" ht="12.75" customHeight="1">
      <c r="A46" s="330" t="s">
        <v>125</v>
      </c>
      <c r="B46" s="333">
        <v>0</v>
      </c>
      <c r="C46" s="333">
        <v>0.30082999999999999</v>
      </c>
      <c r="D46" s="333">
        <v>1.729E-2</v>
      </c>
      <c r="E46" s="334">
        <v>0.20516000000000001</v>
      </c>
      <c r="F46" s="52"/>
      <c r="L46" s="122"/>
      <c r="M46" s="122"/>
      <c r="N46" s="122"/>
      <c r="O46" s="122"/>
    </row>
    <row r="47" spans="1:15" ht="12.75" customHeight="1">
      <c r="A47" s="330" t="s">
        <v>126</v>
      </c>
      <c r="B47" s="333">
        <v>0</v>
      </c>
      <c r="C47" s="333">
        <v>7.38042</v>
      </c>
      <c r="D47" s="333">
        <v>0.40582000000000001</v>
      </c>
      <c r="E47" s="334">
        <v>0.41925000000000001</v>
      </c>
      <c r="F47" s="52"/>
      <c r="L47" s="122"/>
      <c r="M47" s="122"/>
      <c r="N47" s="122"/>
      <c r="O47" s="122"/>
    </row>
    <row r="48" spans="1:15" ht="12.75" customHeight="1">
      <c r="A48" s="330" t="s">
        <v>127</v>
      </c>
      <c r="B48" s="333">
        <v>0</v>
      </c>
      <c r="C48" s="333">
        <v>0.38636999999999999</v>
      </c>
      <c r="D48" s="333">
        <v>0</v>
      </c>
      <c r="E48" s="334">
        <v>0.1268</v>
      </c>
      <c r="F48" s="52"/>
      <c r="L48" s="122"/>
      <c r="M48" s="122"/>
      <c r="N48" s="122"/>
      <c r="O48" s="122"/>
    </row>
    <row r="49" spans="1:15" ht="12.75" customHeight="1">
      <c r="A49" s="652" t="s">
        <v>221</v>
      </c>
      <c r="B49" s="654">
        <v>0</v>
      </c>
      <c r="C49" s="654">
        <v>8.0676199999999998</v>
      </c>
      <c r="D49" s="654">
        <v>0.42310999999999999</v>
      </c>
      <c r="E49" s="655">
        <v>0.75121000000000004</v>
      </c>
      <c r="F49" s="52"/>
      <c r="L49" s="122"/>
      <c r="M49" s="122"/>
      <c r="N49" s="122"/>
      <c r="O49" s="122"/>
    </row>
    <row r="50" spans="1:15" ht="12.75" customHeight="1">
      <c r="A50" s="331" t="s">
        <v>222</v>
      </c>
      <c r="B50" s="335">
        <v>0</v>
      </c>
      <c r="C50" s="335">
        <v>1.48874</v>
      </c>
      <c r="D50" s="335">
        <v>0.10093000000000001</v>
      </c>
      <c r="E50" s="336">
        <v>1.0895199999999998</v>
      </c>
      <c r="F50" s="52"/>
      <c r="L50" s="122"/>
      <c r="M50" s="122"/>
      <c r="N50" s="122"/>
      <c r="O50" s="122"/>
    </row>
    <row r="51" spans="1:15" ht="12.75" customHeight="1">
      <c r="A51" s="331" t="s">
        <v>223</v>
      </c>
      <c r="B51" s="335">
        <v>0</v>
      </c>
      <c r="C51" s="335">
        <v>25.32273</v>
      </c>
      <c r="D51" s="335">
        <v>0.40582000000000001</v>
      </c>
      <c r="E51" s="336">
        <v>2.8784300000000007</v>
      </c>
      <c r="F51" s="52"/>
      <c r="L51" s="122"/>
      <c r="M51" s="122"/>
      <c r="N51" s="122"/>
      <c r="O51" s="122"/>
    </row>
    <row r="52" spans="1:15" ht="12.75" customHeight="1">
      <c r="A52" s="331" t="s">
        <v>224</v>
      </c>
      <c r="B52" s="335">
        <v>0</v>
      </c>
      <c r="C52" s="335">
        <v>1.22664</v>
      </c>
      <c r="D52" s="335">
        <v>0</v>
      </c>
      <c r="E52" s="336">
        <v>0.1268</v>
      </c>
      <c r="F52" s="43"/>
      <c r="L52" s="122"/>
      <c r="M52" s="122"/>
      <c r="N52" s="122"/>
      <c r="O52" s="122"/>
    </row>
    <row r="53" spans="1:15" ht="12.75" customHeight="1">
      <c r="A53" s="924" t="s">
        <v>560</v>
      </c>
      <c r="B53" s="928">
        <v>0</v>
      </c>
      <c r="C53" s="928">
        <v>28.03811</v>
      </c>
      <c r="D53" s="928">
        <v>0.50675000000000003</v>
      </c>
      <c r="E53" s="929">
        <v>4.0947500000000003</v>
      </c>
      <c r="L53" s="122"/>
      <c r="M53" s="122"/>
      <c r="N53" s="122"/>
      <c r="O53" s="122"/>
    </row>
    <row r="54" spans="1:15" ht="24.75" customHeight="1">
      <c r="A54" s="1143" t="s">
        <v>25</v>
      </c>
      <c r="B54" s="1143"/>
      <c r="C54" s="1143"/>
      <c r="D54" s="1143"/>
      <c r="E54" s="1143"/>
      <c r="F54" s="730"/>
    </row>
    <row r="55" spans="1:15">
      <c r="A55" s="530" t="s">
        <v>26</v>
      </c>
      <c r="B55" s="163"/>
      <c r="C55" s="163"/>
      <c r="D55" s="163"/>
      <c r="E55" s="163"/>
      <c r="F55" s="163"/>
    </row>
    <row r="56" spans="1:15" ht="12.75" customHeight="1">
      <c r="A56" s="16" t="s">
        <v>563</v>
      </c>
    </row>
    <row r="57" spans="1:15" ht="12.75" customHeight="1"/>
    <row r="58" spans="1:15" ht="12.75" customHeight="1">
      <c r="A58" s="293" t="s">
        <v>624</v>
      </c>
      <c r="D58" s="127" t="str">
        <f t="shared" ref="D58:D59" si="0">E1</f>
        <v>Prosinac 2024.</v>
      </c>
    </row>
    <row r="59" spans="1:15" ht="12.75" customHeight="1">
      <c r="A59" s="531" t="s">
        <v>625</v>
      </c>
      <c r="D59" s="504" t="str">
        <f t="shared" si="0"/>
        <v>December 2024</v>
      </c>
    </row>
    <row r="60" spans="1:15" ht="12.75" customHeight="1">
      <c r="D60" s="13" t="s">
        <v>1325</v>
      </c>
    </row>
    <row r="61" spans="1:15" ht="42.75" customHeight="1">
      <c r="A61" s="1138" t="s">
        <v>561</v>
      </c>
      <c r="B61" s="1139" t="s">
        <v>564</v>
      </c>
      <c r="C61" s="1139"/>
      <c r="D61" s="1139"/>
      <c r="E61" s="726"/>
    </row>
    <row r="62" spans="1:15" ht="60">
      <c r="A62" s="1138"/>
      <c r="B62" s="651" t="s">
        <v>557</v>
      </c>
      <c r="C62" s="651" t="s">
        <v>562</v>
      </c>
      <c r="D62" s="651" t="s">
        <v>565</v>
      </c>
    </row>
    <row r="63" spans="1:15" ht="12.75" customHeight="1">
      <c r="A63" s="328" t="s">
        <v>116</v>
      </c>
      <c r="B63" s="329">
        <v>1.9446300000000001</v>
      </c>
      <c r="C63" s="329">
        <v>275.60119000000009</v>
      </c>
      <c r="D63" s="329">
        <v>900.91294052823662</v>
      </c>
      <c r="M63" s="122"/>
      <c r="N63" s="122"/>
      <c r="O63" s="122"/>
    </row>
    <row r="64" spans="1:15" ht="12.75" customHeight="1">
      <c r="A64" s="330" t="s">
        <v>117</v>
      </c>
      <c r="B64" s="329">
        <v>4750.17191</v>
      </c>
      <c r="C64" s="329">
        <v>37913.073440000007</v>
      </c>
      <c r="D64" s="329">
        <v>474857.46634383535</v>
      </c>
      <c r="M64" s="122"/>
      <c r="N64" s="122"/>
      <c r="O64" s="122"/>
    </row>
    <row r="65" spans="1:15" ht="12.75" customHeight="1">
      <c r="A65" s="330" t="s">
        <v>118</v>
      </c>
      <c r="B65" s="329">
        <v>12859.9534</v>
      </c>
      <c r="C65" s="329">
        <v>113179.77456000001</v>
      </c>
      <c r="D65" s="329">
        <v>511925.37495950103</v>
      </c>
      <c r="M65" s="122"/>
      <c r="N65" s="122"/>
      <c r="O65" s="122"/>
    </row>
    <row r="66" spans="1:15" ht="12.75" customHeight="1">
      <c r="A66" s="652" t="s">
        <v>218</v>
      </c>
      <c r="B66" s="653">
        <v>17612.069940000001</v>
      </c>
      <c r="C66" s="653">
        <v>151368.44919000001</v>
      </c>
      <c r="D66" s="653">
        <v>987683.75424386468</v>
      </c>
      <c r="M66" s="122"/>
      <c r="N66" s="122"/>
      <c r="O66" s="122"/>
    </row>
    <row r="67" spans="1:15" ht="12.75" customHeight="1">
      <c r="A67" s="330" t="s">
        <v>119</v>
      </c>
      <c r="B67" s="329">
        <v>0.16343000000000002</v>
      </c>
      <c r="C67" s="329">
        <v>14.166799999999999</v>
      </c>
      <c r="D67" s="329">
        <v>171.29883210299289</v>
      </c>
      <c r="M67" s="122"/>
      <c r="N67" s="122"/>
      <c r="O67" s="122"/>
    </row>
    <row r="68" spans="1:15" ht="12.75" customHeight="1">
      <c r="A68" s="330" t="s">
        <v>120</v>
      </c>
      <c r="B68" s="329">
        <v>1501.86787</v>
      </c>
      <c r="C68" s="329">
        <v>15480.398499999999</v>
      </c>
      <c r="D68" s="329">
        <v>185464.51170296891</v>
      </c>
      <c r="M68" s="122"/>
      <c r="N68" s="122"/>
      <c r="O68" s="122"/>
    </row>
    <row r="69" spans="1:15" ht="12.75" customHeight="1">
      <c r="A69" s="330" t="s">
        <v>121</v>
      </c>
      <c r="B69" s="329">
        <v>3100.20163</v>
      </c>
      <c r="C69" s="329">
        <v>35465.156100000007</v>
      </c>
      <c r="D69" s="329">
        <v>159166.4541051735</v>
      </c>
      <c r="M69" s="122"/>
      <c r="N69" s="122"/>
      <c r="O69" s="122"/>
    </row>
    <row r="70" spans="1:15" ht="12.75" customHeight="1">
      <c r="A70" s="652" t="s">
        <v>219</v>
      </c>
      <c r="B70" s="653">
        <v>4602.2329300000001</v>
      </c>
      <c r="C70" s="653">
        <v>50959.721400000009</v>
      </c>
      <c r="D70" s="653">
        <v>344802.26464024541</v>
      </c>
      <c r="M70" s="122"/>
      <c r="N70" s="122"/>
      <c r="O70" s="122"/>
    </row>
    <row r="71" spans="1:15">
      <c r="A71" s="330" t="s">
        <v>122</v>
      </c>
      <c r="B71" s="329">
        <v>31.739660000000001</v>
      </c>
      <c r="C71" s="329">
        <v>54.190949999999994</v>
      </c>
      <c r="D71" s="329">
        <v>474.02679203264978</v>
      </c>
      <c r="M71" s="122"/>
      <c r="N71" s="122"/>
      <c r="O71" s="122"/>
    </row>
    <row r="72" spans="1:15">
      <c r="A72" s="330" t="s">
        <v>123</v>
      </c>
      <c r="B72" s="329">
        <v>2570.47021</v>
      </c>
      <c r="C72" s="329">
        <v>20400.309980000002</v>
      </c>
      <c r="D72" s="329">
        <v>272456.32933760755</v>
      </c>
      <c r="M72" s="122"/>
      <c r="N72" s="122"/>
      <c r="O72" s="122"/>
    </row>
    <row r="73" spans="1:15">
      <c r="A73" s="330" t="s">
        <v>124</v>
      </c>
      <c r="B73" s="329">
        <v>3986.2956200000003</v>
      </c>
      <c r="C73" s="329">
        <v>53602.847139999998</v>
      </c>
      <c r="D73" s="329">
        <v>237141.82078850491</v>
      </c>
      <c r="M73" s="122"/>
      <c r="N73" s="122"/>
      <c r="O73" s="122"/>
    </row>
    <row r="74" spans="1:15">
      <c r="A74" s="652" t="s">
        <v>220</v>
      </c>
      <c r="B74" s="653">
        <v>6588.5054900000005</v>
      </c>
      <c r="C74" s="653">
        <v>74057.348070000007</v>
      </c>
      <c r="D74" s="653">
        <v>510072.17691814509</v>
      </c>
      <c r="M74" s="122"/>
      <c r="N74" s="122"/>
      <c r="O74" s="122"/>
    </row>
    <row r="75" spans="1:15">
      <c r="A75" s="330" t="s">
        <v>125</v>
      </c>
      <c r="B75" s="329">
        <v>0</v>
      </c>
      <c r="C75" s="329">
        <v>73.0869</v>
      </c>
      <c r="D75" s="329">
        <v>551.9712567336918</v>
      </c>
      <c r="M75" s="122"/>
      <c r="N75" s="122"/>
      <c r="O75" s="122"/>
    </row>
    <row r="76" spans="1:15">
      <c r="A76" s="330" t="s">
        <v>126</v>
      </c>
      <c r="B76" s="329">
        <v>4118.4549399999996</v>
      </c>
      <c r="C76" s="329">
        <v>30303.712190000002</v>
      </c>
      <c r="D76" s="329">
        <v>372461.88595024706</v>
      </c>
      <c r="M76" s="122"/>
      <c r="N76" s="122"/>
      <c r="O76" s="122"/>
    </row>
    <row r="77" spans="1:15">
      <c r="A77" s="330" t="s">
        <v>127</v>
      </c>
      <c r="B77" s="329">
        <v>9015.6494899999998</v>
      </c>
      <c r="C77" s="329">
        <v>91605.012069999997</v>
      </c>
      <c r="D77" s="329">
        <v>442854.81884025614</v>
      </c>
      <c r="M77" s="122"/>
      <c r="N77" s="122"/>
      <c r="O77" s="122"/>
    </row>
    <row r="78" spans="1:15">
      <c r="A78" s="652" t="s">
        <v>221</v>
      </c>
      <c r="B78" s="653">
        <v>13134.104429999999</v>
      </c>
      <c r="C78" s="653">
        <v>121981.81116</v>
      </c>
      <c r="D78" s="653">
        <v>815868.67604723689</v>
      </c>
      <c r="M78" s="122"/>
      <c r="N78" s="122"/>
      <c r="O78" s="122"/>
    </row>
    <row r="79" spans="1:15">
      <c r="A79" s="331" t="s">
        <v>222</v>
      </c>
      <c r="B79" s="332">
        <v>33.847720000000002</v>
      </c>
      <c r="C79" s="332">
        <v>417.04584000000011</v>
      </c>
      <c r="D79" s="332">
        <v>2098.209821397571</v>
      </c>
      <c r="M79" s="122"/>
      <c r="N79" s="122"/>
      <c r="O79" s="122"/>
    </row>
    <row r="80" spans="1:15">
      <c r="A80" s="331" t="s">
        <v>223</v>
      </c>
      <c r="B80" s="332">
        <v>12940.96493</v>
      </c>
      <c r="C80" s="332">
        <v>104097.49411000001</v>
      </c>
      <c r="D80" s="332">
        <v>1305240.1933346589</v>
      </c>
      <c r="M80" s="122"/>
      <c r="N80" s="122"/>
      <c r="O80" s="122"/>
    </row>
    <row r="81" spans="1:15">
      <c r="A81" s="331" t="s">
        <v>224</v>
      </c>
      <c r="B81" s="332">
        <v>28962.100139999999</v>
      </c>
      <c r="C81" s="332">
        <v>293852.78986999998</v>
      </c>
      <c r="D81" s="332">
        <v>1351088.4686934357</v>
      </c>
      <c r="M81" s="122"/>
      <c r="N81" s="122"/>
      <c r="O81" s="122"/>
    </row>
    <row r="82" spans="1:15">
      <c r="A82" s="924" t="s">
        <v>566</v>
      </c>
      <c r="B82" s="927">
        <v>41936.912790000002</v>
      </c>
      <c r="C82" s="927">
        <v>398367.32981999998</v>
      </c>
      <c r="D82" s="927">
        <v>2658426.8718494922</v>
      </c>
      <c r="M82" s="122"/>
      <c r="N82" s="122"/>
      <c r="O82" s="122"/>
    </row>
    <row r="83" spans="1:15">
      <c r="A83" s="16" t="s">
        <v>563</v>
      </c>
    </row>
    <row r="85" spans="1:15">
      <c r="A85" s="585" t="s">
        <v>81</v>
      </c>
      <c r="E85" s="13" t="s">
        <v>768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P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49" customWidth="1"/>
    <col min="12" max="12" width="12.140625" customWidth="1"/>
  </cols>
  <sheetData>
    <row r="1" spans="1:16" ht="12.75" customHeight="1">
      <c r="A1" s="126" t="s">
        <v>626</v>
      </c>
      <c r="E1" s="127" t="str">
        <f>Naslovnica!A20</f>
        <v>Prosinac 2024.</v>
      </c>
    </row>
    <row r="2" spans="1:16" ht="12.75" customHeight="1">
      <c r="A2" s="502" t="s">
        <v>872</v>
      </c>
      <c r="E2" s="504" t="str">
        <f>Naslovnica!A24</f>
        <v>December 2024</v>
      </c>
    </row>
    <row r="3" spans="1:16" ht="12.75" customHeight="1">
      <c r="E3" s="13" t="s">
        <v>1325</v>
      </c>
      <c r="F3" s="294"/>
      <c r="G3" s="294"/>
    </row>
    <row r="4" spans="1:16" ht="16.5" customHeight="1">
      <c r="A4" s="1144" t="s">
        <v>546</v>
      </c>
      <c r="B4" s="1149" t="s">
        <v>545</v>
      </c>
      <c r="C4" s="1149"/>
      <c r="D4" s="1149"/>
      <c r="E4" s="1149"/>
      <c r="F4" s="249"/>
      <c r="G4" s="249"/>
    </row>
    <row r="5" spans="1:16" ht="12.75" customHeight="1">
      <c r="A5" s="1144"/>
      <c r="B5" s="1147" t="str">
        <f>Naslovnica!A20</f>
        <v>Prosinac 2024.</v>
      </c>
      <c r="C5" s="1147"/>
      <c r="D5" s="1148" t="s">
        <v>17</v>
      </c>
      <c r="E5" s="1148"/>
    </row>
    <row r="6" spans="1:16" ht="12.75" customHeight="1">
      <c r="A6" s="1144"/>
      <c r="B6" s="1145" t="str">
        <f>Naslovnica!A24</f>
        <v>December 2024</v>
      </c>
      <c r="C6" s="1145"/>
      <c r="D6" s="1146" t="s">
        <v>45</v>
      </c>
      <c r="E6" s="1146"/>
    </row>
    <row r="7" spans="1:16" ht="12.75" customHeight="1">
      <c r="A7" s="1144"/>
      <c r="B7" s="702" t="s">
        <v>27</v>
      </c>
      <c r="C7" s="656" t="s">
        <v>28</v>
      </c>
      <c r="D7" s="656" t="s">
        <v>144</v>
      </c>
      <c r="E7" s="656" t="s">
        <v>142</v>
      </c>
    </row>
    <row r="8" spans="1:16" ht="12.75" customHeight="1">
      <c r="A8" s="1144"/>
      <c r="B8" s="701" t="s">
        <v>29</v>
      </c>
      <c r="C8" s="657" t="s">
        <v>30</v>
      </c>
      <c r="D8" s="657" t="s">
        <v>29</v>
      </c>
      <c r="E8" s="657" t="s">
        <v>143</v>
      </c>
    </row>
    <row r="9" spans="1:16" ht="12.75" customHeight="1">
      <c r="A9" s="337" t="s">
        <v>116</v>
      </c>
      <c r="B9" s="338">
        <v>186897.04100999999</v>
      </c>
      <c r="C9" s="339">
        <v>8.0488140089914582E-3</v>
      </c>
      <c r="D9" s="338">
        <v>4184.2277199999953</v>
      </c>
      <c r="E9" s="339">
        <v>2.2900570817432575E-2</v>
      </c>
      <c r="G9" s="122"/>
      <c r="H9" s="275"/>
      <c r="I9" s="275"/>
      <c r="J9" s="275"/>
      <c r="K9" s="778"/>
      <c r="L9" s="765"/>
      <c r="M9" s="765"/>
      <c r="N9" s="765"/>
      <c r="O9" s="765"/>
      <c r="P9" s="765"/>
    </row>
    <row r="10" spans="1:16" ht="12.75" customHeight="1">
      <c r="A10" s="337" t="s">
        <v>117</v>
      </c>
      <c r="B10" s="338">
        <v>7618589.2534399992</v>
      </c>
      <c r="C10" s="339">
        <v>0.3280983346791384</v>
      </c>
      <c r="D10" s="338">
        <v>49832.854959999211</v>
      </c>
      <c r="E10" s="339">
        <v>6.5840215137598079E-3</v>
      </c>
      <c r="G10" s="122"/>
      <c r="H10" s="275"/>
      <c r="I10" s="275"/>
      <c r="J10" s="275"/>
      <c r="K10" s="778"/>
      <c r="L10" s="765"/>
      <c r="M10" s="765"/>
      <c r="N10" s="765"/>
      <c r="O10" s="765"/>
    </row>
    <row r="11" spans="1:16" ht="12.75" customHeight="1">
      <c r="A11" s="337" t="s">
        <v>118</v>
      </c>
      <c r="B11" s="338">
        <v>722887.20119000005</v>
      </c>
      <c r="C11" s="339">
        <v>3.1131496787835094E-2</v>
      </c>
      <c r="D11" s="338">
        <v>-9371.1850100000156</v>
      </c>
      <c r="E11" s="339">
        <v>-1.2797647915828048E-2</v>
      </c>
      <c r="G11" s="122"/>
      <c r="H11" s="275"/>
      <c r="I11" s="275"/>
      <c r="J11" s="275"/>
      <c r="K11" s="778"/>
      <c r="L11" s="765"/>
      <c r="M11" s="765"/>
      <c r="N11" s="765"/>
      <c r="O11" s="765"/>
    </row>
    <row r="12" spans="1:16" ht="12.75" customHeight="1">
      <c r="A12" s="658" t="s">
        <v>547</v>
      </c>
      <c r="B12" s="659">
        <v>8528373.4956399985</v>
      </c>
      <c r="C12" s="660">
        <v>0.36727864547596495</v>
      </c>
      <c r="D12" s="659">
        <v>44645.897669998929</v>
      </c>
      <c r="E12" s="660">
        <v>5.2625331441196188E-3</v>
      </c>
      <c r="G12" s="122"/>
      <c r="H12" s="275"/>
      <c r="I12" s="275"/>
      <c r="J12" s="275"/>
      <c r="K12" s="778"/>
      <c r="L12" s="765"/>
      <c r="M12" s="765"/>
      <c r="N12" s="765"/>
      <c r="O12" s="765"/>
    </row>
    <row r="13" spans="1:16" ht="12.75" customHeight="1">
      <c r="A13" s="337" t="s">
        <v>119</v>
      </c>
      <c r="B13" s="338">
        <v>155930.36739</v>
      </c>
      <c r="C13" s="339">
        <v>6.7152188108139423E-3</v>
      </c>
      <c r="D13" s="338">
        <v>5220.7256700000144</v>
      </c>
      <c r="E13" s="339">
        <v>3.4640953361825932E-2</v>
      </c>
      <c r="G13" s="122"/>
      <c r="H13" s="275"/>
      <c r="I13" s="275"/>
      <c r="J13" s="275"/>
      <c r="K13" s="778"/>
      <c r="L13" s="765"/>
      <c r="M13" s="765"/>
      <c r="N13" s="765"/>
      <c r="O13" s="765"/>
    </row>
    <row r="14" spans="1:16" ht="12.75" customHeight="1">
      <c r="A14" s="337" t="s">
        <v>120</v>
      </c>
      <c r="B14" s="338">
        <v>3329753.2393700001</v>
      </c>
      <c r="C14" s="339">
        <v>0.14339747903281128</v>
      </c>
      <c r="D14" s="338">
        <v>41280.248099999968</v>
      </c>
      <c r="E14" s="339">
        <v>1.2553014183053213E-2</v>
      </c>
      <c r="G14" s="122"/>
      <c r="H14" s="275"/>
      <c r="I14" s="275"/>
      <c r="J14" s="275"/>
      <c r="K14" s="778"/>
      <c r="L14" s="765"/>
      <c r="M14" s="765"/>
      <c r="N14" s="765"/>
      <c r="O14" s="765"/>
    </row>
    <row r="15" spans="1:16" ht="12.75" customHeight="1">
      <c r="A15" s="337" t="s">
        <v>121</v>
      </c>
      <c r="B15" s="338">
        <v>215479.73796999999</v>
      </c>
      <c r="C15" s="339">
        <v>9.2797420668310482E-3</v>
      </c>
      <c r="D15" s="338">
        <v>-2179.3723400000017</v>
      </c>
      <c r="E15" s="777">
        <v>-1.0012777948490426E-2</v>
      </c>
      <c r="G15" s="122"/>
      <c r="H15" s="275"/>
      <c r="I15" s="275"/>
      <c r="J15" s="275"/>
      <c r="K15" s="778"/>
      <c r="L15" s="765"/>
      <c r="M15" s="765"/>
      <c r="N15" s="765"/>
      <c r="O15" s="765"/>
    </row>
    <row r="16" spans="1:16" ht="12.75" customHeight="1">
      <c r="A16" s="661" t="s">
        <v>548</v>
      </c>
      <c r="B16" s="659">
        <v>3701163.34473</v>
      </c>
      <c r="C16" s="660">
        <v>0.15939243991045626</v>
      </c>
      <c r="D16" s="659">
        <v>44321.601429999806</v>
      </c>
      <c r="E16" s="660">
        <v>1.2120185816409723E-2</v>
      </c>
      <c r="G16" s="122"/>
      <c r="H16" s="275"/>
      <c r="I16" s="275"/>
      <c r="J16" s="275"/>
      <c r="K16" s="778"/>
      <c r="L16" s="765"/>
      <c r="M16" s="765"/>
      <c r="N16" s="765"/>
      <c r="O16" s="765"/>
    </row>
    <row r="17" spans="1:15" ht="12.75" customHeight="1">
      <c r="A17" s="337" t="s">
        <v>122</v>
      </c>
      <c r="B17" s="338">
        <v>254238.25705000001</v>
      </c>
      <c r="C17" s="339">
        <v>1.0948896964377957E-2</v>
      </c>
      <c r="D17" s="338">
        <v>11777.312219999993</v>
      </c>
      <c r="E17" s="339">
        <v>4.8574058920118457E-2</v>
      </c>
      <c r="G17" s="122"/>
      <c r="H17" s="275"/>
      <c r="I17" s="275"/>
      <c r="J17" s="275"/>
      <c r="K17" s="778"/>
      <c r="L17" s="765"/>
      <c r="M17" s="765"/>
      <c r="N17" s="765"/>
      <c r="O17" s="765"/>
    </row>
    <row r="18" spans="1:15" ht="12.75" customHeight="1">
      <c r="A18" s="337" t="s">
        <v>123</v>
      </c>
      <c r="B18" s="338">
        <v>3763890.0298699997</v>
      </c>
      <c r="C18" s="339">
        <v>0.16209379579797625</v>
      </c>
      <c r="D18" s="338">
        <v>38701.096639999654</v>
      </c>
      <c r="E18" s="339">
        <v>1.0389029209974421E-2</v>
      </c>
      <c r="G18" s="122"/>
      <c r="H18" s="275"/>
      <c r="I18" s="275"/>
      <c r="J18" s="275"/>
      <c r="K18" s="778"/>
      <c r="L18" s="765"/>
      <c r="M18" s="765"/>
      <c r="N18" s="765"/>
      <c r="O18" s="765"/>
    </row>
    <row r="19" spans="1:15" ht="12.75" customHeight="1">
      <c r="A19" s="337" t="s">
        <v>124</v>
      </c>
      <c r="B19" s="338">
        <v>327049.64357999997</v>
      </c>
      <c r="C19" s="339">
        <v>1.4084555532056399E-2</v>
      </c>
      <c r="D19" s="338">
        <v>-2121.0413300000364</v>
      </c>
      <c r="E19" s="339">
        <v>-6.4435912043017129E-3</v>
      </c>
      <c r="G19" s="122"/>
      <c r="H19" s="275"/>
      <c r="I19" s="275"/>
      <c r="J19" s="275"/>
      <c r="K19" s="778"/>
      <c r="L19" s="765"/>
      <c r="M19" s="765"/>
      <c r="N19" s="765"/>
      <c r="O19" s="765"/>
    </row>
    <row r="20" spans="1:15" ht="12.75" customHeight="1">
      <c r="A20" s="658" t="s">
        <v>549</v>
      </c>
      <c r="B20" s="659">
        <v>4345177.9304999998</v>
      </c>
      <c r="C20" s="660">
        <v>0.1871272482944106</v>
      </c>
      <c r="D20" s="659">
        <v>48357.367529999465</v>
      </c>
      <c r="E20" s="660">
        <v>1.1254220841043105E-2</v>
      </c>
      <c r="G20" s="122"/>
      <c r="H20" s="275"/>
      <c r="I20" s="275"/>
      <c r="J20" s="275"/>
      <c r="K20" s="778"/>
      <c r="L20" s="765"/>
      <c r="M20" s="765"/>
      <c r="N20" s="765"/>
      <c r="O20" s="765"/>
    </row>
    <row r="21" spans="1:15" ht="12.75" customHeight="1">
      <c r="A21" s="337" t="s">
        <v>125</v>
      </c>
      <c r="B21" s="338">
        <v>140346.00764</v>
      </c>
      <c r="C21" s="339">
        <v>6.044070608578621E-3</v>
      </c>
      <c r="D21" s="338">
        <v>3823.2127699999837</v>
      </c>
      <c r="E21" s="339">
        <v>2.8004208188387336E-2</v>
      </c>
      <c r="G21" s="122"/>
      <c r="H21" s="275"/>
      <c r="I21" s="275"/>
      <c r="J21" s="275"/>
      <c r="K21" s="778"/>
      <c r="L21" s="765"/>
      <c r="M21" s="765"/>
      <c r="N21" s="765"/>
      <c r="O21" s="765"/>
    </row>
    <row r="22" spans="1:15" ht="12.75" customHeight="1">
      <c r="A22" s="337" t="s">
        <v>126</v>
      </c>
      <c r="B22" s="338">
        <v>5944016.4981000004</v>
      </c>
      <c r="C22" s="339">
        <v>0.25598202625917343</v>
      </c>
      <c r="D22" s="338">
        <v>22655.663420000114</v>
      </c>
      <c r="E22" s="339">
        <v>3.8260906660696481E-3</v>
      </c>
      <c r="G22" s="122"/>
      <c r="H22" s="275"/>
      <c r="I22" s="275"/>
      <c r="J22" s="275"/>
      <c r="K22" s="778"/>
      <c r="L22" s="765"/>
      <c r="M22" s="765"/>
      <c r="N22" s="765"/>
      <c r="O22" s="765"/>
    </row>
    <row r="23" spans="1:15" ht="12.75" customHeight="1">
      <c r="A23" s="337" t="s">
        <v>127</v>
      </c>
      <c r="B23" s="338">
        <v>561367.47477999993</v>
      </c>
      <c r="C23" s="339">
        <v>2.4175569451416124E-2</v>
      </c>
      <c r="D23" s="338">
        <v>-6311.8694800001103</v>
      </c>
      <c r="E23" s="339">
        <v>-1.111872317325191E-2</v>
      </c>
      <c r="G23" s="122"/>
      <c r="H23" s="275"/>
      <c r="I23" s="275"/>
      <c r="J23" s="275"/>
      <c r="K23" s="778"/>
      <c r="L23" s="765"/>
      <c r="M23" s="765"/>
      <c r="N23" s="765"/>
      <c r="O23" s="765"/>
    </row>
    <row r="24" spans="1:15" ht="12.75" customHeight="1">
      <c r="A24" s="658" t="s">
        <v>550</v>
      </c>
      <c r="B24" s="659">
        <v>6645729.9805200007</v>
      </c>
      <c r="C24" s="660">
        <v>0.28620166631916816</v>
      </c>
      <c r="D24" s="659">
        <v>20167.006710000336</v>
      </c>
      <c r="E24" s="660">
        <v>3.0438178294762697E-3</v>
      </c>
      <c r="G24" s="122"/>
      <c r="H24" s="275"/>
      <c r="I24" s="275"/>
      <c r="J24" s="275"/>
      <c r="K24" s="778"/>
      <c r="L24" s="765"/>
      <c r="M24" s="765"/>
      <c r="N24" s="765"/>
      <c r="O24" s="765"/>
    </row>
    <row r="25" spans="1:15" ht="12.75" customHeight="1">
      <c r="A25" s="340" t="s">
        <v>551</v>
      </c>
      <c r="B25" s="341">
        <v>737411.67308999994</v>
      </c>
      <c r="C25" s="342">
        <v>3.1757000392761976E-2</v>
      </c>
      <c r="D25" s="341">
        <v>25005.478379999986</v>
      </c>
      <c r="E25" s="342">
        <v>3.5100029401315069E-2</v>
      </c>
      <c r="G25" s="122"/>
      <c r="H25" s="275"/>
      <c r="I25" s="275"/>
      <c r="J25" s="275"/>
      <c r="K25" s="778"/>
      <c r="L25" s="765"/>
      <c r="M25" s="765"/>
      <c r="N25" s="765"/>
      <c r="O25" s="765"/>
    </row>
    <row r="26" spans="1:15" ht="12.75" customHeight="1">
      <c r="A26" s="340" t="s">
        <v>552</v>
      </c>
      <c r="B26" s="341">
        <v>20656249.020780001</v>
      </c>
      <c r="C26" s="342">
        <v>0.88957163576909948</v>
      </c>
      <c r="D26" s="341">
        <v>152469.86312000081</v>
      </c>
      <c r="E26" s="342">
        <v>7.4361834444085506E-3</v>
      </c>
      <c r="G26" s="122"/>
      <c r="H26" s="275"/>
      <c r="I26" s="275"/>
      <c r="J26" s="275"/>
      <c r="K26" s="778"/>
      <c r="L26" s="765"/>
      <c r="M26" s="765"/>
      <c r="N26" s="765"/>
      <c r="O26" s="765"/>
    </row>
    <row r="27" spans="1:15" ht="12.75" customHeight="1">
      <c r="A27" s="340" t="s">
        <v>553</v>
      </c>
      <c r="B27" s="341">
        <v>1826784.0575199998</v>
      </c>
      <c r="C27" s="342">
        <v>7.8671363838138664E-2</v>
      </c>
      <c r="D27" s="341">
        <v>-19983.468160000164</v>
      </c>
      <c r="E27" s="342">
        <v>-1.0820781653414713E-2</v>
      </c>
      <c r="G27" s="122"/>
      <c r="H27" s="275"/>
      <c r="I27" s="275"/>
      <c r="J27" s="275"/>
      <c r="K27" s="778"/>
      <c r="L27" s="765"/>
      <c r="M27" s="765"/>
      <c r="N27" s="765"/>
      <c r="O27" s="765"/>
    </row>
    <row r="28" spans="1:15" ht="18.75" customHeight="1">
      <c r="A28" s="924" t="s">
        <v>554</v>
      </c>
      <c r="B28" s="925">
        <v>23220444.751389999</v>
      </c>
      <c r="C28" s="926">
        <v>1</v>
      </c>
      <c r="D28" s="925">
        <v>157491.87333999947</v>
      </c>
      <c r="E28" s="926">
        <v>6.8287818204706419E-3</v>
      </c>
      <c r="G28" s="779"/>
      <c r="H28" s="76"/>
      <c r="I28" s="76"/>
      <c r="J28" s="76"/>
      <c r="K28" s="76"/>
      <c r="L28" s="765"/>
      <c r="M28" s="765"/>
      <c r="N28" s="765"/>
      <c r="O28" s="765"/>
    </row>
    <row r="29" spans="1:15" ht="12.75" customHeight="1">
      <c r="A29" s="19" t="s">
        <v>555</v>
      </c>
    </row>
    <row r="30" spans="1:15" ht="12.75" customHeight="1">
      <c r="C30" s="76"/>
    </row>
    <row r="31" spans="1:15" ht="12.75" customHeight="1"/>
    <row r="32" spans="1:15" s="249" customFormat="1" ht="12.75" customHeight="1">
      <c r="A32" s="141" t="s">
        <v>628</v>
      </c>
      <c r="L32" s="127" t="str">
        <f>Naslovnica!A20</f>
        <v>Prosinac 2024.</v>
      </c>
    </row>
    <row r="33" spans="1:12" s="249" customFormat="1" ht="12.75" customHeight="1">
      <c r="A33" s="529" t="s">
        <v>873</v>
      </c>
      <c r="L33" s="504" t="str">
        <f>Naslovnica!A24</f>
        <v>December 2024</v>
      </c>
    </row>
    <row r="34" spans="1:12" s="249" customFormat="1" ht="12.75" customHeight="1"/>
    <row r="35" spans="1:12" s="249" customFormat="1" ht="22.5" customHeight="1">
      <c r="A35" s="682"/>
      <c r="B35" s="1152" t="s">
        <v>1347</v>
      </c>
      <c r="C35" s="1152"/>
      <c r="D35" s="1152"/>
      <c r="E35" s="1152"/>
      <c r="F35" s="1152" t="s">
        <v>882</v>
      </c>
      <c r="G35" s="1152"/>
      <c r="H35" s="1152"/>
      <c r="I35" s="1152"/>
      <c r="J35" s="1152"/>
      <c r="K35" s="1152"/>
      <c r="L35" s="1152"/>
    </row>
    <row r="36" spans="1:12" s="249" customFormat="1" ht="45">
      <c r="A36" s="1144" t="s">
        <v>526</v>
      </c>
      <c r="B36" s="749" t="s">
        <v>67</v>
      </c>
      <c r="C36" s="748" t="s">
        <v>96</v>
      </c>
      <c r="D36" s="748" t="s">
        <v>98</v>
      </c>
      <c r="E36" s="748" t="s">
        <v>100</v>
      </c>
      <c r="F36" s="748" t="s">
        <v>613</v>
      </c>
      <c r="G36" s="746" t="s">
        <v>59</v>
      </c>
      <c r="H36" s="746" t="s">
        <v>50</v>
      </c>
      <c r="I36" s="923" t="s">
        <v>1260</v>
      </c>
      <c r="J36" s="923" t="s">
        <v>1261</v>
      </c>
      <c r="K36" s="923" t="s">
        <v>1262</v>
      </c>
      <c r="L36" s="746" t="s">
        <v>1266</v>
      </c>
    </row>
    <row r="37" spans="1:12" s="249" customFormat="1" ht="34.5" customHeight="1">
      <c r="A37" s="1144"/>
      <c r="B37" s="671" t="s">
        <v>610</v>
      </c>
      <c r="C37" s="747" t="s">
        <v>97</v>
      </c>
      <c r="D37" s="747" t="s">
        <v>99</v>
      </c>
      <c r="E37" s="747" t="s">
        <v>101</v>
      </c>
      <c r="F37" s="747" t="s">
        <v>227</v>
      </c>
      <c r="G37" s="747" t="s">
        <v>51</v>
      </c>
      <c r="H37" s="747" t="s">
        <v>52</v>
      </c>
      <c r="I37" s="671" t="s">
        <v>1263</v>
      </c>
      <c r="J37" s="671" t="s">
        <v>1264</v>
      </c>
      <c r="K37" s="671" t="s">
        <v>1265</v>
      </c>
      <c r="L37" s="750" t="s">
        <v>1267</v>
      </c>
    </row>
    <row r="38" spans="1:12" s="249" customFormat="1">
      <c r="A38" s="343" t="s">
        <v>116</v>
      </c>
      <c r="B38" s="344">
        <v>26.5185</v>
      </c>
      <c r="C38" s="345">
        <v>26.482800000000001</v>
      </c>
      <c r="D38" s="344">
        <v>26.6447</v>
      </c>
      <c r="E38" s="751">
        <v>0.16189999999999927</v>
      </c>
      <c r="F38" s="752">
        <v>8.7184945311258311E-4</v>
      </c>
      <c r="G38" s="698">
        <v>9.114811568799297E-2</v>
      </c>
      <c r="H38" s="698">
        <v>9.114811568799297E-2</v>
      </c>
      <c r="I38" s="698">
        <v>6.4670198780699684E-2</v>
      </c>
      <c r="J38" s="698">
        <v>5.903238779996145E-2</v>
      </c>
      <c r="K38" s="698">
        <v>6.7350923374088545E-2</v>
      </c>
      <c r="L38" s="698">
        <v>6.9025768546367994E-2</v>
      </c>
    </row>
    <row r="39" spans="1:12" s="249" customFormat="1">
      <c r="A39" s="343" t="s">
        <v>119</v>
      </c>
      <c r="B39" s="344">
        <v>29.273499999999999</v>
      </c>
      <c r="C39" s="345">
        <v>29.273499999999999</v>
      </c>
      <c r="D39" s="344">
        <v>29.558</v>
      </c>
      <c r="E39" s="751">
        <v>0.28450000000000131</v>
      </c>
      <c r="F39" s="752">
        <v>5.4002877874870236E-4</v>
      </c>
      <c r="G39" s="698">
        <v>0.12751706287457432</v>
      </c>
      <c r="H39" s="698">
        <v>0.12751706287457432</v>
      </c>
      <c r="I39" s="698">
        <v>7.7542899377110563E-2</v>
      </c>
      <c r="J39" s="698">
        <v>7.4094875828683238E-2</v>
      </c>
      <c r="K39" s="698">
        <v>7.6815732765284528E-2</v>
      </c>
      <c r="L39" s="698">
        <v>7.9263873182432443E-2</v>
      </c>
    </row>
    <row r="40" spans="1:12" s="249" customFormat="1">
      <c r="A40" s="343" t="s">
        <v>122</v>
      </c>
      <c r="B40" s="344">
        <v>32.078499999999998</v>
      </c>
      <c r="C40" s="345">
        <v>32.058799999999998</v>
      </c>
      <c r="D40" s="344">
        <v>32.336799999999997</v>
      </c>
      <c r="E40" s="751">
        <v>0.27799999999999869</v>
      </c>
      <c r="F40" s="752">
        <v>4.8427667045691791E-3</v>
      </c>
      <c r="G40" s="698">
        <v>0.16499970946279663</v>
      </c>
      <c r="H40" s="698">
        <v>0.16499970946279663</v>
      </c>
      <c r="I40" s="698">
        <v>8.4888562314090033E-2</v>
      </c>
      <c r="J40" s="698">
        <v>8.6086517233705084E-2</v>
      </c>
      <c r="K40" s="698">
        <v>8.5439508985413637E-2</v>
      </c>
      <c r="L40" s="698">
        <v>8.88294054869605E-2</v>
      </c>
    </row>
    <row r="41" spans="1:12" s="249" customFormat="1">
      <c r="A41" s="343" t="s">
        <v>125</v>
      </c>
      <c r="B41" s="344">
        <v>25.151900000000001</v>
      </c>
      <c r="C41" s="345">
        <v>25.126899999999999</v>
      </c>
      <c r="D41" s="344">
        <v>25.288499999999999</v>
      </c>
      <c r="E41" s="751">
        <v>0.16159999999999997</v>
      </c>
      <c r="F41" s="752">
        <v>-1.4332221692868741E-3</v>
      </c>
      <c r="G41" s="698">
        <v>7.615062403463968E-2</v>
      </c>
      <c r="H41" s="698">
        <v>7.615062403463968E-2</v>
      </c>
      <c r="I41" s="698">
        <v>3.9787536173823135E-2</v>
      </c>
      <c r="J41" s="698">
        <v>4.6719752262452285E-2</v>
      </c>
      <c r="K41" s="698">
        <v>6.1406359082848638E-2</v>
      </c>
      <c r="L41" s="698">
        <v>6.3585271476158001E-2</v>
      </c>
    </row>
    <row r="42" spans="1:12" s="249" customFormat="1">
      <c r="A42" s="662" t="s">
        <v>128</v>
      </c>
      <c r="B42" s="663">
        <v>216.67635991486785</v>
      </c>
      <c r="C42" s="664">
        <v>216.5871799572686</v>
      </c>
      <c r="D42" s="663">
        <v>218.15206313927928</v>
      </c>
      <c r="E42" s="753">
        <v>1.564883182010675</v>
      </c>
      <c r="F42" s="754">
        <v>2.8292847100668261E-3</v>
      </c>
      <c r="G42" s="737">
        <v>0.13265496414722855</v>
      </c>
      <c r="H42" s="737">
        <v>0.13265496414722855</v>
      </c>
      <c r="I42" s="737">
        <v>7.6441786333211414E-2</v>
      </c>
      <c r="J42" s="737">
        <v>7.2905485126061542E-2</v>
      </c>
      <c r="K42" s="737">
        <v>7.5474320005598061E-2</v>
      </c>
      <c r="L42" s="737">
        <v>7.7415974786481101E-2</v>
      </c>
    </row>
    <row r="43" spans="1:12" s="249" customFormat="1">
      <c r="A43" s="343" t="s">
        <v>117</v>
      </c>
      <c r="B43" s="344">
        <v>42.279600000000002</v>
      </c>
      <c r="C43" s="345">
        <v>42.260899999999999</v>
      </c>
      <c r="D43" s="344">
        <v>42.4255</v>
      </c>
      <c r="E43" s="751">
        <v>0.16460000000000008</v>
      </c>
      <c r="F43" s="752">
        <v>2.5562105482812569E-3</v>
      </c>
      <c r="G43" s="699">
        <v>9.1334290109754024E-2</v>
      </c>
      <c r="H43" s="699">
        <v>9.1334290109754024E-2</v>
      </c>
      <c r="I43" s="699">
        <v>4.3363748024020987E-2</v>
      </c>
      <c r="J43" s="699">
        <v>4.1311524943793865E-2</v>
      </c>
      <c r="K43" s="699">
        <v>4.2205448925082267E-2</v>
      </c>
      <c r="L43" s="699">
        <v>5.2395056349644253E-2</v>
      </c>
    </row>
    <row r="44" spans="1:12" s="249" customFormat="1">
      <c r="A44" s="343" t="s">
        <v>120</v>
      </c>
      <c r="B44" s="344">
        <v>49.710799999999999</v>
      </c>
      <c r="C44" s="345">
        <v>49.466700000000003</v>
      </c>
      <c r="D44" s="344">
        <v>49.860700000000001</v>
      </c>
      <c r="E44" s="751">
        <v>0.39399999999999835</v>
      </c>
      <c r="F44" s="752">
        <v>7.3294143155600011E-3</v>
      </c>
      <c r="G44" s="699">
        <v>0.12004145731473748</v>
      </c>
      <c r="H44" s="699">
        <v>0.12004145731473748</v>
      </c>
      <c r="I44" s="699">
        <v>6.4370585550505455E-2</v>
      </c>
      <c r="J44" s="699">
        <v>5.8157309284802672E-2</v>
      </c>
      <c r="K44" s="699">
        <v>5.9427567493173905E-2</v>
      </c>
      <c r="L44" s="699">
        <v>5.9932661149370681E-2</v>
      </c>
    </row>
    <row r="45" spans="1:12" s="249" customFormat="1">
      <c r="A45" s="343" t="s">
        <v>123</v>
      </c>
      <c r="B45" s="344">
        <v>43.746400000000001</v>
      </c>
      <c r="C45" s="345">
        <v>43.458300000000001</v>
      </c>
      <c r="D45" s="344">
        <v>43.8309</v>
      </c>
      <c r="E45" s="751">
        <v>0.37259999999999849</v>
      </c>
      <c r="F45" s="752">
        <v>5.6296909301978282E-3</v>
      </c>
      <c r="G45" s="699">
        <v>0.12722306681439877</v>
      </c>
      <c r="H45" s="699">
        <v>0.12722306681439877</v>
      </c>
      <c r="I45" s="699">
        <v>5.5670811858998137E-2</v>
      </c>
      <c r="J45" s="699">
        <v>5.6023089870051113E-2</v>
      </c>
      <c r="K45" s="699">
        <v>5.7804104831410852E-2</v>
      </c>
      <c r="L45" s="699">
        <v>5.3978230171000563E-2</v>
      </c>
    </row>
    <row r="46" spans="1:12" s="249" customFormat="1">
      <c r="A46" s="343" t="s">
        <v>126</v>
      </c>
      <c r="B46" s="344">
        <v>42.398000000000003</v>
      </c>
      <c r="C46" s="345">
        <v>42.364100000000001</v>
      </c>
      <c r="D46" s="344">
        <v>42.637999999999998</v>
      </c>
      <c r="E46" s="751">
        <v>0.27389999999999759</v>
      </c>
      <c r="F46" s="752">
        <v>-5.2569170892224903E-4</v>
      </c>
      <c r="G46" s="699">
        <v>6.8441438331136917E-2</v>
      </c>
      <c r="H46" s="699">
        <v>6.8441438331136917E-2</v>
      </c>
      <c r="I46" s="699">
        <v>3.3968109059867357E-2</v>
      </c>
      <c r="J46" s="699">
        <v>3.3077350780057246E-2</v>
      </c>
      <c r="K46" s="699">
        <v>4.4429864475043601E-2</v>
      </c>
      <c r="L46" s="699">
        <v>5.2524782964550099E-2</v>
      </c>
    </row>
    <row r="47" spans="1:12" s="249" customFormat="1">
      <c r="A47" s="662" t="s">
        <v>129</v>
      </c>
      <c r="B47" s="663">
        <v>329.85168199496087</v>
      </c>
      <c r="C47" s="664">
        <v>329.47736651183169</v>
      </c>
      <c r="D47" s="663">
        <v>330.70972254590413</v>
      </c>
      <c r="E47" s="753">
        <v>1.2323560340724384</v>
      </c>
      <c r="F47" s="754">
        <v>3.2672394977761865E-3</v>
      </c>
      <c r="G47" s="737">
        <v>9.681835789280635E-2</v>
      </c>
      <c r="H47" s="737">
        <v>9.681835789280635E-2</v>
      </c>
      <c r="I47" s="737">
        <v>4.6938310837338237E-2</v>
      </c>
      <c r="J47" s="737">
        <v>4.4559070392993894E-2</v>
      </c>
      <c r="K47" s="737">
        <v>4.8306902110092365E-2</v>
      </c>
      <c r="L47" s="737">
        <v>5.4012668946926468E-2</v>
      </c>
    </row>
    <row r="48" spans="1:12" s="249" customFormat="1">
      <c r="A48" s="343" t="s">
        <v>118</v>
      </c>
      <c r="B48" s="344">
        <v>18.122299999999999</v>
      </c>
      <c r="C48" s="345">
        <v>18.0884</v>
      </c>
      <c r="D48" s="344">
        <v>18.133600000000001</v>
      </c>
      <c r="E48" s="751">
        <v>4.5200000000001239E-2</v>
      </c>
      <c r="F48" s="752">
        <v>3.382942440147918E-3</v>
      </c>
      <c r="G48" s="699">
        <v>3.6252809020888233E-2</v>
      </c>
      <c r="H48" s="699">
        <v>3.6252809020888233E-2</v>
      </c>
      <c r="I48" s="699">
        <v>6.2749631408633988E-3</v>
      </c>
      <c r="J48" s="699">
        <v>5.7727528101854109E-3</v>
      </c>
      <c r="K48" s="699">
        <v>2.980763105509121E-2</v>
      </c>
      <c r="L48" s="699">
        <v>3.0491263851955219E-2</v>
      </c>
    </row>
    <row r="49" spans="1:12" s="249" customFormat="1">
      <c r="A49" s="343" t="s">
        <v>121</v>
      </c>
      <c r="B49" s="344">
        <v>19.520099999999999</v>
      </c>
      <c r="C49" s="345">
        <v>19.477699999999999</v>
      </c>
      <c r="D49" s="344">
        <v>19.5411</v>
      </c>
      <c r="E49" s="751">
        <v>6.3400000000001455E-2</v>
      </c>
      <c r="F49" s="752">
        <v>3.5783141821545961E-3</v>
      </c>
      <c r="G49" s="699">
        <v>4.3292125643368928E-2</v>
      </c>
      <c r="H49" s="699">
        <v>4.3292125643368928E-2</v>
      </c>
      <c r="I49" s="699">
        <v>9.501347710146435E-3</v>
      </c>
      <c r="J49" s="699">
        <v>1.0433044883473075E-2</v>
      </c>
      <c r="K49" s="699">
        <v>3.5996294250003835E-2</v>
      </c>
      <c r="L49" s="699">
        <v>3.7901389580967448E-2</v>
      </c>
    </row>
    <row r="50" spans="1:12" s="249" customFormat="1">
      <c r="A50" s="343" t="s">
        <v>124</v>
      </c>
      <c r="B50" s="344">
        <v>18.513999999999999</v>
      </c>
      <c r="C50" s="345">
        <v>18.4925</v>
      </c>
      <c r="D50" s="344">
        <v>18.540600000000001</v>
      </c>
      <c r="E50" s="751">
        <v>4.8100000000001586E-2</v>
      </c>
      <c r="F50" s="752">
        <v>2.7568501497581277E-3</v>
      </c>
      <c r="G50" s="699">
        <v>3.9318273678537574E-2</v>
      </c>
      <c r="H50" s="699">
        <v>3.9318273678537574E-2</v>
      </c>
      <c r="I50" s="699">
        <v>1.8891972919450328E-3</v>
      </c>
      <c r="J50" s="699">
        <v>5.7393158543685985E-3</v>
      </c>
      <c r="K50" s="699">
        <v>3.0782905960848206E-2</v>
      </c>
      <c r="L50" s="699">
        <v>3.2618460630575052E-2</v>
      </c>
    </row>
    <row r="51" spans="1:12" s="249" customFormat="1">
      <c r="A51" s="343" t="s">
        <v>127</v>
      </c>
      <c r="B51" s="344">
        <v>19.250399999999999</v>
      </c>
      <c r="C51" s="345">
        <v>19.2166</v>
      </c>
      <c r="D51" s="344">
        <v>19.250399999999999</v>
      </c>
      <c r="E51" s="751">
        <v>3.3799999999999386E-2</v>
      </c>
      <c r="F51" s="914">
        <v>2.3796258207626764E-3</v>
      </c>
      <c r="G51" s="699">
        <v>3.0193404758591891E-2</v>
      </c>
      <c r="H51" s="699">
        <v>3.0193404758591891E-2</v>
      </c>
      <c r="I51" s="699">
        <v>8.8674310007101909E-3</v>
      </c>
      <c r="J51" s="699">
        <v>8.6528525612958873E-3</v>
      </c>
      <c r="K51" s="699">
        <v>3.3598455989693132E-2</v>
      </c>
      <c r="L51" s="699">
        <v>3.6509809147254657E-2</v>
      </c>
    </row>
    <row r="52" spans="1:12" s="249" customFormat="1">
      <c r="A52" s="662" t="s">
        <v>130</v>
      </c>
      <c r="B52" s="663">
        <v>140.92504583293879</v>
      </c>
      <c r="C52" s="664">
        <v>140.67452288455101</v>
      </c>
      <c r="D52" s="663">
        <v>140.98804502742874</v>
      </c>
      <c r="E52" s="753">
        <v>0.31352214287772995</v>
      </c>
      <c r="F52" s="754">
        <v>2.9970375916061887E-3</v>
      </c>
      <c r="G52" s="737">
        <v>3.5510477726784062E-2</v>
      </c>
      <c r="H52" s="737">
        <v>3.5510477726784062E-2</v>
      </c>
      <c r="I52" s="737">
        <v>6.718446592338001E-3</v>
      </c>
      <c r="J52" s="737">
        <v>7.1807606744500596E-3</v>
      </c>
      <c r="K52" s="737">
        <v>3.1875212832655597E-2</v>
      </c>
      <c r="L52" s="737">
        <v>3.3635509659785567E-2</v>
      </c>
    </row>
    <row r="53" spans="1:12" s="249" customFormat="1" ht="12.75" customHeight="1">
      <c r="A53" s="22" t="s">
        <v>525</v>
      </c>
      <c r="G53" s="696"/>
      <c r="H53" s="696"/>
      <c r="I53" s="696"/>
      <c r="J53" s="696"/>
      <c r="K53" s="696"/>
      <c r="L53" s="696"/>
    </row>
    <row r="54" spans="1:12" s="249" customFormat="1" ht="25.5" customHeight="1">
      <c r="A54" s="1154" t="s">
        <v>1344</v>
      </c>
      <c r="B54" s="1154"/>
      <c r="C54" s="1154"/>
      <c r="D54" s="1154"/>
      <c r="E54" s="1154"/>
      <c r="F54" s="1154"/>
      <c r="G54" s="1154"/>
      <c r="H54" s="1154"/>
      <c r="I54" s="1154"/>
      <c r="J54" s="1154"/>
      <c r="K54" s="1154"/>
      <c r="L54" s="1154"/>
    </row>
    <row r="55" spans="1:12" s="249" customFormat="1" ht="20.25" customHeight="1">
      <c r="A55" s="1153" t="s">
        <v>162</v>
      </c>
      <c r="B55" s="1153"/>
      <c r="C55" s="1153"/>
      <c r="D55" s="1153"/>
      <c r="E55" s="1153"/>
      <c r="F55" s="1153"/>
      <c r="G55" s="1153"/>
      <c r="H55" s="1153"/>
      <c r="I55" s="1153"/>
      <c r="J55" s="1153"/>
      <c r="K55" s="1153"/>
      <c r="L55" s="1153"/>
    </row>
    <row r="56" spans="1:12" s="249" customFormat="1" ht="24" customHeight="1">
      <c r="A56" s="1150" t="s">
        <v>1343</v>
      </c>
      <c r="B56" s="1150"/>
      <c r="C56" s="1150"/>
      <c r="D56" s="1150"/>
      <c r="E56" s="1150"/>
      <c r="F56" s="1150"/>
      <c r="G56" s="1150"/>
      <c r="H56" s="1150"/>
      <c r="I56" s="1150"/>
      <c r="J56" s="1150"/>
      <c r="K56" s="1150"/>
      <c r="L56" s="1150"/>
    </row>
    <row r="57" spans="1:12" s="249" customFormat="1" ht="21" customHeight="1">
      <c r="A57" s="1151" t="s">
        <v>1268</v>
      </c>
      <c r="B57" s="1151"/>
      <c r="C57" s="1151"/>
      <c r="D57" s="1151"/>
      <c r="E57" s="1151"/>
      <c r="F57" s="1151"/>
      <c r="G57" s="1151"/>
      <c r="H57" s="1151"/>
      <c r="I57" s="1151"/>
      <c r="J57" s="1151"/>
      <c r="K57" s="1151"/>
      <c r="L57" s="1151"/>
    </row>
    <row r="58" spans="1:12" s="249" customFormat="1" ht="12.75" customHeight="1">
      <c r="F58" s="167"/>
    </row>
    <row r="59" spans="1:12" s="249" customFormat="1" ht="12.75" customHeight="1">
      <c r="A59" s="585" t="s">
        <v>81</v>
      </c>
    </row>
    <row r="60" spans="1:12" s="249" customFormat="1" ht="12.75" customHeight="1">
      <c r="A60" s="585"/>
    </row>
    <row r="61" spans="1:12" s="249" customFormat="1" ht="12.75" customHeight="1"/>
    <row r="62" spans="1:12" s="249" customFormat="1" ht="12.75" customHeight="1"/>
    <row r="63" spans="1:12" s="249" customFormat="1" ht="12.75" customHeight="1"/>
    <row r="95" spans="12:12">
      <c r="L95" s="67" t="s">
        <v>769</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40" t="s">
        <v>629</v>
      </c>
      <c r="AG1" s="127" t="str">
        <f>Naslovnica!A20</f>
        <v>Prosinac 2024.</v>
      </c>
    </row>
    <row r="2" spans="1:35" ht="12.75" customHeight="1">
      <c r="A2" s="526" t="s">
        <v>874</v>
      </c>
      <c r="AG2" s="504" t="str">
        <f>Naslovnica!A24</f>
        <v>December 2024</v>
      </c>
    </row>
    <row r="3" spans="1:35" ht="12.75" customHeight="1">
      <c r="A3" s="66"/>
      <c r="AG3" s="65"/>
    </row>
    <row r="4" spans="1:35" ht="12.75" customHeight="1">
      <c r="I4" s="166"/>
      <c r="J4" s="166"/>
      <c r="K4" s="166"/>
      <c r="AG4" s="13" t="s">
        <v>1325</v>
      </c>
    </row>
    <row r="5" spans="1:35" ht="15" customHeight="1">
      <c r="A5" s="665" t="s">
        <v>131</v>
      </c>
      <c r="B5" s="1157" t="s">
        <v>541</v>
      </c>
      <c r="C5" s="1157"/>
      <c r="D5" s="1157"/>
      <c r="E5" s="1157"/>
      <c r="F5" s="1157"/>
      <c r="G5" s="1157"/>
      <c r="H5" s="1157"/>
      <c r="I5" s="1157"/>
      <c r="J5" s="1155" t="s">
        <v>535</v>
      </c>
      <c r="K5" s="1155"/>
      <c r="L5" s="1157" t="s">
        <v>540</v>
      </c>
      <c r="M5" s="1157"/>
      <c r="N5" s="1157"/>
      <c r="O5" s="1157"/>
      <c r="P5" s="1157"/>
      <c r="Q5" s="1157"/>
      <c r="R5" s="1157"/>
      <c r="S5" s="1157"/>
      <c r="T5" s="1155" t="s">
        <v>536</v>
      </c>
      <c r="U5" s="1155"/>
      <c r="V5" s="1157" t="s">
        <v>539</v>
      </c>
      <c r="W5" s="1157"/>
      <c r="X5" s="1157"/>
      <c r="Y5" s="1157"/>
      <c r="Z5" s="1157"/>
      <c r="AA5" s="1157"/>
      <c r="AB5" s="1157"/>
      <c r="AC5" s="1157"/>
      <c r="AD5" s="1155" t="s">
        <v>537</v>
      </c>
      <c r="AE5" s="1155"/>
      <c r="AF5" s="1156" t="s">
        <v>538</v>
      </c>
      <c r="AG5" s="1156"/>
    </row>
    <row r="6" spans="1:35" ht="22.5" customHeight="1">
      <c r="A6" s="1158" t="s">
        <v>542</v>
      </c>
      <c r="B6" s="1152" t="s">
        <v>132</v>
      </c>
      <c r="C6" s="1152"/>
      <c r="D6" s="1152" t="s">
        <v>133</v>
      </c>
      <c r="E6" s="1152"/>
      <c r="F6" s="1152" t="s">
        <v>134</v>
      </c>
      <c r="G6" s="1152"/>
      <c r="H6" s="1152" t="s">
        <v>135</v>
      </c>
      <c r="I6" s="1152"/>
      <c r="J6" s="1155"/>
      <c r="K6" s="1155"/>
      <c r="L6" s="1152" t="s">
        <v>132</v>
      </c>
      <c r="M6" s="1152"/>
      <c r="N6" s="1152" t="s">
        <v>133</v>
      </c>
      <c r="O6" s="1152"/>
      <c r="P6" s="1152" t="s">
        <v>134</v>
      </c>
      <c r="Q6" s="1152"/>
      <c r="R6" s="1152" t="s">
        <v>135</v>
      </c>
      <c r="S6" s="1152"/>
      <c r="T6" s="1155"/>
      <c r="U6" s="1155"/>
      <c r="V6" s="1152" t="s">
        <v>132</v>
      </c>
      <c r="W6" s="1152"/>
      <c r="X6" s="1152" t="s">
        <v>133</v>
      </c>
      <c r="Y6" s="1152"/>
      <c r="Z6" s="1152" t="s">
        <v>134</v>
      </c>
      <c r="AA6" s="1152"/>
      <c r="AB6" s="1152" t="s">
        <v>135</v>
      </c>
      <c r="AC6" s="1152"/>
      <c r="AD6" s="1155"/>
      <c r="AE6" s="1155"/>
      <c r="AF6" s="1156"/>
      <c r="AG6" s="1156"/>
    </row>
    <row r="7" spans="1:35">
      <c r="A7" s="1158"/>
      <c r="B7" s="665" t="s">
        <v>31</v>
      </c>
      <c r="C7" s="665" t="s">
        <v>32</v>
      </c>
      <c r="D7" s="665" t="s">
        <v>31</v>
      </c>
      <c r="E7" s="665" t="s">
        <v>32</v>
      </c>
      <c r="F7" s="665" t="s">
        <v>31</v>
      </c>
      <c r="G7" s="665" t="s">
        <v>32</v>
      </c>
      <c r="H7" s="665" t="s">
        <v>31</v>
      </c>
      <c r="I7" s="665" t="s">
        <v>32</v>
      </c>
      <c r="J7" s="665" t="s">
        <v>31</v>
      </c>
      <c r="K7" s="665" t="s">
        <v>32</v>
      </c>
      <c r="L7" s="665" t="s">
        <v>31</v>
      </c>
      <c r="M7" s="665" t="s">
        <v>32</v>
      </c>
      <c r="N7" s="665" t="s">
        <v>31</v>
      </c>
      <c r="O7" s="665" t="s">
        <v>32</v>
      </c>
      <c r="P7" s="665" t="s">
        <v>31</v>
      </c>
      <c r="Q7" s="665" t="s">
        <v>32</v>
      </c>
      <c r="R7" s="665" t="s">
        <v>31</v>
      </c>
      <c r="S7" s="665" t="s">
        <v>32</v>
      </c>
      <c r="T7" s="665" t="s">
        <v>31</v>
      </c>
      <c r="U7" s="665" t="s">
        <v>32</v>
      </c>
      <c r="V7" s="665" t="s">
        <v>31</v>
      </c>
      <c r="W7" s="665" t="s">
        <v>32</v>
      </c>
      <c r="X7" s="665" t="s">
        <v>31</v>
      </c>
      <c r="Y7" s="665" t="s">
        <v>32</v>
      </c>
      <c r="Z7" s="665" t="s">
        <v>31</v>
      </c>
      <c r="AA7" s="665" t="s">
        <v>32</v>
      </c>
      <c r="AB7" s="665" t="s">
        <v>31</v>
      </c>
      <c r="AC7" s="665" t="s">
        <v>32</v>
      </c>
      <c r="AD7" s="665" t="s">
        <v>31</v>
      </c>
      <c r="AE7" s="665" t="s">
        <v>32</v>
      </c>
      <c r="AF7" s="665" t="s">
        <v>31</v>
      </c>
      <c r="AG7" s="665" t="s">
        <v>32</v>
      </c>
    </row>
    <row r="8" spans="1:35">
      <c r="A8" s="1158"/>
      <c r="B8" s="666" t="s">
        <v>29</v>
      </c>
      <c r="C8" s="666" t="s">
        <v>30</v>
      </c>
      <c r="D8" s="666" t="s">
        <v>29</v>
      </c>
      <c r="E8" s="666" t="s">
        <v>30</v>
      </c>
      <c r="F8" s="666" t="s">
        <v>29</v>
      </c>
      <c r="G8" s="666" t="s">
        <v>30</v>
      </c>
      <c r="H8" s="666" t="s">
        <v>29</v>
      </c>
      <c r="I8" s="666" t="s">
        <v>30</v>
      </c>
      <c r="J8" s="666" t="s">
        <v>29</v>
      </c>
      <c r="K8" s="666" t="s">
        <v>30</v>
      </c>
      <c r="L8" s="666" t="s">
        <v>29</v>
      </c>
      <c r="M8" s="666" t="s">
        <v>30</v>
      </c>
      <c r="N8" s="666" t="s">
        <v>29</v>
      </c>
      <c r="O8" s="666" t="s">
        <v>30</v>
      </c>
      <c r="P8" s="666" t="s">
        <v>29</v>
      </c>
      <c r="Q8" s="666" t="s">
        <v>30</v>
      </c>
      <c r="R8" s="666" t="s">
        <v>29</v>
      </c>
      <c r="S8" s="666" t="s">
        <v>30</v>
      </c>
      <c r="T8" s="666" t="s">
        <v>29</v>
      </c>
      <c r="U8" s="666" t="s">
        <v>30</v>
      </c>
      <c r="V8" s="666" t="s">
        <v>29</v>
      </c>
      <c r="W8" s="666" t="s">
        <v>30</v>
      </c>
      <c r="X8" s="666" t="s">
        <v>29</v>
      </c>
      <c r="Y8" s="666" t="s">
        <v>30</v>
      </c>
      <c r="Z8" s="666" t="s">
        <v>29</v>
      </c>
      <c r="AA8" s="666" t="s">
        <v>30</v>
      </c>
      <c r="AB8" s="666" t="s">
        <v>29</v>
      </c>
      <c r="AC8" s="666" t="s">
        <v>30</v>
      </c>
      <c r="AD8" s="666" t="s">
        <v>29</v>
      </c>
      <c r="AE8" s="666" t="s">
        <v>30</v>
      </c>
      <c r="AF8" s="666" t="s">
        <v>29</v>
      </c>
      <c r="AG8" s="666" t="s">
        <v>30</v>
      </c>
    </row>
    <row r="9" spans="1:35" ht="18">
      <c r="A9" s="346" t="s">
        <v>409</v>
      </c>
      <c r="B9" s="347">
        <v>422.44128999999998</v>
      </c>
      <c r="C9" s="348">
        <v>2.2602888078896875E-3</v>
      </c>
      <c r="D9" s="347">
        <v>6764.2573000000002</v>
      </c>
      <c r="E9" s="348">
        <v>4.337998694517925E-2</v>
      </c>
      <c r="F9" s="347">
        <v>1723.7733499999999</v>
      </c>
      <c r="G9" s="348">
        <v>6.7801493370881335E-3</v>
      </c>
      <c r="H9" s="347">
        <v>2623.8499999999995</v>
      </c>
      <c r="I9" s="348">
        <v>1.8695579903707748E-2</v>
      </c>
      <c r="J9" s="347">
        <v>11534.321939999998</v>
      </c>
      <c r="K9" s="348">
        <v>1.5641631888534444E-2</v>
      </c>
      <c r="L9" s="347">
        <v>2189.1966000000002</v>
      </c>
      <c r="M9" s="348">
        <v>2.8734934082712748E-4</v>
      </c>
      <c r="N9" s="347">
        <v>22910.26208</v>
      </c>
      <c r="O9" s="348">
        <v>6.8804684411418789E-3</v>
      </c>
      <c r="P9" s="347">
        <v>7952.6611399999992</v>
      </c>
      <c r="Q9" s="348">
        <v>2.1128835000194393E-3</v>
      </c>
      <c r="R9" s="347">
        <v>29055.656340000005</v>
      </c>
      <c r="S9" s="348">
        <v>4.8882193293520657E-3</v>
      </c>
      <c r="T9" s="347">
        <v>62107.776160000009</v>
      </c>
      <c r="U9" s="348">
        <v>3.0067306071751274E-3</v>
      </c>
      <c r="V9" s="347">
        <v>133.84351999999998</v>
      </c>
      <c r="W9" s="348">
        <v>1.8515132067585356E-4</v>
      </c>
      <c r="X9" s="347">
        <v>9154.1885899999997</v>
      </c>
      <c r="Y9" s="348">
        <v>4.2482827743642947E-2</v>
      </c>
      <c r="Z9" s="347">
        <v>78.010840000000002</v>
      </c>
      <c r="AA9" s="348">
        <v>2.3852904759676853E-4</v>
      </c>
      <c r="AB9" s="347">
        <v>6219.6115999999984</v>
      </c>
      <c r="AC9" s="348">
        <v>1.1079394299496007E-2</v>
      </c>
      <c r="AD9" s="347">
        <v>15585.654549999999</v>
      </c>
      <c r="AE9" s="348">
        <v>8.5317443437972849E-3</v>
      </c>
      <c r="AF9" s="347">
        <v>89227.752650000009</v>
      </c>
      <c r="AG9" s="348">
        <v>3.8426375379893734E-3</v>
      </c>
    </row>
    <row r="10" spans="1:35" ht="18">
      <c r="A10" s="346" t="s">
        <v>410</v>
      </c>
      <c r="B10" s="349">
        <v>2416.234899999939</v>
      </c>
      <c r="C10" s="350">
        <v>1.2928160269802983E-2</v>
      </c>
      <c r="D10" s="349">
        <v>1603.4441099999058</v>
      </c>
      <c r="E10" s="350">
        <v>1.0283077871552946E-2</v>
      </c>
      <c r="F10" s="349">
        <v>2395.5996799999157</v>
      </c>
      <c r="G10" s="350">
        <v>9.4226561643269268E-3</v>
      </c>
      <c r="H10" s="349">
        <v>402.53280000007106</v>
      </c>
      <c r="I10" s="350">
        <v>2.8681457119364828E-3</v>
      </c>
      <c r="J10" s="349">
        <v>6817.8114899998318</v>
      </c>
      <c r="K10" s="350">
        <v>9.2455974583277433E-3</v>
      </c>
      <c r="L10" s="349">
        <v>38380.859789999617</v>
      </c>
      <c r="M10" s="350">
        <v>5.0377909234076068E-3</v>
      </c>
      <c r="N10" s="349">
        <v>12717.823559999146</v>
      </c>
      <c r="O10" s="350">
        <v>3.8194492642218071E-3</v>
      </c>
      <c r="P10" s="349">
        <v>4560.483880000249</v>
      </c>
      <c r="Q10" s="350">
        <v>1.2116411063576584E-3</v>
      </c>
      <c r="R10" s="349">
        <v>882.01998999988655</v>
      </c>
      <c r="S10" s="350">
        <v>1.4838787716720225E-4</v>
      </c>
      <c r="T10" s="349">
        <v>56541.187219998894</v>
      </c>
      <c r="U10" s="348">
        <v>2.7372436865623849E-3</v>
      </c>
      <c r="V10" s="349">
        <v>1693.0952600003482</v>
      </c>
      <c r="W10" s="350">
        <v>2.3421292522722965E-3</v>
      </c>
      <c r="X10" s="349">
        <v>1027.4050999999999</v>
      </c>
      <c r="Y10" s="350">
        <v>4.7679893697973562E-3</v>
      </c>
      <c r="Z10" s="349">
        <v>26.760759999999998</v>
      </c>
      <c r="AA10" s="350">
        <v>8.1824764298983309E-5</v>
      </c>
      <c r="AB10" s="349">
        <v>0.5178099998049438</v>
      </c>
      <c r="AC10" s="350">
        <v>9.2240826743279654E-7</v>
      </c>
      <c r="AD10" s="349">
        <v>2747.7789300001532</v>
      </c>
      <c r="AE10" s="350">
        <v>1.5041618732678868E-3</v>
      </c>
      <c r="AF10" s="349">
        <v>66106.77763999888</v>
      </c>
      <c r="AG10" s="348">
        <v>2.8469212518598187E-3</v>
      </c>
    </row>
    <row r="11" spans="1:35" ht="27">
      <c r="A11" s="346" t="s">
        <v>411</v>
      </c>
      <c r="B11" s="349">
        <v>185089.43961</v>
      </c>
      <c r="C11" s="350">
        <v>0.99032835736548686</v>
      </c>
      <c r="D11" s="349">
        <v>147769.96424999999</v>
      </c>
      <c r="E11" s="350">
        <v>0.94766636391176384</v>
      </c>
      <c r="F11" s="349">
        <v>250297.05458000005</v>
      </c>
      <c r="G11" s="350">
        <v>0.98449799603045252</v>
      </c>
      <c r="H11" s="349">
        <v>137572.98212</v>
      </c>
      <c r="I11" s="350">
        <v>0.98024150763794349</v>
      </c>
      <c r="J11" s="349">
        <v>720729.44056000002</v>
      </c>
      <c r="K11" s="350">
        <v>0.97737731434162556</v>
      </c>
      <c r="L11" s="349">
        <v>7597424.7281599985</v>
      </c>
      <c r="M11" s="350">
        <v>0.99722198893443104</v>
      </c>
      <c r="N11" s="349">
        <v>3288994.64805</v>
      </c>
      <c r="O11" s="350">
        <v>0.98775927573293676</v>
      </c>
      <c r="P11" s="349">
        <v>3755478.2561500007</v>
      </c>
      <c r="Q11" s="350">
        <v>0.99776513828691982</v>
      </c>
      <c r="R11" s="349">
        <v>5917724.4665400013</v>
      </c>
      <c r="S11" s="350">
        <v>0.99557672298379307</v>
      </c>
      <c r="T11" s="349">
        <v>20559622.098900001</v>
      </c>
      <c r="U11" s="350">
        <v>0.99532214577229783</v>
      </c>
      <c r="V11" s="349">
        <v>727167.07715999987</v>
      </c>
      <c r="W11" s="350">
        <v>1.0059205308420929</v>
      </c>
      <c r="X11" s="349">
        <v>206455.14576999997</v>
      </c>
      <c r="Y11" s="350">
        <v>0.9581186042110591</v>
      </c>
      <c r="Z11" s="349">
        <v>328234.55650999991</v>
      </c>
      <c r="AA11" s="350">
        <v>1.0036230369097165</v>
      </c>
      <c r="AB11" s="349">
        <v>558040.31023000006</v>
      </c>
      <c r="AC11" s="350">
        <v>0.99407310772448343</v>
      </c>
      <c r="AD11" s="349">
        <v>1819897.0896699997</v>
      </c>
      <c r="AE11" s="350">
        <v>0.99623000441038023</v>
      </c>
      <c r="AF11" s="349">
        <v>23100248.629130002</v>
      </c>
      <c r="AG11" s="350">
        <v>0.99482369423077144</v>
      </c>
    </row>
    <row r="12" spans="1:35" ht="18.75">
      <c r="A12" s="346" t="s">
        <v>412</v>
      </c>
      <c r="B12" s="351">
        <v>116421.25362999999</v>
      </c>
      <c r="C12" s="352">
        <v>0.62291651599770381</v>
      </c>
      <c r="D12" s="351">
        <v>59915.44182</v>
      </c>
      <c r="E12" s="352">
        <v>0.38424485774162481</v>
      </c>
      <c r="F12" s="351">
        <v>123264.86435000003</v>
      </c>
      <c r="G12" s="352">
        <v>0.48483995202090319</v>
      </c>
      <c r="H12" s="351">
        <v>76748.144520000002</v>
      </c>
      <c r="I12" s="352">
        <v>0.54684950295747481</v>
      </c>
      <c r="J12" s="351">
        <v>376349.70432000002</v>
      </c>
      <c r="K12" s="352">
        <v>0.51036580797329656</v>
      </c>
      <c r="L12" s="351">
        <v>5308753.7763999989</v>
      </c>
      <c r="M12" s="352">
        <v>0.69681585393566914</v>
      </c>
      <c r="N12" s="351">
        <v>1886710.7525800001</v>
      </c>
      <c r="O12" s="352">
        <v>0.56662179355958431</v>
      </c>
      <c r="P12" s="351">
        <v>2411249.4765400006</v>
      </c>
      <c r="Q12" s="352">
        <v>0.64062697299986771</v>
      </c>
      <c r="R12" s="351">
        <v>3285812.9072500011</v>
      </c>
      <c r="S12" s="352">
        <v>0.55279336931522782</v>
      </c>
      <c r="T12" s="351">
        <v>12892526.912769999</v>
      </c>
      <c r="U12" s="352">
        <v>0.6241465669707954</v>
      </c>
      <c r="V12" s="351">
        <v>650159.98810999992</v>
      </c>
      <c r="W12" s="352">
        <v>0.89939341440783782</v>
      </c>
      <c r="X12" s="351">
        <v>164408.38484000001</v>
      </c>
      <c r="Y12" s="352">
        <v>0.76298767761876296</v>
      </c>
      <c r="Z12" s="351">
        <v>271402.49231999996</v>
      </c>
      <c r="AA12" s="352">
        <v>0.82985105670543824</v>
      </c>
      <c r="AB12" s="351">
        <v>394534.85610000003</v>
      </c>
      <c r="AC12" s="352">
        <v>0.70281032269391519</v>
      </c>
      <c r="AD12" s="351">
        <v>1480505.7213699999</v>
      </c>
      <c r="AE12" s="352">
        <v>0.81044374965041277</v>
      </c>
      <c r="AF12" s="351">
        <v>14749382.33846</v>
      </c>
      <c r="AG12" s="352">
        <v>0.63518948480345794</v>
      </c>
    </row>
    <row r="13" spans="1:35" ht="19.5">
      <c r="A13" s="353" t="s">
        <v>413</v>
      </c>
      <c r="B13" s="351">
        <v>35999.593369999995</v>
      </c>
      <c r="C13" s="352">
        <v>0.19261724625164078</v>
      </c>
      <c r="D13" s="351">
        <v>26559.766330000006</v>
      </c>
      <c r="E13" s="352">
        <v>0.17033094182600236</v>
      </c>
      <c r="F13" s="351">
        <v>44177.271569999997</v>
      </c>
      <c r="G13" s="352">
        <v>0.17376327261916305</v>
      </c>
      <c r="H13" s="351">
        <v>21401.616899999997</v>
      </c>
      <c r="I13" s="352">
        <v>0.15249181120204744</v>
      </c>
      <c r="J13" s="351">
        <v>128138.24816999999</v>
      </c>
      <c r="K13" s="352">
        <v>0.1737675885191057</v>
      </c>
      <c r="L13" s="351">
        <v>1151260.6086199998</v>
      </c>
      <c r="M13" s="352">
        <v>0.1511120458560892</v>
      </c>
      <c r="N13" s="351">
        <v>619059.73470999987</v>
      </c>
      <c r="O13" s="352">
        <v>0.18591760115970779</v>
      </c>
      <c r="P13" s="351">
        <v>783050.55095000018</v>
      </c>
      <c r="Q13" s="352">
        <v>0.20804288774001334</v>
      </c>
      <c r="R13" s="351">
        <v>628243.24303999997</v>
      </c>
      <c r="S13" s="352">
        <v>0.10569338817293278</v>
      </c>
      <c r="T13" s="351">
        <v>3181614.1373199997</v>
      </c>
      <c r="U13" s="352">
        <v>0.15402671289110173</v>
      </c>
      <c r="V13" s="351">
        <v>0</v>
      </c>
      <c r="W13" s="352">
        <v>0</v>
      </c>
      <c r="X13" s="351">
        <v>0</v>
      </c>
      <c r="Y13" s="352">
        <v>0</v>
      </c>
      <c r="Z13" s="351">
        <v>0</v>
      </c>
      <c r="AA13" s="352">
        <v>0</v>
      </c>
      <c r="AB13" s="351">
        <v>0</v>
      </c>
      <c r="AC13" s="352">
        <v>0</v>
      </c>
      <c r="AD13" s="351">
        <v>0</v>
      </c>
      <c r="AE13" s="352">
        <v>0</v>
      </c>
      <c r="AF13" s="351">
        <v>3309752.3854899998</v>
      </c>
      <c r="AG13" s="352">
        <v>0.14253613231548481</v>
      </c>
      <c r="AH13" s="122"/>
      <c r="AI13" s="76"/>
    </row>
    <row r="14" spans="1:35" ht="19.5">
      <c r="A14" s="353" t="s">
        <v>414</v>
      </c>
      <c r="B14" s="351">
        <v>56671.446669999998</v>
      </c>
      <c r="C14" s="352">
        <v>0.30322281383791411</v>
      </c>
      <c r="D14" s="351">
        <v>24985.611799999999</v>
      </c>
      <c r="E14" s="352">
        <v>0.16023570151616151</v>
      </c>
      <c r="F14" s="351">
        <v>63813.40734000002</v>
      </c>
      <c r="G14" s="352">
        <v>0.2509984456330272</v>
      </c>
      <c r="H14" s="351">
        <v>30976.634969999999</v>
      </c>
      <c r="I14" s="352">
        <v>0.22071618203389018</v>
      </c>
      <c r="J14" s="351">
        <v>176447.10078000004</v>
      </c>
      <c r="K14" s="352">
        <v>0.23927896347584512</v>
      </c>
      <c r="L14" s="351">
        <v>3786007.3647399996</v>
      </c>
      <c r="M14" s="352">
        <v>0.49694336297831315</v>
      </c>
      <c r="N14" s="351">
        <v>1182837.96077</v>
      </c>
      <c r="O14" s="352">
        <v>0.35523291840328874</v>
      </c>
      <c r="P14" s="351">
        <v>1538279.1096499998</v>
      </c>
      <c r="Q14" s="352">
        <v>0.40869395690158605</v>
      </c>
      <c r="R14" s="351">
        <v>2383394.4852000009</v>
      </c>
      <c r="S14" s="352">
        <v>0.40097373315868995</v>
      </c>
      <c r="T14" s="351">
        <v>8890518.9203600008</v>
      </c>
      <c r="U14" s="352">
        <v>0.43040335694279963</v>
      </c>
      <c r="V14" s="351">
        <v>525759.57975999988</v>
      </c>
      <c r="W14" s="352">
        <v>0.72730514372713573</v>
      </c>
      <c r="X14" s="351">
        <v>140364.17464000001</v>
      </c>
      <c r="Y14" s="352">
        <v>0.65140312480821805</v>
      </c>
      <c r="Z14" s="351">
        <v>244425.01638999992</v>
      </c>
      <c r="AA14" s="352">
        <v>0.74736365315808961</v>
      </c>
      <c r="AB14" s="351">
        <v>361084.07386</v>
      </c>
      <c r="AC14" s="352">
        <v>0.64322229213851234</v>
      </c>
      <c r="AD14" s="351">
        <v>1271632.8446499999</v>
      </c>
      <c r="AE14" s="352">
        <v>0.69610463230301034</v>
      </c>
      <c r="AF14" s="351">
        <v>10338598.865790002</v>
      </c>
      <c r="AG14" s="352">
        <v>0.44523690121090387</v>
      </c>
      <c r="AH14" s="122"/>
      <c r="AI14" s="76"/>
    </row>
    <row r="15" spans="1:35" ht="19.5">
      <c r="A15" s="353" t="s">
        <v>415</v>
      </c>
      <c r="B15" s="351">
        <v>0</v>
      </c>
      <c r="C15" s="352">
        <v>0</v>
      </c>
      <c r="D15" s="351">
        <v>0</v>
      </c>
      <c r="E15" s="352">
        <v>0</v>
      </c>
      <c r="F15" s="351">
        <v>153.78465</v>
      </c>
      <c r="G15" s="352">
        <v>6.0488398474882487E-4</v>
      </c>
      <c r="H15" s="351">
        <v>0</v>
      </c>
      <c r="I15" s="352">
        <v>0</v>
      </c>
      <c r="J15" s="351">
        <v>153.78465</v>
      </c>
      <c r="K15" s="352">
        <v>2.0854653597497113E-4</v>
      </c>
      <c r="L15" s="351">
        <v>0</v>
      </c>
      <c r="M15" s="352">
        <v>0</v>
      </c>
      <c r="N15" s="351">
        <v>0</v>
      </c>
      <c r="O15" s="352">
        <v>0</v>
      </c>
      <c r="P15" s="351">
        <v>0</v>
      </c>
      <c r="Q15" s="352">
        <v>0</v>
      </c>
      <c r="R15" s="351">
        <v>0</v>
      </c>
      <c r="S15" s="352">
        <v>0</v>
      </c>
      <c r="T15" s="351">
        <v>0</v>
      </c>
      <c r="U15" s="352">
        <v>0</v>
      </c>
      <c r="V15" s="351">
        <v>0</v>
      </c>
      <c r="W15" s="352">
        <v>0</v>
      </c>
      <c r="X15" s="351">
        <v>0</v>
      </c>
      <c r="Y15" s="352">
        <v>0</v>
      </c>
      <c r="Z15" s="351">
        <v>167.46329999999998</v>
      </c>
      <c r="AA15" s="352">
        <v>5.1204244764460843E-4</v>
      </c>
      <c r="AB15" s="351">
        <v>0</v>
      </c>
      <c r="AC15" s="352">
        <v>0</v>
      </c>
      <c r="AD15" s="351">
        <v>167.46329999999998</v>
      </c>
      <c r="AE15" s="352">
        <v>9.167109780247426E-5</v>
      </c>
      <c r="AF15" s="351">
        <v>321.24794999999995</v>
      </c>
      <c r="AG15" s="352">
        <v>1.3834702713115268E-5</v>
      </c>
      <c r="AI15" s="76"/>
    </row>
    <row r="16" spans="1:35" ht="19.5">
      <c r="A16" s="353" t="s">
        <v>416</v>
      </c>
      <c r="B16" s="351">
        <v>486.10097000000002</v>
      </c>
      <c r="C16" s="352">
        <v>2.6009024401836309E-3</v>
      </c>
      <c r="D16" s="351">
        <v>3558.5776900000005</v>
      </c>
      <c r="E16" s="352">
        <v>2.2821582161814891E-2</v>
      </c>
      <c r="F16" s="351">
        <v>6511.3758100000005</v>
      </c>
      <c r="G16" s="352">
        <v>2.5611313912993965E-2</v>
      </c>
      <c r="H16" s="351">
        <v>1623.6599899999999</v>
      </c>
      <c r="I16" s="352">
        <v>1.1568978821006661E-2</v>
      </c>
      <c r="J16" s="351">
        <v>12179.714460000001</v>
      </c>
      <c r="K16" s="352">
        <v>1.651684521047625E-2</v>
      </c>
      <c r="L16" s="351">
        <v>18339.44628</v>
      </c>
      <c r="M16" s="352">
        <v>2.4071971424094647E-3</v>
      </c>
      <c r="N16" s="351">
        <v>42295.908560000003</v>
      </c>
      <c r="O16" s="352">
        <v>1.2702415320274793E-2</v>
      </c>
      <c r="P16" s="351">
        <v>19046.236510000006</v>
      </c>
      <c r="Q16" s="352">
        <v>5.0602531845644365E-3</v>
      </c>
      <c r="R16" s="351">
        <v>6122.59915</v>
      </c>
      <c r="S16" s="352">
        <v>1.030044104345451E-3</v>
      </c>
      <c r="T16" s="351">
        <v>85804.190499999997</v>
      </c>
      <c r="U16" s="352">
        <v>4.1539095706085143E-3</v>
      </c>
      <c r="V16" s="351">
        <v>8368.2190800000008</v>
      </c>
      <c r="W16" s="352">
        <v>1.1576106294625816E-2</v>
      </c>
      <c r="X16" s="351">
        <v>11411.37348</v>
      </c>
      <c r="Y16" s="352">
        <v>5.2957988477405328E-2</v>
      </c>
      <c r="Z16" s="351">
        <v>14890.19988</v>
      </c>
      <c r="AA16" s="352">
        <v>4.5528867474083308E-2</v>
      </c>
      <c r="AB16" s="351">
        <v>16400.821960000001</v>
      </c>
      <c r="AC16" s="352">
        <v>2.9215839350912681E-2</v>
      </c>
      <c r="AD16" s="351">
        <v>51070.614400000006</v>
      </c>
      <c r="AE16" s="352">
        <v>2.7956568916860297E-2</v>
      </c>
      <c r="AF16" s="351">
        <v>149054.51936000001</v>
      </c>
      <c r="AG16" s="352">
        <v>6.4191069962995402E-3</v>
      </c>
      <c r="AI16" s="76"/>
    </row>
    <row r="17" spans="1:35" ht="19.5">
      <c r="A17" s="354" t="s">
        <v>417</v>
      </c>
      <c r="B17" s="351">
        <v>530</v>
      </c>
      <c r="C17" s="352">
        <v>2.8357859341390005E-3</v>
      </c>
      <c r="D17" s="351">
        <v>1508.914</v>
      </c>
      <c r="E17" s="352">
        <v>9.67684502796755E-3</v>
      </c>
      <c r="F17" s="351">
        <v>2872.4933900000001</v>
      </c>
      <c r="G17" s="352">
        <v>1.1298430941630782E-2</v>
      </c>
      <c r="H17" s="351">
        <v>0</v>
      </c>
      <c r="I17" s="352">
        <v>0</v>
      </c>
      <c r="J17" s="351">
        <v>4911.4073900000003</v>
      </c>
      <c r="K17" s="352">
        <v>6.66033312132501E-3</v>
      </c>
      <c r="L17" s="351">
        <v>12146.8357</v>
      </c>
      <c r="M17" s="352">
        <v>1.5943681035912533E-3</v>
      </c>
      <c r="N17" s="351">
        <v>16752.642960000001</v>
      </c>
      <c r="O17" s="352">
        <v>5.0311965349633253E-3</v>
      </c>
      <c r="P17" s="351">
        <v>10779.619859999999</v>
      </c>
      <c r="Q17" s="352">
        <v>2.8639571758084311E-3</v>
      </c>
      <c r="R17" s="351">
        <v>10243.30199</v>
      </c>
      <c r="S17" s="352">
        <v>1.7232963591662744E-3</v>
      </c>
      <c r="T17" s="351">
        <v>49922.400509999999</v>
      </c>
      <c r="U17" s="352">
        <v>2.416818293580199E-3</v>
      </c>
      <c r="V17" s="351">
        <v>0</v>
      </c>
      <c r="W17" s="352">
        <v>0</v>
      </c>
      <c r="X17" s="351">
        <v>0</v>
      </c>
      <c r="Y17" s="352">
        <v>0</v>
      </c>
      <c r="Z17" s="351">
        <v>0</v>
      </c>
      <c r="AA17" s="352">
        <v>0</v>
      </c>
      <c r="AB17" s="351">
        <v>0</v>
      </c>
      <c r="AC17" s="352">
        <v>0</v>
      </c>
      <c r="AD17" s="351">
        <v>0</v>
      </c>
      <c r="AE17" s="352">
        <v>0</v>
      </c>
      <c r="AF17" s="351">
        <v>54833.8079</v>
      </c>
      <c r="AG17" s="352">
        <v>2.3614452043182578E-3</v>
      </c>
      <c r="AH17" s="122"/>
      <c r="AI17" s="76"/>
    </row>
    <row r="18" spans="1:35" ht="19.5">
      <c r="A18" s="354" t="s">
        <v>418</v>
      </c>
      <c r="B18" s="351">
        <v>425.96474999999998</v>
      </c>
      <c r="C18" s="352">
        <v>2.2791412197906338E-3</v>
      </c>
      <c r="D18" s="351">
        <v>1300.5007200000002</v>
      </c>
      <c r="E18" s="352">
        <v>8.3402658641912146E-3</v>
      </c>
      <c r="F18" s="351">
        <v>988.95772999999997</v>
      </c>
      <c r="G18" s="352">
        <v>3.8898855800663617E-3</v>
      </c>
      <c r="H18" s="351">
        <v>2667.1328099999996</v>
      </c>
      <c r="I18" s="352">
        <v>1.9003980625095025E-2</v>
      </c>
      <c r="J18" s="351">
        <v>5382.5560100000002</v>
      </c>
      <c r="K18" s="352">
        <v>7.2992552285079297E-3</v>
      </c>
      <c r="L18" s="351">
        <v>3211.3983699999999</v>
      </c>
      <c r="M18" s="352">
        <v>4.215213949961423E-4</v>
      </c>
      <c r="N18" s="351">
        <v>6734.3479100000004</v>
      </c>
      <c r="O18" s="352">
        <v>2.0224765698719045E-3</v>
      </c>
      <c r="P18" s="351">
        <v>9549.5821699999997</v>
      </c>
      <c r="Q18" s="352">
        <v>2.5371575933980802E-3</v>
      </c>
      <c r="R18" s="351">
        <v>5876.7191299999995</v>
      </c>
      <c r="S18" s="352">
        <v>9.8867813235015188E-4</v>
      </c>
      <c r="T18" s="351">
        <v>25372.047579999999</v>
      </c>
      <c r="U18" s="352">
        <v>1.2282988820749563E-3</v>
      </c>
      <c r="V18" s="351">
        <v>0</v>
      </c>
      <c r="W18" s="352">
        <v>0</v>
      </c>
      <c r="X18" s="351">
        <v>0</v>
      </c>
      <c r="Y18" s="352">
        <v>0</v>
      </c>
      <c r="Z18" s="351">
        <v>0</v>
      </c>
      <c r="AA18" s="352">
        <v>0</v>
      </c>
      <c r="AB18" s="351">
        <v>0</v>
      </c>
      <c r="AC18" s="352">
        <v>0</v>
      </c>
      <c r="AD18" s="351">
        <v>0</v>
      </c>
      <c r="AE18" s="352">
        <v>0</v>
      </c>
      <c r="AF18" s="351">
        <v>30754.603589999999</v>
      </c>
      <c r="AG18" s="352">
        <v>1.324462296887366E-3</v>
      </c>
    </row>
    <row r="19" spans="1:35" ht="19.5">
      <c r="A19" s="355" t="s">
        <v>419</v>
      </c>
      <c r="B19" s="351">
        <v>0</v>
      </c>
      <c r="C19" s="352">
        <v>0</v>
      </c>
      <c r="D19" s="351">
        <v>0</v>
      </c>
      <c r="E19" s="352">
        <v>0</v>
      </c>
      <c r="F19" s="351">
        <v>0</v>
      </c>
      <c r="G19" s="352">
        <v>0</v>
      </c>
      <c r="H19" s="351">
        <v>0</v>
      </c>
      <c r="I19" s="352">
        <v>0</v>
      </c>
      <c r="J19" s="351">
        <v>0</v>
      </c>
      <c r="K19" s="352">
        <v>0</v>
      </c>
      <c r="L19" s="351">
        <v>0</v>
      </c>
      <c r="M19" s="352">
        <v>0</v>
      </c>
      <c r="N19" s="351">
        <v>0</v>
      </c>
      <c r="O19" s="352">
        <v>0</v>
      </c>
      <c r="P19" s="351">
        <v>0</v>
      </c>
      <c r="Q19" s="352">
        <v>0</v>
      </c>
      <c r="R19" s="351">
        <v>0</v>
      </c>
      <c r="S19" s="352">
        <v>0</v>
      </c>
      <c r="T19" s="351">
        <v>0</v>
      </c>
      <c r="U19" s="352">
        <v>0</v>
      </c>
      <c r="V19" s="351">
        <v>0</v>
      </c>
      <c r="W19" s="352">
        <v>0</v>
      </c>
      <c r="X19" s="351">
        <v>0</v>
      </c>
      <c r="Y19" s="352">
        <v>0</v>
      </c>
      <c r="Z19" s="351">
        <v>0</v>
      </c>
      <c r="AA19" s="352">
        <v>0</v>
      </c>
      <c r="AB19" s="351">
        <v>0</v>
      </c>
      <c r="AC19" s="352">
        <v>0</v>
      </c>
      <c r="AD19" s="351">
        <v>0</v>
      </c>
      <c r="AE19" s="352">
        <v>0</v>
      </c>
      <c r="AF19" s="351">
        <v>0</v>
      </c>
      <c r="AG19" s="352">
        <v>0</v>
      </c>
    </row>
    <row r="20" spans="1:35" ht="17.25" customHeight="1">
      <c r="A20" s="346" t="s">
        <v>420</v>
      </c>
      <c r="B20" s="351">
        <v>22308.147870000001</v>
      </c>
      <c r="C20" s="352">
        <v>0.11936062631403567</v>
      </c>
      <c r="D20" s="351">
        <v>2002.0712800000001</v>
      </c>
      <c r="E20" s="352">
        <v>1.2839521345487305E-2</v>
      </c>
      <c r="F20" s="351">
        <v>4747.5738600000004</v>
      </c>
      <c r="G20" s="352">
        <v>1.8673719349272894E-2</v>
      </c>
      <c r="H20" s="351">
        <v>20079.099849999999</v>
      </c>
      <c r="I20" s="352">
        <v>0.14306855027543544</v>
      </c>
      <c r="J20" s="351">
        <v>49136.89286</v>
      </c>
      <c r="K20" s="352">
        <v>6.6634275882061653E-2</v>
      </c>
      <c r="L20" s="351">
        <v>337788.12268999999</v>
      </c>
      <c r="M20" s="352">
        <v>4.4337358460270024E-2</v>
      </c>
      <c r="N20" s="351">
        <v>19030.157670000001</v>
      </c>
      <c r="O20" s="352">
        <v>5.7151855714777169E-3</v>
      </c>
      <c r="P20" s="351">
        <v>50544.377399999998</v>
      </c>
      <c r="Q20" s="352">
        <v>1.3428760404497184E-2</v>
      </c>
      <c r="R20" s="351">
        <v>251932.55874000001</v>
      </c>
      <c r="S20" s="352">
        <v>4.2384229387743118E-2</v>
      </c>
      <c r="T20" s="351">
        <v>659295.21649999998</v>
      </c>
      <c r="U20" s="352">
        <v>3.191747039063042E-2</v>
      </c>
      <c r="V20" s="351">
        <v>116032.18927000002</v>
      </c>
      <c r="W20" s="352">
        <v>0.16051216438607643</v>
      </c>
      <c r="X20" s="351">
        <v>12632.836720000001</v>
      </c>
      <c r="Y20" s="352">
        <v>5.8626564333139584E-2</v>
      </c>
      <c r="Z20" s="351">
        <v>11919.812749999999</v>
      </c>
      <c r="AA20" s="352">
        <v>3.6446493625620725E-2</v>
      </c>
      <c r="AB20" s="351">
        <v>17049.960280000003</v>
      </c>
      <c r="AC20" s="352">
        <v>3.0372191204490227E-2</v>
      </c>
      <c r="AD20" s="351">
        <v>157634.79902000003</v>
      </c>
      <c r="AE20" s="352">
        <v>8.629087733273974E-2</v>
      </c>
      <c r="AF20" s="351">
        <v>866066.90838000004</v>
      </c>
      <c r="AG20" s="352">
        <v>3.7297602076851046E-2</v>
      </c>
    </row>
    <row r="21" spans="1:35" ht="19.5">
      <c r="A21" s="353" t="s">
        <v>421</v>
      </c>
      <c r="B21" s="351">
        <v>68668.185980000009</v>
      </c>
      <c r="C21" s="352">
        <v>0.36741184136778288</v>
      </c>
      <c r="D21" s="351">
        <v>87854.522429999997</v>
      </c>
      <c r="E21" s="352">
        <v>0.56342150617013897</v>
      </c>
      <c r="F21" s="351">
        <v>127032.19023000001</v>
      </c>
      <c r="G21" s="352">
        <v>0.49965804400954933</v>
      </c>
      <c r="H21" s="351">
        <v>60824.837599999992</v>
      </c>
      <c r="I21" s="352">
        <v>0.43339200468046862</v>
      </c>
      <c r="J21" s="351">
        <v>344379.73624</v>
      </c>
      <c r="K21" s="352">
        <v>0.46701150636832889</v>
      </c>
      <c r="L21" s="351">
        <v>2288670.9517600001</v>
      </c>
      <c r="M21" s="352">
        <v>0.3004061349987619</v>
      </c>
      <c r="N21" s="351">
        <v>1402283.8954700001</v>
      </c>
      <c r="O21" s="352">
        <v>0.4211374821733524</v>
      </c>
      <c r="P21" s="351">
        <v>1344228.7796099999</v>
      </c>
      <c r="Q21" s="352">
        <v>0.35713816528705206</v>
      </c>
      <c r="R21" s="351">
        <v>2631911.5592899998</v>
      </c>
      <c r="S21" s="352">
        <v>0.4427833536685653</v>
      </c>
      <c r="T21" s="351">
        <v>7667095.1861300003</v>
      </c>
      <c r="U21" s="352">
        <v>0.37117557880150237</v>
      </c>
      <c r="V21" s="351">
        <v>77007.08905000001</v>
      </c>
      <c r="W21" s="352">
        <v>0.10652711643425519</v>
      </c>
      <c r="X21" s="351">
        <v>42046.760929999989</v>
      </c>
      <c r="Y21" s="352">
        <v>0.19513092659229625</v>
      </c>
      <c r="Z21" s="351">
        <v>56832.064189999997</v>
      </c>
      <c r="AA21" s="352">
        <v>0.1737719802042782</v>
      </c>
      <c r="AB21" s="351">
        <v>163505.45413</v>
      </c>
      <c r="AC21" s="352">
        <v>0.29126278503056818</v>
      </c>
      <c r="AD21" s="351">
        <v>339391.36829999997</v>
      </c>
      <c r="AE21" s="352">
        <v>0.18578625475996749</v>
      </c>
      <c r="AF21" s="351">
        <v>8350866.29067</v>
      </c>
      <c r="AG21" s="352">
        <v>0.35963420942731339</v>
      </c>
    </row>
    <row r="22" spans="1:35" ht="19.5">
      <c r="A22" s="353" t="s">
        <v>422</v>
      </c>
      <c r="B22" s="351">
        <v>23781.891170000003</v>
      </c>
      <c r="C22" s="352">
        <v>0.12724594805115189</v>
      </c>
      <c r="D22" s="351">
        <v>36201.470299999994</v>
      </c>
      <c r="E22" s="352">
        <v>0.23216433665382516</v>
      </c>
      <c r="F22" s="351">
        <v>31236.59677</v>
      </c>
      <c r="G22" s="352">
        <v>0.1228634790548333</v>
      </c>
      <c r="H22" s="351">
        <v>8713.6805600000007</v>
      </c>
      <c r="I22" s="352">
        <v>6.2087128137989944E-2</v>
      </c>
      <c r="J22" s="351">
        <v>99933.638799999986</v>
      </c>
      <c r="K22" s="352">
        <v>0.13551946959019623</v>
      </c>
      <c r="L22" s="351">
        <v>705759.24951999995</v>
      </c>
      <c r="M22" s="352">
        <v>9.2636474555195358E-2</v>
      </c>
      <c r="N22" s="351">
        <v>478126.27626000001</v>
      </c>
      <c r="O22" s="352">
        <v>0.14359210484804777</v>
      </c>
      <c r="P22" s="351">
        <v>470505.027</v>
      </c>
      <c r="Q22" s="352">
        <v>0.12500498772974258</v>
      </c>
      <c r="R22" s="351">
        <v>304295.97686</v>
      </c>
      <c r="S22" s="352">
        <v>5.119366289734692E-2</v>
      </c>
      <c r="T22" s="351">
        <v>1958686.5296400001</v>
      </c>
      <c r="U22" s="352">
        <v>9.4822952980292627E-2</v>
      </c>
      <c r="V22" s="351">
        <v>0</v>
      </c>
      <c r="W22" s="352">
        <v>0</v>
      </c>
      <c r="X22" s="351">
        <v>0</v>
      </c>
      <c r="Y22" s="352">
        <v>0</v>
      </c>
      <c r="Z22" s="351">
        <v>0</v>
      </c>
      <c r="AA22" s="352">
        <v>0</v>
      </c>
      <c r="AB22" s="351">
        <v>0</v>
      </c>
      <c r="AC22" s="352">
        <v>0</v>
      </c>
      <c r="AD22" s="351">
        <v>0</v>
      </c>
      <c r="AE22" s="352">
        <v>0</v>
      </c>
      <c r="AF22" s="351">
        <v>2058620.1684400002</v>
      </c>
      <c r="AG22" s="352">
        <v>8.8655501240056722E-2</v>
      </c>
    </row>
    <row r="23" spans="1:35" ht="19.5">
      <c r="A23" s="353" t="s">
        <v>423</v>
      </c>
      <c r="B23" s="351">
        <v>27898.892619999999</v>
      </c>
      <c r="C23" s="352">
        <v>0.14927412692424596</v>
      </c>
      <c r="D23" s="351">
        <v>20503.73702</v>
      </c>
      <c r="E23" s="352">
        <v>0.13149290525287802</v>
      </c>
      <c r="F23" s="351">
        <v>23686.272849999998</v>
      </c>
      <c r="G23" s="352">
        <v>9.3165651483135034E-2</v>
      </c>
      <c r="H23" s="351">
        <v>20403.294239999999</v>
      </c>
      <c r="I23" s="352">
        <v>0.14537851544973229</v>
      </c>
      <c r="J23" s="351">
        <v>92492.196729999996</v>
      </c>
      <c r="K23" s="352">
        <v>0.12542817005960641</v>
      </c>
      <c r="L23" s="351">
        <v>897973.79353000014</v>
      </c>
      <c r="M23" s="352">
        <v>0.11786615128622098</v>
      </c>
      <c r="N23" s="351">
        <v>473049.40322000004</v>
      </c>
      <c r="O23" s="352">
        <v>0.14206740536580581</v>
      </c>
      <c r="P23" s="351">
        <v>425848.83240999997</v>
      </c>
      <c r="Q23" s="352">
        <v>0.11314061490386002</v>
      </c>
      <c r="R23" s="351">
        <v>1290747.2215799999</v>
      </c>
      <c r="S23" s="352">
        <v>0.21715067950982067</v>
      </c>
      <c r="T23" s="351">
        <v>3087619.25074</v>
      </c>
      <c r="U23" s="352">
        <v>0.14947627943700456</v>
      </c>
      <c r="V23" s="351">
        <v>60362.093360000006</v>
      </c>
      <c r="W23" s="352">
        <v>8.3501400025665584E-2</v>
      </c>
      <c r="X23" s="351">
        <v>25089.506169999997</v>
      </c>
      <c r="Y23" s="352">
        <v>0.11643557026534634</v>
      </c>
      <c r="Z23" s="351">
        <v>42861.92714</v>
      </c>
      <c r="AA23" s="352">
        <v>0.13105633343861295</v>
      </c>
      <c r="AB23" s="351">
        <v>113561.08082999998</v>
      </c>
      <c r="AC23" s="352">
        <v>0.20229365955785847</v>
      </c>
      <c r="AD23" s="351">
        <v>241874.60749999998</v>
      </c>
      <c r="AE23" s="352">
        <v>0.13240459730620127</v>
      </c>
      <c r="AF23" s="351">
        <v>3421986.0549699999</v>
      </c>
      <c r="AG23" s="352">
        <v>0.14736953110186721</v>
      </c>
    </row>
    <row r="24" spans="1:35" ht="19.5">
      <c r="A24" s="353" t="s">
        <v>415</v>
      </c>
      <c r="B24" s="351">
        <v>0</v>
      </c>
      <c r="C24" s="352">
        <v>0</v>
      </c>
      <c r="D24" s="351">
        <v>0</v>
      </c>
      <c r="E24" s="352">
        <v>0</v>
      </c>
      <c r="F24" s="351">
        <v>0</v>
      </c>
      <c r="G24" s="352">
        <v>0</v>
      </c>
      <c r="H24" s="351">
        <v>0</v>
      </c>
      <c r="I24" s="352">
        <v>0</v>
      </c>
      <c r="J24" s="351">
        <v>0</v>
      </c>
      <c r="K24" s="352">
        <v>0</v>
      </c>
      <c r="L24" s="351">
        <v>0</v>
      </c>
      <c r="M24" s="352">
        <v>0</v>
      </c>
      <c r="N24" s="351">
        <v>0</v>
      </c>
      <c r="O24" s="352">
        <v>0</v>
      </c>
      <c r="P24" s="351">
        <v>0</v>
      </c>
      <c r="Q24" s="352">
        <v>0</v>
      </c>
      <c r="R24" s="351">
        <v>0</v>
      </c>
      <c r="S24" s="352">
        <v>0</v>
      </c>
      <c r="T24" s="351">
        <v>0</v>
      </c>
      <c r="U24" s="352">
        <v>0</v>
      </c>
      <c r="V24" s="351">
        <v>0</v>
      </c>
      <c r="W24" s="352">
        <v>0</v>
      </c>
      <c r="X24" s="351">
        <v>0</v>
      </c>
      <c r="Y24" s="352">
        <v>0</v>
      </c>
      <c r="Z24" s="351">
        <v>0</v>
      </c>
      <c r="AA24" s="352">
        <v>0</v>
      </c>
      <c r="AB24" s="351">
        <v>0</v>
      </c>
      <c r="AC24" s="352">
        <v>0</v>
      </c>
      <c r="AD24" s="351">
        <v>0</v>
      </c>
      <c r="AE24" s="352">
        <v>0</v>
      </c>
      <c r="AF24" s="351">
        <v>0</v>
      </c>
      <c r="AG24" s="352">
        <v>0</v>
      </c>
    </row>
    <row r="25" spans="1:35" ht="19.5">
      <c r="A25" s="353" t="s">
        <v>424</v>
      </c>
      <c r="B25" s="351">
        <v>0</v>
      </c>
      <c r="C25" s="352">
        <v>0</v>
      </c>
      <c r="D25" s="351">
        <v>5959.2722300000005</v>
      </c>
      <c r="E25" s="352">
        <v>3.8217521905940702E-2</v>
      </c>
      <c r="F25" s="351">
        <v>11045.024459999999</v>
      </c>
      <c r="G25" s="352">
        <v>4.3443597309699225E-2</v>
      </c>
      <c r="H25" s="351">
        <v>0</v>
      </c>
      <c r="I25" s="352">
        <v>0</v>
      </c>
      <c r="J25" s="351">
        <v>17004.296689999999</v>
      </c>
      <c r="K25" s="352">
        <v>2.3059435199743062E-2</v>
      </c>
      <c r="L25" s="351">
        <v>0</v>
      </c>
      <c r="M25" s="352">
        <v>0</v>
      </c>
      <c r="N25" s="351">
        <v>78014.287910000014</v>
      </c>
      <c r="O25" s="352">
        <v>2.3429450263316737E-2</v>
      </c>
      <c r="P25" s="351">
        <v>85364.873599999992</v>
      </c>
      <c r="Q25" s="352">
        <v>2.267995954253434E-2</v>
      </c>
      <c r="R25" s="351">
        <v>0</v>
      </c>
      <c r="S25" s="352">
        <v>0</v>
      </c>
      <c r="T25" s="351">
        <v>163379.16151000001</v>
      </c>
      <c r="U25" s="352">
        <v>7.9094302816641922E-3</v>
      </c>
      <c r="V25" s="351">
        <v>0</v>
      </c>
      <c r="W25" s="352">
        <v>0</v>
      </c>
      <c r="X25" s="351">
        <v>11745.370919999998</v>
      </c>
      <c r="Y25" s="352">
        <v>5.4508006326703058E-2</v>
      </c>
      <c r="Z25" s="351">
        <v>9974.1370500000012</v>
      </c>
      <c r="AA25" s="352">
        <v>3.0497318207779105E-2</v>
      </c>
      <c r="AB25" s="351">
        <v>0</v>
      </c>
      <c r="AC25" s="352">
        <v>0</v>
      </c>
      <c r="AD25" s="351">
        <v>21719.507969999999</v>
      </c>
      <c r="AE25" s="352">
        <v>1.1889477511427812E-2</v>
      </c>
      <c r="AF25" s="351">
        <v>202102.96617</v>
      </c>
      <c r="AG25" s="352">
        <v>8.7036647374737885E-3</v>
      </c>
    </row>
    <row r="26" spans="1:35" ht="19.5">
      <c r="A26" s="354" t="s">
        <v>417</v>
      </c>
      <c r="B26" s="351">
        <v>2702.5281399999994</v>
      </c>
      <c r="C26" s="352">
        <v>1.4459983558541197E-2</v>
      </c>
      <c r="D26" s="351">
        <v>2929.8728600000004</v>
      </c>
      <c r="E26" s="352">
        <v>1.878962327731605E-2</v>
      </c>
      <c r="F26" s="351">
        <v>6984.5447499999991</v>
      </c>
      <c r="G26" s="352">
        <v>2.7472437984132254E-2</v>
      </c>
      <c r="H26" s="351">
        <v>230.60222999999999</v>
      </c>
      <c r="I26" s="352">
        <v>1.6430978969598842E-3</v>
      </c>
      <c r="J26" s="351">
        <v>12847.547979999999</v>
      </c>
      <c r="K26" s="352">
        <v>1.7422490651708332E-2</v>
      </c>
      <c r="L26" s="351">
        <v>127519.19359</v>
      </c>
      <c r="M26" s="352">
        <v>1.6737901119019349E-2</v>
      </c>
      <c r="N26" s="351">
        <v>114865.45980999999</v>
      </c>
      <c r="O26" s="352">
        <v>3.4496688359138827E-2</v>
      </c>
      <c r="P26" s="351">
        <v>128420.84828999998</v>
      </c>
      <c r="Q26" s="352">
        <v>3.4119181822757833E-2</v>
      </c>
      <c r="R26" s="351">
        <v>72815.369310000009</v>
      </c>
      <c r="S26" s="352">
        <v>1.2250196366930569E-2</v>
      </c>
      <c r="T26" s="351">
        <v>443620.87099999993</v>
      </c>
      <c r="U26" s="352">
        <v>2.1476351807882675E-2</v>
      </c>
      <c r="V26" s="351">
        <v>0</v>
      </c>
      <c r="W26" s="352">
        <v>0</v>
      </c>
      <c r="X26" s="351">
        <v>0</v>
      </c>
      <c r="Y26" s="352">
        <v>0</v>
      </c>
      <c r="Z26" s="351">
        <v>0</v>
      </c>
      <c r="AA26" s="352">
        <v>0</v>
      </c>
      <c r="AB26" s="351">
        <v>0</v>
      </c>
      <c r="AC26" s="352">
        <v>0</v>
      </c>
      <c r="AD26" s="351">
        <v>0</v>
      </c>
      <c r="AE26" s="352">
        <v>0</v>
      </c>
      <c r="AF26" s="351">
        <v>456468.4189799999</v>
      </c>
      <c r="AG26" s="352">
        <v>1.9658039450567835E-2</v>
      </c>
    </row>
    <row r="27" spans="1:35" ht="39">
      <c r="A27" s="354" t="s">
        <v>425</v>
      </c>
      <c r="B27" s="351">
        <v>14284.874049999999</v>
      </c>
      <c r="C27" s="352">
        <v>7.6431782833843803E-2</v>
      </c>
      <c r="D27" s="351">
        <v>22260.170019999998</v>
      </c>
      <c r="E27" s="352">
        <v>0.14275711908017907</v>
      </c>
      <c r="F27" s="351">
        <v>50124.471400000009</v>
      </c>
      <c r="G27" s="352">
        <v>0.19715550280122568</v>
      </c>
      <c r="H27" s="351">
        <v>17582.14057</v>
      </c>
      <c r="I27" s="352">
        <v>0.12527709812095081</v>
      </c>
      <c r="J27" s="351">
        <v>104251.65604000002</v>
      </c>
      <c r="K27" s="352">
        <v>0.14137510952358492</v>
      </c>
      <c r="L27" s="351">
        <v>557418.71511999995</v>
      </c>
      <c r="M27" s="352">
        <v>7.3165608038326196E-2</v>
      </c>
      <c r="N27" s="351">
        <v>258228.46827000004</v>
      </c>
      <c r="O27" s="352">
        <v>7.7551833337043255E-2</v>
      </c>
      <c r="P27" s="351">
        <v>234089.19831000001</v>
      </c>
      <c r="Q27" s="352">
        <v>6.2193421288157309E-2</v>
      </c>
      <c r="R27" s="351">
        <v>710704.92654000001</v>
      </c>
      <c r="S27" s="352">
        <v>0.11956644581440445</v>
      </c>
      <c r="T27" s="351">
        <v>1760441.3082400002</v>
      </c>
      <c r="U27" s="352">
        <v>8.5225604439362529E-2</v>
      </c>
      <c r="V27" s="351">
        <v>4841.5420400000003</v>
      </c>
      <c r="W27" s="352">
        <v>6.6975069305833133E-3</v>
      </c>
      <c r="X27" s="351">
        <v>5211.8838399999995</v>
      </c>
      <c r="Y27" s="352">
        <v>2.4187350000246861E-2</v>
      </c>
      <c r="Z27" s="351">
        <v>0</v>
      </c>
      <c r="AA27" s="352">
        <v>0</v>
      </c>
      <c r="AB27" s="351">
        <v>21187.793300000001</v>
      </c>
      <c r="AC27" s="352">
        <v>3.7743179382281646E-2</v>
      </c>
      <c r="AD27" s="351">
        <v>31241.21918</v>
      </c>
      <c r="AE27" s="352">
        <v>1.7101758169809831E-2</v>
      </c>
      <c r="AF27" s="351">
        <v>1895934.1834600002</v>
      </c>
      <c r="AG27" s="352">
        <v>8.1649348398338567E-2</v>
      </c>
    </row>
    <row r="28" spans="1:35" ht="19.5" customHeight="1">
      <c r="A28" s="355" t="s">
        <v>419</v>
      </c>
      <c r="B28" s="351">
        <v>0</v>
      </c>
      <c r="C28" s="352">
        <v>0</v>
      </c>
      <c r="D28" s="351">
        <v>0</v>
      </c>
      <c r="E28" s="352">
        <v>0</v>
      </c>
      <c r="F28" s="351">
        <v>3955.28</v>
      </c>
      <c r="G28" s="352">
        <v>1.5557375376523807E-2</v>
      </c>
      <c r="H28" s="351">
        <v>13895.12</v>
      </c>
      <c r="I28" s="352">
        <v>9.90061650748357E-2</v>
      </c>
      <c r="J28" s="351">
        <v>17850.400000000001</v>
      </c>
      <c r="K28" s="352">
        <v>2.4206831343489905E-2</v>
      </c>
      <c r="L28" s="351">
        <v>0</v>
      </c>
      <c r="M28" s="352">
        <v>0</v>
      </c>
      <c r="N28" s="351">
        <v>0</v>
      </c>
      <c r="O28" s="352">
        <v>0</v>
      </c>
      <c r="P28" s="351">
        <v>0</v>
      </c>
      <c r="Q28" s="352">
        <v>0</v>
      </c>
      <c r="R28" s="351">
        <v>253348.065</v>
      </c>
      <c r="S28" s="352">
        <v>4.2622369080062686E-2</v>
      </c>
      <c r="T28" s="351">
        <v>253348.065</v>
      </c>
      <c r="U28" s="352">
        <v>1.2264959855295736E-2</v>
      </c>
      <c r="V28" s="351">
        <v>11803.453649999999</v>
      </c>
      <c r="W28" s="352">
        <v>1.6328209478006291E-2</v>
      </c>
      <c r="X28" s="351">
        <v>0</v>
      </c>
      <c r="Y28" s="352">
        <v>0</v>
      </c>
      <c r="Z28" s="351">
        <v>3996</v>
      </c>
      <c r="AA28" s="352">
        <v>1.2218328557886148E-2</v>
      </c>
      <c r="AB28" s="351">
        <v>28756.58</v>
      </c>
      <c r="AC28" s="352">
        <v>5.1225946090428048E-2</v>
      </c>
      <c r="AD28" s="351">
        <v>44556.033649999998</v>
      </c>
      <c r="AE28" s="352">
        <v>2.4390421772528575E-2</v>
      </c>
      <c r="AF28" s="351">
        <v>315754.49865000002</v>
      </c>
      <c r="AG28" s="352">
        <v>1.3598124499009276E-2</v>
      </c>
    </row>
    <row r="29" spans="1:35" ht="19.5">
      <c r="A29" s="353" t="s">
        <v>420</v>
      </c>
      <c r="B29" s="351">
        <v>0</v>
      </c>
      <c r="C29" s="352">
        <v>0</v>
      </c>
      <c r="D29" s="351">
        <v>0</v>
      </c>
      <c r="E29" s="352">
        <v>0</v>
      </c>
      <c r="F29" s="351">
        <v>0</v>
      </c>
      <c r="G29" s="352">
        <v>0</v>
      </c>
      <c r="H29" s="351">
        <v>0</v>
      </c>
      <c r="I29" s="352">
        <v>0</v>
      </c>
      <c r="J29" s="351">
        <v>0</v>
      </c>
      <c r="K29" s="352">
        <v>0</v>
      </c>
      <c r="L29" s="351">
        <v>0</v>
      </c>
      <c r="M29" s="352">
        <v>0</v>
      </c>
      <c r="N29" s="351">
        <v>0</v>
      </c>
      <c r="O29" s="352">
        <v>0</v>
      </c>
      <c r="P29" s="351">
        <v>0</v>
      </c>
      <c r="Q29" s="352">
        <v>0</v>
      </c>
      <c r="R29" s="351">
        <v>0</v>
      </c>
      <c r="S29" s="352">
        <v>0</v>
      </c>
      <c r="T29" s="351">
        <v>0</v>
      </c>
      <c r="U29" s="352">
        <v>0</v>
      </c>
      <c r="V29" s="351">
        <v>0</v>
      </c>
      <c r="W29" s="352">
        <v>0</v>
      </c>
      <c r="X29" s="351">
        <v>0</v>
      </c>
      <c r="Y29" s="352">
        <v>0</v>
      </c>
      <c r="Z29" s="351">
        <v>0</v>
      </c>
      <c r="AA29" s="352">
        <v>0</v>
      </c>
      <c r="AB29" s="351">
        <v>0</v>
      </c>
      <c r="AC29" s="352">
        <v>0</v>
      </c>
      <c r="AD29" s="351">
        <v>0</v>
      </c>
      <c r="AE29" s="352">
        <v>0</v>
      </c>
      <c r="AF29" s="351">
        <v>0</v>
      </c>
      <c r="AG29" s="352">
        <v>0</v>
      </c>
    </row>
    <row r="30" spans="1:35" ht="19.5">
      <c r="A30" s="353" t="s">
        <v>426</v>
      </c>
      <c r="B30" s="351">
        <v>0</v>
      </c>
      <c r="C30" s="352">
        <v>0</v>
      </c>
      <c r="D30" s="351">
        <v>0</v>
      </c>
      <c r="E30" s="352">
        <v>0</v>
      </c>
      <c r="F30" s="351">
        <v>0</v>
      </c>
      <c r="G30" s="352">
        <v>0</v>
      </c>
      <c r="H30" s="351">
        <v>0</v>
      </c>
      <c r="I30" s="352">
        <v>0</v>
      </c>
      <c r="J30" s="351">
        <v>0</v>
      </c>
      <c r="K30" s="352">
        <v>0</v>
      </c>
      <c r="L30" s="351">
        <v>3.4500000000000004E-3</v>
      </c>
      <c r="M30" s="352">
        <v>4.5283974306080591E-10</v>
      </c>
      <c r="N30" s="351">
        <v>17481.25</v>
      </c>
      <c r="O30" s="352">
        <v>5.2500136627294074E-3</v>
      </c>
      <c r="P30" s="351">
        <v>0</v>
      </c>
      <c r="Q30" s="352">
        <v>0</v>
      </c>
      <c r="R30" s="351">
        <v>0</v>
      </c>
      <c r="S30" s="352">
        <v>0</v>
      </c>
      <c r="T30" s="351">
        <v>17481.25345</v>
      </c>
      <c r="U30" s="352">
        <v>8.4629370184650943E-4</v>
      </c>
      <c r="V30" s="351">
        <v>0</v>
      </c>
      <c r="W30" s="352">
        <v>0</v>
      </c>
      <c r="X30" s="351">
        <v>0</v>
      </c>
      <c r="Y30" s="352">
        <v>0</v>
      </c>
      <c r="Z30" s="351">
        <v>0</v>
      </c>
      <c r="AA30" s="352">
        <v>0</v>
      </c>
      <c r="AB30" s="351">
        <v>0</v>
      </c>
      <c r="AC30" s="352">
        <v>0</v>
      </c>
      <c r="AD30" s="351">
        <v>0</v>
      </c>
      <c r="AE30" s="352">
        <v>0</v>
      </c>
      <c r="AF30" s="351">
        <v>17481.25345</v>
      </c>
      <c r="AG30" s="352">
        <v>7.5283887269434922E-4</v>
      </c>
    </row>
    <row r="31" spans="1:35" ht="18">
      <c r="A31" s="346" t="s">
        <v>427</v>
      </c>
      <c r="B31" s="349">
        <v>187928.11579999994</v>
      </c>
      <c r="C31" s="350">
        <v>1.0055168064431794</v>
      </c>
      <c r="D31" s="349">
        <v>156137.66565999991</v>
      </c>
      <c r="E31" s="350">
        <v>1.001329428728496</v>
      </c>
      <c r="F31" s="349">
        <v>254416.42760999996</v>
      </c>
      <c r="G31" s="350">
        <v>1.0007008015318675</v>
      </c>
      <c r="H31" s="349">
        <v>140599.36492000008</v>
      </c>
      <c r="I31" s="350">
        <v>1.0018052332535876</v>
      </c>
      <c r="J31" s="349">
        <v>739081.57398999995</v>
      </c>
      <c r="K31" s="350">
        <v>1.0022645436884878</v>
      </c>
      <c r="L31" s="349">
        <v>7637994.7879999978</v>
      </c>
      <c r="M31" s="350">
        <v>1.0025471296515054</v>
      </c>
      <c r="N31" s="349">
        <v>3342103.9836899992</v>
      </c>
      <c r="O31" s="350">
        <v>1.0037092071010298</v>
      </c>
      <c r="P31" s="349">
        <v>3767991.4011700009</v>
      </c>
      <c r="Q31" s="350">
        <v>1.001089662893297</v>
      </c>
      <c r="R31" s="349">
        <v>5947662.1428700006</v>
      </c>
      <c r="S31" s="350">
        <v>1.0006133301903124</v>
      </c>
      <c r="T31" s="349">
        <v>20695752.315729998</v>
      </c>
      <c r="U31" s="350">
        <v>1.0019124137678816</v>
      </c>
      <c r="V31" s="349">
        <v>728994.01594000019</v>
      </c>
      <c r="W31" s="350">
        <v>1.008447811415041</v>
      </c>
      <c r="X31" s="349">
        <v>216636.73946000001</v>
      </c>
      <c r="Y31" s="350">
        <v>1.0053694213244995</v>
      </c>
      <c r="Z31" s="349">
        <v>328339.32811</v>
      </c>
      <c r="AA31" s="350">
        <v>1.0039433907216124</v>
      </c>
      <c r="AB31" s="349">
        <v>564260.43963999988</v>
      </c>
      <c r="AC31" s="350">
        <v>1.0051534244322469</v>
      </c>
      <c r="AD31" s="349">
        <v>1838230.5231500003</v>
      </c>
      <c r="AE31" s="350">
        <v>1.0062659106274454</v>
      </c>
      <c r="AF31" s="349">
        <v>23273064.412869997</v>
      </c>
      <c r="AG31" s="350">
        <v>1.0022660918933148</v>
      </c>
    </row>
    <row r="32" spans="1:35" ht="18">
      <c r="A32" s="346" t="s">
        <v>543</v>
      </c>
      <c r="B32" s="349">
        <v>1031.0748000000001</v>
      </c>
      <c r="C32" s="350">
        <v>5.5168064431795911E-3</v>
      </c>
      <c r="D32" s="349">
        <v>207.29830999999999</v>
      </c>
      <c r="E32" s="350">
        <v>1.3294287284958428E-3</v>
      </c>
      <c r="F32" s="349">
        <v>178.17055999999999</v>
      </c>
      <c r="G32" s="350">
        <v>7.0080153186764468E-4</v>
      </c>
      <c r="H32" s="349">
        <v>253.35728</v>
      </c>
      <c r="I32" s="350">
        <v>1.8052332535876891E-3</v>
      </c>
      <c r="J32" s="349">
        <v>1669.90095</v>
      </c>
      <c r="K32" s="350">
        <v>2.264543688487853E-3</v>
      </c>
      <c r="L32" s="349">
        <v>19405.534590000003</v>
      </c>
      <c r="M32" s="350">
        <v>2.5471296515052703E-3</v>
      </c>
      <c r="N32" s="349">
        <v>12350.744360000001</v>
      </c>
      <c r="O32" s="350">
        <v>3.7092071010298563E-3</v>
      </c>
      <c r="P32" s="349">
        <v>4101.3713000000007</v>
      </c>
      <c r="Q32" s="350">
        <v>1.0896628932970326E-3</v>
      </c>
      <c r="R32" s="349">
        <v>3645.6447700000003</v>
      </c>
      <c r="S32" s="350">
        <v>6.1333019031244737E-4</v>
      </c>
      <c r="T32" s="349">
        <v>39503.295020000005</v>
      </c>
      <c r="U32" s="350">
        <v>1.9124137678817638E-3</v>
      </c>
      <c r="V32" s="349">
        <v>6106.8147499999995</v>
      </c>
      <c r="W32" s="350">
        <v>8.4478114150411052E-3</v>
      </c>
      <c r="X32" s="349">
        <v>1157.0015000000001</v>
      </c>
      <c r="Y32" s="350">
        <v>5.3694213244995541E-3</v>
      </c>
      <c r="Z32" s="349">
        <v>1289.68453</v>
      </c>
      <c r="AA32" s="350">
        <v>3.9433907216123564E-3</v>
      </c>
      <c r="AB32" s="349">
        <v>2892.96486</v>
      </c>
      <c r="AC32" s="350">
        <v>5.153424432246906E-3</v>
      </c>
      <c r="AD32" s="349">
        <v>11446.46564</v>
      </c>
      <c r="AE32" s="350">
        <v>6.2659106274455421E-3</v>
      </c>
      <c r="AF32" s="349">
        <v>52619.66161000001</v>
      </c>
      <c r="AG32" s="350">
        <v>2.2660918933150379E-3</v>
      </c>
    </row>
    <row r="33" spans="1:33" ht="22.5" customHeight="1">
      <c r="A33" s="870" t="s">
        <v>429</v>
      </c>
      <c r="B33" s="871">
        <v>186897.04099999997</v>
      </c>
      <c r="C33" s="872">
        <v>1</v>
      </c>
      <c r="D33" s="871">
        <v>155930.36734999987</v>
      </c>
      <c r="E33" s="872">
        <v>1</v>
      </c>
      <c r="F33" s="934">
        <v>254238.25704999999</v>
      </c>
      <c r="G33" s="872">
        <v>1</v>
      </c>
      <c r="H33" s="871">
        <v>140346.00764000008</v>
      </c>
      <c r="I33" s="872">
        <v>1</v>
      </c>
      <c r="J33" s="871">
        <v>737411.67303999991</v>
      </c>
      <c r="K33" s="872">
        <v>1</v>
      </c>
      <c r="L33" s="871">
        <v>7618589.2534099966</v>
      </c>
      <c r="M33" s="872">
        <v>1</v>
      </c>
      <c r="N33" s="871">
        <v>3329753.2393299993</v>
      </c>
      <c r="O33" s="872">
        <v>1</v>
      </c>
      <c r="P33" s="934">
        <v>3763890.0298700011</v>
      </c>
      <c r="Q33" s="872">
        <v>1</v>
      </c>
      <c r="R33" s="871">
        <v>5944016.4981000014</v>
      </c>
      <c r="S33" s="872">
        <v>1</v>
      </c>
      <c r="T33" s="871">
        <v>20656249.020709999</v>
      </c>
      <c r="U33" s="872">
        <v>1</v>
      </c>
      <c r="V33" s="871">
        <v>722887.20119000017</v>
      </c>
      <c r="W33" s="872">
        <v>1</v>
      </c>
      <c r="X33" s="871">
        <v>215479.73796</v>
      </c>
      <c r="Y33" s="872">
        <v>1</v>
      </c>
      <c r="Z33" s="934">
        <v>327049.64357999997</v>
      </c>
      <c r="AA33" s="872">
        <v>1</v>
      </c>
      <c r="AB33" s="871">
        <v>561367.47477999981</v>
      </c>
      <c r="AC33" s="872">
        <v>1</v>
      </c>
      <c r="AD33" s="871">
        <v>1826784.05751</v>
      </c>
      <c r="AE33" s="872">
        <v>1</v>
      </c>
      <c r="AF33" s="871">
        <v>23220444.751259997</v>
      </c>
      <c r="AG33" s="872">
        <v>1</v>
      </c>
    </row>
    <row r="34" spans="1:33" ht="19.5">
      <c r="A34" s="355" t="s">
        <v>430</v>
      </c>
      <c r="B34" s="351">
        <v>-406.27586999999994</v>
      </c>
      <c r="C34" s="352">
        <v>-2.1737950896718585E-3</v>
      </c>
      <c r="D34" s="351">
        <v>759.24346000000003</v>
      </c>
      <c r="E34" s="352">
        <v>4.869118651505573E-3</v>
      </c>
      <c r="F34" s="351">
        <v>-99.412940000000006</v>
      </c>
      <c r="G34" s="352">
        <v>-3.9102274045423806E-4</v>
      </c>
      <c r="H34" s="351">
        <v>0</v>
      </c>
      <c r="I34" s="352">
        <v>0</v>
      </c>
      <c r="J34" s="351">
        <v>253.55465000000009</v>
      </c>
      <c r="K34" s="352">
        <v>3.4384409586942676E-4</v>
      </c>
      <c r="L34" s="351">
        <v>-14582.544879999999</v>
      </c>
      <c r="M34" s="352">
        <v>-1.9140741671396725E-3</v>
      </c>
      <c r="N34" s="351">
        <v>9341.205030000001</v>
      </c>
      <c r="O34" s="352">
        <v>2.8053745603922303E-3</v>
      </c>
      <c r="P34" s="351">
        <v>2329.67994</v>
      </c>
      <c r="Q34" s="352">
        <v>6.1895536838531468E-4</v>
      </c>
      <c r="R34" s="351">
        <v>0</v>
      </c>
      <c r="S34" s="352">
        <v>0</v>
      </c>
      <c r="T34" s="351">
        <v>-2911.6599099999985</v>
      </c>
      <c r="U34" s="348">
        <v>-1.4095782380822198E-4</v>
      </c>
      <c r="V34" s="351">
        <v>-1857.4931300000001</v>
      </c>
      <c r="W34" s="352">
        <v>-2.5695476790047436E-3</v>
      </c>
      <c r="X34" s="351">
        <v>0</v>
      </c>
      <c r="Y34" s="352">
        <v>0</v>
      </c>
      <c r="Z34" s="351">
        <v>0</v>
      </c>
      <c r="AA34" s="352">
        <v>0</v>
      </c>
      <c r="AB34" s="351">
        <v>0</v>
      </c>
      <c r="AC34" s="352">
        <v>0</v>
      </c>
      <c r="AD34" s="351">
        <v>-1857.4931300000001</v>
      </c>
      <c r="AE34" s="352">
        <v>-1.0168104557097229E-3</v>
      </c>
      <c r="AF34" s="351">
        <v>-4515.5983899999983</v>
      </c>
      <c r="AG34" s="352">
        <v>-1.9446649012848773E-4</v>
      </c>
    </row>
    <row r="35" spans="1:33" ht="28.5">
      <c r="A35" s="355" t="s">
        <v>431</v>
      </c>
      <c r="B35" s="351">
        <v>0</v>
      </c>
      <c r="C35" s="352">
        <v>0</v>
      </c>
      <c r="D35" s="351">
        <v>0</v>
      </c>
      <c r="E35" s="352">
        <v>0</v>
      </c>
      <c r="F35" s="351">
        <v>0</v>
      </c>
      <c r="G35" s="352">
        <v>0</v>
      </c>
      <c r="H35" s="351">
        <v>0</v>
      </c>
      <c r="I35" s="352">
        <v>0</v>
      </c>
      <c r="J35" s="351">
        <v>0</v>
      </c>
      <c r="K35" s="352">
        <v>0</v>
      </c>
      <c r="L35" s="351">
        <v>0</v>
      </c>
      <c r="M35" s="352">
        <v>0</v>
      </c>
      <c r="N35" s="351">
        <v>0</v>
      </c>
      <c r="O35" s="352">
        <v>0</v>
      </c>
      <c r="P35" s="351">
        <v>0</v>
      </c>
      <c r="Q35" s="352">
        <v>0</v>
      </c>
      <c r="R35" s="351">
        <v>0</v>
      </c>
      <c r="S35" s="352">
        <v>0</v>
      </c>
      <c r="T35" s="351">
        <v>0</v>
      </c>
      <c r="U35" s="348">
        <v>0</v>
      </c>
      <c r="V35" s="351">
        <v>0</v>
      </c>
      <c r="W35" s="352">
        <v>0</v>
      </c>
      <c r="X35" s="351">
        <v>0</v>
      </c>
      <c r="Y35" s="352">
        <v>0</v>
      </c>
      <c r="Z35" s="351">
        <v>0</v>
      </c>
      <c r="AA35" s="352">
        <v>0</v>
      </c>
      <c r="AB35" s="351">
        <v>0</v>
      </c>
      <c r="AC35" s="352">
        <v>0</v>
      </c>
      <c r="AD35" s="351">
        <v>0</v>
      </c>
      <c r="AE35" s="352">
        <v>0</v>
      </c>
      <c r="AF35" s="351">
        <v>0</v>
      </c>
      <c r="AG35" s="348">
        <v>0</v>
      </c>
    </row>
    <row r="36" spans="1:33" ht="12.75" customHeight="1">
      <c r="A36" s="22" t="s">
        <v>544</v>
      </c>
    </row>
    <row r="37" spans="1:33" ht="12.75" customHeight="1">
      <c r="A37" s="22"/>
    </row>
    <row r="38" spans="1:33" ht="12.75" customHeight="1">
      <c r="A38" s="585" t="s">
        <v>81</v>
      </c>
      <c r="L38" s="122"/>
    </row>
    <row r="39" spans="1:33" ht="12.75" customHeight="1"/>
    <row r="40" spans="1:33" ht="12.75" customHeight="1"/>
    <row r="41" spans="1:33" ht="12.75" customHeight="1"/>
    <row r="42" spans="1:33" ht="12.75" customHeight="1">
      <c r="F42" s="122"/>
      <c r="P42" s="12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85"/>
      <c r="Q50" s="185"/>
      <c r="R50" s="185"/>
    </row>
    <row r="51" spans="16:33" ht="12.75" customHeight="1">
      <c r="P51" s="185"/>
      <c r="Q51" s="185"/>
      <c r="R51" s="185"/>
      <c r="AG51" s="27" t="s">
        <v>770</v>
      </c>
    </row>
    <row r="52" spans="16:33" ht="12.75" customHeight="1">
      <c r="P52" s="945"/>
      <c r="Q52" s="946"/>
      <c r="R52" s="185"/>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6" t="s">
        <v>630</v>
      </c>
      <c r="J1" s="127" t="str">
        <f>Naslovnica!A20</f>
        <v>Prosinac 2024.</v>
      </c>
    </row>
    <row r="2" spans="1:17" ht="12.75" customHeight="1">
      <c r="A2" s="502" t="s">
        <v>875</v>
      </c>
      <c r="I2" s="493"/>
      <c r="J2" s="504" t="str">
        <f>Naslovnica!A24</f>
        <v>December 2024</v>
      </c>
    </row>
    <row r="3" spans="1:17" ht="12.75" customHeight="1"/>
    <row r="4" spans="1:17" ht="33.75">
      <c r="A4" s="836" t="s">
        <v>528</v>
      </c>
      <c r="B4" s="837" t="s">
        <v>33</v>
      </c>
      <c r="C4" s="837" t="s">
        <v>34</v>
      </c>
      <c r="D4" s="837" t="s">
        <v>206</v>
      </c>
      <c r="E4" s="837" t="s">
        <v>207</v>
      </c>
      <c r="F4" s="837" t="s">
        <v>35</v>
      </c>
      <c r="G4" s="837" t="s">
        <v>36</v>
      </c>
      <c r="H4" s="837" t="s">
        <v>37</v>
      </c>
      <c r="I4" s="837" t="s">
        <v>38</v>
      </c>
      <c r="J4" s="837" t="s">
        <v>408</v>
      </c>
      <c r="N4" s="1034"/>
    </row>
    <row r="5" spans="1:17" ht="21.75">
      <c r="A5" s="667" t="s">
        <v>529</v>
      </c>
      <c r="B5" s="668">
        <v>58503</v>
      </c>
      <c r="C5" s="668">
        <v>115284</v>
      </c>
      <c r="D5" s="668">
        <v>6214</v>
      </c>
      <c r="E5" s="668">
        <v>3165</v>
      </c>
      <c r="F5" s="668">
        <v>38197</v>
      </c>
      <c r="G5" s="668">
        <v>36250</v>
      </c>
      <c r="H5" s="668">
        <v>50518</v>
      </c>
      <c r="I5" s="668">
        <v>105924</v>
      </c>
      <c r="J5" s="668">
        <v>414055</v>
      </c>
      <c r="K5" s="52"/>
    </row>
    <row r="6" spans="1:17" ht="22.5">
      <c r="A6" s="700" t="s">
        <v>530</v>
      </c>
      <c r="B6" s="356">
        <v>0.14129282341717889</v>
      </c>
      <c r="C6" s="356">
        <v>0.27842677905109225</v>
      </c>
      <c r="D6" s="356">
        <v>1.5007668063421527E-2</v>
      </c>
      <c r="E6" s="356">
        <v>7.6439120406709251E-3</v>
      </c>
      <c r="F6" s="356">
        <v>9.2251029452608949E-2</v>
      </c>
      <c r="G6" s="356">
        <v>8.7548755600101433E-2</v>
      </c>
      <c r="H6" s="356">
        <v>0.12200794580430135</v>
      </c>
      <c r="I6" s="356">
        <v>0.25582108657062469</v>
      </c>
      <c r="J6" s="356">
        <v>1</v>
      </c>
      <c r="K6" s="52"/>
    </row>
    <row r="7" spans="1:17" ht="21.75">
      <c r="A7" s="785" t="s">
        <v>864</v>
      </c>
      <c r="B7" s="786">
        <v>362</v>
      </c>
      <c r="C7" s="786">
        <v>705</v>
      </c>
      <c r="D7" s="786">
        <v>166</v>
      </c>
      <c r="E7" s="786">
        <v>58</v>
      </c>
      <c r="F7" s="786">
        <v>321</v>
      </c>
      <c r="G7" s="786">
        <v>596</v>
      </c>
      <c r="H7" s="786">
        <v>388</v>
      </c>
      <c r="I7" s="786">
        <v>1150</v>
      </c>
      <c r="J7" s="786">
        <v>3746</v>
      </c>
      <c r="K7" s="52"/>
    </row>
    <row r="8" spans="1:17" ht="22.5">
      <c r="A8" s="78" t="s">
        <v>531</v>
      </c>
      <c r="B8" s="205">
        <v>157</v>
      </c>
      <c r="C8" s="205">
        <v>25</v>
      </c>
      <c r="D8" s="205">
        <v>2</v>
      </c>
      <c r="E8" s="205">
        <v>3</v>
      </c>
      <c r="F8" s="205">
        <v>23</v>
      </c>
      <c r="G8" s="205">
        <v>3</v>
      </c>
      <c r="H8" s="205">
        <v>95</v>
      </c>
      <c r="I8" s="205">
        <v>113</v>
      </c>
      <c r="J8" s="205">
        <v>421</v>
      </c>
      <c r="K8" s="52"/>
    </row>
    <row r="9" spans="1:17" ht="22.5">
      <c r="A9" s="700" t="s">
        <v>614</v>
      </c>
      <c r="B9" s="206">
        <v>9</v>
      </c>
      <c r="C9" s="206">
        <v>8</v>
      </c>
      <c r="D9" s="206">
        <v>1</v>
      </c>
      <c r="E9" s="206">
        <v>2</v>
      </c>
      <c r="F9" s="206">
        <v>7</v>
      </c>
      <c r="G9" s="206">
        <v>1</v>
      </c>
      <c r="H9" s="206">
        <v>7</v>
      </c>
      <c r="I9" s="206">
        <v>15</v>
      </c>
      <c r="J9" s="206">
        <v>50</v>
      </c>
    </row>
    <row r="10" spans="1:17" ht="22.5">
      <c r="A10" s="700" t="s">
        <v>772</v>
      </c>
      <c r="B10" s="206">
        <v>29</v>
      </c>
      <c r="C10" s="206">
        <v>77</v>
      </c>
      <c r="D10" s="206">
        <v>0</v>
      </c>
      <c r="E10" s="206">
        <v>5</v>
      </c>
      <c r="F10" s="206">
        <v>9</v>
      </c>
      <c r="G10" s="206">
        <v>22</v>
      </c>
      <c r="H10" s="206">
        <v>15</v>
      </c>
      <c r="I10" s="206">
        <v>16</v>
      </c>
      <c r="J10" s="206">
        <v>173</v>
      </c>
    </row>
    <row r="11" spans="1:17" ht="32.25">
      <c r="A11" s="785" t="s">
        <v>865</v>
      </c>
      <c r="B11" s="786">
        <v>195</v>
      </c>
      <c r="C11" s="786">
        <v>110</v>
      </c>
      <c r="D11" s="786">
        <v>3</v>
      </c>
      <c r="E11" s="786">
        <v>10</v>
      </c>
      <c r="F11" s="786">
        <v>39</v>
      </c>
      <c r="G11" s="786">
        <v>26</v>
      </c>
      <c r="H11" s="786">
        <v>117</v>
      </c>
      <c r="I11" s="786">
        <v>144</v>
      </c>
      <c r="J11" s="786">
        <v>644</v>
      </c>
      <c r="M11" s="249"/>
      <c r="N11" s="249"/>
      <c r="O11" s="249"/>
      <c r="P11" s="249"/>
      <c r="Q11" s="249"/>
    </row>
    <row r="12" spans="1:17" ht="21.75">
      <c r="A12" s="667" t="s">
        <v>532</v>
      </c>
      <c r="B12" s="668">
        <v>58670</v>
      </c>
      <c r="C12" s="668">
        <v>115879</v>
      </c>
      <c r="D12" s="668">
        <v>6377</v>
      </c>
      <c r="E12" s="668">
        <v>3213</v>
      </c>
      <c r="F12" s="668">
        <v>38479</v>
      </c>
      <c r="G12" s="668">
        <v>36820</v>
      </c>
      <c r="H12" s="668">
        <v>50789</v>
      </c>
      <c r="I12" s="668">
        <v>106930</v>
      </c>
      <c r="J12" s="668">
        <v>417157</v>
      </c>
      <c r="M12" s="249"/>
      <c r="N12" s="249"/>
      <c r="O12" s="249"/>
      <c r="P12" s="249"/>
      <c r="Q12" s="249"/>
    </row>
    <row r="13" spans="1:17" s="249" customFormat="1" ht="22.5">
      <c r="A13" s="1025" t="s">
        <v>617</v>
      </c>
      <c r="B13" s="1026">
        <v>167</v>
      </c>
      <c r="C13" s="1026">
        <v>595</v>
      </c>
      <c r="D13" s="1026">
        <v>163</v>
      </c>
      <c r="E13" s="1026">
        <v>48</v>
      </c>
      <c r="F13" s="1026">
        <v>282</v>
      </c>
      <c r="G13" s="1026">
        <v>570</v>
      </c>
      <c r="H13" s="1026">
        <v>271</v>
      </c>
      <c r="I13" s="1026">
        <v>1006</v>
      </c>
      <c r="J13" s="1026">
        <v>3102</v>
      </c>
    </row>
    <row r="14" spans="1:17" s="249" customFormat="1" ht="22.5">
      <c r="A14" s="860" t="s">
        <v>1210</v>
      </c>
      <c r="B14" s="1027">
        <v>2.8545544672922141E-3</v>
      </c>
      <c r="C14" s="1027">
        <v>5.1611672044689083E-3</v>
      </c>
      <c r="D14" s="1027">
        <v>2.6231091084647495E-2</v>
      </c>
      <c r="E14" s="1027">
        <v>1.5165876777251119E-2</v>
      </c>
      <c r="F14" s="1027">
        <v>7.3827787522580124E-3</v>
      </c>
      <c r="G14" s="1027">
        <v>1.5724137931034443E-2</v>
      </c>
      <c r="H14" s="1027">
        <v>5.3644245615425135E-3</v>
      </c>
      <c r="I14" s="1027">
        <v>9.4973754767568863E-3</v>
      </c>
      <c r="J14" s="1027">
        <v>7.4917583412832389E-3</v>
      </c>
    </row>
    <row r="15" spans="1:17" ht="21.75" customHeight="1">
      <c r="A15" s="700" t="s">
        <v>533</v>
      </c>
      <c r="B15" s="356">
        <v>0.14064249191551381</v>
      </c>
      <c r="C15" s="356">
        <v>0.27778270531238836</v>
      </c>
      <c r="D15" s="356">
        <v>1.5286810481425458E-2</v>
      </c>
      <c r="E15" s="356">
        <v>7.7021361262066797E-3</v>
      </c>
      <c r="F15" s="356">
        <v>9.2241050731499172E-2</v>
      </c>
      <c r="G15" s="356">
        <v>8.8264130770908791E-2</v>
      </c>
      <c r="H15" s="356">
        <v>0.12175032421845972</v>
      </c>
      <c r="I15" s="356">
        <v>0.25633035044359798</v>
      </c>
      <c r="J15" s="356">
        <v>1</v>
      </c>
      <c r="M15" s="249"/>
      <c r="N15" s="249"/>
      <c r="O15" s="249"/>
      <c r="P15" s="249"/>
      <c r="Q15" s="249"/>
    </row>
    <row r="16" spans="1:17" ht="12.75" customHeight="1">
      <c r="A16" s="21" t="s">
        <v>883</v>
      </c>
      <c r="M16" s="249"/>
      <c r="N16" s="249"/>
      <c r="O16" s="249"/>
      <c r="P16" s="249"/>
      <c r="Q16" s="249"/>
    </row>
    <row r="17" spans="1:10" ht="12.75" customHeight="1">
      <c r="A17" s="28" t="s">
        <v>534</v>
      </c>
    </row>
    <row r="18" spans="1:10" ht="12.75" customHeight="1"/>
    <row r="19" spans="1:10" ht="12.75" customHeight="1"/>
    <row r="20" spans="1:10">
      <c r="A20" s="126" t="s">
        <v>632</v>
      </c>
      <c r="B20" s="249"/>
      <c r="C20" s="249"/>
      <c r="D20" s="249"/>
      <c r="E20" s="249"/>
      <c r="F20" s="249"/>
      <c r="G20" s="706"/>
      <c r="H20" s="706" t="s">
        <v>43</v>
      </c>
      <c r="I20" s="271"/>
      <c r="J20" s="669" t="s">
        <v>1627</v>
      </c>
    </row>
    <row r="21" spans="1:10">
      <c r="A21" s="502" t="s">
        <v>631</v>
      </c>
      <c r="B21" s="249"/>
      <c r="C21" s="249"/>
      <c r="D21" s="249"/>
      <c r="E21" s="249"/>
      <c r="F21" s="249"/>
      <c r="G21" s="516"/>
      <c r="H21" s="516" t="s">
        <v>44</v>
      </c>
      <c r="I21" s="670"/>
      <c r="J21" s="504" t="s">
        <v>1628</v>
      </c>
    </row>
    <row r="22" spans="1:10">
      <c r="A22" s="249"/>
      <c r="B22" s="249"/>
      <c r="C22" s="249"/>
      <c r="D22" s="249"/>
      <c r="E22" s="249"/>
      <c r="F22" s="249"/>
      <c r="G22" s="249"/>
      <c r="H22" s="249"/>
      <c r="I22" s="249"/>
      <c r="J22" s="249"/>
    </row>
    <row r="23" spans="1:10" ht="24" customHeight="1">
      <c r="A23" s="677"/>
      <c r="B23" s="678"/>
      <c r="C23" s="678" t="s">
        <v>1625</v>
      </c>
      <c r="D23" s="678"/>
      <c r="E23" s="1155" t="s">
        <v>605</v>
      </c>
      <c r="F23" s="1159"/>
      <c r="G23" s="1159"/>
      <c r="H23" s="1160"/>
      <c r="I23" s="1161"/>
      <c r="J23" s="1161"/>
    </row>
    <row r="24" spans="1:10" ht="23.25">
      <c r="A24" s="677"/>
      <c r="B24" s="679"/>
      <c r="C24" s="680" t="s">
        <v>1626</v>
      </c>
      <c r="D24" s="679"/>
      <c r="E24" s="1162" t="s">
        <v>515</v>
      </c>
      <c r="F24" s="1162"/>
      <c r="G24" s="1022" t="s">
        <v>516</v>
      </c>
      <c r="H24" s="1163"/>
      <c r="I24" s="1163"/>
      <c r="J24" s="295"/>
    </row>
    <row r="25" spans="1:10" ht="21.75">
      <c r="A25" s="697" t="s">
        <v>517</v>
      </c>
      <c r="B25" s="697" t="s">
        <v>518</v>
      </c>
      <c r="C25" s="697" t="s">
        <v>519</v>
      </c>
      <c r="D25" s="697" t="s">
        <v>520</v>
      </c>
      <c r="E25" s="697" t="s">
        <v>518</v>
      </c>
      <c r="F25" s="697" t="s">
        <v>519</v>
      </c>
      <c r="G25" s="1022" t="s">
        <v>520</v>
      </c>
      <c r="H25" s="296"/>
      <c r="I25" s="296"/>
      <c r="J25" s="296"/>
    </row>
    <row r="26" spans="1:10">
      <c r="A26" s="77" t="s">
        <v>6</v>
      </c>
      <c r="B26" s="357">
        <v>1128</v>
      </c>
      <c r="C26" s="357">
        <v>1066</v>
      </c>
      <c r="D26" s="357">
        <v>2194</v>
      </c>
      <c r="E26" s="357">
        <v>22</v>
      </c>
      <c r="F26" s="357">
        <v>8</v>
      </c>
      <c r="G26" s="356">
        <v>1.3863216266173817E-2</v>
      </c>
      <c r="H26" s="297"/>
      <c r="I26" s="297"/>
      <c r="J26" s="298"/>
    </row>
    <row r="27" spans="1:10">
      <c r="A27" s="77" t="s">
        <v>7</v>
      </c>
      <c r="B27" s="357">
        <v>6561</v>
      </c>
      <c r="C27" s="357">
        <v>3870</v>
      </c>
      <c r="D27" s="357">
        <v>10431</v>
      </c>
      <c r="E27" s="357">
        <v>15</v>
      </c>
      <c r="F27" s="357">
        <v>67</v>
      </c>
      <c r="G27" s="356">
        <v>7.9234708667503817E-3</v>
      </c>
      <c r="H27" s="297"/>
      <c r="I27" s="297"/>
      <c r="J27" s="298"/>
    </row>
    <row r="28" spans="1:10">
      <c r="A28" s="77" t="s">
        <v>8</v>
      </c>
      <c r="B28" s="357">
        <v>13943</v>
      </c>
      <c r="C28" s="357">
        <v>9805</v>
      </c>
      <c r="D28" s="357">
        <v>23748</v>
      </c>
      <c r="E28" s="357">
        <v>183</v>
      </c>
      <c r="F28" s="357">
        <v>198</v>
      </c>
      <c r="G28" s="356">
        <v>1.6305045577095889E-2</v>
      </c>
      <c r="H28" s="297"/>
      <c r="I28" s="297"/>
      <c r="J28" s="298"/>
    </row>
    <row r="29" spans="1:10">
      <c r="A29" s="77" t="s">
        <v>9</v>
      </c>
      <c r="B29" s="357">
        <v>19509</v>
      </c>
      <c r="C29" s="357">
        <v>13976</v>
      </c>
      <c r="D29" s="357">
        <v>33485</v>
      </c>
      <c r="E29" s="357">
        <v>83</v>
      </c>
      <c r="F29" s="357">
        <v>83</v>
      </c>
      <c r="G29" s="356">
        <v>4.9821423211982019E-3</v>
      </c>
      <c r="H29" s="297"/>
      <c r="I29" s="297"/>
      <c r="J29" s="298"/>
    </row>
    <row r="30" spans="1:10">
      <c r="A30" s="77" t="s">
        <v>10</v>
      </c>
      <c r="B30" s="357">
        <v>26426</v>
      </c>
      <c r="C30" s="357">
        <v>20609</v>
      </c>
      <c r="D30" s="357">
        <v>47035</v>
      </c>
      <c r="E30" s="357">
        <v>-5</v>
      </c>
      <c r="F30" s="357">
        <v>-17</v>
      </c>
      <c r="G30" s="356">
        <v>-4.675181163270592E-4</v>
      </c>
      <c r="H30" s="297"/>
      <c r="I30" s="297"/>
      <c r="J30" s="298"/>
    </row>
    <row r="31" spans="1:10">
      <c r="A31" s="77" t="s">
        <v>11</v>
      </c>
      <c r="B31" s="357">
        <v>31526</v>
      </c>
      <c r="C31" s="357">
        <v>27354</v>
      </c>
      <c r="D31" s="357">
        <v>58880</v>
      </c>
      <c r="E31" s="357">
        <v>148</v>
      </c>
      <c r="F31" s="357">
        <v>211</v>
      </c>
      <c r="G31" s="356">
        <v>6.1345499906015899E-3</v>
      </c>
      <c r="H31" s="297"/>
      <c r="I31" s="297"/>
      <c r="J31" s="298"/>
    </row>
    <row r="32" spans="1:10">
      <c r="A32" s="77" t="s">
        <v>12</v>
      </c>
      <c r="B32" s="357">
        <v>30797</v>
      </c>
      <c r="C32" s="357">
        <v>29469</v>
      </c>
      <c r="D32" s="357">
        <v>60266</v>
      </c>
      <c r="E32" s="357">
        <v>426</v>
      </c>
      <c r="F32" s="357">
        <v>339</v>
      </c>
      <c r="G32" s="356">
        <v>1.2856926774339916E-2</v>
      </c>
      <c r="H32" s="297"/>
      <c r="I32" s="297"/>
      <c r="J32" s="298"/>
    </row>
    <row r="33" spans="1:10">
      <c r="A33" s="77" t="s">
        <v>39</v>
      </c>
      <c r="B33" s="357">
        <v>48427</v>
      </c>
      <c r="C33" s="357">
        <v>52881</v>
      </c>
      <c r="D33" s="357">
        <v>101308</v>
      </c>
      <c r="E33" s="357">
        <v>464</v>
      </c>
      <c r="F33" s="357">
        <v>702</v>
      </c>
      <c r="G33" s="356">
        <v>1.1643466277885484E-2</v>
      </c>
      <c r="H33" s="297"/>
      <c r="I33" s="297"/>
      <c r="J33" s="298"/>
    </row>
    <row r="34" spans="1:10">
      <c r="A34" s="77" t="s">
        <v>40</v>
      </c>
      <c r="B34" s="357">
        <v>26080</v>
      </c>
      <c r="C34" s="357">
        <v>27998</v>
      </c>
      <c r="D34" s="357">
        <v>54078</v>
      </c>
      <c r="E34" s="357">
        <v>372</v>
      </c>
      <c r="F34" s="357">
        <v>451</v>
      </c>
      <c r="G34" s="356">
        <v>1.5453947986104666E-2</v>
      </c>
      <c r="H34" s="297"/>
      <c r="I34" s="297"/>
      <c r="J34" s="298"/>
    </row>
    <row r="35" spans="1:10">
      <c r="A35" s="77" t="s">
        <v>41</v>
      </c>
      <c r="B35" s="357">
        <v>7962</v>
      </c>
      <c r="C35" s="357">
        <v>9852</v>
      </c>
      <c r="D35" s="357">
        <v>17814</v>
      </c>
      <c r="E35" s="357">
        <v>225</v>
      </c>
      <c r="F35" s="357">
        <v>127</v>
      </c>
      <c r="G35" s="356">
        <v>2.0158057496277637E-2</v>
      </c>
      <c r="H35" s="297"/>
      <c r="I35" s="297"/>
      <c r="J35" s="298"/>
    </row>
    <row r="36" spans="1:10">
      <c r="A36" s="77" t="s">
        <v>42</v>
      </c>
      <c r="B36" s="357">
        <v>694</v>
      </c>
      <c r="C36" s="357">
        <v>918</v>
      </c>
      <c r="D36" s="357">
        <v>1612</v>
      </c>
      <c r="E36" s="357">
        <v>17</v>
      </c>
      <c r="F36" s="357">
        <v>31</v>
      </c>
      <c r="G36" s="356">
        <v>3.0690537084399061E-2</v>
      </c>
      <c r="H36" s="297"/>
      <c r="I36" s="297"/>
      <c r="J36" s="298"/>
    </row>
    <row r="37" spans="1:10" ht="24">
      <c r="A37" s="935" t="s">
        <v>521</v>
      </c>
      <c r="B37" s="864">
        <v>213053</v>
      </c>
      <c r="C37" s="864">
        <v>197798</v>
      </c>
      <c r="D37" s="864">
        <v>410851</v>
      </c>
      <c r="E37" s="864">
        <v>1950</v>
      </c>
      <c r="F37" s="864">
        <v>2200</v>
      </c>
      <c r="G37" s="1028">
        <v>1.0204056542767237E-2</v>
      </c>
      <c r="H37" s="299"/>
      <c r="I37" s="299"/>
      <c r="J37" s="300"/>
    </row>
    <row r="38" spans="1:10">
      <c r="A38" s="21" t="s">
        <v>883</v>
      </c>
      <c r="B38" s="249"/>
      <c r="C38" s="249"/>
      <c r="D38" s="249"/>
      <c r="E38" s="249"/>
      <c r="F38" s="249"/>
      <c r="G38" s="249"/>
      <c r="H38" s="249"/>
      <c r="I38" s="249"/>
      <c r="J38" s="249"/>
    </row>
    <row r="39" spans="1:10">
      <c r="A39" s="249"/>
      <c r="B39" s="249"/>
      <c r="C39" s="249"/>
      <c r="D39" s="249"/>
      <c r="E39" s="249"/>
      <c r="F39" s="249"/>
      <c r="G39" s="249"/>
      <c r="H39" s="249"/>
      <c r="I39" s="249"/>
      <c r="J39" s="249"/>
    </row>
    <row r="40" spans="1:10" ht="12.75" customHeight="1">
      <c r="A40" s="585" t="s">
        <v>81</v>
      </c>
    </row>
    <row r="66" spans="10:10">
      <c r="J66" s="27" t="s">
        <v>771</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40" t="s">
        <v>633</v>
      </c>
      <c r="I1" s="127" t="str">
        <f>Naslovnica!A20</f>
        <v>Prosinac 2024.</v>
      </c>
    </row>
    <row r="2" spans="1:10">
      <c r="A2" s="528" t="s">
        <v>876</v>
      </c>
      <c r="I2" s="504" t="str">
        <f>Naslovnica!A24</f>
        <v>December 2024</v>
      </c>
    </row>
    <row r="3" spans="1:10" ht="12.75" customHeight="1"/>
    <row r="4" spans="1:10" ht="12.75" customHeight="1">
      <c r="F4" s="294"/>
      <c r="I4" s="13" t="s">
        <v>1325</v>
      </c>
    </row>
    <row r="5" spans="1:10" s="249" customFormat="1" ht="22.15" customHeight="1">
      <c r="A5" s="1165" t="s">
        <v>1030</v>
      </c>
      <c r="B5" s="1169" t="s">
        <v>1008</v>
      </c>
      <c r="C5" s="1169"/>
      <c r="D5" s="1169"/>
      <c r="E5" s="1169"/>
      <c r="F5" s="1167" t="s">
        <v>1010</v>
      </c>
      <c r="G5" s="1164" t="s">
        <v>1007</v>
      </c>
      <c r="H5" s="1165" t="s">
        <v>1009</v>
      </c>
      <c r="I5" s="1165" t="s">
        <v>1011</v>
      </c>
      <c r="J5" s="853"/>
    </row>
    <row r="6" spans="1:10" s="249" customFormat="1" ht="72">
      <c r="A6" s="1165"/>
      <c r="B6" s="854" t="s">
        <v>1003</v>
      </c>
      <c r="C6" s="854" t="s">
        <v>1004</v>
      </c>
      <c r="D6" s="854" t="s">
        <v>1005</v>
      </c>
      <c r="E6" s="854" t="s">
        <v>1006</v>
      </c>
      <c r="F6" s="1167"/>
      <c r="G6" s="1164"/>
      <c r="H6" s="1165"/>
      <c r="I6" s="1165"/>
      <c r="J6" s="853"/>
    </row>
    <row r="7" spans="1:10" s="249" customFormat="1">
      <c r="A7" s="851" t="s">
        <v>963</v>
      </c>
      <c r="B7" s="857">
        <v>0</v>
      </c>
      <c r="C7" s="857">
        <v>3034.33752</v>
      </c>
      <c r="D7" s="857">
        <v>1659.41183</v>
      </c>
      <c r="E7" s="857">
        <v>773.25232999999992</v>
      </c>
      <c r="F7" s="858">
        <v>5467.0016800000003</v>
      </c>
      <c r="G7" s="859">
        <v>2.0706579808617476</v>
      </c>
      <c r="H7" s="858">
        <v>26017.04839000004</v>
      </c>
      <c r="I7" s="858">
        <v>242749.14601879957</v>
      </c>
    </row>
    <row r="8" spans="1:10" s="249" customFormat="1">
      <c r="A8" s="851" t="s">
        <v>964</v>
      </c>
      <c r="B8" s="857">
        <v>0</v>
      </c>
      <c r="C8" s="857">
        <v>5389.3140100000001</v>
      </c>
      <c r="D8" s="857">
        <v>3158.3087</v>
      </c>
      <c r="E8" s="857">
        <v>169.42493999999999</v>
      </c>
      <c r="F8" s="858">
        <v>8717.0476500000004</v>
      </c>
      <c r="G8" s="859">
        <v>2.4666578928926208</v>
      </c>
      <c r="H8" s="858">
        <v>32492.518830000015</v>
      </c>
      <c r="I8" s="858">
        <v>385739.37202710821</v>
      </c>
    </row>
    <row r="9" spans="1:10" s="249" customFormat="1">
      <c r="A9" s="851" t="s">
        <v>206</v>
      </c>
      <c r="B9" s="857">
        <v>0.15924000000000002</v>
      </c>
      <c r="C9" s="857">
        <v>656.86365999999998</v>
      </c>
      <c r="D9" s="857">
        <v>238.85329999999999</v>
      </c>
      <c r="E9" s="857">
        <v>22.706759999999999</v>
      </c>
      <c r="F9" s="858">
        <v>918.58295999999996</v>
      </c>
      <c r="G9" s="859">
        <v>1.5220830782877779</v>
      </c>
      <c r="H9" s="858">
        <v>3130.8607500000016</v>
      </c>
      <c r="I9" s="858">
        <v>12828.110735689166</v>
      </c>
    </row>
    <row r="10" spans="1:10" s="249" customFormat="1">
      <c r="A10" s="851" t="s">
        <v>207</v>
      </c>
      <c r="B10" s="857">
        <v>0</v>
      </c>
      <c r="C10" s="857">
        <v>344.84447999999998</v>
      </c>
      <c r="D10" s="857">
        <v>109.1404</v>
      </c>
      <c r="E10" s="857">
        <v>0</v>
      </c>
      <c r="F10" s="858">
        <v>453.98487999999998</v>
      </c>
      <c r="G10" s="859">
        <v>2.0944127222496225</v>
      </c>
      <c r="H10" s="858">
        <v>1661.6828400000031</v>
      </c>
      <c r="I10" s="858">
        <v>9986.5541365432382</v>
      </c>
    </row>
    <row r="11" spans="1:10" s="249" customFormat="1">
      <c r="A11" s="851" t="s">
        <v>46</v>
      </c>
      <c r="B11" s="857">
        <v>0</v>
      </c>
      <c r="C11" s="857">
        <v>2383.2624599999999</v>
      </c>
      <c r="D11" s="857">
        <v>898.79527000000007</v>
      </c>
      <c r="E11" s="857">
        <v>15.59638</v>
      </c>
      <c r="F11" s="858">
        <v>3297.6541099999999</v>
      </c>
      <c r="G11" s="859">
        <v>2.6579155556718046</v>
      </c>
      <c r="H11" s="858">
        <v>10040.145949999991</v>
      </c>
      <c r="I11" s="858">
        <v>89484.345716708471</v>
      </c>
    </row>
    <row r="12" spans="1:10" s="249" customFormat="1">
      <c r="A12" s="851" t="s">
        <v>36</v>
      </c>
      <c r="B12" s="857">
        <v>0</v>
      </c>
      <c r="C12" s="857">
        <v>2165.65281</v>
      </c>
      <c r="D12" s="857">
        <v>994.00406999999996</v>
      </c>
      <c r="E12" s="857">
        <v>112.63336</v>
      </c>
      <c r="F12" s="858">
        <v>3272.2902399999998</v>
      </c>
      <c r="G12" s="859">
        <v>2.0826369220347045</v>
      </c>
      <c r="H12" s="858">
        <v>12395.356279999993</v>
      </c>
      <c r="I12" s="858">
        <v>78998.176709632346</v>
      </c>
    </row>
    <row r="13" spans="1:10" s="249" customFormat="1">
      <c r="A13" s="851" t="s">
        <v>37</v>
      </c>
      <c r="B13" s="857">
        <v>0</v>
      </c>
      <c r="C13" s="857">
        <v>2099.5894600000001</v>
      </c>
      <c r="D13" s="857">
        <v>1190.2408899999998</v>
      </c>
      <c r="E13" s="857">
        <v>151.76537999999999</v>
      </c>
      <c r="F13" s="858">
        <v>3441.59573</v>
      </c>
      <c r="G13" s="859">
        <v>2.5249354979839955</v>
      </c>
      <c r="H13" s="858">
        <v>13555.931750000003</v>
      </c>
      <c r="I13" s="858">
        <v>100773.82488995488</v>
      </c>
    </row>
    <row r="14" spans="1:10" s="249" customFormat="1">
      <c r="A14" s="358" t="s">
        <v>38</v>
      </c>
      <c r="B14" s="857">
        <v>0</v>
      </c>
      <c r="C14" s="857">
        <v>8657.2950099999998</v>
      </c>
      <c r="D14" s="857">
        <v>3929.5969100000002</v>
      </c>
      <c r="E14" s="857">
        <v>3.3989199999999999</v>
      </c>
      <c r="F14" s="858">
        <v>12590.29084</v>
      </c>
      <c r="G14" s="859">
        <v>3.3862461882215023</v>
      </c>
      <c r="H14" s="858">
        <v>36262.888610000722</v>
      </c>
      <c r="I14" s="858">
        <v>376417.57876413775</v>
      </c>
    </row>
    <row r="15" spans="1:10" s="249" customFormat="1" ht="20.45" customHeight="1">
      <c r="A15" s="855" t="s">
        <v>965</v>
      </c>
      <c r="B15" s="856">
        <v>0.15924000000000002</v>
      </c>
      <c r="C15" s="856">
        <v>24731.15941</v>
      </c>
      <c r="D15" s="856">
        <v>12178.35137</v>
      </c>
      <c r="E15" s="856">
        <v>1248.7780700000001</v>
      </c>
      <c r="F15" s="856">
        <v>38158.448089999998</v>
      </c>
      <c r="G15" s="905">
        <v>2.5945426870957449</v>
      </c>
      <c r="H15" s="856">
        <v>135556.43340000077</v>
      </c>
      <c r="I15" s="856">
        <v>1296977.1089985736</v>
      </c>
    </row>
    <row r="16" spans="1:10">
      <c r="A16" s="21" t="s">
        <v>883</v>
      </c>
      <c r="B16" s="17"/>
      <c r="C16" s="18"/>
      <c r="D16" s="18"/>
      <c r="E16" s="18"/>
      <c r="F16" s="18"/>
      <c r="G16" s="18"/>
    </row>
    <row r="17" spans="1:14" ht="10.15" customHeight="1">
      <c r="A17" s="883" t="s">
        <v>47</v>
      </c>
      <c r="B17" s="727"/>
      <c r="C17" s="727"/>
      <c r="D17" s="727"/>
      <c r="E17" s="727"/>
      <c r="F17" s="727"/>
      <c r="G17" s="29"/>
    </row>
    <row r="18" spans="1:14" ht="10.15" customHeight="1">
      <c r="A18" s="880" t="s">
        <v>886</v>
      </c>
      <c r="B18" s="881"/>
      <c r="C18" s="881"/>
      <c r="D18" s="881"/>
      <c r="E18" s="881"/>
      <c r="F18" s="881"/>
      <c r="G18" s="30"/>
    </row>
    <row r="19" spans="1:14" ht="10.15" customHeight="1">
      <c r="A19" s="879" t="s">
        <v>48</v>
      </c>
      <c r="B19" s="878"/>
      <c r="C19" s="878"/>
      <c r="D19" s="878"/>
      <c r="E19" s="878"/>
      <c r="F19" s="878"/>
      <c r="G19" s="31"/>
    </row>
    <row r="20" spans="1:14" ht="10.15" customHeight="1">
      <c r="A20" s="880" t="s">
        <v>49</v>
      </c>
      <c r="B20" s="882"/>
      <c r="C20" s="882"/>
      <c r="D20" s="882"/>
      <c r="E20" s="882"/>
      <c r="F20" s="882"/>
      <c r="G20" s="30"/>
    </row>
    <row r="21" spans="1:14" ht="12.75" customHeight="1"/>
    <row r="22" spans="1:14" ht="12.75" customHeight="1">
      <c r="A22" s="140" t="s">
        <v>634</v>
      </c>
      <c r="L22" s="127" t="str">
        <f>Naslovnica!A20</f>
        <v>Prosinac 2024.</v>
      </c>
    </row>
    <row r="23" spans="1:14" ht="12.75" customHeight="1">
      <c r="A23" s="528" t="s">
        <v>877</v>
      </c>
      <c r="L23" s="504" t="str">
        <f>Naslovnica!A24</f>
        <v>December 2024</v>
      </c>
    </row>
    <row r="24" spans="1:14" ht="12.75" customHeight="1"/>
    <row r="25" spans="1:14" ht="12.75" customHeight="1">
      <c r="L25" s="13" t="s">
        <v>1325</v>
      </c>
    </row>
    <row r="26" spans="1:14" s="249" customFormat="1" ht="14.45" customHeight="1">
      <c r="A26" s="1165" t="s">
        <v>1030</v>
      </c>
      <c r="B26" s="1168" t="s">
        <v>1065</v>
      </c>
      <c r="C26" s="1168"/>
      <c r="D26" s="1168"/>
      <c r="E26" s="1168"/>
      <c r="F26" s="1166" t="s">
        <v>1013</v>
      </c>
      <c r="G26" s="1166"/>
      <c r="H26" s="1166"/>
      <c r="I26" s="1167" t="s">
        <v>1012</v>
      </c>
      <c r="J26" s="1164" t="s">
        <v>1007</v>
      </c>
      <c r="K26" s="1165" t="s">
        <v>1009</v>
      </c>
      <c r="L26" s="1165" t="s">
        <v>1011</v>
      </c>
    </row>
    <row r="27" spans="1:14" s="249" customFormat="1" ht="96">
      <c r="A27" s="1165"/>
      <c r="B27" s="854" t="s">
        <v>1015</v>
      </c>
      <c r="C27" s="854" t="s">
        <v>1016</v>
      </c>
      <c r="D27" s="854" t="s">
        <v>1017</v>
      </c>
      <c r="E27" s="854" t="s">
        <v>1018</v>
      </c>
      <c r="F27" s="854" t="s">
        <v>1014</v>
      </c>
      <c r="G27" s="854" t="s">
        <v>1019</v>
      </c>
      <c r="H27" s="854" t="s">
        <v>966</v>
      </c>
      <c r="I27" s="1167"/>
      <c r="J27" s="1164"/>
      <c r="K27" s="1165"/>
      <c r="L27" s="1165"/>
      <c r="M27"/>
      <c r="N27"/>
    </row>
    <row r="28" spans="1:14" s="249" customFormat="1">
      <c r="A28" s="851" t="s">
        <v>963</v>
      </c>
      <c r="B28" s="857">
        <v>109.7791</v>
      </c>
      <c r="C28" s="857">
        <v>0</v>
      </c>
      <c r="D28" s="857">
        <v>650.45839000000001</v>
      </c>
      <c r="E28" s="857">
        <v>309.82029999999997</v>
      </c>
      <c r="F28" s="857">
        <v>45.171230000000001</v>
      </c>
      <c r="G28" s="857">
        <v>159.30114</v>
      </c>
      <c r="H28" s="857">
        <v>1.5110699999999999</v>
      </c>
      <c r="I28" s="858">
        <v>1276.0412299999998</v>
      </c>
      <c r="J28" s="859">
        <v>-0.15790967439715797</v>
      </c>
      <c r="K28" s="858">
        <v>15666.187220000022</v>
      </c>
      <c r="L28" s="858">
        <v>104701.74096190158</v>
      </c>
      <c r="M28"/>
      <c r="N28"/>
    </row>
    <row r="29" spans="1:14" s="249" customFormat="1">
      <c r="A29" s="851" t="s">
        <v>964</v>
      </c>
      <c r="B29" s="857">
        <v>300.52728999999999</v>
      </c>
      <c r="C29" s="857">
        <v>0</v>
      </c>
      <c r="D29" s="857">
        <v>0</v>
      </c>
      <c r="E29" s="857">
        <v>9.0672199999999989</v>
      </c>
      <c r="F29" s="857">
        <v>42.269849999999998</v>
      </c>
      <c r="G29" s="857">
        <v>625.5378199999999</v>
      </c>
      <c r="H29" s="857">
        <v>2.41181</v>
      </c>
      <c r="I29" s="858">
        <v>979.81398999999988</v>
      </c>
      <c r="J29" s="859">
        <v>0.49056402621182849</v>
      </c>
      <c r="K29" s="858">
        <v>10373.188869999998</v>
      </c>
      <c r="L29" s="858">
        <v>102165.28333880151</v>
      </c>
      <c r="M29"/>
      <c r="N29"/>
    </row>
    <row r="30" spans="1:14" s="249" customFormat="1">
      <c r="A30" s="851" t="s">
        <v>206</v>
      </c>
      <c r="B30" s="857">
        <v>9.9540000000000003E-2</v>
      </c>
      <c r="C30" s="857">
        <v>0</v>
      </c>
      <c r="D30" s="857">
        <v>8.3666599999999995</v>
      </c>
      <c r="E30" s="857">
        <v>5.7698799999999997</v>
      </c>
      <c r="F30" s="857">
        <v>4.4845299999999995</v>
      </c>
      <c r="G30" s="857">
        <v>0.19908000000000001</v>
      </c>
      <c r="H30" s="857">
        <v>0.19908000000000001</v>
      </c>
      <c r="I30" s="858">
        <v>19.118769999999994</v>
      </c>
      <c r="J30" s="859">
        <v>0.53316156328387088</v>
      </c>
      <c r="K30" s="858">
        <v>219.48382000000004</v>
      </c>
      <c r="L30" s="858">
        <v>912.86838715442309</v>
      </c>
      <c r="M30"/>
      <c r="N30"/>
    </row>
    <row r="31" spans="1:14" s="249" customFormat="1">
      <c r="A31" s="851" t="s">
        <v>207</v>
      </c>
      <c r="B31" s="857">
        <v>0</v>
      </c>
      <c r="C31" s="857">
        <v>0</v>
      </c>
      <c r="D31" s="857">
        <v>9.8228999999999989</v>
      </c>
      <c r="E31" s="857">
        <v>10.64475</v>
      </c>
      <c r="F31" s="857">
        <v>7.06928</v>
      </c>
      <c r="G31" s="857">
        <v>8.0248100000000004</v>
      </c>
      <c r="H31" s="857">
        <v>0</v>
      </c>
      <c r="I31" s="858">
        <v>35.56174</v>
      </c>
      <c r="J31" s="859">
        <v>0.81749668946603671</v>
      </c>
      <c r="K31" s="858">
        <v>224.46604000000116</v>
      </c>
      <c r="L31" s="858">
        <v>3610.6558209841414</v>
      </c>
      <c r="M31"/>
      <c r="N31"/>
    </row>
    <row r="32" spans="1:14" s="249" customFormat="1">
      <c r="A32" s="851" t="s">
        <v>46</v>
      </c>
      <c r="B32" s="857">
        <v>12.50116</v>
      </c>
      <c r="C32" s="857">
        <v>0</v>
      </c>
      <c r="D32" s="857">
        <v>134.11801</v>
      </c>
      <c r="E32" s="857">
        <v>73.26652</v>
      </c>
      <c r="F32" s="857">
        <v>8.4665099999999995</v>
      </c>
      <c r="G32" s="857">
        <v>23.657070000000001</v>
      </c>
      <c r="H32" s="857">
        <v>0.80622000000000005</v>
      </c>
      <c r="I32" s="858">
        <v>252.81549000000001</v>
      </c>
      <c r="J32" s="859">
        <v>-9.0454545552663301E-2</v>
      </c>
      <c r="K32" s="858">
        <v>2593.2114699999947</v>
      </c>
      <c r="L32" s="858">
        <v>23020.789340317198</v>
      </c>
      <c r="M32"/>
      <c r="N32"/>
    </row>
    <row r="33" spans="1:14" s="249" customFormat="1">
      <c r="A33" s="851" t="s">
        <v>36</v>
      </c>
      <c r="B33" s="857">
        <v>0</v>
      </c>
      <c r="C33" s="857">
        <v>0</v>
      </c>
      <c r="D33" s="857">
        <v>0</v>
      </c>
      <c r="E33" s="857">
        <v>48.546260000000004</v>
      </c>
      <c r="F33" s="857">
        <v>0.6789400000000001</v>
      </c>
      <c r="G33" s="857">
        <v>104.89261999999999</v>
      </c>
      <c r="H33" s="857">
        <v>0</v>
      </c>
      <c r="I33" s="858">
        <v>154.11781999999999</v>
      </c>
      <c r="J33" s="859">
        <v>-0.39769954865126089</v>
      </c>
      <c r="K33" s="858">
        <v>2429.8309999999983</v>
      </c>
      <c r="L33" s="858">
        <v>18711.745312871459</v>
      </c>
      <c r="M33"/>
      <c r="N33"/>
    </row>
    <row r="34" spans="1:14" s="249" customFormat="1">
      <c r="A34" s="851" t="s">
        <v>37</v>
      </c>
      <c r="B34" s="857">
        <v>0</v>
      </c>
      <c r="C34" s="857">
        <v>0</v>
      </c>
      <c r="D34" s="857">
        <v>171.30893</v>
      </c>
      <c r="E34" s="857">
        <v>54.562269999999998</v>
      </c>
      <c r="F34" s="857">
        <v>7.4938400000000005</v>
      </c>
      <c r="G34" s="857">
        <v>43.107339999999994</v>
      </c>
      <c r="H34" s="857">
        <v>6.0350000000000001E-2</v>
      </c>
      <c r="I34" s="858">
        <v>276.53273000000002</v>
      </c>
      <c r="J34" s="859">
        <v>-0.20108613424469046</v>
      </c>
      <c r="K34" s="858">
        <v>3731.307380000002</v>
      </c>
      <c r="L34" s="858">
        <v>30123.031083781283</v>
      </c>
      <c r="M34"/>
      <c r="N34"/>
    </row>
    <row r="35" spans="1:14" s="249" customFormat="1">
      <c r="A35" s="358" t="s">
        <v>38</v>
      </c>
      <c r="B35" s="857">
        <v>843.5180600000001</v>
      </c>
      <c r="C35" s="857">
        <v>0</v>
      </c>
      <c r="D35" s="857">
        <v>434.25310999999999</v>
      </c>
      <c r="E35" s="857">
        <v>221.64139</v>
      </c>
      <c r="F35" s="857">
        <v>72.565350000000009</v>
      </c>
      <c r="G35" s="857">
        <v>80.940809999999999</v>
      </c>
      <c r="H35" s="857">
        <v>1.3278399999999999</v>
      </c>
      <c r="I35" s="858">
        <v>1654.24656</v>
      </c>
      <c r="J35" s="859">
        <v>1.1408285433286998</v>
      </c>
      <c r="K35" s="858">
        <v>12283.893210000009</v>
      </c>
      <c r="L35" s="858">
        <v>122868.7364364324</v>
      </c>
      <c r="M35"/>
      <c r="N35"/>
    </row>
    <row r="36" spans="1:14" s="249" customFormat="1" ht="19.899999999999999" customHeight="1">
      <c r="A36" s="855" t="s">
        <v>965</v>
      </c>
      <c r="B36" s="856">
        <v>1266.42515</v>
      </c>
      <c r="C36" s="856">
        <v>0</v>
      </c>
      <c r="D36" s="856">
        <v>1408.328</v>
      </c>
      <c r="E36" s="856">
        <v>733.31859000000009</v>
      </c>
      <c r="F36" s="856">
        <v>188.19953000000004</v>
      </c>
      <c r="G36" s="856">
        <v>1045.6606899999999</v>
      </c>
      <c r="H36" s="856">
        <v>6.31637</v>
      </c>
      <c r="I36" s="856">
        <v>4648.2483299999994</v>
      </c>
      <c r="J36" s="905">
        <v>0.20502236808262886</v>
      </c>
      <c r="K36" s="856">
        <v>47521.569010000021</v>
      </c>
      <c r="L36" s="856">
        <v>406114.850682244</v>
      </c>
      <c r="M36"/>
      <c r="N36"/>
    </row>
    <row r="37" spans="1:14" ht="12.75" customHeight="1">
      <c r="A37" s="21" t="s">
        <v>883</v>
      </c>
      <c r="G37" s="122"/>
      <c r="H37" s="122"/>
    </row>
    <row r="38" spans="1:14" ht="12.75" customHeight="1">
      <c r="A38" s="16" t="s">
        <v>866</v>
      </c>
    </row>
    <row r="39" spans="1:14" ht="12.75" customHeight="1">
      <c r="A39" s="787" t="s">
        <v>885</v>
      </c>
      <c r="G39" s="76"/>
    </row>
    <row r="40" spans="1:14" ht="12.75" customHeight="1"/>
    <row r="41" spans="1:14" ht="12.75" customHeight="1">
      <c r="A41" s="585"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773</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2.2</vt:lpstr>
      <vt:lpstr>17 Tablice 2.3, 2.4</vt:lpstr>
      <vt:lpstr>18 Tablice 2.5 - 2.7</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2.2'!Print_Area</vt:lpstr>
      <vt:lpstr>'17 Tablice 2.3, 2.4'!Print_Area</vt:lpstr>
      <vt:lpstr>'18 Tablice 2.5 - 2.7'!Print_Area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2025-05-08T14:40:56Z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