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3695" windowHeight="906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a 1.20" sheetId="36" r:id="rId13"/>
    <sheet name="14 Tablice 2.1 - 2.4" sheetId="83" r:id="rId14"/>
    <sheet name="15 Tablica 3.1" sheetId="37" r:id="rId15"/>
    <sheet name="16 Tablica 3.2" sheetId="38" r:id="rId16"/>
    <sheet name="17 Tablica 4.1" sheetId="44" r:id="rId17"/>
    <sheet name="18 Tablice 4.2 - 4.6" sheetId="45" r:id="rId18"/>
    <sheet name="19 Tablice 5.1 - 5.3" sheetId="86" r:id="rId19"/>
    <sheet name="20 Tablica 6.1" sheetId="46" r:id="rId20"/>
    <sheet name="21 Tablice 6.2, 6.3" sheetId="67" r:id="rId21"/>
    <sheet name="22 Tablice 6.4 - 6.8" sheetId="65" r:id="rId22"/>
    <sheet name="23 Tablice 6.9 - 6.12 " sheetId="68" r:id="rId23"/>
    <sheet name="24 Tablice 7.1, 7.2 " sheetId="70" r:id="rId24"/>
    <sheet name="25 Tablice 7.3, 7.4" sheetId="71" r:id="rId25"/>
    <sheet name="26 Tablica 7.5" sheetId="76" r:id="rId26"/>
    <sheet name="27 Tablica 7.6 " sheetId="72" r:id="rId27"/>
    <sheet name="28 Tablica 7.7" sheetId="85" r:id="rId28"/>
    <sheet name="29 Tablica 7.8" sheetId="87" r:id="rId29"/>
    <sheet name="30 Tablice 8.1 - 8.5" sheetId="82" r:id="rId30"/>
    <sheet name="31 Tablica 8,6" sheetId="88"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bazaprol">[1]privremeni!$A$4:$I$291</definedName>
    <definedName name="clanstvo">[2]Clanstvo!$A$1:$IV$59</definedName>
    <definedName name="datum">'12 Tablice 1.18, 1.19'!$B$69</definedName>
    <definedName name="datum_p">'8 Tablice 1.11, 1.12'!$B$4</definedName>
    <definedName name="datumd" localSheetId="4">'5 Tablice 1.5 - 1.7'!$B$2</definedName>
    <definedName name="datumn" localSheetId="4">'5 Tablice 1.5 - 1.7'!$B$35</definedName>
    <definedName name="datump">'12 Tablice 1.18, 1.19'!$C$69</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'17 Tablica 4.1'!#REF!</definedName>
    <definedName name="naknade">'[3]ulazne naknade - unos podataka'!$A$1:$MK$125</definedName>
    <definedName name="naknade_izl">'[3]izlazne naknade - unos podat'!$A$1:$MS$129</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1.19'!$A$1:$G$49</definedName>
    <definedName name="_xlnm.Print_Area" localSheetId="12">'13 Tablica 1.20'!$A$1:$H$69</definedName>
    <definedName name="_xlnm.Print_Area" localSheetId="13">'14 Tablice 2.1 - 2.4'!$A$1:$H$56</definedName>
    <definedName name="_xlnm.Print_Area" localSheetId="14">'15 Tablica 3.1'!$A$1:$P$48</definedName>
    <definedName name="_xlnm.Print_Area" localSheetId="15">'16 Tablica 3.2'!$A$1:$F$38</definedName>
    <definedName name="_xlnm.Print_Area" localSheetId="16">'17 Tablica 4.1'!$A$1:$G$60</definedName>
    <definedName name="_xlnm.Print_Area" localSheetId="17">'18 Tablice 4.2 - 4.6'!$A$1:$K$76</definedName>
    <definedName name="_xlnm.Print_Area" localSheetId="18">'19 Tablice 5.1 - 5.3'!$A$1:$L$52</definedName>
    <definedName name="_xlnm.Print_Area" localSheetId="1">'2 Sadržaj'!$A$1:$A$159</definedName>
    <definedName name="_xlnm.Print_Area" localSheetId="19">'20 Tablica 6.1'!$A$1:$L$141</definedName>
    <definedName name="_xlnm.Print_Area" localSheetId="20">'21 Tablice 6.2, 6.3'!$A$1:$O$56</definedName>
    <definedName name="_xlnm.Print_Area" localSheetId="21">'22 Tablice 6.4 - 6.8'!$A$1:$G$85</definedName>
    <definedName name="_xlnm.Print_Area" localSheetId="22">'23 Tablice 6.9 - 6.12 '!$A$1:$F$50</definedName>
    <definedName name="_xlnm.Print_Area" localSheetId="23">'24 Tablice 7.1, 7.2 '!$A$1:$I$32</definedName>
    <definedName name="_xlnm.Print_Area" localSheetId="24">'25 Tablice 7.3, 7.4'!$A$1:$D$56</definedName>
    <definedName name="_xlnm.Print_Area" localSheetId="25">'26 Tablica 7.5'!$A$1:$E$61</definedName>
    <definedName name="_xlnm.Print_Area" localSheetId="26">'27 Tablica 7.6 '!$A$1:$I$56</definedName>
    <definedName name="_xlnm.Print_Area" localSheetId="27">'28 Tablica 7.7'!$A$1:$O$46</definedName>
    <definedName name="_xlnm.Print_Area" localSheetId="2">'3 Tablice 1.1, 1.2'!$A$1:$S$54</definedName>
    <definedName name="_xlnm.Print_Area" localSheetId="29">'30 Tablice 8.1 - 8.5'!$A$1:$E$69</definedName>
    <definedName name="_xlnm.Print_Area" localSheetId="3">'4 Tablice 1.3, 1.4'!$A$1:$E$71</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1.12'!$A$1:$J$39</definedName>
    <definedName name="_xlnm.Print_Area" localSheetId="8">'9 Tablice 1.13, 1.14'!$A$1:$F$49</definedName>
    <definedName name="_xlnm.Print_Area" localSheetId="0">Naslovnica!$A$1:$I$39</definedName>
    <definedName name="regost5">'[1]Regos t 5 '!$1:$1048576</definedName>
    <definedName name="Unos">'[5]Unos podataka'!$A$1:$EP$102</definedName>
    <definedName name="Unos_NOVI">[6]Unos_podataka_NOVI!$B$1:$EA$173</definedName>
    <definedName name="ZDMFclanovi">[7]Clanstvo!$1:$1048576</definedName>
    <definedName name="ZDMFisplate">[8]Isplate!$A$1:$IU$382</definedName>
    <definedName name="ZDMFnav">[7]NAV!$1:$1048576</definedName>
    <definedName name="ZDMFuplate">#REF!</definedName>
  </definedNames>
  <calcPr calcId="162913"/>
</workbook>
</file>

<file path=xl/calcChain.xml><?xml version="1.0" encoding="utf-8"?>
<calcChain xmlns="http://schemas.openxmlformats.org/spreadsheetml/2006/main">
  <c r="E17" i="36" l="1"/>
  <c r="H126" i="46" l="1"/>
  <c r="S31" i="3" l="1"/>
  <c r="S32" i="3"/>
  <c r="I33" i="8" l="1"/>
  <c r="I32" i="8"/>
  <c r="B27" i="31"/>
  <c r="B26" i="31"/>
  <c r="G23" i="31"/>
  <c r="G22" i="31"/>
  <c r="C33" i="5" l="1"/>
  <c r="H16" i="45" l="1"/>
  <c r="B49" i="44" l="1"/>
  <c r="E49" i="44" s="1"/>
  <c r="B31" i="44"/>
  <c r="E31" i="44" s="1"/>
  <c r="B19" i="44"/>
  <c r="E19" i="44" s="1"/>
  <c r="B8" i="44"/>
  <c r="E8" i="44" s="1"/>
  <c r="B48" i="44"/>
  <c r="E48" i="44" s="1"/>
  <c r="B30" i="44"/>
  <c r="E30" i="44" s="1"/>
  <c r="B18" i="44"/>
  <c r="E18" i="44" s="1"/>
  <c r="B7" i="44"/>
  <c r="E7" i="44" s="1"/>
  <c r="F39" i="65" l="1"/>
  <c r="B34" i="45" l="1"/>
  <c r="E16" i="68" l="1"/>
  <c r="F64" i="45" l="1"/>
  <c r="E64" i="45"/>
  <c r="F2" i="68" l="1"/>
  <c r="F1" i="68"/>
  <c r="H42" i="67" l="1"/>
  <c r="H41" i="67"/>
  <c r="F72" i="45" l="1"/>
  <c r="E72" i="45"/>
  <c r="F76" i="65" l="1"/>
  <c r="F17" i="65" l="1"/>
  <c r="B38" i="45" l="1"/>
  <c r="E32" i="68" l="1"/>
  <c r="E31" i="68"/>
  <c r="O2" i="67" l="1"/>
  <c r="O1" i="67"/>
  <c r="E2" i="45" l="1"/>
  <c r="K2" i="45" s="1"/>
  <c r="E1" i="45"/>
  <c r="K1" i="45" s="1"/>
  <c r="H7" i="46"/>
  <c r="H6" i="46"/>
  <c r="B56" i="45"/>
  <c r="B16" i="45"/>
  <c r="B39" i="45" l="1"/>
  <c r="H2" i="36"/>
  <c r="H1" i="36"/>
  <c r="C6" i="36"/>
  <c r="C5" i="36"/>
  <c r="G2" i="34"/>
  <c r="D6" i="34" s="1"/>
  <c r="G1" i="34"/>
  <c r="D5" i="34" s="1"/>
  <c r="S2" i="33"/>
  <c r="S1" i="33"/>
  <c r="G2" i="31"/>
  <c r="G1" i="31"/>
  <c r="B6" i="31"/>
  <c r="B7" i="31"/>
  <c r="B6" i="30"/>
  <c r="B7" i="30"/>
  <c r="F24" i="30"/>
  <c r="F23" i="30"/>
  <c r="F2" i="30"/>
  <c r="B29" i="30" s="1"/>
  <c r="F1" i="30"/>
  <c r="B28" i="30" s="1"/>
  <c r="J2" i="28" l="1"/>
  <c r="J1" i="28"/>
  <c r="AG2" i="27"/>
  <c r="AG1" i="27"/>
  <c r="B6" i="8" l="1"/>
  <c r="B5" i="8"/>
  <c r="G2" i="8"/>
  <c r="G1" i="8"/>
  <c r="E30" i="7"/>
  <c r="E29" i="7"/>
  <c r="E2" i="7"/>
  <c r="D59" i="7" s="1"/>
  <c r="E1" i="7"/>
  <c r="D58" i="7" s="1"/>
  <c r="D31" i="5"/>
  <c r="D30" i="5"/>
  <c r="D2" i="5"/>
  <c r="D1" i="5"/>
  <c r="S5" i="3"/>
  <c r="S4" i="3"/>
  <c r="B6" i="5" l="1"/>
  <c r="B34" i="5"/>
  <c r="B5" i="5"/>
  <c r="B33" i="5"/>
</calcChain>
</file>

<file path=xl/sharedStrings.xml><?xml version="1.0" encoding="utf-8"?>
<sst xmlns="http://schemas.openxmlformats.org/spreadsheetml/2006/main" count="2957" uniqueCount="1448">
  <si>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</si>
  <si>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</si>
  <si>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</si>
  <si>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</si>
  <si>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</si>
  <si>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</si>
  <si>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I. dio: Mirovinski fondovi (OMF-ovi)</t>
  </si>
  <si>
    <t>Section I: Pension Funds (OMFs)</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</si>
  <si>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</si>
  <si>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</si>
  <si>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</si>
  <si>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</si>
  <si>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</si>
  <si>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</si>
  <si>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</si>
  <si>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</si>
  <si>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</si>
  <si>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</si>
  <si>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</si>
  <si>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</si>
  <si>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</si>
  <si>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</si>
  <si>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</si>
  <si>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</si>
  <si>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</si>
  <si>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</si>
  <si>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</si>
  <si>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</si>
  <si>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</si>
  <si>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</si>
  <si>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</si>
  <si>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</si>
  <si>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</si>
  <si>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</si>
  <si>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</si>
  <si>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</si>
  <si>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</si>
  <si>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</si>
  <si>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</si>
  <si>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</si>
  <si>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</si>
  <si>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</si>
  <si>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</si>
  <si>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</si>
  <si>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</si>
  <si>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</si>
  <si>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</si>
  <si>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r>
      <t>Sveukupno od početka djelovanja</t>
    </r>
    <r>
      <rPr>
        <vertAlign val="superscript"/>
        <sz val="8"/>
        <rFont val="Arial"/>
        <family val="2"/>
      </rPr>
      <t xml:space="preserve"> 2)</t>
    </r>
  </si>
  <si>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</si>
  <si>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</si>
  <si>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</si>
  <si>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</si>
  <si>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</si>
  <si>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</si>
  <si>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</si>
  <si>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</si>
  <si>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</si>
  <si>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</si>
  <si>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</si>
  <si>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</si>
  <si>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</si>
  <si>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</si>
  <si>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</si>
  <si>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</si>
  <si>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</si>
  <si>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</si>
  <si>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14.12.2004.</t>
  </si>
  <si>
    <t>30.12.2008.</t>
  </si>
  <si>
    <t>20.12.2006.</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</si>
  <si>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</si>
  <si>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</si>
  <si>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</si>
  <si>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</si>
  <si>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</si>
  <si>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</si>
  <si>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</si>
  <si>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</si>
  <si>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</si>
  <si>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</si>
  <si>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</si>
  <si>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</si>
  <si>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</si>
  <si>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</si>
  <si>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</si>
  <si>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</si>
  <si>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</si>
  <si>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</si>
  <si>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</si>
  <si>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</si>
  <si>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OTP INVEST d.o.o.</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</si>
  <si>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</si>
  <si>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</si>
  <si>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</si>
  <si>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</si>
  <si>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</si>
  <si>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</si>
  <si>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</si>
  <si>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</si>
  <si>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</si>
  <si>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</si>
  <si>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</si>
  <si>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</si>
  <si>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</si>
  <si>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</si>
  <si>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</si>
  <si>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</si>
  <si>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</si>
  <si>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</si>
  <si>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</si>
  <si>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</si>
  <si>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</si>
  <si>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</si>
  <si>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</si>
  <si>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</si>
  <si>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</si>
  <si>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</si>
  <si>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</si>
  <si>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</si>
  <si>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</si>
  <si>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</si>
  <si>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</si>
  <si>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</si>
  <si>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</si>
  <si>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</si>
  <si>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HRV. MIR. INV. DRUŠTVO d.o.o.</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</si>
  <si>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</si>
  <si>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</si>
  <si>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</si>
  <si>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</si>
  <si>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</si>
  <si>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</si>
  <si>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</si>
  <si>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</si>
  <si>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</si>
  <si>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Erste Exclusive</t>
  </si>
  <si>
    <t>INTERCAPITAL ASSET MANAGEMENT d.o.o.</t>
  </si>
  <si>
    <t>Locusta Value I</t>
  </si>
  <si>
    <t>Locusta Value II</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</si>
  <si>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</si>
  <si>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</si>
  <si>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</si>
  <si>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</si>
  <si>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</si>
  <si>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</si>
  <si>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</si>
  <si>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</si>
  <si>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</si>
  <si>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</si>
  <si>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</si>
  <si>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</si>
  <si>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</si>
  <si>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</si>
  <si>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</si>
  <si>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</si>
  <si>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</si>
  <si>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</si>
  <si>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</si>
  <si>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</si>
  <si>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</si>
  <si>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</si>
  <si>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</si>
  <si>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</si>
  <si>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</si>
  <si>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</si>
  <si>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</si>
  <si>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</si>
  <si>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</si>
  <si>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</si>
  <si>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</si>
  <si>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</si>
  <si>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2014.</t>
  </si>
  <si>
    <t>Raiffeisen d.d.</t>
  </si>
  <si>
    <t>Erste d.o.o.</t>
  </si>
  <si>
    <t>Relativna</t>
  </si>
  <si>
    <t>Relative</t>
  </si>
  <si>
    <t xml:space="preserve">U iznosu </t>
  </si>
  <si>
    <t>ZB Private World</t>
  </si>
  <si>
    <t>SLAVONSKI ZAIF d.d.</t>
  </si>
  <si>
    <t>KAPITALNI FOND  d.d. ZAIF</t>
  </si>
  <si>
    <t>Locusta Value IV</t>
  </si>
  <si>
    <t>KD Locusta Fondovi d.o.o</t>
  </si>
  <si>
    <t>Locusta Absolute</t>
  </si>
  <si>
    <t>Croatia osiguranje d.o.o.</t>
  </si>
  <si>
    <t>14.3.2005.</t>
  </si>
  <si>
    <t>29.12.2015.</t>
  </si>
  <si>
    <t>2015.</t>
  </si>
  <si>
    <t>HRALTIUAP204</t>
  </si>
  <si>
    <t>HRALTIUAP105</t>
  </si>
  <si>
    <t>HRERSIUELTE8</t>
  </si>
  <si>
    <t>HRERSIUEXCL4</t>
  </si>
  <si>
    <t>HRICAMUCAP15</t>
  </si>
  <si>
    <t>HRNFDAUPRIV3</t>
  </si>
  <si>
    <t>HRLOINUVAL26</t>
  </si>
  <si>
    <t>HRZBINUPREA1</t>
  </si>
  <si>
    <t>HRICAMUOMIF8</t>
  </si>
  <si>
    <t>HRLOINUVAL18</t>
  </si>
  <si>
    <t>HRLOINUVAL42</t>
  </si>
  <si>
    <t>HRLOINUPRIM0</t>
  </si>
  <si>
    <t>HRNPEPUNALP5</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</si>
  <si>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</si>
  <si>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</si>
  <si>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</si>
  <si>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</si>
  <si>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</si>
  <si>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</si>
  <si>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</si>
  <si>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</si>
  <si>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</si>
  <si>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</si>
  <si>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</si>
  <si>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</si>
  <si>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</si>
  <si>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</si>
  <si>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</si>
  <si>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</si>
  <si>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First day in business for the OMFs category B  is 30 April 2002, and for the OMFs category A and C  21 August 2014.</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</si>
  <si>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</si>
  <si>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</si>
  <si>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</si>
  <si>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Erste PB 1</t>
  </si>
  <si>
    <t>30.12.2016.</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</si>
  <si>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</si>
  <si>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</si>
  <si>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</si>
  <si>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</si>
  <si>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</si>
  <si>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</si>
  <si>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</si>
  <si>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</si>
  <si>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</si>
  <si>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</si>
  <si>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</si>
  <si>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</si>
  <si>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Auto Hrvatska ZDMF</t>
  </si>
  <si>
    <t>AZ Dalekovod ZDMF</t>
  </si>
  <si>
    <t>AZ Hrvatska kontrola zračne plovidbe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</si>
  <si>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</si>
  <si>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</si>
  <si>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</si>
  <si>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</si>
  <si>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</si>
  <si>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</si>
  <si>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</si>
  <si>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</si>
  <si>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</si>
  <si>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</si>
  <si>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</si>
  <si>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</si>
  <si>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</si>
  <si>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27.7.2017.</t>
  </si>
  <si>
    <t>8.3.2004.</t>
  </si>
  <si>
    <t>9.10.2008.</t>
  </si>
  <si>
    <t>20.9.2005.</t>
  </si>
  <si>
    <t>3.6.2008.</t>
  </si>
  <si>
    <t>9.5.2006.</t>
  </si>
  <si>
    <t>21.2.2005.</t>
  </si>
  <si>
    <t>1.7.2004.</t>
  </si>
  <si>
    <t>ICAM Capital Private 2</t>
  </si>
  <si>
    <t>Since year start</t>
  </si>
  <si>
    <t>1) Gross contribution is a contribution paid in by members of a voluntary pension fund which includes DMDs' entry fee.</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</si>
  <si>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</si>
  <si>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</si>
  <si>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</si>
  <si>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</si>
  <si>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</si>
  <si>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</si>
  <si>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</si>
  <si>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</si>
  <si>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</si>
  <si>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</si>
  <si>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</si>
  <si>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</si>
  <si>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</si>
  <si>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</si>
  <si>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</si>
  <si>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</si>
  <si>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</si>
  <si>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</si>
  <si>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</si>
  <si>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</si>
  <si>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</si>
  <si>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</si>
  <si>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Raiffeisen Leasing d.o.o.</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</si>
  <si>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</si>
  <si>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</si>
  <si>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</si>
  <si>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</si>
  <si>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The first day of business of any given DMF shall be the date of the first contribution pay-ins, or the date on which the initial unit price is 100,0000 (1000,0000).</t>
  </si>
  <si>
    <t>2017.</t>
  </si>
  <si>
    <t>POLUGODIŠNJI PODACI</t>
  </si>
  <si>
    <t>SEMIANNUAL  DATA</t>
  </si>
  <si>
    <t>Primus</t>
  </si>
  <si>
    <t xml:space="preserve">Quaestus Private Equity Kapital II </t>
  </si>
  <si>
    <t>SQ CAPITAL d.o.o.</t>
  </si>
  <si>
    <t>POŠTA ZDMF</t>
  </si>
  <si>
    <t>30.8.2018.</t>
  </si>
  <si>
    <t>30.9.2018.</t>
  </si>
  <si>
    <t>POLICIJSKI ZDMF</t>
  </si>
  <si>
    <t>TURIZAM 2042</t>
  </si>
  <si>
    <t>05800153252</t>
  </si>
  <si>
    <t>HRALTIU20420</t>
  </si>
  <si>
    <t>5.10.2018.</t>
  </si>
  <si>
    <t>Allianz ZB d.o.o.</t>
  </si>
  <si>
    <t>OTC Trades</t>
  </si>
  <si>
    <t>OTC transakcije</t>
  </si>
  <si>
    <t>Change year-to-date</t>
  </si>
  <si>
    <t>Promjena od početka godine</t>
  </si>
  <si>
    <t>Indices</t>
  </si>
  <si>
    <t>Indeksi</t>
  </si>
  <si>
    <t>Market Capitalization</t>
  </si>
  <si>
    <t>Tržišna kapitalizacija</t>
  </si>
  <si>
    <t xml:space="preserve">Napomene: </t>
  </si>
  <si>
    <t>EUROLEASING d.o.o.</t>
  </si>
  <si>
    <t>2018.</t>
  </si>
  <si>
    <t>31.12.2018.</t>
  </si>
  <si>
    <t>ZB Invest Funds krovni UCITS fond</t>
  </si>
  <si>
    <t>Remarks:</t>
  </si>
  <si>
    <t>Ukupno AZ OMF</t>
  </si>
  <si>
    <t>Ukupno Erste Plavi OMF</t>
  </si>
  <si>
    <t>Ukupno PBZ CO OMF</t>
  </si>
  <si>
    <t>Ukupno Raiffeisen OMF</t>
  </si>
  <si>
    <t>Ukupno OMF kategorije A</t>
  </si>
  <si>
    <t>Ukupno OMF kategorije B</t>
  </si>
  <si>
    <t>Ukupno OMF kategorije C</t>
  </si>
  <si>
    <t>Ukupno od početka godine</t>
  </si>
  <si>
    <t>Monthly
change</t>
  </si>
  <si>
    <t>Total in current year</t>
  </si>
  <si>
    <t>u %</t>
  </si>
  <si>
    <t>in %</t>
  </si>
  <si>
    <t xml:space="preserve">Mjesečni </t>
  </si>
  <si>
    <t>Monthly</t>
  </si>
  <si>
    <t xml:space="preserve">Monthly </t>
  </si>
  <si>
    <t>Last 12 months</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</si>
  <si>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</si>
  <si>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</si>
  <si>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</si>
  <si>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</si>
  <si>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</si>
  <si>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</si>
  <si>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</si>
  <si>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</si>
  <si>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</si>
  <si>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</si>
  <si>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</si>
  <si>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</si>
  <si>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</si>
  <si>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</si>
  <si>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</si>
  <si>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</si>
  <si>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</si>
  <si>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</si>
  <si>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</si>
  <si>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</si>
  <si>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</si>
  <si>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</si>
  <si>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</si>
  <si>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</si>
  <si>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</si>
  <si>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</si>
  <si>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</si>
  <si>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</si>
  <si>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</si>
  <si>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</si>
  <si>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</si>
  <si>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</si>
  <si>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</si>
  <si>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</si>
  <si>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</si>
  <si>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</si>
  <si>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</si>
  <si>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</si>
  <si>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</si>
  <si>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</si>
  <si>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</si>
  <si>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</si>
  <si>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</si>
  <si>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</si>
  <si>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</si>
  <si>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</si>
  <si>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</si>
  <si>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</si>
  <si>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</si>
  <si>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</si>
  <si>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</si>
  <si>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</si>
  <si>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</si>
  <si>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</si>
  <si>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</si>
  <si>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</si>
  <si>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</si>
  <si>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</si>
  <si>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</si>
  <si>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</si>
  <si>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</si>
  <si>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</si>
  <si>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</si>
  <si>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</si>
  <si>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</si>
  <si>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</si>
  <si>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</si>
  <si>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</si>
  <si>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</si>
  <si>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</si>
  <si>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</si>
  <si>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</si>
  <si>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</si>
  <si>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</si>
  <si>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</si>
  <si>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</si>
  <si>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</si>
  <si>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</si>
  <si>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</si>
  <si>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</si>
  <si>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</si>
  <si>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</si>
  <si>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</si>
  <si>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</si>
  <si>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</si>
  <si>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</si>
  <si>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</si>
  <si>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</si>
  <si>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</si>
  <si>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</si>
  <si>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</si>
  <si>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</si>
  <si>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</si>
  <si>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</si>
  <si>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</si>
  <si>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</si>
  <si>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</si>
  <si>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</si>
  <si>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</si>
  <si>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</si>
  <si>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</si>
  <si>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</si>
  <si>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</si>
  <si>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</si>
  <si>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</si>
  <si>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</si>
  <si>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</si>
  <si>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</si>
  <si>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</si>
  <si>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</si>
  <si>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</si>
  <si>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</si>
  <si>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</si>
  <si>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</si>
  <si>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</si>
  <si>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</si>
  <si>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</si>
  <si>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</si>
  <si>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</si>
  <si>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</si>
  <si>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</si>
  <si>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</si>
  <si>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</si>
  <si>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</si>
  <si>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</si>
  <si>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</si>
  <si>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</si>
  <si>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</si>
  <si>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</si>
  <si>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</si>
  <si>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</si>
  <si>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</si>
  <si>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</si>
  <si>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</si>
  <si>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</si>
  <si>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</si>
  <si>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</si>
  <si>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</si>
  <si>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</si>
  <si>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</si>
  <si>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</si>
  <si>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</si>
  <si>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</si>
  <si>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</si>
  <si>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</si>
  <si>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</si>
  <si>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</si>
  <si>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</si>
  <si>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</si>
  <si>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</si>
  <si>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</si>
  <si>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</si>
  <si>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</si>
  <si>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</si>
  <si>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</si>
  <si>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</si>
  <si>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</si>
  <si>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</si>
  <si>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</si>
  <si>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</si>
  <si>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</si>
  <si>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</si>
  <si>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</si>
  <si>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</si>
  <si>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</si>
  <si>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</si>
  <si>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</si>
  <si>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</si>
  <si>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</si>
  <si>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</si>
  <si>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</si>
  <si>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</si>
  <si>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</si>
  <si>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</si>
  <si>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</si>
  <si>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</si>
  <si>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</si>
  <si>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</si>
  <si>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</si>
  <si>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</si>
  <si>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</si>
  <si>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</si>
  <si>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</si>
  <si>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</si>
  <si>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</si>
  <si>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</si>
  <si>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</si>
  <si>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</si>
  <si>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</si>
  <si>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</si>
  <si>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</si>
  <si>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</si>
  <si>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</si>
  <si>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</si>
  <si>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</si>
  <si>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</si>
  <si>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</si>
  <si>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</si>
  <si>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</si>
  <si>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</si>
  <si>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</si>
  <si>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</si>
  <si>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</si>
  <si>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</si>
  <si>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</si>
  <si>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</si>
  <si>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</si>
  <si>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</si>
  <si>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</si>
  <si>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</si>
  <si>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</si>
  <si>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</si>
  <si>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</si>
  <si>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</si>
  <si>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</si>
  <si>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</si>
  <si>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</si>
  <si>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</si>
  <si>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</si>
  <si>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</si>
  <si>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</si>
  <si>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</si>
  <si>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</si>
  <si>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</si>
  <si>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</si>
  <si>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</si>
  <si>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</si>
  <si>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</si>
  <si>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</si>
  <si>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</si>
  <si>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</si>
  <si>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</si>
  <si>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</si>
  <si>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</si>
  <si>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</si>
  <si>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</si>
  <si>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</si>
  <si>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</si>
  <si>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</si>
  <si>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</si>
  <si>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</si>
  <si>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</si>
  <si>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</si>
  <si>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10 transakcija s najvećim prometom
</t>
    </r>
    <r>
      <rPr>
        <b/>
        <i/>
        <sz val="8"/>
        <color theme="1" tint="0.34998626667073579"/>
        <rFont val="Arial"/>
        <family val="2"/>
        <charset val="238"/>
      </rPr>
      <t>10 largest turnover transactions</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</si>
  <si>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</si>
  <si>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</si>
  <si>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</si>
  <si>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</si>
  <si>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</si>
  <si>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</si>
  <si>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</si>
  <si>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</si>
  <si>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</si>
  <si>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</si>
  <si>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 xml:space="preserve">Blok promet dionica / </t>
    </r>
    <r>
      <rPr>
        <i/>
        <sz val="10"/>
        <color theme="1" tint="0.34998626667073579"/>
        <rFont val="Arial"/>
        <family val="2"/>
        <charset val="238"/>
      </rPr>
      <t>Equity Block Turnover</t>
    </r>
  </si>
  <si>
    <r>
      <t xml:space="preserve">Blok promet obveznica / </t>
    </r>
    <r>
      <rPr>
        <i/>
        <sz val="10"/>
        <color theme="1" tint="0.34998626667073579"/>
        <rFont val="Arial"/>
        <family val="2"/>
        <charset val="238"/>
      </rPr>
      <t>Debt Block Turnover</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</si>
  <si>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</si>
  <si>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</si>
  <si>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 xml:space="preserve">Blok volumen dionica / </t>
    </r>
    <r>
      <rPr>
        <i/>
        <sz val="10"/>
        <color theme="1" tint="0.34998626667073579"/>
        <rFont val="Arial"/>
        <family val="2"/>
        <charset val="238"/>
      </rPr>
      <t>Equity Block Volume</t>
    </r>
  </si>
  <si>
    <r>
      <t>Blok volumen obveznica /</t>
    </r>
    <r>
      <rPr>
        <sz val="10"/>
        <color theme="1" tint="0.34998626667073579"/>
        <rFont val="Arial"/>
        <family val="2"/>
        <charset val="238"/>
      </rPr>
      <t xml:space="preserve"> </t>
    </r>
    <r>
      <rPr>
        <i/>
        <sz val="10"/>
        <color theme="1" tint="0.34998626667073579"/>
        <rFont val="Arial"/>
        <family val="2"/>
        <charset val="238"/>
      </rPr>
      <t>Debt Block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</si>
  <si>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</si>
  <si>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</si>
  <si>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</si>
  <si>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</si>
  <si>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</si>
  <si>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</si>
  <si>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</si>
  <si>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</si>
  <si>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</si>
  <si>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Osiguranja /</t>
    </r>
    <r>
      <rPr>
        <b/>
        <sz val="9"/>
        <color rgb="FF0000FF"/>
        <rFont val="Arial"/>
        <family val="2"/>
      </rPr>
      <t xml:space="preserve"> </t>
    </r>
    <r>
      <rPr>
        <b/>
        <i/>
        <sz val="9"/>
        <color theme="1" tint="0.34998626667073579"/>
        <rFont val="Arial"/>
        <family val="2"/>
        <charset val="238"/>
      </rPr>
      <t>Policies</t>
    </r>
  </si>
  <si>
    <r>
      <t>Štete /</t>
    </r>
    <r>
      <rPr>
        <b/>
        <sz val="9"/>
        <color theme="1" tint="0.34998626667073579"/>
        <rFont val="Arial"/>
        <family val="2"/>
        <charset val="238"/>
      </rPr>
      <t xml:space="preserve"> </t>
    </r>
    <r>
      <rPr>
        <b/>
        <i/>
        <sz val="9"/>
        <color theme="1" tint="0.34998626667073579"/>
        <rFont val="Arial"/>
        <family val="2"/>
        <charset val="238"/>
      </rPr>
      <t>Claims</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</si>
  <si>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</si>
  <si>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</si>
  <si>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</si>
  <si>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</si>
  <si>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</si>
  <si>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</si>
  <si>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</si>
  <si>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</si>
  <si>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</si>
  <si>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</si>
  <si>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</si>
  <si>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</si>
  <si>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</si>
  <si>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</si>
  <si>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</si>
  <si>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</si>
  <si>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</si>
  <si>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</si>
  <si>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</si>
  <si>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</si>
  <si>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</si>
  <si>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</si>
  <si>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</si>
  <si>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</si>
  <si>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</si>
  <si>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</si>
  <si>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</si>
  <si>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</si>
  <si>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</si>
  <si>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</si>
  <si>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</si>
  <si>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</si>
  <si>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</si>
  <si>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</si>
  <si>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</si>
  <si>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</si>
  <si>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</si>
  <si>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</si>
  <si>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</si>
  <si>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</si>
  <si>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</si>
  <si>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</si>
  <si>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</si>
  <si>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</si>
  <si>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</si>
  <si>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</si>
  <si>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</si>
  <si>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</si>
  <si>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</si>
  <si>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</si>
  <si>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Dobrovoljno mirovinsko društvo
</t>
    </r>
    <r>
      <rPr>
        <i/>
        <sz val="8"/>
        <color theme="1" tint="0.34998626667073579"/>
        <rFont val="Arial"/>
        <family val="2"/>
        <charset val="238"/>
      </rPr>
      <t>Voluntary pension fund management company</t>
    </r>
  </si>
  <si>
    <r>
      <t xml:space="preserve">Zatvoreni dobrovoljni mirovinski fond 
</t>
    </r>
    <r>
      <rPr>
        <i/>
        <sz val="8"/>
        <color theme="1" tint="0.34998626667073579"/>
        <rFont val="Arial"/>
        <family val="2"/>
        <charset val="238"/>
      </rPr>
      <t>Closed voluntary pension fund</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</si>
  <si>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</si>
  <si>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</si>
  <si>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</si>
  <si>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</si>
  <si>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</si>
  <si>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</si>
  <si>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</si>
  <si>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</si>
  <si>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Izvor /</t>
    </r>
    <r>
      <rPr>
        <i/>
        <sz val="8"/>
        <color rgb="FF0000FF"/>
        <rFont val="Arial"/>
        <family val="2"/>
      </rPr>
      <t xml:space="preserve">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</si>
  <si>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Podaci o ZDMF-ovima
</t>
    </r>
    <r>
      <rPr>
        <b/>
        <i/>
        <sz val="10"/>
        <color theme="1" tint="0.34998626667073579"/>
        <rFont val="Arial"/>
        <family val="2"/>
        <charset val="238"/>
      </rPr>
      <t>ZDMFs data</t>
    </r>
  </si>
  <si>
    <r>
      <t xml:space="preserve">Ukupno članova ZDMF-ova 
</t>
    </r>
    <r>
      <rPr>
        <i/>
        <sz val="9"/>
        <color theme="1" tint="0.34998626667073579"/>
        <rFont val="Arial"/>
        <family val="2"/>
        <charset val="238"/>
      </rPr>
      <t>Total membership ZDMFs</t>
    </r>
  </si>
  <si>
    <r>
      <t xml:space="preserve">Ukupni bruto doprinosi ZDMF-ova (u tisućama kuna) 
</t>
    </r>
    <r>
      <rPr>
        <i/>
        <sz val="9"/>
        <color theme="1" tint="0.34998626667073579"/>
        <rFont val="Arial"/>
        <family val="2"/>
        <charset val="238"/>
      </rPr>
      <t>Total ZDMFs' gross contributions (in thousand HRK)</t>
    </r>
  </si>
  <si>
    <r>
      <t xml:space="preserve">Ukupne mjesečne isplate ZDMF-ova (u tis. kn)
</t>
    </r>
    <r>
      <rPr>
        <i/>
        <sz val="9"/>
        <color theme="1" tint="0.34998626667073579"/>
        <rFont val="Arial"/>
        <family val="2"/>
        <charset val="238"/>
      </rPr>
      <t>Total ZDMF˝s payments per month (in thousand HRK)</t>
    </r>
  </si>
  <si>
    <r>
      <t xml:space="preserve">Ukupne isplate ZDMF-ova u tekućoj godini (u tis. kn)
</t>
    </r>
    <r>
      <rPr>
        <i/>
        <sz val="9"/>
        <color theme="1" tint="0.34998626667073579"/>
        <rFont val="Arial"/>
        <family val="2"/>
        <charset val="238"/>
      </rPr>
      <t>Total ZDMF˝s payments in current year (in thousand HRK)</t>
    </r>
  </si>
  <si>
    <r>
      <t xml:space="preserve">Ukupne isplate ZDMF -ova (u tisućama kn)
</t>
    </r>
    <r>
      <rPr>
        <i/>
        <sz val="9"/>
        <color theme="1" tint="0.34998626667073579"/>
        <rFont val="Arial"/>
        <family val="2"/>
        <charset val="238"/>
      </rPr>
      <t>Total ZDMF˝s payments (in thousand HRK)</t>
    </r>
  </si>
  <si>
    <r>
      <t xml:space="preserve">Ukupna neto imovina ZDMF-ova (u tis. kn)
</t>
    </r>
    <r>
      <rPr>
        <i/>
        <sz val="9"/>
        <color theme="1" tint="0.34998626667073579"/>
        <rFont val="Arial"/>
        <family val="2"/>
        <charset val="238"/>
      </rPr>
      <t>Total net assets ZDMFs (in thousand HRK)</t>
    </r>
  </si>
  <si>
    <r>
      <t>1) Preliminarni podaci /</t>
    </r>
    <r>
      <rPr>
        <sz val="7"/>
        <color rgb="FF0000FF"/>
        <rFont val="Arial"/>
        <family val="2"/>
      </rPr>
      <t xml:space="preserve"> </t>
    </r>
    <r>
      <rPr>
        <i/>
        <sz val="7"/>
        <color theme="1" tint="0.34998626667073579"/>
        <rFont val="Arial"/>
        <family val="2"/>
        <charset val="238"/>
      </rPr>
      <t>Preliminary data</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</si>
  <si>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HANFA,DMD</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</si>
  <si>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</si>
  <si>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</si>
  <si>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</si>
  <si>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</si>
  <si>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</si>
  <si>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</si>
  <si>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</si>
  <si>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</si>
  <si>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Bruto mirovinski doprinosi / </t>
    </r>
    <r>
      <rPr>
        <b/>
        <i/>
        <sz val="9"/>
        <color theme="1" tint="0.34998626667073579"/>
        <rFont val="Arial"/>
        <family val="2"/>
        <charset val="238"/>
      </rPr>
      <t>Gross pension contributions</t>
    </r>
  </si>
  <si>
    <r>
      <t xml:space="preserve">Otvoreni dobrovoljni mirovinski fond
</t>
    </r>
    <r>
      <rPr>
        <i/>
        <sz val="8"/>
        <color theme="1" tint="0.34998626667073579"/>
        <rFont val="Arial"/>
        <family val="2"/>
        <charset val="238"/>
      </rPr>
      <t>Open voluntary  pension fund</t>
    </r>
  </si>
  <si>
    <r>
      <t>Total since the start of activity</t>
    </r>
    <r>
      <rPr>
        <i/>
        <vertAlign val="superscript"/>
        <sz val="8"/>
        <color theme="1" tint="0.34998626667073579"/>
        <rFont val="Arial"/>
        <family val="2"/>
        <charset val="238"/>
      </rPr>
      <t xml:space="preserve"> 2)</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</si>
  <si>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DMD-ovi / </t>
    </r>
    <r>
      <rPr>
        <i/>
        <sz val="8"/>
        <color theme="1" tint="0.34998626667073579"/>
        <rFont val="Arial"/>
        <family val="2"/>
        <charset val="238"/>
      </rPr>
      <t>DMDs</t>
    </r>
  </si>
  <si>
    <r>
      <t xml:space="preserve">I s p l a t e  / </t>
    </r>
    <r>
      <rPr>
        <b/>
        <sz val="9"/>
        <color theme="1" tint="0.34998626667073579"/>
        <rFont val="Arial"/>
        <family val="2"/>
        <charset val="238"/>
      </rPr>
      <t xml:space="preserve"> </t>
    </r>
    <r>
      <rPr>
        <b/>
        <i/>
        <sz val="9"/>
        <color theme="1" tint="0.34998626667073579"/>
        <rFont val="Arial"/>
        <family val="2"/>
        <charset val="238"/>
      </rPr>
      <t>P a y m e n t s</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</si>
  <si>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 xml:space="preserve">DMD-ovi / </t>
    </r>
    <r>
      <rPr>
        <i/>
        <sz val="8"/>
        <color theme="1" tint="0.34998626667073579"/>
        <rFont val="Arial"/>
        <family val="2"/>
        <charset val="238"/>
      </rPr>
      <t>DMDs</t>
    </r>
  </si>
  <si>
    <r>
      <t xml:space="preserve">Izvor / </t>
    </r>
    <r>
      <rPr>
        <i/>
        <sz val="8"/>
        <color theme="1" tint="0.34998626667073579"/>
        <rFont val="Arial"/>
        <family val="2"/>
        <charset val="238"/>
      </rPr>
      <t xml:space="preserve">Source: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</si>
  <si>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</si>
  <si>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</si>
  <si>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</si>
  <si>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</si>
  <si>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Novi članovi
</t>
    </r>
    <r>
      <rPr>
        <i/>
        <sz val="8"/>
        <color theme="1" tint="0.34998626667073579"/>
        <rFont val="Arial"/>
        <family val="2"/>
        <charset val="238"/>
      </rPr>
      <t>New members</t>
    </r>
  </si>
  <si>
    <r>
      <t xml:space="preserve">Mirovina
</t>
    </r>
    <r>
      <rPr>
        <sz val="8"/>
        <color theme="1" tint="0.34998626667073579"/>
        <rFont val="Arial"/>
        <family val="2"/>
        <charset val="238"/>
      </rPr>
      <t>Retirement</t>
    </r>
  </si>
  <si>
    <r>
      <t xml:space="preserve">Ukupan prestanak članstva 
</t>
    </r>
    <r>
      <rPr>
        <i/>
        <sz val="8"/>
        <color theme="1" tint="0.34998626667073579"/>
        <rFont val="Arial"/>
        <family val="2"/>
        <charset val="238"/>
      </rPr>
      <t>Membership termination total</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</si>
  <si>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</si>
  <si>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</si>
  <si>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</si>
  <si>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</si>
  <si>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</si>
  <si>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</si>
  <si>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</si>
  <si>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</si>
  <si>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</si>
  <si>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</si>
  <si>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</si>
  <si>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</si>
  <si>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</si>
  <si>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</si>
  <si>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</si>
  <si>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</si>
  <si>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</si>
  <si>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</si>
  <si>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</si>
  <si>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</si>
  <si>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</si>
  <si>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</si>
  <si>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</si>
  <si>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</si>
  <si>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Neto mirovinski doprinosi proslijeđeni OMF-ovima
</t>
    </r>
    <r>
      <rPr>
        <b/>
        <i/>
        <sz val="9"/>
        <color theme="1" tint="0.34998626667073579"/>
        <rFont val="Arial"/>
        <family val="2"/>
        <charset val="238"/>
      </rPr>
      <t>Net pension contributions transferred to OMFs</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</si>
  <si>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</si>
  <si>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</si>
  <si>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</si>
  <si>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</si>
  <si>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</si>
  <si>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</si>
  <si>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</si>
  <si>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</si>
  <si>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</si>
  <si>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</si>
  <si>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</si>
  <si>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</si>
  <si>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</si>
  <si>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</si>
  <si>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</si>
  <si>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</si>
  <si>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</si>
  <si>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</si>
  <si>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</si>
  <si>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</si>
  <si>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</si>
  <si>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</si>
  <si>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</si>
  <si>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</si>
  <si>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</si>
  <si>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</si>
  <si>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</si>
  <si>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</si>
  <si>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</si>
  <si>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</si>
  <si>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</si>
  <si>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</si>
  <si>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</si>
  <si>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</si>
  <si>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</si>
  <si>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</si>
  <si>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</si>
  <si>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</si>
  <si>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</si>
  <si>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</si>
  <si>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</si>
  <si>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</si>
  <si>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</si>
  <si>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</si>
  <si>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</si>
  <si>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</si>
  <si>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 xml:space="preserve">Sadržaj / </t>
    </r>
    <r>
      <rPr>
        <b/>
        <i/>
        <sz val="10"/>
        <color theme="1" tint="0.34998626667073579"/>
        <rFont val="Arial"/>
        <family val="2"/>
        <charset val="238"/>
      </rPr>
      <t>Table of Contents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</si>
  <si>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</si>
  <si>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</si>
  <si>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</si>
  <si>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</si>
  <si>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Suradnici / </t>
    </r>
    <r>
      <rPr>
        <i/>
        <sz val="10"/>
        <color theme="1" tint="0.34998626667073579"/>
        <rFont val="Arial"/>
        <family val="2"/>
        <charset val="238"/>
      </rPr>
      <t>Contibutors</t>
    </r>
  </si>
  <si>
    <r>
      <t xml:space="preserve">Kvartalna promjena 
</t>
    </r>
    <r>
      <rPr>
        <b/>
        <i/>
        <sz val="9"/>
        <color theme="1" tint="0.34998626667073579"/>
        <rFont val="Arial"/>
        <family val="2"/>
        <charset val="238"/>
      </rPr>
      <t>Quarterly change</t>
    </r>
  </si>
  <si>
    <t>2017 Q 3</t>
  </si>
  <si>
    <t>2017 Q 4</t>
  </si>
  <si>
    <t>2018 Q 1</t>
  </si>
  <si>
    <t>2018 Q 2</t>
  </si>
  <si>
    <t>2018 Q 3</t>
  </si>
  <si>
    <t>2018 Q 4</t>
  </si>
  <si>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</si>
  <si>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</si>
  <si>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</si>
  <si>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</si>
  <si>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</si>
  <si>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</si>
  <si>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Tekući mjesec</t>
  </si>
  <si>
    <t>Mjesečna promjena NAV-a</t>
  </si>
  <si>
    <t>ZDMF FINE</t>
  </si>
  <si>
    <t>29.1.2019.</t>
  </si>
  <si>
    <t>Annualized since first day in business</t>
  </si>
  <si>
    <t>Anualizirani od početka rada</t>
  </si>
  <si>
    <t>Current month</t>
  </si>
  <si>
    <t>Mjesečni</t>
  </si>
  <si>
    <r>
      <t>Cijene udjela
U</t>
    </r>
    <r>
      <rPr>
        <b/>
        <i/>
        <sz val="8"/>
        <color theme="1" tint="0.34998626667073579"/>
        <rFont val="Arial"/>
        <family val="2"/>
        <charset val="238"/>
      </rPr>
      <t>nit prices</t>
    </r>
  </si>
  <si>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</si>
  <si>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</si>
  <si>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</si>
  <si>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</si>
  <si>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t xml:space="preserve">ALD Automotive d.o.o. </t>
  </si>
  <si>
    <t xml:space="preserve">i4next leasing Croatia d.o.o. </t>
  </si>
  <si>
    <t xml:space="preserve">IMPULS-LEASING d.o.o. </t>
  </si>
  <si>
    <r>
      <t>Tablica 1.1: Članstvo obveznih mirovinskih fondova (OMF-ova)</t>
    </r>
    <r>
      <rPr>
        <b/>
        <vertAlign val="superscript"/>
        <sz val="10"/>
        <color theme="1"/>
        <rFont val="Arial"/>
        <family val="2"/>
        <charset val="238"/>
      </rPr>
      <t>1)</t>
    </r>
  </si>
  <si>
    <r>
      <t>Table 1.1: Mandatory pension funds' (OMFs') membership</t>
    </r>
    <r>
      <rPr>
        <b/>
        <i/>
        <vertAlign val="superscript"/>
        <sz val="9"/>
        <color theme="1" tint="0.34998626667073579"/>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</si>
  <si>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</si>
  <si>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</si>
  <si>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</si>
  <si>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</si>
  <si>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OMFs </t>
    </r>
  </si>
  <si>
    <t xml:space="preserve">Tablica 1.6: Ulazne i izlazne naknade proslijeđene OMD-ima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</si>
  <si>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OMDs </t>
    </r>
  </si>
  <si>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</si>
  <si>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</si>
  <si>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</si>
  <si>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</si>
  <si>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</si>
  <si>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Table 1.9: Values of OMFs' units of account and rates of return</t>
  </si>
  <si>
    <t xml:space="preserve">Tablica 1.10: Struktura ulaganja OMF- ova </t>
  </si>
  <si>
    <t xml:space="preserve">Table 1.10: OMFs' investment structure </t>
  </si>
  <si>
    <r>
      <t>Tablica 1.11: Članstvo ODMF-ova</t>
    </r>
    <r>
      <rPr>
        <b/>
        <vertAlign val="superscript"/>
        <sz val="10"/>
        <color theme="1"/>
        <rFont val="Arial"/>
        <family val="2"/>
        <charset val="238"/>
      </rPr>
      <t xml:space="preserve">1) </t>
    </r>
  </si>
  <si>
    <r>
      <t>Table 1.11: ODMFs' Membership</t>
    </r>
    <r>
      <rPr>
        <b/>
        <i/>
        <vertAlign val="superscript"/>
        <sz val="9"/>
        <color theme="1" tint="0.34998626667073579"/>
        <rFont val="Arial"/>
        <family val="2"/>
        <charset val="238"/>
      </rPr>
      <t>1)</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</si>
  <si>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</si>
  <si>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</si>
  <si>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</si>
  <si>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r>
      <t>Table 1.13: Gross pension contributions paid to ODMFs</t>
    </r>
    <r>
      <rPr>
        <b/>
        <i/>
        <vertAlign val="superscript"/>
        <sz val="9"/>
        <color theme="1" tint="0.34998626667073579"/>
        <rFont val="Arial"/>
        <family val="2"/>
        <charset val="238"/>
      </rPr>
      <t xml:space="preserve">1) </t>
    </r>
  </si>
  <si>
    <t>Tablica  1.14: Isplate ODMF-ova</t>
  </si>
  <si>
    <t>Tablica 1.15: Neto imovina ODMF-ova</t>
  </si>
  <si>
    <t>Table 1.15: ODMFs' net assets</t>
  </si>
  <si>
    <r>
      <t>Tablica 1.16: Cijene udjela i prinosi</t>
    </r>
    <r>
      <rPr>
        <b/>
        <vertAlign val="superscript"/>
        <sz val="10"/>
        <color theme="1"/>
        <rFont val="Arial"/>
        <family val="2"/>
      </rPr>
      <t>1)</t>
    </r>
    <r>
      <rPr>
        <b/>
        <sz val="10"/>
        <color theme="1"/>
        <rFont val="Arial"/>
        <family val="2"/>
      </rPr>
      <t>ODMF-ova</t>
    </r>
  </si>
  <si>
    <r>
      <t>Table 1.16: ODMFs' unit prices and rates of return</t>
    </r>
    <r>
      <rPr>
        <b/>
        <i/>
        <vertAlign val="superscript"/>
        <sz val="9"/>
        <color theme="1" tint="0.34998626667073579"/>
        <rFont val="Arial"/>
        <family val="2"/>
        <charset val="238"/>
      </rPr>
      <t>1)</t>
    </r>
  </si>
  <si>
    <t xml:space="preserve">Tablica 1.17: Struktura ulaganja ODMF-ova </t>
  </si>
  <si>
    <t xml:space="preserve">Table 1.17: ODMFs' investment structure </t>
  </si>
  <si>
    <r>
      <t>Tablica 1.18: Podaci o zatvorenim dobrovoljnim mirovinskim fondovima (ZDMF-ovima)</t>
    </r>
    <r>
      <rPr>
        <b/>
        <vertAlign val="superscript"/>
        <sz val="9"/>
        <color theme="1"/>
        <rFont val="Arial"/>
        <family val="2"/>
        <charset val="238"/>
      </rPr>
      <t>1</t>
    </r>
  </si>
  <si>
    <r>
      <t>Table 1.18: Closed voluntary pension funds' (ZDMFs')</t>
    </r>
    <r>
      <rPr>
        <b/>
        <i/>
        <vertAlign val="superscript"/>
        <sz val="9"/>
        <color theme="1" tint="0.34998626667073579"/>
        <rFont val="Arial"/>
        <family val="2"/>
        <charset val="238"/>
      </rPr>
      <t>1</t>
    </r>
    <r>
      <rPr>
        <b/>
        <i/>
        <sz val="9"/>
        <color theme="1" tint="0.34998626667073579"/>
        <rFont val="Arial"/>
        <family val="2"/>
        <charset val="238"/>
      </rPr>
      <t xml:space="preserve">data </t>
    </r>
  </si>
  <si>
    <t xml:space="preserve">Tablica 1.19: Struktura članova ZDMF- ova prema dobi i spolu </t>
  </si>
  <si>
    <t xml:space="preserve">Table 1.19: Closed voluntary pension funds members age and gender structure </t>
  </si>
  <si>
    <t xml:space="preserve">Tablica 1.20: Cijene udjela i prinosi zatvorenih dobrovoljnih mirovinskih fondova (ZDMF) </t>
  </si>
  <si>
    <t xml:space="preserve">Table 1.20: Unit prices and rates of return of closed voluntary pension funds (ZDMFs)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</si>
  <si>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</si>
  <si>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</si>
  <si>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</si>
  <si>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</si>
  <si>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</si>
  <si>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</si>
  <si>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</si>
  <si>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</si>
  <si>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</si>
  <si>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</si>
  <si>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</si>
  <si>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</si>
  <si>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Tablica 4.2: Dionice s najvećim prometom - alternativno tržište</t>
  </si>
  <si>
    <t>Table 4.2: Stocks with the highest turnover - Progress market</t>
  </si>
  <si>
    <t>Tablica 4.3: Obveznice s najvećim prometom - uređeno tržište</t>
  </si>
  <si>
    <t>Table 4.3: Bonds with the highest turnover - regulated market</t>
  </si>
  <si>
    <t>Tablica 4.4: OTC transakcije - uređeno tržište</t>
  </si>
  <si>
    <t>Table 4.4: OTC transactions - regulated market</t>
  </si>
  <si>
    <t>Tablica 4.5: Pregled trgovine pravima - uređeno tržište</t>
  </si>
  <si>
    <t>Table 4.5: Rights trading summary - regulated market</t>
  </si>
  <si>
    <t>Tablica 4.6: Pregled trgovine zapisima - uređeno tržište</t>
  </si>
  <si>
    <t>Table 4.6: Certificates trading summary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</si>
  <si>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</si>
  <si>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</si>
  <si>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</si>
  <si>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</si>
  <si>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</si>
  <si>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</si>
  <si>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</si>
  <si>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</si>
  <si>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</si>
  <si>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</si>
  <si>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</si>
  <si>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</si>
  <si>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</si>
  <si>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</si>
  <si>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</si>
  <si>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</si>
  <si>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</si>
  <si>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</si>
  <si>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</si>
  <si>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</si>
  <si>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</si>
  <si>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</si>
  <si>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</si>
  <si>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</si>
  <si>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 xml:space="preserve">Table 7.4: Abbreviated report on the aggregate comprehensive increase of leasing companies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</si>
  <si>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</si>
  <si>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</si>
  <si>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</si>
  <si>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</si>
  <si>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</si>
  <si>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</si>
  <si>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</si>
  <si>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</si>
  <si>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</si>
  <si>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</si>
  <si>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</si>
  <si>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</si>
  <si>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</si>
  <si>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</si>
  <si>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</si>
  <si>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</si>
  <si>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</si>
  <si>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</si>
  <si>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</si>
  <si>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</si>
  <si>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</si>
  <si>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</si>
  <si>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</si>
  <si>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</si>
  <si>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</si>
  <si>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</si>
  <si>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</si>
  <si>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</si>
  <si>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</si>
  <si>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</si>
  <si>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</si>
  <si>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</si>
  <si>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</si>
  <si>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</si>
  <si>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</si>
  <si>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</si>
  <si>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 xml:space="preserve">Table 1.5: Net pension contributions transferred to OMFs </t>
  </si>
  <si>
    <t>Tablica 1.3: Uplate i isplate na prolazni račun Regosa</t>
  </si>
  <si>
    <t>Table 1.3: Payments to the transit account of Regos</t>
  </si>
  <si>
    <t>Tablica 1.13: Bruto mirovinski doprinosi uplaćeni ODMF-ovima</t>
  </si>
  <si>
    <t>Table 1.13: Gross pension contributions paid to ODMFs</t>
  </si>
  <si>
    <t>Tablica 1.16: Cijene udjela i prinosi ODMF-ova</t>
  </si>
  <si>
    <t>Table 1.16: ODMFs' unit prices and rates of return</t>
  </si>
  <si>
    <t>Tablica 1.18: Podaci o zatvorenim dobrovoljnim mirovinskim fondovima (ZDMF-ovima</t>
  </si>
  <si>
    <t xml:space="preserve">Tablica 1.5: Neto mirovinski doprinosi proslijeđeni OMF-ovima </t>
  </si>
  <si>
    <t xml:space="preserve">Table 1.6: Exit and entry fees2)transferred to OMDs </t>
  </si>
  <si>
    <t xml:space="preserve">Table 1.18: Closed voluntary pension funds' (ZDMFs'data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</si>
  <si>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</si>
  <si>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</si>
  <si>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</si>
  <si>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</si>
  <si>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</si>
  <si>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</si>
  <si>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</si>
  <si>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</si>
  <si>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t>Tablica 4.2: Dionice s najvećim prometom</t>
  </si>
  <si>
    <t>Table 4.2: Stocks with the highest turnover</t>
  </si>
  <si>
    <t>Tablica 4.3: Obveznice s najvećim prometom</t>
  </si>
  <si>
    <t>Table 4.3: Bonds with highest turnover</t>
  </si>
  <si>
    <t>Tablica 4.4: OTC transakcije</t>
  </si>
  <si>
    <t>Table 4.4: OTC transactions</t>
  </si>
  <si>
    <t>Tablica 4.5: Pregled trgovine pravima</t>
  </si>
  <si>
    <t>Table 4.5: Rights trading summary</t>
  </si>
  <si>
    <t>Tablica 4.6: Pregled trgovine zapisima</t>
  </si>
  <si>
    <t>Table 4.6: Certificates trading summary</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</si>
  <si>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</si>
  <si>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</si>
  <si>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</si>
  <si>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</si>
  <si>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</si>
  <si>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</si>
  <si>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</si>
  <si>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</si>
  <si>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</si>
  <si>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</si>
  <si>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</si>
  <si>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</si>
  <si>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</si>
  <si>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</si>
  <si>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</si>
  <si>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</si>
  <si>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</si>
  <si>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</si>
  <si>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</si>
  <si>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</si>
  <si>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Table 1.14: ODMF´s payouts</t>
  </si>
  <si>
    <t>Table 1.1: Mandatory pension funds' (OMFs') membership</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</si>
  <si>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</si>
  <si>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</si>
  <si>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</si>
  <si>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</si>
  <si>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</si>
  <si>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</si>
  <si>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</si>
  <si>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</si>
  <si>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</si>
  <si>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</si>
  <si>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</si>
  <si>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</si>
  <si>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</si>
  <si>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</si>
  <si>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</si>
  <si>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</si>
  <si>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</si>
  <si>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</si>
  <si>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</si>
  <si>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</si>
  <si>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</si>
  <si>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</si>
  <si>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</si>
  <si>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</si>
  <si>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</si>
  <si>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t>Table 1.11: ODMFs' Membership</t>
  </si>
  <si>
    <r>
      <t xml:space="preserve">Stanje na početku razdoblja
</t>
    </r>
    <r>
      <rPr>
        <i/>
        <sz val="9"/>
        <color theme="1" tint="0.499984740745262"/>
        <rFont val="Arial"/>
        <family val="2"/>
        <charset val="238"/>
      </rPr>
      <t>Balance at the beginning of the period</t>
    </r>
  </si>
  <si>
    <r>
      <t xml:space="preserve">UPLATE / </t>
    </r>
    <r>
      <rPr>
        <b/>
        <i/>
        <sz val="9"/>
        <color theme="1"/>
        <rFont val="Arial"/>
        <family val="2"/>
        <charset val="238"/>
      </rPr>
      <t>PAYINS</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</si>
  <si>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</si>
  <si>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</si>
  <si>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</si>
  <si>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</si>
  <si>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</si>
  <si>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</si>
  <si>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</si>
  <si>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</si>
  <si>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</si>
  <si>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</si>
  <si>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</si>
  <si>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</si>
  <si>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</si>
  <si>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</si>
  <si>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</si>
  <si>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</si>
  <si>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</si>
  <si>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</si>
  <si>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Stanje na kraju razdoblja / </t>
    </r>
    <r>
      <rPr>
        <i/>
        <sz val="9"/>
        <color theme="1" tint="0.499984740745262"/>
        <rFont val="Arial"/>
        <family val="2"/>
        <charset val="238"/>
      </rPr>
      <t>Balance at the end of the period</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</si>
  <si>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</si>
  <si>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</si>
  <si>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</si>
  <si>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</si>
  <si>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</si>
  <si>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</si>
  <si>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</si>
  <si>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</si>
  <si>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</si>
  <si>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</si>
  <si>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</si>
  <si>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rFont val="Arial"/>
        <family val="2"/>
      </rPr>
      <t xml:space="preserve"> 13</t>
    </r>
  </si>
  <si>
    <r>
      <t xml:space="preserve">stranica / </t>
    </r>
    <r>
      <rPr>
        <i/>
        <sz val="8"/>
        <color theme="1" tint="0.34998626667073579"/>
        <rFont val="Arial"/>
        <family val="2"/>
        <charset val="238"/>
      </rPr>
      <t>page</t>
    </r>
    <r>
      <rPr>
        <sz val="8"/>
        <rFont val="Arial"/>
        <family val="2"/>
      </rPr>
      <t xml:space="preserve"> 14</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</si>
  <si>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</si>
  <si>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charset val="238"/>
      </rPr>
      <t xml:space="preserve"> 16</t>
    </r>
  </si>
  <si>
    <r>
      <t>stranica /</t>
    </r>
    <r>
      <rPr>
        <i/>
        <sz val="8"/>
        <color theme="1" tint="0.34998626667073579"/>
        <rFont val="Arial"/>
        <family val="2"/>
        <charset val="238"/>
      </rPr>
      <t xml:space="preserve"> page</t>
    </r>
    <r>
      <rPr>
        <sz val="8"/>
        <color theme="1" tint="0.34998626667073579"/>
        <rFont val="Arial"/>
        <family val="2"/>
        <charset val="238"/>
      </rPr>
      <t xml:space="preserve"> 17</t>
    </r>
  </si>
  <si>
    <r>
      <t xml:space="preserve">stranica / </t>
    </r>
    <r>
      <rPr>
        <i/>
        <sz val="8"/>
        <color theme="1" tint="0.34998626667073579"/>
        <rFont val="Arial"/>
        <family val="2"/>
        <charset val="238"/>
      </rPr>
      <t>page</t>
    </r>
    <r>
      <rPr>
        <sz val="8"/>
        <color theme="1" tint="0.34998626667073579"/>
        <rFont val="Arial"/>
        <family val="2"/>
        <charset val="238"/>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</si>
  <si>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19</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</si>
  <si>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20</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</si>
  <si>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</si>
  <si>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</si>
  <si>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</si>
  <si>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</si>
  <si>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25</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</si>
  <si>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</si>
  <si>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</si>
  <si>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</si>
  <si>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</si>
  <si>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 xml:space="preserve">Vrijednost obračunske jedinice / </t>
    </r>
    <r>
      <rPr>
        <b/>
        <i/>
        <sz val="8"/>
        <color theme="1" tint="0.34998626667073579"/>
        <rFont val="Arial"/>
        <family val="2"/>
        <charset val="238"/>
      </rPr>
      <t>Values of OMFs' units of account</t>
    </r>
  </si>
  <si>
    <r>
      <t xml:space="preserve">Prinosi OMF-ova / </t>
    </r>
    <r>
      <rPr>
        <b/>
        <i/>
        <sz val="8"/>
        <color theme="1" tint="0.34998626667073579"/>
        <rFont val="Arial"/>
        <family val="2"/>
        <charset val="238"/>
      </rPr>
      <t>OMFs' rates of return</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</si>
  <si>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</si>
  <si>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</si>
  <si>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</si>
  <si>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</si>
  <si>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</si>
  <si>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</si>
  <si>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</si>
  <si>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</si>
  <si>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</si>
  <si>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</si>
  <si>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31.3.2019.</t>
  </si>
  <si>
    <r>
      <rPr>
        <b/>
        <sz val="8"/>
        <rFont val="Arial"/>
        <family val="2"/>
        <charset val="238"/>
      </rPr>
      <t xml:space="preserve"> </t>
    </r>
    <r>
      <rPr>
        <b/>
        <vertAlign val="superscript"/>
        <sz val="8"/>
        <color rgb="FFFF0000"/>
        <rFont val="Arial"/>
        <family val="2"/>
        <charset val="238"/>
      </rPr>
      <t>1</t>
    </r>
    <r>
      <rPr>
        <b/>
        <vertAlign val="superscript"/>
        <sz val="8"/>
        <color rgb="FFFF0000"/>
        <rFont val="Arial"/>
        <family val="2"/>
      </rPr>
      <t xml:space="preserve">   </t>
    </r>
    <r>
      <rPr>
        <sz val="8"/>
        <rFont val="Arial"/>
        <family val="2"/>
      </rPr>
      <t>Fondovi  ST Balanced, ST Cash i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and ST Global Equity are currently undergoing the winding-up procedure.</t>
    </r>
  </si>
  <si>
    <r>
      <t>Od toga /</t>
    </r>
    <r>
      <rPr>
        <i/>
        <sz val="9"/>
        <color theme="0" tint="-0.499984740745262"/>
        <rFont val="Arial"/>
        <family val="2"/>
        <charset val="238"/>
      </rPr>
      <t xml:space="preserve"> Thereof</t>
    </r>
    <r>
      <rPr>
        <sz val="9"/>
        <rFont val="Arial"/>
        <family val="2"/>
        <charset val="238"/>
      </rPr>
      <t>:</t>
    </r>
  </si>
  <si>
    <r>
      <t xml:space="preserve">Umirovljenje / </t>
    </r>
    <r>
      <rPr>
        <i/>
        <sz val="9"/>
        <color theme="0" tint="-0.499984740745262"/>
        <rFont val="Arial"/>
        <family val="2"/>
        <charset val="238"/>
      </rPr>
      <t>Retirement</t>
    </r>
  </si>
  <si>
    <r>
      <t xml:space="preserve">Smrt / </t>
    </r>
    <r>
      <rPr>
        <i/>
        <sz val="9"/>
        <color theme="0" tint="-0.499984740745262"/>
        <rFont val="Arial"/>
        <family val="2"/>
        <charset val="238"/>
      </rPr>
      <t>Death</t>
    </r>
  </si>
  <si>
    <r>
      <t xml:space="preserve">Ostali razlozi / </t>
    </r>
    <r>
      <rPr>
        <i/>
        <sz val="9"/>
        <color theme="0" tint="-0.499984740745262"/>
        <rFont val="Arial"/>
        <family val="2"/>
        <charset val="238"/>
      </rPr>
      <t>Other reasons</t>
    </r>
  </si>
  <si>
    <t>First day in business</t>
  </si>
  <si>
    <t xml:space="preserve">Year-on-year       </t>
  </si>
  <si>
    <t>HMID PLUS</t>
  </si>
  <si>
    <t>HMID d.o.o.</t>
  </si>
  <si>
    <t>ICAM Capital Private 3 **</t>
  </si>
  <si>
    <t>2019 Q 1</t>
  </si>
  <si>
    <t>41881411646</t>
  </si>
  <si>
    <t>HRHMIDUPLUS8</t>
  </si>
  <si>
    <r>
      <t xml:space="preserve">Fondovi brisani iz evidencije / </t>
    </r>
    <r>
      <rPr>
        <i/>
        <sz val="8"/>
        <color theme="1" tint="0.34998626667073579"/>
        <rFont val="Arial"/>
        <family val="2"/>
        <charset val="238"/>
      </rPr>
      <t>Funds removed from registry</t>
    </r>
    <r>
      <rPr>
        <sz val="8"/>
        <color theme="1"/>
        <rFont val="Arial"/>
        <family val="2"/>
        <charset val="238"/>
      </rPr>
      <t>: Adria Value Fund (4.10.2018.), Inspire Fusion (19.10.2018.), Locusta Value III (16.11.2018.)</t>
    </r>
  </si>
  <si>
    <t>HRAGINUAGPR8</t>
  </si>
  <si>
    <t>Sveukupno od početka djelovanja</t>
  </si>
  <si>
    <t>Total since the start of activity</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</si>
  <si>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</si>
  <si>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</si>
  <si>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</si>
  <si>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r>
      <t xml:space="preserve">Promjene </t>
    </r>
    <r>
      <rPr>
        <b/>
        <sz val="11"/>
        <color theme="1" tint="0.499984740745262"/>
        <rFont val="Calibri"/>
        <family val="2"/>
        <charset val="238"/>
        <scheme val="minor"/>
      </rPr>
      <t>/</t>
    </r>
    <r>
      <rPr>
        <b/>
        <sz val="11"/>
        <color theme="1"/>
        <rFont val="Calibri"/>
        <family val="2"/>
        <charset val="238"/>
        <scheme val="minor"/>
      </rPr>
      <t xml:space="preserve"> </t>
    </r>
    <r>
      <rPr>
        <b/>
        <i/>
        <sz val="11"/>
        <color theme="1" tint="0.34998626667073579"/>
        <rFont val="Calibri"/>
        <family val="2"/>
        <charset val="238"/>
        <scheme val="minor"/>
      </rPr>
      <t>Changes</t>
    </r>
  </si>
  <si>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</si>
  <si>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</si>
  <si>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</si>
  <si>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</si>
  <si>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</si>
  <si>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</si>
  <si>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</si>
  <si>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</si>
  <si>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</si>
  <si>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</si>
  <si>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</si>
  <si>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Lipanj 2019.</t>
  </si>
  <si>
    <t>June 2019</t>
  </si>
  <si>
    <r>
      <t xml:space="preserve">Ukupni mjesečni bruto doprinosi ZDMF-ova
(u tis. kuna) 
</t>
    </r>
    <r>
      <rPr>
        <i/>
        <sz val="9"/>
        <color theme="1" tint="0.34998626667073579"/>
        <rFont val="Arial"/>
        <family val="2"/>
        <charset val="238"/>
      </rPr>
      <t>Total monthly ZDMFs' gross contributions
(in thousand HRK)</t>
    </r>
  </si>
  <si>
    <r>
      <t xml:space="preserve">Ukupni bruto doprinosi ZDMF-ova u tekućoj godini
(u tis. kuna) 
</t>
    </r>
    <r>
      <rPr>
        <i/>
        <sz val="9"/>
        <color theme="1" tint="0.34998626667073579"/>
        <rFont val="Arial"/>
        <family val="2"/>
        <charset val="238"/>
      </rPr>
      <t>Tota</t>
    </r>
    <r>
      <rPr>
        <sz val="9"/>
        <color theme="1" tint="0.34998626667073579"/>
        <rFont val="Arial"/>
        <family val="2"/>
        <charset val="238"/>
      </rPr>
      <t xml:space="preserve">l </t>
    </r>
    <r>
      <rPr>
        <i/>
        <sz val="9"/>
        <color theme="1" tint="0.34998626667073579"/>
        <rFont val="Arial"/>
        <family val="2"/>
        <charset val="238"/>
      </rPr>
      <t>ZDMFs' gross contributions in current year
(in thousand HRK)</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</si>
  <si>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</si>
  <si>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</si>
  <si>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30.6.2019.</t>
  </si>
  <si>
    <r>
      <t xml:space="preserve">Promet u kunama, tržišna kapitalizacija u miljunima kuna.
</t>
    </r>
    <r>
      <rPr>
        <i/>
        <sz val="8"/>
        <color theme="1" tint="0.249977111117893"/>
        <rFont val="Arial"/>
        <family val="2"/>
        <charset val="238"/>
      </rPr>
      <t>Turnover in HRK, market capitalization in millions of HRK</t>
    </r>
  </si>
  <si>
    <r>
      <t xml:space="preserve">Prinosi ZDMF-ova
</t>
    </r>
    <r>
      <rPr>
        <b/>
        <i/>
        <sz val="10"/>
        <color theme="1" tint="0.34998626667073579"/>
        <rFont val="Arial"/>
        <family val="2"/>
        <charset val="238"/>
      </rPr>
      <t>ZDMFs' rates of return</t>
    </r>
  </si>
  <si>
    <r>
      <t xml:space="preserve"> </t>
    </r>
    <r>
      <rPr>
        <b/>
        <vertAlign val="superscript"/>
        <sz val="8"/>
        <color rgb="FFFF0000"/>
        <rFont val="Arial"/>
        <family val="2"/>
        <charset val="238"/>
      </rPr>
      <t>2</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</si>
  <si>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r>
      <t>Prinosi</t>
    </r>
    <r>
      <rPr>
        <vertAlign val="superscript"/>
        <sz val="9"/>
        <rFont val="Arial"/>
        <family val="2"/>
        <charset val="238"/>
      </rPr>
      <t>2</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2</t>
    </r>
  </si>
  <si>
    <t xml:space="preserve">Mercedes-Benz Leasing Hrvatska d.o.o. </t>
  </si>
  <si>
    <t xml:space="preserve">OTP Leasing d.d. </t>
  </si>
  <si>
    <t>2019 Q 2</t>
  </si>
  <si>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</si>
  <si>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30.06.2019</t>
  </si>
  <si>
    <t/>
  </si>
  <si>
    <t>Allianz Equity</t>
  </si>
  <si>
    <t>HRAZINUAEQU5</t>
  </si>
  <si>
    <t>Allianz Invest d.o.o.</t>
  </si>
  <si>
    <t>D</t>
  </si>
  <si>
    <t>EUR</t>
  </si>
  <si>
    <t xml:space="preserve">Allianz Portfolio </t>
  </si>
  <si>
    <t>HRAZINUALPO5</t>
  </si>
  <si>
    <t>M</t>
  </si>
  <si>
    <t>HRK</t>
  </si>
  <si>
    <t>Allianz Short Term Bond</t>
  </si>
  <si>
    <t>HRAZINUALCA2</t>
  </si>
  <si>
    <t>O</t>
  </si>
  <si>
    <t>ALTA EMERGING BOND</t>
  </si>
  <si>
    <t>HRNFDAUEMBA7</t>
  </si>
  <si>
    <t>ALTA Skladi d.d.</t>
  </si>
  <si>
    <t>ALTA MULTICASH</t>
  </si>
  <si>
    <t>HRNFDAUMLCS2</t>
  </si>
  <si>
    <t>N</t>
  </si>
  <si>
    <t>ALTA SPECIAL OPPORTUNITY</t>
  </si>
  <si>
    <t>HRNFDAUUSAL9</t>
  </si>
  <si>
    <t xml:space="preserve">A1 </t>
  </si>
  <si>
    <t>HRALTIUA1000</t>
  </si>
  <si>
    <t>Auctor Plus</t>
  </si>
  <si>
    <t>07818127083</t>
  </si>
  <si>
    <t>HRCEINUCASH3</t>
  </si>
  <si>
    <t xml:space="preserve">Erste Adriatic Bond </t>
  </si>
  <si>
    <t>HRERSIUEADB1</t>
  </si>
  <si>
    <t xml:space="preserve">Erste Adriatic Equity </t>
  </si>
  <si>
    <t>HRERSIUEADE5</t>
  </si>
  <si>
    <t>Erste Adriatic Multi Asset</t>
  </si>
  <si>
    <t>96226302388</t>
  </si>
  <si>
    <t>I</t>
  </si>
  <si>
    <t>Erste Conservative</t>
  </si>
  <si>
    <t>HRERSIUERMO9</t>
  </si>
  <si>
    <t>Erste E- Conservative</t>
  </si>
  <si>
    <t>HRERSIUCONS9</t>
  </si>
  <si>
    <t>YOU INVEST Active</t>
  </si>
  <si>
    <t>HRERSIUACTV9</t>
  </si>
  <si>
    <t xml:space="preserve">YOU INVEST Balanced </t>
  </si>
  <si>
    <t>HRERSIUBLNC1</t>
  </si>
  <si>
    <t>YOU INVEST Solid</t>
  </si>
  <si>
    <t>07837941770</t>
  </si>
  <si>
    <t>HRERSIUSLID3</t>
  </si>
  <si>
    <t>CAPITAL BREEDER</t>
  </si>
  <si>
    <t>HRFGINUFMEQ0</t>
  </si>
  <si>
    <t xml:space="preserve">USA BLUE CHIP </t>
  </si>
  <si>
    <t>27077366355</t>
  </si>
  <si>
    <t>HRFGINUUBCH5</t>
  </si>
  <si>
    <t>USD</t>
  </si>
  <si>
    <t>HPB Bond Plus fond</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</si>
  <si>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</si>
  <si>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</si>
  <si>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</si>
  <si>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</si>
  <si>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</si>
  <si>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</si>
  <si>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</si>
  <si>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</si>
  <si>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</si>
  <si>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</si>
  <si>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</si>
  <si>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</si>
  <si>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</si>
  <si>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</si>
  <si>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</si>
  <si>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 xml:space="preserve">ST Balanced </t>
  </si>
  <si>
    <t>HRTTINUBLNC6</t>
  </si>
  <si>
    <t>HPB d.d. (likvidator)</t>
  </si>
  <si>
    <t xml:space="preserve">ST Cash </t>
  </si>
  <si>
    <t xml:space="preserve"> HRTTINUCASH5</t>
  </si>
  <si>
    <t xml:space="preserve">ST Global Equity </t>
  </si>
  <si>
    <t>HRTTINUA0009</t>
  </si>
  <si>
    <t>InterCapital Balanced</t>
  </si>
  <si>
    <t>HRHAAIUHIBA0</t>
  </si>
  <si>
    <t>InterCapital Bond</t>
  </si>
  <si>
    <t>HRICAMUCAON0</t>
  </si>
  <si>
    <t>InterCapital Dollar Bond</t>
  </si>
  <si>
    <t>00300307851</t>
  </si>
  <si>
    <t>HRICAMUUSDB2</t>
  </si>
  <si>
    <t>InterCapital Euro Area Bond</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</si>
  <si>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</si>
  <si>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</si>
  <si>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</si>
  <si>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</si>
  <si>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</si>
  <si>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</si>
  <si>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</si>
  <si>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</si>
  <si>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</si>
  <si>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</si>
  <si>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</si>
  <si>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</si>
  <si>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</si>
  <si>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HREUINUICFE2</t>
  </si>
  <si>
    <t>HRILINUBRIC3</t>
  </si>
  <si>
    <t>HRFOINUENRG8</t>
  </si>
  <si>
    <t>HRILINUEUJI6</t>
  </si>
  <si>
    <t>HRFOINUNOEU6</t>
  </si>
  <si>
    <t>HREUINUICFM5</t>
  </si>
  <si>
    <t>HRFOINUORBF4</t>
  </si>
  <si>
    <t>01914309442</t>
  </si>
  <si>
    <t>HRFOINUVICF6</t>
  </si>
  <si>
    <t xml:space="preserve">OTP ABSOLUTE </t>
  </si>
  <si>
    <t>73113166994</t>
  </si>
  <si>
    <t>HROTPIUABSL5</t>
  </si>
  <si>
    <t>OTP e-start fond</t>
  </si>
  <si>
    <t>HROTPIUENVC5</t>
  </si>
  <si>
    <t>OTP INDEKSNI</t>
  </si>
  <si>
    <t>HROTPIUINDF7</t>
  </si>
  <si>
    <t xml:space="preserve">OTP MERIDIAN 20 </t>
  </si>
  <si>
    <t>HROTPIUMR207</t>
  </si>
  <si>
    <t>OTP MULTI 2</t>
  </si>
  <si>
    <t>64178949896</t>
  </si>
  <si>
    <t>HROTPIUMLT26</t>
  </si>
  <si>
    <t>OTP MULTI</t>
  </si>
  <si>
    <t>HROTPIUMLTI3</t>
  </si>
  <si>
    <t xml:space="preserve">OTP MULTI USD </t>
  </si>
  <si>
    <t>28456944283</t>
  </si>
  <si>
    <t>HROTPIUMUSD7</t>
  </si>
  <si>
    <t>OTP SHORT-TERM BOND</t>
  </si>
  <si>
    <t>31924937023</t>
  </si>
  <si>
    <t>HROTPIUSHTB3</t>
  </si>
  <si>
    <t>OTP start fond</t>
  </si>
  <si>
    <t>HROTPIUNVCF2</t>
  </si>
  <si>
    <t xml:space="preserve">OTP uravnoteženi </t>
  </si>
  <si>
    <t>HROTPIUURVF5</t>
  </si>
  <si>
    <t xml:space="preserve">PBZ Bond  </t>
  </si>
  <si>
    <t>05881951163</t>
  </si>
  <si>
    <t>HRPBZIUIBNF5</t>
  </si>
  <si>
    <t>PBZ INVEST d.o.o.</t>
  </si>
  <si>
    <t>PBZ Conservative 10</t>
  </si>
  <si>
    <t>HRPBZIUC10F8</t>
  </si>
  <si>
    <t>PBZ Dollar Bond fond</t>
  </si>
  <si>
    <t>03318677648</t>
  </si>
  <si>
    <t>HRPBZIUUSDB4</t>
  </si>
  <si>
    <t>PBZ Dollar Bond fond 2</t>
  </si>
  <si>
    <t>19371237142</t>
  </si>
  <si>
    <t>HRPBZIUBND22</t>
  </si>
  <si>
    <t>PBZ D-START fond</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</si>
  <si>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</si>
  <si>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</si>
  <si>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</si>
  <si>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</si>
  <si>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</si>
  <si>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</si>
  <si>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</si>
  <si>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</si>
  <si>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</si>
  <si>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</si>
  <si>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 xml:space="preserve">PBZ International Multi Asset fond </t>
  </si>
  <si>
    <t>10606032717</t>
  </si>
  <si>
    <t>HRPBZIUPMAF4</t>
  </si>
  <si>
    <t>PBZ Short term bond</t>
  </si>
  <si>
    <t>HRPBZIUPSBF9</t>
  </si>
  <si>
    <t>PBZ START fond</t>
  </si>
  <si>
    <t>HRPBZIUNVCF6</t>
  </si>
  <si>
    <t xml:space="preserve">Platinum Blue Chip </t>
  </si>
  <si>
    <t>HRPNINUPBLC2</t>
  </si>
  <si>
    <t>PLATINUM INVEST d.o.o.</t>
  </si>
  <si>
    <t>Platinum Corporate Bond</t>
  </si>
  <si>
    <t>42181086241</t>
  </si>
  <si>
    <t>HRPNINUPCOB6</t>
  </si>
  <si>
    <t>Platinum Global Opportunity</t>
  </si>
  <si>
    <t>HRPNINUPJIE7</t>
  </si>
  <si>
    <t>FWR Multi-Asset Strategy I</t>
  </si>
  <si>
    <t>HRRBAIUMAS16</t>
  </si>
  <si>
    <t>RAIFFEISEN INVEST d.o.o.</t>
  </si>
  <si>
    <t xml:space="preserve">Raiffeisen Classic </t>
  </si>
  <si>
    <t>09165375440</t>
  </si>
  <si>
    <t>HRRBAIURBCL6</t>
  </si>
  <si>
    <t>Raiffeisen Dynamic</t>
  </si>
  <si>
    <t>HRRBAIURBPE3</t>
  </si>
  <si>
    <t>Raiffeisen Eurski Val 2025 Bond</t>
  </si>
  <si>
    <t>HRRBAIUREVB1</t>
  </si>
  <si>
    <t xml:space="preserve">Raiffeisen Flexi Euro kratkoročni obveznički </t>
  </si>
  <si>
    <t>HRRBAIUREUC1</t>
  </si>
  <si>
    <t>Raiffeisen Flexi Kuna kratkoročni obveznički</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</si>
  <si>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</si>
  <si>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</si>
  <si>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</si>
  <si>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</si>
  <si>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</si>
  <si>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</si>
  <si>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</si>
  <si>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</si>
  <si>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</si>
  <si>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</si>
  <si>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</si>
  <si>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</si>
  <si>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</si>
  <si>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</si>
  <si>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 xml:space="preserve">Raiffeisen USD 2021 Bond </t>
  </si>
  <si>
    <t>89428374721</t>
  </si>
  <si>
    <t>HRRBAIU20219</t>
  </si>
  <si>
    <t>SQ Flow</t>
  </si>
  <si>
    <t>07545658431</t>
  </si>
  <si>
    <t>HRZDINUCASH6</t>
  </si>
  <si>
    <t xml:space="preserve">ZB aktiv UCITS fond </t>
  </si>
  <si>
    <t>HRZBINUAKTV2</t>
  </si>
  <si>
    <t xml:space="preserve"> ZB bond 2024 USD </t>
  </si>
  <si>
    <t>43616644525</t>
  </si>
  <si>
    <t>HRZBINU24US9</t>
  </si>
  <si>
    <t xml:space="preserve">ZB bond UCITS fond </t>
  </si>
  <si>
    <t>HRZBINUBOND3</t>
  </si>
  <si>
    <t>ZB BRIC+ UCITS fond</t>
  </si>
  <si>
    <t>HRZBINUBRIC8</t>
  </si>
  <si>
    <t>ZB Bridge</t>
  </si>
  <si>
    <t>04869107820</t>
  </si>
  <si>
    <t>HRZBINUZBBR4</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</si>
  <si>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</si>
  <si>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</si>
  <si>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</si>
  <si>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</si>
  <si>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</si>
  <si>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</si>
  <si>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</si>
  <si>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</si>
  <si>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</si>
  <si>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</si>
  <si>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</si>
  <si>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</si>
  <si>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</si>
  <si>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</si>
  <si>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</si>
  <si>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</si>
  <si>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</si>
  <si>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</si>
  <si>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</si>
  <si>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</si>
  <si>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</si>
  <si>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</si>
  <si>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</si>
  <si>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</si>
  <si>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</si>
  <si>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</si>
  <si>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 xml:space="preserve">ZB plus UCITS fond </t>
  </si>
  <si>
    <t>HRZBINUPLUS2</t>
  </si>
  <si>
    <t>ZB Protect 2022 UCITS fond</t>
  </si>
  <si>
    <t>HRZBINU20223</t>
  </si>
  <si>
    <t xml:space="preserve">ZB trend UCITS fond </t>
  </si>
  <si>
    <t>HRZBINUTRND8</t>
  </si>
  <si>
    <t>02920672950</t>
  </si>
  <si>
    <t>Inspirio FGS</t>
  </si>
  <si>
    <t>Prosperus FGS II</t>
  </si>
  <si>
    <t>Rujan 2019.</t>
  </si>
  <si>
    <t>September 2019</t>
  </si>
  <si>
    <t xml:space="preserve">Ivana Herceg, Damir Maričić, Krešimir Jelić
Ivana Sivrić, Željko Kovačić    </t>
  </si>
  <si>
    <t>AZ A1 ZDMF</t>
  </si>
  <si>
    <t>30.9.2019.</t>
  </si>
  <si>
    <t>Listopad 2019.</t>
  </si>
  <si>
    <t>October 2019</t>
  </si>
  <si>
    <t>Tablica 3.1: Zaračunata bruto premija osiguranja za period od 1. siječnja do 31. listopada 2019.</t>
  </si>
  <si>
    <t>Table 3.1: Written premium for the period 1 January - 31 October 2019</t>
  </si>
  <si>
    <t>I-X/2018</t>
  </si>
  <si>
    <t>I-X/2019</t>
  </si>
  <si>
    <t>Tablica 3.2: Podaci o osiguranju za period od 1. siječnja do 31. listopada 2019.</t>
  </si>
  <si>
    <t>Table 3.2: Insurance data for the period 1 January - 31 October 2019</t>
  </si>
  <si>
    <t>HRKRASRA0008</t>
  </si>
  <si>
    <t>HRADRSPA0009</t>
  </si>
  <si>
    <t>HRHT00RA0005</t>
  </si>
  <si>
    <t>HRPODRRA0004</t>
  </si>
  <si>
    <t>HRLRH0RA0007</t>
  </si>
  <si>
    <t>HRRIVPRA0000</t>
  </si>
  <si>
    <t>HRATGRRA0003</t>
  </si>
  <si>
    <t>HRADPLRA0006</t>
  </si>
  <si>
    <t>HROPTERA0001</t>
  </si>
  <si>
    <t>HRSAPNRA0007</t>
  </si>
  <si>
    <t>HRRHMFO297A0</t>
  </si>
  <si>
    <t>HRRHMFO26CA5</t>
  </si>
  <si>
    <t>HRRIBAO23BA6</t>
  </si>
  <si>
    <t>HRLNGUO31AE3</t>
  </si>
  <si>
    <t>HROPTEO142A5</t>
  </si>
  <si>
    <t>HRZGHOO237A3</t>
  </si>
  <si>
    <t>HRRHMFO23BA4</t>
  </si>
  <si>
    <t>HRRHMFO257A4</t>
  </si>
  <si>
    <t>HRRHMFO327A5</t>
  </si>
  <si>
    <t>HRRHMFO19BA2</t>
  </si>
  <si>
    <t>HRRHMFO222E0</t>
  </si>
  <si>
    <t>HRRHMFO203E0</t>
  </si>
  <si>
    <t>HRRHMFO282A2</t>
  </si>
  <si>
    <t>HRRHMFO227E9</t>
  </si>
  <si>
    <t>HRATGRO216A9</t>
  </si>
  <si>
    <t>RUJAN 2019.</t>
  </si>
  <si>
    <t>SEPTEMBER 2019</t>
  </si>
  <si>
    <t>Generali Investments d.o.o.</t>
  </si>
  <si>
    <r>
      <t xml:space="preserve">Generali BRIC </t>
    </r>
    <r>
      <rPr>
        <i/>
        <sz val="8"/>
        <color rgb="FFFF0000"/>
        <rFont val="Arial"/>
        <family val="2"/>
        <charset val="238"/>
      </rPr>
      <t>(ex KD BRIC)</t>
    </r>
  </si>
  <si>
    <r>
      <t xml:space="preserve">Generali Balanced </t>
    </r>
    <r>
      <rPr>
        <i/>
        <sz val="8"/>
        <color rgb="FFFF0000"/>
        <rFont val="Arial"/>
        <family val="2"/>
        <charset val="238"/>
      </rPr>
      <t>(ex KD Balanced)</t>
    </r>
  </si>
  <si>
    <r>
      <t xml:space="preserve">Generali Energija </t>
    </r>
    <r>
      <rPr>
        <i/>
        <sz val="8"/>
        <color rgb="FFFF0000"/>
        <rFont val="Arial"/>
        <family val="2"/>
        <charset val="238"/>
      </rPr>
      <t>(ex KD Energija)</t>
    </r>
  </si>
  <si>
    <r>
      <t xml:space="preserve">Generali Europa </t>
    </r>
    <r>
      <rPr>
        <i/>
        <sz val="8"/>
        <color rgb="FFFF0000"/>
        <rFont val="Arial"/>
        <family val="2"/>
        <charset val="238"/>
      </rPr>
      <t>(ex KD Europa)</t>
    </r>
  </si>
  <si>
    <r>
      <t xml:space="preserve">Generali Nova Europa </t>
    </r>
    <r>
      <rPr>
        <i/>
        <sz val="8"/>
        <color rgb="FFFF0000"/>
        <rFont val="Arial"/>
        <family val="2"/>
        <charset val="238"/>
      </rPr>
      <t>(ex KD Nova Europa)</t>
    </r>
  </si>
  <si>
    <r>
      <t xml:space="preserve">Generali Plus </t>
    </r>
    <r>
      <rPr>
        <i/>
        <sz val="8"/>
        <color rgb="FFFF0000"/>
        <rFont val="Arial"/>
        <family val="2"/>
        <charset val="238"/>
      </rPr>
      <t>(ex KD Plus)</t>
    </r>
  </si>
  <si>
    <r>
      <t xml:space="preserve">Generali Prvi izbor </t>
    </r>
    <r>
      <rPr>
        <i/>
        <sz val="8"/>
        <color rgb="FFFF0000"/>
        <rFont val="Arial"/>
        <family val="2"/>
        <charset val="238"/>
      </rPr>
      <t>(ex KD Prvi izbor)</t>
    </r>
  </si>
  <si>
    <r>
      <t xml:space="preserve">Generali Victoria </t>
    </r>
    <r>
      <rPr>
        <i/>
        <sz val="8"/>
        <color rgb="FFFF0000"/>
        <rFont val="Arial"/>
        <family val="2"/>
        <charset val="238"/>
      </rPr>
      <t>(ex KD Victoria)</t>
    </r>
    <r>
      <rPr>
        <sz val="8"/>
        <rFont val="Arial"/>
        <family val="2"/>
        <charset val="238"/>
      </rPr>
      <t xml:space="preserve"> </t>
    </r>
  </si>
  <si>
    <r>
      <t>Napomena /</t>
    </r>
    <r>
      <rPr>
        <sz val="8"/>
        <color theme="1" tint="0.499984740745262"/>
        <rFont val="Arial"/>
        <family val="2"/>
        <charset val="238"/>
      </rPr>
      <t xml:space="preserve"> </t>
    </r>
    <r>
      <rPr>
        <i/>
        <sz val="8"/>
        <color theme="1" tint="0.249977111117893"/>
        <rFont val="Arial"/>
        <family val="2"/>
        <charset val="238"/>
      </rPr>
      <t>Note</t>
    </r>
    <r>
      <rPr>
        <sz val="8"/>
        <rFont val="Arial"/>
        <family val="2"/>
        <charset val="238"/>
      </rPr>
      <t xml:space="preserve">: Od 18. listopada 2019. PBZ  E-START fond je pripojen fondu PBZ Euro Short Term Bond. / </t>
    </r>
    <r>
      <rPr>
        <i/>
        <sz val="8"/>
        <color theme="1" tint="0.249977111117893"/>
        <rFont val="Arial"/>
        <family val="2"/>
        <charset val="238"/>
      </rPr>
      <t>As of October 18, 2019, the PBZ E-START Fund has been merged with the PBZ Euro Short Term Bond Fund</t>
    </r>
    <r>
      <rPr>
        <i/>
        <sz val="8"/>
        <color theme="1" tint="0.499984740745262"/>
        <rFont val="Arial"/>
        <family val="2"/>
        <charset val="238"/>
      </rPr>
      <t>.</t>
    </r>
  </si>
  <si>
    <t>ADRIATIC OSIGURANJE d.d.</t>
  </si>
  <si>
    <t>AGRAM LIFE osiguranje d.d.</t>
  </si>
  <si>
    <t>ALLIANZ ZAGREB d.d.</t>
  </si>
  <si>
    <t>CROATIA osiguranje d.d.</t>
  </si>
  <si>
    <t>ERGO osiguranje d.d.</t>
  </si>
  <si>
    <t>ERGO životno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</si>
  <si>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</si>
  <si>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</si>
  <si>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</si>
  <si>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</si>
  <si>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</si>
  <si>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</si>
  <si>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</si>
  <si>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</si>
  <si>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</si>
  <si>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</si>
  <si>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</si>
  <si>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</si>
  <si>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 Društvo Croatia osiguranje kredita d.d.  je od 2. srpnja 2018. pripojeno društvu Croatia osiguranje d.d. koje je preuzelo sva prava i obveze pripojenog društva.</t>
  </si>
  <si>
    <t>- Društvo Jadransko osiguranje d.d. je 31.12.2018. promijenilo naziv tvrtke u Adriatic osiguranje d.d.</t>
  </si>
  <si>
    <t>- As of 2 July 2018 Croatia osiguranje kredita d.d. has been merged to the company Croatia osiguranje d.d. which has taken over all of its claims and liabilities</t>
  </si>
  <si>
    <t>- On 31 December Jadransko osiguranje d.d. changed the company name into Adriatic osiguranje d.d.</t>
  </si>
  <si>
    <t xml:space="preserve">BKS - leasing Croatia d.o.o. </t>
  </si>
  <si>
    <t>Erste &amp; Steiermärkische S-Leasing d.o.o.</t>
  </si>
  <si>
    <t>HETA Asset Resolution Hrvatska d.o.o.</t>
  </si>
  <si>
    <t>PBZ-LEASING d.o.o.</t>
  </si>
  <si>
    <t xml:space="preserve">PORSCHE LEASING d.o.o. </t>
  </si>
  <si>
    <t xml:space="preserve">SCANIA CREDIT HRVATSKA d.o.o. </t>
  </si>
  <si>
    <t xml:space="preserve">UniCredit Leasing Croatia d.o.o. </t>
  </si>
  <si>
    <t xml:space="preserve">VANTAGE LEASING d.o.o. za leasing u likvidaciji </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</si>
  <si>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30.9.2019</t>
    </r>
  </si>
  <si>
    <t>1.1. - 30.9.2019</t>
  </si>
  <si>
    <t>HRKOTRPA0003</t>
  </si>
  <si>
    <t>HRLULGRA0003</t>
  </si>
  <si>
    <t>HRBCINRA0003</t>
  </si>
  <si>
    <t>HRNEXERA0009</t>
  </si>
  <si>
    <t>HRTSHCRA0009</t>
  </si>
  <si>
    <t>2019 Q 3</t>
  </si>
  <si>
    <r>
      <t xml:space="preserve">Broj / </t>
    </r>
    <r>
      <rPr>
        <i/>
        <sz val="10"/>
        <color theme="1" tint="0.34998626667073579"/>
        <rFont val="Arial"/>
        <family val="2"/>
        <charset val="238"/>
      </rPr>
      <t>Number</t>
    </r>
    <r>
      <rPr>
        <sz val="10"/>
        <color theme="1"/>
        <rFont val="Arial"/>
        <family val="2"/>
      </rPr>
      <t xml:space="preserve"> 11</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XVII   Zagreb, 19.11.2019.</t>
    </r>
  </si>
  <si>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</si>
  <si>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</si>
  <si>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t xml:space="preserve">   Large increase  of assets managed by credit institutions after removing assets from Erste Asset Mangement to the Erste bank (in April 2019).</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</si>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</sst>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0.0000%"/>
    <numFmt numFmtId="180" formatCode="_-* #,##0.0000\ _k_n_-;\-* #,##0.0000\ _k_n_-;_-* &quot;-&quot;????\ _k_n_-;_-@_-"/>
    <numFmt numFmtId="181" formatCode="mmmm\ yyyy/"/>
    <numFmt numFmtId="182" formatCode="dd/mm/yy/;@"/>
    <numFmt numFmtId="183" formatCode="[$-41A]mmm\-yy;@"/>
  </numFmts>
  <fonts count="230">
    <font>
      <sz val="11"/>
      <color theme="1"/>
      <name val="Calibri"/>
      <family val="2"/>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vertAlign val="superscript"/>
      <sz val="8"/>
      <color rgb="FFFF0000"/>
      <name val="Arial"/>
      <family val="2"/>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u/>
      <sz val="10"/>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sz val="9"/>
      <color theme="0" tint="-0.34998626667073579"/>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b/>
      <sz val="9"/>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u/>
      <sz val="10"/>
      <color theme="0" tint="-0.499984740745262"/>
      <name val="Arial"/>
      <family val="2"/>
      <charset val="238"/>
    </font>
    <font>
      <u/>
      <sz val="10"/>
      <color rgb="FF008000"/>
      <name val="Arial"/>
      <family val="2"/>
      <charset val="238"/>
    </font>
    <font>
      <u/>
      <sz val="10"/>
      <color rgb="FF7030A0"/>
      <name val="Arial"/>
      <family val="2"/>
      <charset val="238"/>
    </font>
    <font>
      <u/>
      <sz val="10"/>
      <color theme="9" tint="-0.24994659260841701"/>
      <name val="Arial"/>
      <family val="2"/>
      <charset val="238"/>
    </font>
    <font>
      <u/>
      <sz val="10"/>
      <color rgb="FF00CCFF"/>
      <name val="Arial"/>
      <family val="2"/>
      <charset val="238"/>
    </font>
    <font>
      <u/>
      <sz val="10"/>
      <color rgb="FFFFC000"/>
      <name val="Arial"/>
      <family val="2"/>
      <charset val="238"/>
    </font>
    <font>
      <u/>
      <sz val="10"/>
      <color theme="5" tint="-0.24994659260841701"/>
      <name val="Arial"/>
      <family val="2"/>
      <charset val="238"/>
    </font>
    <font>
      <u/>
      <sz val="10"/>
      <color theme="1" tint="0.24994659260841701"/>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9"/>
      <color theme="0" tint="-0.499984740745262"/>
      <name val="Arial"/>
      <family val="2"/>
      <charset val="238"/>
    </font>
    <font>
      <i/>
      <sz val="8"/>
      <color theme="1" tint="0.249977111117893"/>
      <name val="Arial"/>
      <family val="2"/>
      <charset val="238"/>
    </font>
    <font>
      <b/>
      <i/>
      <sz val="11"/>
      <color theme="1" tint="0.34998626667073579"/>
      <name val="Calibri"/>
      <family val="2"/>
      <charset val="238"/>
      <scheme val="minor"/>
    </font>
    <font>
      <b/>
      <sz val="11"/>
      <color theme="1" tint="0.499984740745262"/>
      <name val="Calibri"/>
      <family val="2"/>
      <charset val="238"/>
      <scheme val="minor"/>
    </font>
    <font>
      <b/>
      <i/>
      <sz val="9"/>
      <color theme="1" tint="0.249977111117893"/>
      <name val="Arial"/>
      <family val="2"/>
      <charset val="238"/>
    </font>
    <font>
      <u/>
      <sz val="10"/>
      <color theme="1" tint="0.249977111117893"/>
      <name val="Arial"/>
      <family val="2"/>
      <charset val="238"/>
    </font>
    <font>
      <u/>
      <sz val="10"/>
      <color rgb="FFC00000"/>
      <name val="Arial"/>
      <family val="2"/>
      <charset val="238"/>
    </font>
    <font>
      <i/>
      <u/>
      <sz val="10"/>
      <color theme="1" tint="0.499984740745262"/>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
      <i/>
      <sz val="8"/>
      <color rgb="FFFF0000"/>
      <name val="Arial"/>
      <family val="2"/>
      <charset val="238"/>
    </font>
  </fonts>
  <fills count="41">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s>
  <cellStyleXfs count="32">
    <xf numFmtId="0" fontId="0" fillId="0" borderId="0"/>
    <xf numFmtId="165" fontId="4"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4"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9" fillId="0" borderId="0" applyFont="0" applyFill="0" applyBorder="0" applyAlignment="0" applyProtection="0"/>
    <xf numFmtId="0" fontId="59"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9" fillId="0" borderId="0"/>
    <xf numFmtId="0" fontId="11" fillId="0" borderId="0"/>
    <xf numFmtId="0" fontId="10" fillId="0" borderId="0"/>
    <xf numFmtId="0" fontId="59" fillId="0" borderId="0"/>
    <xf numFmtId="0" fontId="59" fillId="0" borderId="0"/>
    <xf numFmtId="0" fontId="3" fillId="0" borderId="0"/>
    <xf numFmtId="0" fontId="101" fillId="0" borderId="0"/>
    <xf numFmtId="0" fontId="4" fillId="0" borderId="0"/>
    <xf numFmtId="0" fontId="10" fillId="0" borderId="0"/>
    <xf numFmtId="0" fontId="20" fillId="0" borderId="0">
      <alignment vertical="top"/>
    </xf>
    <xf numFmtId="0" fontId="11" fillId="0" borderId="0"/>
    <xf numFmtId="9" fontId="4" fillId="0" borderId="0" applyFont="0" applyFill="0" applyBorder="0" applyAlignment="0" applyProtection="0"/>
    <xf numFmtId="165" fontId="10" fillId="0" borderId="0" applyFont="0" applyFill="0" applyBorder="0" applyAlignment="0" applyProtection="0"/>
  </cellStyleXfs>
  <cellXfs count="1090">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6"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6"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5"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166" fontId="48" fillId="5" borderId="0" xfId="16" applyNumberFormat="1" applyFont="1" applyFill="1" applyBorder="1" applyAlignment="1">
      <alignment horizontal="center" vertical="center"/>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70"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0" fontId="50" fillId="3" borderId="0" xfId="18" applyFont="1" applyFill="1" applyBorder="1" applyAlignment="1">
      <alignment horizontal="left" vertical="center" wrapText="1"/>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8" fillId="0" borderId="0" xfId="0" applyFont="1" applyAlignment="1">
      <alignment horizontal="left" vertical="center"/>
    </xf>
    <xf numFmtId="0" fontId="118" fillId="0" borderId="0" xfId="0" applyFont="1" applyAlignment="1">
      <alignment horizontal="right" vertical="center"/>
    </xf>
    <xf numFmtId="0" fontId="88" fillId="7" borderId="0" xfId="24" applyFont="1" applyFill="1" applyAlignment="1">
      <alignment horizontal="center" vertical="center" wrapText="1"/>
    </xf>
    <xf numFmtId="0" fontId="118" fillId="0" borderId="0" xfId="3" applyFont="1" applyAlignment="1">
      <alignment horizontal="left" vertical="center"/>
    </xf>
    <xf numFmtId="0" fontId="120" fillId="0" borderId="0" xfId="3" applyFont="1" applyAlignment="1">
      <alignment horizontal="left" vertical="center"/>
    </xf>
    <xf numFmtId="0" fontId="70" fillId="0" borderId="0" xfId="0" applyFont="1" applyFill="1" applyAlignment="1">
      <alignment horizontal="left" vertical="center"/>
    </xf>
    <xf numFmtId="0" fontId="121" fillId="0" borderId="0" xfId="3" applyFont="1" applyFill="1" applyAlignment="1">
      <alignment horizontal="left" vertical="center"/>
    </xf>
    <xf numFmtId="14" fontId="118" fillId="0" borderId="0" xfId="0" applyNumberFormat="1" applyFont="1" applyAlignment="1">
      <alignment horizontal="right" vertical="center"/>
    </xf>
    <xf numFmtId="0" fontId="118" fillId="0" borderId="0" xfId="3" applyFont="1" applyFill="1" applyAlignment="1">
      <alignment horizontal="left" vertical="center"/>
    </xf>
    <xf numFmtId="0" fontId="70" fillId="0" borderId="0" xfId="3" applyFont="1" applyFill="1" applyAlignment="1">
      <alignment horizontal="left" vertical="center"/>
    </xf>
    <xf numFmtId="0" fontId="122" fillId="0" borderId="0" xfId="0" applyFont="1" applyAlignment="1">
      <alignment horizontal="right" vertical="center"/>
    </xf>
    <xf numFmtId="0" fontId="70" fillId="0" borderId="0" xfId="3" applyFont="1" applyFill="1" applyBorder="1" applyAlignment="1">
      <alignment horizontal="left" vertical="center"/>
    </xf>
    <xf numFmtId="0" fontId="118" fillId="0" borderId="0" xfId="3" applyFont="1" applyFill="1" applyBorder="1" applyAlignment="1">
      <alignment horizontal="left" vertical="center"/>
    </xf>
    <xf numFmtId="0" fontId="118" fillId="0" borderId="0" xfId="0" applyFont="1" applyFill="1" applyBorder="1" applyAlignment="1">
      <alignment horizontal="left" vertical="center"/>
    </xf>
    <xf numFmtId="0" fontId="118" fillId="0" borderId="0" xfId="0" applyFont="1" applyFill="1" applyAlignment="1">
      <alignment horizontal="left" vertical="center"/>
    </xf>
    <xf numFmtId="0" fontId="70" fillId="0" borderId="0" xfId="0" applyFont="1" applyAlignment="1">
      <alignment horizontal="left" vertical="center"/>
    </xf>
    <xf numFmtId="0" fontId="121"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5" fillId="0" borderId="0" xfId="3" applyFont="1" applyAlignment="1">
      <alignment horizontal="left" vertical="center"/>
    </xf>
    <xf numFmtId="0" fontId="50" fillId="0" borderId="0" xfId="0" applyFont="1" applyAlignment="1">
      <alignment horizontal="right"/>
    </xf>
    <xf numFmtId="14" fontId="70" fillId="0" borderId="0" xfId="0" applyNumberFormat="1" applyFont="1" applyAlignment="1">
      <alignment horizontal="right" vertical="center"/>
    </xf>
    <xf numFmtId="0" fontId="95"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6"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102" fillId="0" borderId="0" xfId="0" applyFont="1" applyFill="1" applyAlignment="1">
      <alignment vertical="center"/>
    </xf>
    <xf numFmtId="0" fontId="102"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4"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3" fillId="0" borderId="0" xfId="0" applyFont="1" applyAlignment="1"/>
    <xf numFmtId="0" fontId="106"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5"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0" fillId="0" borderId="0" xfId="0" applyFont="1" applyAlignment="1">
      <alignment horizontal="right"/>
    </xf>
    <xf numFmtId="0" fontId="53"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8" fillId="0" borderId="0" xfId="0" applyFont="1"/>
    <xf numFmtId="0" fontId="114" fillId="3" borderId="0" xfId="3" applyFont="1" applyFill="1" applyAlignment="1">
      <alignment horizontal="left" vertical="center"/>
    </xf>
    <xf numFmtId="0" fontId="89" fillId="0" borderId="0" xfId="0" applyFont="1" applyFill="1" applyAlignment="1">
      <alignment vertical="center" wrapText="1"/>
    </xf>
    <xf numFmtId="49" fontId="32" fillId="4" borderId="0" xfId="0" applyNumberFormat="1" applyFont="1" applyFill="1" applyBorder="1" applyAlignment="1">
      <alignment horizontal="right" vertical="center"/>
    </xf>
    <xf numFmtId="0" fontId="105" fillId="0" borderId="0" xfId="3" applyFont="1" applyAlignment="1">
      <alignmen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0" fontId="50" fillId="0" borderId="0" xfId="0" applyFont="1" applyAlignment="1">
      <alignment horizontal="right"/>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20"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9" fillId="0" borderId="0" xfId="0" applyFont="1" applyAlignment="1">
      <alignment vertical="top"/>
    </xf>
    <xf numFmtId="0" fontId="108"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42" fillId="0" borderId="0" xfId="0" applyFont="1"/>
    <xf numFmtId="0" fontId="93" fillId="0" borderId="0" xfId="0" applyFont="1" applyAlignment="1">
      <alignment horizontal="left" vertical="center" indent="1"/>
    </xf>
    <xf numFmtId="0" fontId="118"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4" fontId="31" fillId="0" borderId="0" xfId="3" applyNumberFormat="1" applyFont="1" applyFill="1" applyBorder="1" applyAlignment="1" applyProtection="1">
      <alignment horizontal="center" vertical="center" wrapText="1"/>
      <protection hidden="1"/>
    </xf>
    <xf numFmtId="3" fontId="89" fillId="0" borderId="0" xfId="0" applyNumberFormat="1" applyFont="1" applyFill="1" applyAlignment="1">
      <alignment vertical="center"/>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3" fontId="97" fillId="0" borderId="0" xfId="0" applyNumberFormat="1" applyFont="1" applyFill="1" applyAlignment="1">
      <alignment vertical="center"/>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44" fillId="0" borderId="0" xfId="0" applyNumberFormat="1" applyFont="1"/>
    <xf numFmtId="170" fontId="86" fillId="0" borderId="0" xfId="0" applyNumberFormat="1" applyFont="1"/>
    <xf numFmtId="3" fontId="145" fillId="0" borderId="0" xfId="0" applyNumberFormat="1" applyFont="1"/>
    <xf numFmtId="0" fontId="112"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9" fillId="3" borderId="0" xfId="3" applyNumberFormat="1" applyFont="1" applyFill="1" applyAlignment="1">
      <alignment horizontal="right" vertical="center"/>
    </xf>
    <xf numFmtId="3" fontId="139"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9"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9"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9" fillId="3" borderId="7" xfId="3" applyNumberFormat="1" applyFont="1" applyFill="1" applyBorder="1" applyAlignment="1">
      <alignment horizontal="right" vertical="center"/>
    </xf>
    <xf numFmtId="0" fontId="112"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102" fillId="0" borderId="0" xfId="0" applyFont="1" applyFill="1" applyBorder="1" applyAlignment="1">
      <alignment vertical="top"/>
    </xf>
    <xf numFmtId="0" fontId="128" fillId="0" borderId="0" xfId="0" applyFont="1" applyFill="1" applyBorder="1" applyAlignment="1">
      <alignment vertical="top"/>
    </xf>
    <xf numFmtId="0" fontId="128" fillId="0" borderId="0" xfId="0" applyFont="1" applyFill="1" applyBorder="1" applyAlignment="1">
      <alignment vertical="center"/>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180" fontId="0" fillId="0" borderId="0" xfId="0" applyNumberFormat="1"/>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3" fillId="0" borderId="0" xfId="3" applyFont="1" applyAlignment="1">
      <alignment horizontal="left" vertical="center"/>
    </xf>
    <xf numFmtId="0" fontId="122" fillId="0" borderId="0" xfId="0" applyFont="1" applyAlignment="1">
      <alignment horizontal="right" vertical="center" indent="1"/>
    </xf>
    <xf numFmtId="0" fontId="151" fillId="0" borderId="0" xfId="0" applyFont="1"/>
    <xf numFmtId="0" fontId="93"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3" fillId="0" borderId="0" xfId="0" applyFont="1" applyAlignment="1">
      <alignment vertical="center"/>
    </xf>
    <xf numFmtId="0" fontId="32" fillId="4" borderId="0" xfId="0" applyFont="1" applyFill="1" applyBorder="1" applyAlignment="1">
      <alignment horizontal="right" vertical="center" indent="1"/>
    </xf>
    <xf numFmtId="0" fontId="32" fillId="4" borderId="0" xfId="0" applyFont="1" applyFill="1" applyBorder="1" applyAlignment="1">
      <alignment horizontal="right" vertical="center" wrapText="1" indent="1"/>
    </xf>
    <xf numFmtId="0" fontId="50"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2" fillId="0" borderId="0" xfId="0" applyFont="1" applyAlignment="1"/>
    <xf numFmtId="0" fontId="15" fillId="0" borderId="0" xfId="0" applyFont="1" applyAlignment="1">
      <alignment horizontal="right" vertical="center"/>
    </xf>
    <xf numFmtId="174" fontId="0" fillId="0" borderId="0" xfId="0" applyNumberFormat="1"/>
    <xf numFmtId="175" fontId="151" fillId="0" borderId="0" xfId="0" applyNumberFormat="1" applyFont="1"/>
    <xf numFmtId="174" fontId="145" fillId="0" borderId="0" xfId="0" applyNumberFormat="1" applyFont="1"/>
    <xf numFmtId="175" fontId="145" fillId="0" borderId="0" xfId="0" applyNumberFormat="1" applyFont="1"/>
    <xf numFmtId="0" fontId="145" fillId="0" borderId="0" xfId="0" applyFont="1"/>
    <xf numFmtId="174" fontId="114" fillId="0" borderId="0" xfId="0" applyNumberFormat="1" applyFont="1"/>
    <xf numFmtId="3" fontId="151" fillId="0" borderId="0" xfId="0" applyNumberFormat="1" applyFont="1"/>
    <xf numFmtId="174" fontId="96" fillId="0" borderId="0" xfId="0" applyNumberFormat="1" applyFont="1"/>
    <xf numFmtId="175" fontId="89" fillId="0" borderId="0" xfId="0" applyNumberFormat="1" applyFont="1"/>
    <xf numFmtId="0" fontId="48" fillId="0" borderId="0" xfId="3" applyFont="1">
      <alignment vertical="top"/>
    </xf>
    <xf numFmtId="49" fontId="48" fillId="0" borderId="0" xfId="3" quotePrefix="1" applyNumberFormat="1" applyFont="1" applyAlignme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3"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7"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2"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8" fillId="0" borderId="0" xfId="0" applyFont="1" applyFill="1" applyAlignment="1">
      <alignment vertical="center"/>
    </xf>
    <xf numFmtId="0" fontId="32" fillId="0" borderId="0" xfId="22" applyFont="1" applyFill="1" applyBorder="1" applyAlignment="1">
      <alignment horizontal="left" vertical="center" wrapText="1"/>
    </xf>
    <xf numFmtId="0" fontId="48" fillId="0" borderId="0" xfId="0" applyFont="1" applyFill="1" applyBorder="1" applyAlignment="1">
      <alignment horizontal="right" vertical="center" indent="1"/>
    </xf>
    <xf numFmtId="14" fontId="32" fillId="0" borderId="0" xfId="0" applyNumberFormat="1" applyFont="1" applyFill="1" applyBorder="1" applyAlignment="1">
      <alignment horizontal="center" vertical="center" wrapText="1"/>
    </xf>
    <xf numFmtId="0" fontId="106" fillId="0" borderId="0" xfId="0" applyFont="1" applyFill="1" applyBorder="1" applyAlignment="1">
      <alignment horizontal="center" vertical="center" wrapText="1"/>
    </xf>
    <xf numFmtId="14" fontId="106"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4" fillId="0" borderId="0" xfId="0" applyNumberFormat="1" applyFont="1" applyFill="1" applyAlignment="1">
      <alignment horizontal="center" vertical="center"/>
    </xf>
    <xf numFmtId="10" fontId="114" fillId="0" borderId="0" xfId="0" applyNumberFormat="1" applyFont="1" applyFill="1" applyAlignment="1">
      <alignment horizontal="center" vertical="center"/>
    </xf>
    <xf numFmtId="0" fontId="0" fillId="0" borderId="0" xfId="0" applyFont="1"/>
    <xf numFmtId="3" fontId="114" fillId="3" borderId="0" xfId="0" applyNumberFormat="1" applyFont="1" applyFill="1" applyBorder="1" applyAlignment="1">
      <alignment vertical="center"/>
    </xf>
    <xf numFmtId="0" fontId="2" fillId="3" borderId="0" xfId="0" applyFont="1" applyFill="1" applyBorder="1" applyAlignment="1">
      <alignment vertical="center"/>
    </xf>
    <xf numFmtId="3" fontId="2" fillId="3" borderId="0" xfId="0" applyNumberFormat="1" applyFont="1" applyFill="1" applyBorder="1" applyAlignment="1">
      <alignment horizontal="right" vertical="center" indent="1"/>
    </xf>
    <xf numFmtId="168" fontId="118"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8"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35"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30"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0" fontId="40" fillId="3" borderId="0" xfId="0" applyNumberFormat="1" applyFont="1" applyFill="1" applyBorder="1" applyAlignment="1">
      <alignment horizontal="right" vertical="center" indent="1"/>
    </xf>
    <xf numFmtId="0" fontId="40" fillId="3" borderId="0" xfId="0" applyFont="1" applyFill="1" applyAlignment="1">
      <alignment horizontal="left" vertical="center" wrapText="1"/>
    </xf>
    <xf numFmtId="166" fontId="40" fillId="3" borderId="0" xfId="1" applyNumberFormat="1" applyFont="1" applyFill="1" applyBorder="1" applyAlignment="1">
      <alignment horizontal="center" vertical="center"/>
    </xf>
    <xf numFmtId="10" fontId="40" fillId="3" borderId="0" xfId="4" applyNumberFormat="1" applyFont="1" applyFill="1" applyBorder="1" applyAlignment="1">
      <alignment horizontal="center" vertical="center"/>
    </xf>
    <xf numFmtId="3" fontId="135" fillId="3" borderId="0" xfId="0" applyNumberFormat="1" applyFont="1" applyFill="1" applyAlignment="1">
      <alignment vertical="center"/>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164" fontId="40" fillId="3" borderId="0" xfId="10" applyNumberFormat="1" applyFont="1" applyFill="1" applyBorder="1" applyAlignment="1">
      <alignment horizontal="right" vertical="center"/>
    </xf>
    <xf numFmtId="164" fontId="40" fillId="3" borderId="0" xfId="10" applyNumberFormat="1" applyFont="1" applyFill="1" applyBorder="1" applyAlignment="1">
      <alignment horizontal="right" vertical="center" indent="1"/>
    </xf>
    <xf numFmtId="10" fontId="40" fillId="3" borderId="0" xfId="4" quotePrefix="1" applyNumberFormat="1" applyFont="1" applyFill="1" applyBorder="1" applyAlignment="1">
      <alignment horizontal="center" vertical="center"/>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167" fontId="32" fillId="3" borderId="0" xfId="14" applyNumberFormat="1" applyFont="1" applyFill="1" applyBorder="1" applyAlignment="1" applyProtection="1">
      <alignment horizontal="center" vertical="center"/>
    </xf>
    <xf numFmtId="10" fontId="32" fillId="3" borderId="0" xfId="4" applyNumberFormat="1" applyFont="1" applyFill="1" applyBorder="1" applyAlignment="1" applyProtection="1">
      <alignment horizontal="center" vertical="center"/>
    </xf>
    <xf numFmtId="14" fontId="32" fillId="3" borderId="0" xfId="4" applyNumberFormat="1" applyFont="1" applyFill="1" applyBorder="1" applyAlignment="1" applyProtection="1">
      <alignment horizontal="right" vertical="center"/>
      <protection locked="0"/>
    </xf>
    <xf numFmtId="0" fontId="50" fillId="3" borderId="0" xfId="0" applyFont="1" applyFill="1" applyAlignment="1">
      <alignment vertical="center" wrapText="1"/>
    </xf>
    <xf numFmtId="0" fontId="39"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66" fontId="67" fillId="13" borderId="0" xfId="16" applyNumberFormat="1" applyFont="1" applyFill="1" applyBorder="1" applyAlignment="1">
      <alignment horizontal="center"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166" fontId="66" fillId="15" borderId="0" xfId="16" applyNumberFormat="1" applyFont="1" applyFill="1" applyBorder="1" applyAlignment="1">
      <alignment horizontal="center" vertical="center"/>
    </xf>
    <xf numFmtId="0" fontId="14" fillId="17" borderId="0" xfId="3" applyFont="1" applyFill="1" applyAlignment="1">
      <alignment vertical="center"/>
    </xf>
    <xf numFmtId="3" fontId="139" fillId="17" borderId="6" xfId="3" applyNumberFormat="1" applyFont="1" applyFill="1" applyBorder="1" applyAlignment="1">
      <alignment horizontal="right" vertical="center"/>
    </xf>
    <xf numFmtId="3" fontId="139"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21" fillId="16" borderId="6" xfId="3" applyFont="1" applyFill="1" applyBorder="1" applyAlignment="1">
      <alignment horizontal="center" vertical="center"/>
    </xf>
    <xf numFmtId="0" fontId="118" fillId="16" borderId="0" xfId="3" applyFont="1" applyFill="1" applyAlignment="1">
      <alignment horizontal="center" vertical="center" wrapText="1"/>
    </xf>
    <xf numFmtId="0" fontId="121" fillId="16" borderId="0" xfId="3" applyFont="1" applyFill="1" applyBorder="1" applyAlignment="1">
      <alignment horizontal="center" vertical="center" wrapText="1"/>
    </xf>
    <xf numFmtId="0" fontId="121" fillId="16" borderId="0" xfId="3" applyFont="1" applyFill="1" applyAlignment="1">
      <alignment horizontal="center" vertical="center" wrapText="1"/>
    </xf>
    <xf numFmtId="0" fontId="126" fillId="16" borderId="0" xfId="3" applyFont="1" applyFill="1" applyAlignment="1">
      <alignment horizontal="center" vertical="center" wrapText="1"/>
    </xf>
    <xf numFmtId="0" fontId="155" fillId="16" borderId="6" xfId="3" applyFont="1" applyFill="1" applyBorder="1" applyAlignment="1">
      <alignment horizontal="center" vertical="center"/>
    </xf>
    <xf numFmtId="0" fontId="155" fillId="16" borderId="0" xfId="3" applyFont="1" applyFill="1" applyBorder="1" applyAlignment="1">
      <alignment horizontal="center" vertical="center" wrapText="1"/>
    </xf>
    <xf numFmtId="0" fontId="155" fillId="16" borderId="0" xfId="3" applyFont="1" applyFill="1" applyAlignment="1">
      <alignment horizontal="center" vertical="center" wrapText="1"/>
    </xf>
    <xf numFmtId="3" fontId="139" fillId="17" borderId="0" xfId="3" applyNumberFormat="1" applyFont="1" applyFill="1" applyAlignment="1">
      <alignment horizontal="right" vertical="center"/>
    </xf>
    <xf numFmtId="0" fontId="118" fillId="16" borderId="0" xfId="3" applyFont="1" applyFill="1" applyAlignment="1">
      <alignment horizontal="center" vertical="center"/>
    </xf>
    <xf numFmtId="0" fontId="118" fillId="16" borderId="6" xfId="3" applyFont="1" applyFill="1" applyBorder="1" applyAlignment="1">
      <alignment horizontal="right" vertical="center"/>
    </xf>
    <xf numFmtId="0" fontId="121" fillId="16" borderId="0" xfId="28" applyFont="1" applyFill="1" applyBorder="1" applyAlignment="1">
      <alignment horizontal="center" vertical="center" wrapText="1"/>
    </xf>
    <xf numFmtId="0" fontId="126" fillId="16" borderId="0" xfId="3" applyFont="1" applyFill="1" applyAlignment="1">
      <alignment horizontal="center" vertical="center"/>
    </xf>
    <xf numFmtId="0" fontId="155" fillId="16" borderId="0" xfId="28" applyFont="1" applyFill="1" applyBorder="1" applyAlignment="1">
      <alignment horizontal="center" vertical="center" wrapText="1"/>
    </xf>
    <xf numFmtId="0" fontId="118" fillId="16" borderId="0" xfId="3" applyFont="1" applyFill="1" applyAlignment="1">
      <alignment horizontal="right" vertical="center"/>
    </xf>
    <xf numFmtId="0" fontId="32" fillId="16" borderId="0" xfId="3" applyFont="1" applyFill="1" applyAlignment="1">
      <alignment horizontal="left" vertical="center" wrapText="1"/>
    </xf>
    <xf numFmtId="0" fontId="121" fillId="16" borderId="4" xfId="3" applyFont="1" applyFill="1" applyBorder="1" applyAlignment="1">
      <alignment horizontal="center" vertical="center"/>
    </xf>
    <xf numFmtId="0" fontId="121" fillId="16" borderId="5" xfId="3" applyFont="1" applyFill="1" applyBorder="1" applyAlignment="1">
      <alignment horizontal="center" vertical="center" wrapText="1"/>
    </xf>
    <xf numFmtId="0" fontId="14" fillId="3" borderId="0" xfId="3" applyFont="1" applyFill="1" applyAlignment="1">
      <alignment vertical="center"/>
    </xf>
    <xf numFmtId="3" fontId="139"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0" fontId="14" fillId="16" borderId="0" xfId="3" applyFont="1" applyFill="1" applyAlignment="1">
      <alignment horizontal="center"/>
    </xf>
    <xf numFmtId="2" fontId="63"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8"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right" vertical="center" indent="1"/>
    </xf>
    <xf numFmtId="0" fontId="93" fillId="4" borderId="0" xfId="0" applyFont="1" applyFill="1" applyBorder="1" applyAlignment="1">
      <alignment horizontal="left" vertical="center" inden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91" fillId="4" borderId="0" xfId="0" applyFont="1" applyFill="1" applyBorder="1" applyAlignment="1">
      <alignment horizontal="right" vertical="center" indent="1"/>
    </xf>
    <xf numFmtId="0" fontId="32" fillId="4" borderId="0" xfId="3" applyFont="1" applyFill="1" applyBorder="1" applyAlignment="1">
      <alignment horizontal="center" vertical="center"/>
    </xf>
    <xf numFmtId="0" fontId="93" fillId="4" borderId="0" xfId="0"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4" fillId="3" borderId="0" xfId="19" applyNumberFormat="1" applyFont="1" applyFill="1" applyAlignment="1">
      <alignment vertical="center"/>
    </xf>
    <xf numFmtId="10" fontId="54" fillId="3" borderId="0" xfId="19" applyNumberFormat="1" applyFont="1" applyFill="1" applyAlignment="1">
      <alignment vertical="center"/>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3" fontId="56" fillId="3" borderId="0" xfId="19" applyNumberFormat="1" applyFont="1" applyFill="1" applyAlignment="1">
      <alignment vertical="center"/>
    </xf>
    <xf numFmtId="10" fontId="56" fillId="3" borderId="0" xfId="19" applyNumberFormat="1" applyFont="1" applyFill="1" applyAlignment="1">
      <alignment vertical="center"/>
    </xf>
    <xf numFmtId="3" fontId="50" fillId="4" borderId="0" xfId="19" applyNumberFormat="1" applyFont="1" applyFill="1" applyBorder="1" applyAlignment="1">
      <alignment horizontal="right" vertical="center" indent="1"/>
    </xf>
    <xf numFmtId="0" fontId="132"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9"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7"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7"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14" fontId="39" fillId="19" borderId="0" xfId="3" applyNumberFormat="1" applyFont="1" applyFill="1" applyBorder="1" applyAlignment="1" applyProtection="1">
      <alignment horizontal="center" vertical="center" wrapText="1"/>
      <protection hidden="1"/>
    </xf>
    <xf numFmtId="0" fontId="75"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7"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14" fontId="31" fillId="10" borderId="0" xfId="28" applyNumberFormat="1" applyFont="1" applyFill="1" applyBorder="1" applyAlignment="1" applyProtection="1">
      <alignment horizontal="center" vertical="center" wrapText="1"/>
      <protection hidden="1"/>
    </xf>
    <xf numFmtId="10" fontId="50" fillId="3" borderId="0" xfId="23" quotePrefix="1" applyNumberFormat="1" applyFont="1" applyFill="1" applyBorder="1" applyAlignment="1" applyProtection="1">
      <alignment horizontal="right" vertical="center" indent="1"/>
      <protection hidden="1"/>
    </xf>
    <xf numFmtId="3" fontId="50"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6" fillId="0" borderId="0" xfId="3" applyFont="1" applyFill="1" applyBorder="1" applyAlignment="1"/>
    <xf numFmtId="49" fontId="123"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9" fillId="3" borderId="0" xfId="0" applyNumberFormat="1" applyFont="1" applyFill="1" applyAlignment="1">
      <alignment vertical="center"/>
    </xf>
    <xf numFmtId="0" fontId="156" fillId="0" borderId="0" xfId="0" applyFont="1"/>
    <xf numFmtId="0" fontId="157" fillId="0" borderId="0" xfId="3" applyFont="1" applyFill="1" applyBorder="1" applyAlignment="1"/>
    <xf numFmtId="0" fontId="158" fillId="0" borderId="0" xfId="3" applyFont="1" applyFill="1" applyBorder="1" applyAlignment="1">
      <alignment horizontal="right" vertical="center"/>
    </xf>
    <xf numFmtId="0" fontId="158" fillId="0" borderId="0" xfId="3" applyFont="1" applyFill="1" applyBorder="1" applyAlignment="1">
      <alignment horizontal="left" vertical="center"/>
    </xf>
    <xf numFmtId="0" fontId="158" fillId="0" borderId="0" xfId="28" applyFont="1" applyFill="1" applyBorder="1" applyAlignment="1">
      <alignment horizontal="left" vertical="center"/>
    </xf>
    <xf numFmtId="0" fontId="162" fillId="0" borderId="0" xfId="28" applyFont="1" applyFill="1" applyBorder="1" applyAlignment="1">
      <alignment horizontal="left" vertical="center"/>
    </xf>
    <xf numFmtId="0" fontId="160" fillId="0" borderId="0" xfId="3" applyFont="1" applyFill="1" applyBorder="1" applyAlignment="1">
      <alignment horizontal="left" vertical="center"/>
    </xf>
    <xf numFmtId="0" fontId="160" fillId="0" borderId="0" xfId="3" applyFont="1" applyFill="1" applyAlignment="1">
      <alignment horizontal="left" vertical="center"/>
    </xf>
    <xf numFmtId="0" fontId="158" fillId="8" borderId="0" xfId="3" applyFont="1" applyFill="1" applyBorder="1" applyAlignment="1">
      <alignment horizontal="left" vertical="center"/>
    </xf>
    <xf numFmtId="0" fontId="160" fillId="0" borderId="0" xfId="0" applyFont="1" applyAlignment="1">
      <alignment horizontal="left" vertical="center"/>
    </xf>
    <xf numFmtId="14" fontId="160" fillId="0" borderId="0" xfId="0" applyNumberFormat="1" applyFont="1" applyAlignment="1">
      <alignment horizontal="right" vertical="center"/>
    </xf>
    <xf numFmtId="0" fontId="160" fillId="0" borderId="0" xfId="0" applyFont="1" applyAlignment="1">
      <alignment horizontal="right" vertical="center"/>
    </xf>
    <xf numFmtId="0" fontId="172" fillId="0" borderId="0" xfId="3" applyFont="1" applyAlignment="1">
      <alignment horizontal="left" vertical="center"/>
    </xf>
    <xf numFmtId="0" fontId="160" fillId="0" borderId="0" xfId="3" applyFont="1" applyAlignment="1">
      <alignment horizontal="left" vertical="center"/>
    </xf>
    <xf numFmtId="0" fontId="158" fillId="0" borderId="0" xfId="0" applyFont="1" applyAlignment="1">
      <alignment horizontal="right" vertical="center" indent="1"/>
    </xf>
    <xf numFmtId="14" fontId="173" fillId="0" borderId="0" xfId="0" applyNumberFormat="1" applyFont="1" applyAlignment="1">
      <alignment horizontal="right" vertical="center"/>
    </xf>
    <xf numFmtId="0" fontId="173" fillId="0" borderId="0" xfId="3" applyFont="1" applyFill="1">
      <alignment vertical="top"/>
    </xf>
    <xf numFmtId="0" fontId="160" fillId="0" borderId="0" xfId="0" applyFont="1" applyAlignment="1">
      <alignment horizontal="left"/>
    </xf>
    <xf numFmtId="0" fontId="159"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62" fillId="0" borderId="0" xfId="3" applyFont="1" applyFill="1" applyAlignment="1">
      <alignment horizontal="left" vertical="center"/>
    </xf>
    <xf numFmtId="0" fontId="25" fillId="0" borderId="0" xfId="3" applyFont="1" applyFill="1" applyAlignment="1">
      <alignment horizontal="center"/>
    </xf>
    <xf numFmtId="0" fontId="160" fillId="0" borderId="0" xfId="0" applyFont="1" applyFill="1" applyAlignment="1">
      <alignment horizontal="right" vertical="center"/>
    </xf>
    <xf numFmtId="0" fontId="158" fillId="0" borderId="0" xfId="3" applyFont="1" applyAlignment="1">
      <alignment horizontal="left" vertical="center"/>
    </xf>
    <xf numFmtId="0" fontId="158" fillId="16" borderId="0" xfId="3" applyFont="1" applyFill="1" applyAlignment="1">
      <alignment horizontal="center"/>
    </xf>
    <xf numFmtId="0" fontId="158" fillId="0" borderId="0" xfId="3" applyFont="1" applyFill="1" applyAlignment="1">
      <alignment horizontal="left" vertical="center"/>
    </xf>
    <xf numFmtId="0" fontId="173" fillId="0" borderId="0" xfId="3" applyFont="1" applyFill="1" applyBorder="1" applyAlignment="1">
      <alignment horizontal="left" vertical="center"/>
    </xf>
    <xf numFmtId="0" fontId="22" fillId="0" borderId="0" xfId="15" applyFont="1" applyFill="1" applyAlignment="1"/>
    <xf numFmtId="0" fontId="162" fillId="0" borderId="0" xfId="15" applyFont="1" applyFill="1" applyAlignment="1">
      <alignment horizontal="left" vertical="center"/>
    </xf>
    <xf numFmtId="0" fontId="159" fillId="0" borderId="0" xfId="24" applyFont="1"/>
    <xf numFmtId="0" fontId="159" fillId="0" borderId="0" xfId="24" quotePrefix="1" applyFont="1"/>
    <xf numFmtId="0" fontId="173" fillId="0" borderId="0" xfId="24" applyFont="1" applyAlignment="1">
      <alignment vertical="center"/>
    </xf>
    <xf numFmtId="0" fontId="88" fillId="0" borderId="0" xfId="24" applyFont="1" applyFill="1" applyAlignment="1">
      <alignment vertical="center"/>
    </xf>
    <xf numFmtId="0" fontId="179" fillId="0" borderId="0" xfId="24" applyFont="1" applyAlignment="1">
      <alignment vertical="center"/>
    </xf>
    <xf numFmtId="0" fontId="160" fillId="0" borderId="0" xfId="0" applyFont="1" applyFill="1" applyAlignment="1">
      <alignment horizontal="left" vertical="center"/>
    </xf>
    <xf numFmtId="0" fontId="173" fillId="0" borderId="0" xfId="0" applyFont="1" applyFill="1" applyAlignment="1">
      <alignment horizontal="left" vertical="center"/>
    </xf>
    <xf numFmtId="0" fontId="167" fillId="0" borderId="0" xfId="0" applyFont="1" applyFill="1" applyBorder="1" applyAlignment="1">
      <alignment vertical="center"/>
    </xf>
    <xf numFmtId="0" fontId="160" fillId="0" borderId="0" xfId="0" applyFont="1" applyFill="1" applyAlignment="1">
      <alignment horizontal="left"/>
    </xf>
    <xf numFmtId="0" fontId="173" fillId="0" borderId="0" xfId="0" applyFont="1" applyAlignment="1">
      <alignment horizontal="left" vertical="center"/>
    </xf>
    <xf numFmtId="0" fontId="172" fillId="0" borderId="0" xfId="0" applyFont="1" applyFill="1" applyBorder="1" applyAlignment="1">
      <alignment vertical="center"/>
    </xf>
    <xf numFmtId="0" fontId="159" fillId="0" borderId="0" xfId="0" applyFont="1" applyAlignment="1">
      <alignment vertical="center"/>
    </xf>
    <xf numFmtId="0" fontId="160" fillId="0" borderId="0" xfId="27" applyFont="1" applyFill="1" applyAlignment="1" applyProtection="1">
      <alignment horizontal="left"/>
      <protection locked="0"/>
    </xf>
    <xf numFmtId="0" fontId="160" fillId="0" borderId="0" xfId="0" applyFont="1" applyFill="1" applyBorder="1" applyAlignment="1">
      <alignment horizontal="left" vertical="center"/>
    </xf>
    <xf numFmtId="0" fontId="22" fillId="0" borderId="0" xfId="0" applyFont="1" applyFill="1" applyAlignment="1">
      <alignment horizontal="center"/>
    </xf>
    <xf numFmtId="0" fontId="187"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61" fillId="11" borderId="0" xfId="3" applyFont="1" applyFill="1" applyBorder="1" applyAlignment="1">
      <alignment horizontal="left" vertical="center"/>
    </xf>
    <xf numFmtId="0" fontId="161" fillId="11" borderId="0" xfId="3" applyFont="1" applyFill="1" applyBorder="1" applyAlignment="1">
      <alignment horizontal="center" vertical="center"/>
    </xf>
    <xf numFmtId="0" fontId="161" fillId="11" borderId="0" xfId="3" applyFont="1" applyFill="1" applyBorder="1" applyAlignment="1">
      <alignment horizontal="left" vertical="center" indent="1"/>
    </xf>
    <xf numFmtId="0" fontId="161"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59"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100" fillId="7" borderId="0" xfId="24" applyFont="1" applyFill="1" applyAlignment="1">
      <alignment vertical="center"/>
    </xf>
    <xf numFmtId="0" fontId="162" fillId="7" borderId="0" xfId="24" applyFont="1" applyFill="1" applyAlignment="1">
      <alignment vertical="center"/>
    </xf>
    <xf numFmtId="0" fontId="100" fillId="12" borderId="0" xfId="15" applyFont="1" applyFill="1" applyAlignment="1">
      <alignment horizontal="left" vertical="center"/>
    </xf>
    <xf numFmtId="0" fontId="162" fillId="12" borderId="0" xfId="15" applyFont="1" applyFill="1" applyAlignment="1">
      <alignment horizontal="left" vertical="center"/>
    </xf>
    <xf numFmtId="0" fontId="23" fillId="16" borderId="0" xfId="3" applyFont="1" applyFill="1" applyAlignment="1">
      <alignment horizontal="left" vertical="center"/>
    </xf>
    <xf numFmtId="0" fontId="158" fillId="16" borderId="0" xfId="3" applyFont="1" applyFill="1" applyAlignment="1">
      <alignment horizontal="left" vertical="center"/>
    </xf>
    <xf numFmtId="0" fontId="18" fillId="11" borderId="0" xfId="3" applyFont="1" applyFill="1" applyAlignment="1">
      <alignment horizontal="left" vertical="center"/>
    </xf>
    <xf numFmtId="0" fontId="162" fillId="11" borderId="0" xfId="3" applyFont="1" applyFill="1" applyAlignment="1">
      <alignment horizontal="left" vertical="center"/>
    </xf>
    <xf numFmtId="49" fontId="61" fillId="0" borderId="0" xfId="3" applyNumberFormat="1" applyFont="1" applyFill="1" applyBorder="1" applyAlignment="1">
      <alignment horizontal="right"/>
    </xf>
    <xf numFmtId="0" fontId="25" fillId="0" borderId="0" xfId="3" applyFont="1" applyFill="1" applyBorder="1" applyAlignment="1">
      <alignment horizontal="right"/>
    </xf>
    <xf numFmtId="0" fontId="100" fillId="19" borderId="0" xfId="3" applyFont="1" applyFill="1" applyBorder="1" applyAlignment="1">
      <alignment horizontal="left" vertical="center"/>
    </xf>
    <xf numFmtId="0" fontId="26" fillId="19" borderId="0" xfId="3" applyFont="1" applyFill="1" applyBorder="1" applyAlignment="1"/>
    <xf numFmtId="0" fontId="158"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35" fillId="11" borderId="0" xfId="0" applyFont="1" applyFill="1" applyAlignment="1">
      <alignment vertical="center"/>
    </xf>
    <xf numFmtId="0" fontId="188" fillId="0" borderId="0" xfId="2" applyFont="1" applyAlignment="1" applyProtection="1"/>
    <xf numFmtId="0" fontId="188" fillId="0" borderId="0" xfId="2" applyFont="1" applyAlignment="1" applyProtection="1">
      <alignment vertical="center"/>
    </xf>
    <xf numFmtId="168" fontId="11" fillId="3" borderId="0" xfId="0" applyNumberFormat="1" applyFont="1" applyFill="1" applyAlignment="1">
      <alignment horizontal="right" vertical="center" indent="1"/>
    </xf>
    <xf numFmtId="10" fontId="11" fillId="3" borderId="0" xfId="4" applyNumberFormat="1" applyFont="1" applyFill="1" applyAlignment="1">
      <alignment horizontal="right" vertical="center" wrapText="1" indent="1"/>
    </xf>
    <xf numFmtId="0" fontId="121" fillId="0" borderId="0" xfId="0" applyFont="1"/>
    <xf numFmtId="0" fontId="189" fillId="0" borderId="0" xfId="0" applyFont="1"/>
    <xf numFmtId="0" fontId="121" fillId="0" borderId="0" xfId="0" applyFont="1" applyAlignment="1">
      <alignment vertical="center"/>
    </xf>
    <xf numFmtId="0" fontId="190"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43"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43"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7"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5"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184" fillId="0" borderId="0" xfId="2" applyFont="1" applyFill="1" applyAlignment="1" applyProtection="1">
      <alignment horizontal="left" vertical="center"/>
    </xf>
    <xf numFmtId="0" fontId="34" fillId="0" borderId="0" xfId="0" applyFont="1" applyFill="1" applyBorder="1" applyAlignment="1">
      <alignment horizontal="left"/>
    </xf>
    <xf numFmtId="0" fontId="17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vertical="center" wrapText="1"/>
    </xf>
    <xf numFmtId="0" fontId="10" fillId="0" borderId="0" xfId="0" applyFont="1" applyFill="1" applyBorder="1" applyAlignment="1">
      <alignment horizontal="center"/>
    </xf>
    <xf numFmtId="0" fontId="17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91" fillId="0" borderId="0" xfId="0" applyFont="1"/>
    <xf numFmtId="0" fontId="192" fillId="0" borderId="0" xfId="0" applyFont="1"/>
    <xf numFmtId="0" fontId="193" fillId="0" borderId="0" xfId="3" applyFont="1" applyFill="1" applyBorder="1" applyAlignment="1"/>
    <xf numFmtId="0" fontId="14" fillId="19" borderId="0" xfId="0" applyFont="1" applyFill="1" applyBorder="1" applyAlignment="1">
      <alignment horizontal="center" vertical="center"/>
    </xf>
    <xf numFmtId="0" fontId="194" fillId="0" borderId="0" xfId="2" applyFont="1" applyFill="1" applyAlignment="1" applyProtection="1"/>
    <xf numFmtId="0" fontId="5" fillId="3" borderId="0" xfId="0" applyFont="1" applyFill="1" applyBorder="1" applyAlignment="1">
      <alignment horizontal="center" vertical="center"/>
    </xf>
    <xf numFmtId="0" fontId="5" fillId="3" borderId="0" xfId="0" applyFont="1" applyFill="1" applyBorder="1" applyAlignment="1">
      <alignment horizontal="center"/>
    </xf>
    <xf numFmtId="0" fontId="7"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6"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8" fillId="32" borderId="0" xfId="0" applyFont="1" applyFill="1" applyAlignment="1">
      <alignment horizontal="left" vertical="center"/>
    </xf>
    <xf numFmtId="0" fontId="97"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9" fillId="32" borderId="0" xfId="0" applyNumberFormat="1" applyFont="1" applyFill="1" applyBorder="1" applyAlignment="1">
      <alignment vertical="center"/>
    </xf>
    <xf numFmtId="168" fontId="99" fillId="35" borderId="0" xfId="0" applyNumberFormat="1" applyFont="1" applyFill="1" applyBorder="1" applyAlignment="1">
      <alignment horizontal="right" vertical="center" wrapText="1"/>
    </xf>
    <xf numFmtId="168" fontId="121" fillId="35" borderId="0" xfId="0" applyNumberFormat="1" applyFont="1" applyFill="1" applyBorder="1" applyAlignment="1">
      <alignment horizontal="right" vertical="center" wrapText="1"/>
    </xf>
    <xf numFmtId="168" fontId="121" fillId="35" borderId="0" xfId="0" applyNumberFormat="1" applyFont="1" applyFill="1" applyBorder="1" applyAlignment="1">
      <alignment vertical="center"/>
    </xf>
    <xf numFmtId="3" fontId="99" fillId="32" borderId="0" xfId="0" applyNumberFormat="1" applyFont="1" applyFill="1" applyBorder="1" applyAlignment="1">
      <alignment vertical="center"/>
    </xf>
    <xf numFmtId="0" fontId="134" fillId="32" borderId="0" xfId="0" applyFont="1" applyFill="1" applyBorder="1" applyAlignment="1">
      <alignment horizontal="center" vertical="center" wrapText="1"/>
    </xf>
    <xf numFmtId="0" fontId="97"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9" fillId="35" borderId="0" xfId="0" applyFont="1" applyFill="1" applyBorder="1" applyAlignment="1">
      <alignment horizontal="left" vertical="center" wrapText="1" indent="1"/>
    </xf>
    <xf numFmtId="0" fontId="2" fillId="32" borderId="0" xfId="0" applyFont="1" applyFill="1" applyBorder="1" applyAlignment="1">
      <alignment vertical="center"/>
    </xf>
    <xf numFmtId="181" fontId="118" fillId="32" borderId="0" xfId="0" applyNumberFormat="1" applyFont="1" applyFill="1" applyBorder="1" applyAlignment="1">
      <alignment horizontal="center" vertical="center"/>
    </xf>
    <xf numFmtId="181" fontId="158" fillId="32" borderId="0" xfId="0" applyNumberFormat="1" applyFont="1" applyFill="1" applyBorder="1" applyAlignment="1">
      <alignment horizontal="center" vertical="center"/>
    </xf>
    <xf numFmtId="3" fontId="118" fillId="35" borderId="0" xfId="0" applyNumberFormat="1" applyFont="1" applyFill="1" applyBorder="1" applyAlignment="1">
      <alignment horizontal="right" vertical="center" indent="1"/>
    </xf>
    <xf numFmtId="0" fontId="14" fillId="35" borderId="0" xfId="0" applyFont="1" applyFill="1" applyAlignment="1" applyProtection="1">
      <alignment vertical="center" wrapText="1"/>
      <protection locked="0"/>
    </xf>
    <xf numFmtId="0" fontId="40"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39" fillId="35" borderId="0" xfId="27" applyFont="1" applyFill="1" applyBorder="1" applyAlignment="1" applyProtection="1">
      <alignment horizontal="left" vertical="center" wrapText="1"/>
    </xf>
    <xf numFmtId="3" fontId="39"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3"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9"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8" fontId="39" fillId="35" borderId="0" xfId="8" applyNumberFormat="1" applyFont="1" applyFill="1" applyBorder="1" applyAlignment="1" applyProtection="1">
      <alignment horizontal="right" vertical="center" wrapText="1"/>
    </xf>
    <xf numFmtId="10" fontId="39" fillId="35" borderId="0" xfId="4" applyNumberFormat="1" applyFont="1" applyFill="1" applyBorder="1" applyAlignment="1" applyProtection="1">
      <alignment horizontal="right" vertical="center" wrapText="1"/>
    </xf>
    <xf numFmtId="0" fontId="121"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74"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1" fillId="35" borderId="0" xfId="9" applyNumberFormat="1" applyFont="1" applyFill="1" applyBorder="1" applyAlignment="1" applyProtection="1">
      <alignment horizontal="right" vertical="center"/>
    </xf>
    <xf numFmtId="9" fontId="31" fillId="35" borderId="0" xfId="9" applyNumberFormat="1" applyFont="1" applyFill="1" applyBorder="1" applyAlignment="1" applyProtection="1">
      <alignment vertical="center"/>
    </xf>
    <xf numFmtId="3" fontId="143" fillId="35" borderId="0" xfId="9" applyNumberFormat="1" applyFont="1" applyFill="1" applyBorder="1" applyAlignment="1" applyProtection="1">
      <alignment horizontal="right" vertical="center"/>
    </xf>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31" fillId="32" borderId="0" xfId="0" applyFont="1" applyFill="1" applyAlignment="1">
      <alignment vertical="center" wrapText="1"/>
    </xf>
    <xf numFmtId="10" fontId="39" fillId="32" borderId="0" xfId="1" applyNumberFormat="1" applyFont="1" applyFill="1" applyAlignment="1">
      <alignment horizontal="right" vertical="center" wrapText="1"/>
    </xf>
    <xf numFmtId="178" fontId="39" fillId="32" borderId="0" xfId="1" applyNumberFormat="1" applyFont="1" applyFill="1" applyAlignment="1">
      <alignment horizontal="right" vertical="center" wrapText="1"/>
    </xf>
    <xf numFmtId="179" fontId="39" fillId="32" borderId="0" xfId="1" applyNumberFormat="1" applyFont="1" applyFill="1" applyAlignment="1">
      <alignment horizontal="right" vertical="center" wrapText="1"/>
    </xf>
    <xf numFmtId="0" fontId="143" fillId="35" borderId="0" xfId="0" applyFont="1" applyFill="1" applyAlignment="1">
      <alignment vertical="center" wrapText="1"/>
    </xf>
    <xf numFmtId="3" fontId="121" fillId="35" borderId="0" xfId="1" applyNumberFormat="1" applyFont="1" applyFill="1" applyAlignment="1">
      <alignment horizontal="right" vertical="center"/>
    </xf>
    <xf numFmtId="0" fontId="121" fillId="0" borderId="0" xfId="0" applyFont="1" applyAlignment="1">
      <alignment horizontal="right" vertical="center"/>
    </xf>
    <xf numFmtId="0" fontId="195" fillId="0" borderId="0" xfId="0" applyFont="1"/>
    <xf numFmtId="49" fontId="32" fillId="32" borderId="0" xfId="0" applyNumberFormat="1" applyFont="1" applyFill="1" applyAlignment="1">
      <alignment horizontal="center" vertical="center" wrapText="1"/>
    </xf>
    <xf numFmtId="0" fontId="32" fillId="32" borderId="0" xfId="0" applyFont="1" applyFill="1" applyBorder="1" applyAlignment="1">
      <alignment horizontal="center" vertical="center" wrapText="1"/>
    </xf>
    <xf numFmtId="0" fontId="159" fillId="32" borderId="0" xfId="0" applyFont="1" applyFill="1" applyAlignment="1">
      <alignment horizontal="center" vertical="center" wrapText="1"/>
    </xf>
    <xf numFmtId="0" fontId="159" fillId="32" borderId="0" xfId="0" applyFont="1" applyFill="1" applyBorder="1" applyAlignment="1">
      <alignment horizontal="center" vertical="center" wrapText="1"/>
    </xf>
    <xf numFmtId="0" fontId="39" fillId="35" borderId="0" xfId="0" applyFont="1" applyFill="1" applyAlignment="1">
      <alignment horizontal="left" vertical="center" wrapText="1"/>
    </xf>
    <xf numFmtId="166" fontId="39" fillId="35" borderId="0" xfId="1" applyNumberFormat="1" applyFont="1" applyFill="1" applyBorder="1" applyAlignment="1">
      <alignment horizontal="left" vertical="center"/>
    </xf>
    <xf numFmtId="10" fontId="39" fillId="35" borderId="0" xfId="4" applyNumberFormat="1" applyFont="1" applyFill="1" applyBorder="1" applyAlignment="1">
      <alignment horizontal="center" vertical="center"/>
    </xf>
    <xf numFmtId="3" fontId="121" fillId="35" borderId="0" xfId="0" applyNumberFormat="1" applyFont="1" applyFill="1" applyAlignment="1">
      <alignment vertical="center"/>
    </xf>
    <xf numFmtId="0" fontId="164" fillId="32" borderId="0" xfId="0" applyFont="1" applyFill="1" applyBorder="1" applyAlignment="1">
      <alignment horizontal="center" vertical="center"/>
    </xf>
    <xf numFmtId="0" fontId="39" fillId="35" borderId="0" xfId="0" applyFont="1" applyFill="1" applyBorder="1" applyAlignment="1">
      <alignment horizontal="left" vertical="center"/>
    </xf>
    <xf numFmtId="3" fontId="39" fillId="35" borderId="0" xfId="11"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1"/>
    </xf>
    <xf numFmtId="3" fontId="39" fillId="35" borderId="0" xfId="11" applyNumberFormat="1" applyFont="1" applyFill="1" applyBorder="1" applyAlignment="1">
      <alignment horizontal="right" vertical="center" indent="1"/>
    </xf>
    <xf numFmtId="167" fontId="40" fillId="3" borderId="0" xfId="13" applyNumberFormat="1" applyFont="1" applyFill="1" applyBorder="1" applyAlignment="1">
      <alignment horizontal="center" vertical="center"/>
    </xf>
    <xf numFmtId="14" fontId="40" fillId="3" borderId="0" xfId="13" applyNumberFormat="1" applyFont="1" applyFill="1" applyBorder="1" applyAlignment="1">
      <alignment horizontal="right" vertical="center" wrapText="1"/>
    </xf>
    <xf numFmtId="167" fontId="40" fillId="3" borderId="0" xfId="12" applyNumberFormat="1" applyFont="1" applyFill="1" applyBorder="1" applyAlignment="1">
      <alignment horizontal="center" vertical="center"/>
    </xf>
    <xf numFmtId="0" fontId="31" fillId="32" borderId="0" xfId="0" applyFont="1" applyFill="1" applyBorder="1" applyAlignment="1">
      <alignment horizontal="center" vertical="center" wrapText="1"/>
    </xf>
    <xf numFmtId="0" fontId="33"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0" fillId="32" borderId="0" xfId="0" applyFill="1"/>
    <xf numFmtId="0" fontId="118" fillId="32" borderId="0" xfId="0" applyFont="1" applyFill="1" applyAlignment="1">
      <alignment horizontal="center" vertical="center"/>
    </xf>
    <xf numFmtId="0" fontId="39" fillId="32" borderId="0" xfId="0" applyFont="1" applyFill="1" applyAlignment="1">
      <alignment horizontal="center" vertical="center" wrapText="1"/>
    </xf>
    <xf numFmtId="0" fontId="158" fillId="32" borderId="0" xfId="0" applyFont="1" applyFill="1" applyAlignment="1">
      <alignment horizontal="center" vertical="center"/>
    </xf>
    <xf numFmtId="0" fontId="160" fillId="32" borderId="0" xfId="0" applyFont="1" applyFill="1" applyAlignment="1">
      <alignment horizontal="center" vertical="center"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60" fillId="32" borderId="0" xfId="0" applyNumberFormat="1" applyFont="1" applyFill="1" applyBorder="1" applyAlignment="1">
      <alignment horizontal="center" vertical="center"/>
    </xf>
    <xf numFmtId="0" fontId="38" fillId="32" borderId="0" xfId="0" applyFont="1" applyFill="1" applyAlignment="1">
      <alignment horizontal="center" vertical="center" wrapText="1"/>
    </xf>
    <xf numFmtId="0" fontId="39" fillId="35" borderId="0" xfId="0" applyFont="1" applyFill="1" applyBorder="1" applyAlignment="1">
      <alignment horizontal="left" vertical="center" wrapText="1" indent="2"/>
    </xf>
    <xf numFmtId="3" fontId="39" fillId="35" borderId="0" xfId="0" applyNumberFormat="1" applyFont="1" applyFill="1" applyBorder="1" applyAlignment="1">
      <alignment horizontal="right" vertical="center" indent="2"/>
    </xf>
    <xf numFmtId="10" fontId="39" fillId="35" borderId="0" xfId="0" applyNumberFormat="1" applyFont="1" applyFill="1" applyBorder="1" applyAlignment="1">
      <alignment horizontal="right" vertical="center" indent="1"/>
    </xf>
    <xf numFmtId="0" fontId="121" fillId="0" borderId="0" xfId="0" applyFont="1" applyAlignment="1">
      <alignment vertical="top" wrapText="1"/>
    </xf>
    <xf numFmtId="181" fontId="118"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1" fillId="32" borderId="0" xfId="0" applyFont="1" applyFill="1" applyBorder="1" applyAlignment="1">
      <alignment horizontal="center" vertical="center" wrapText="1"/>
    </xf>
    <xf numFmtId="0" fontId="2" fillId="0" borderId="0" xfId="0" applyFont="1" applyFill="1" applyAlignment="1">
      <alignment vertical="center"/>
    </xf>
    <xf numFmtId="0" fontId="2" fillId="37" borderId="0" xfId="0" applyFont="1" applyFill="1" applyAlignment="1">
      <alignment vertical="center"/>
    </xf>
    <xf numFmtId="0" fontId="120" fillId="37" borderId="0" xfId="0" applyFont="1" applyFill="1" applyAlignment="1">
      <alignment vertical="center"/>
    </xf>
    <xf numFmtId="0" fontId="158" fillId="37" borderId="0" xfId="0" applyFont="1" applyFill="1" applyAlignment="1">
      <alignment vertical="center"/>
    </xf>
    <xf numFmtId="0" fontId="196" fillId="0" borderId="0" xfId="3" applyFont="1" applyFill="1" applyBorder="1" applyAlignment="1">
      <alignment horizontal="left" vertical="center"/>
    </xf>
    <xf numFmtId="0" fontId="197" fillId="0" borderId="0" xfId="0" applyFont="1" applyAlignment="1">
      <alignment vertical="center"/>
    </xf>
    <xf numFmtId="0" fontId="198" fillId="0" borderId="0" xfId="0" applyFont="1"/>
    <xf numFmtId="0" fontId="118" fillId="0" borderId="0" xfId="0" applyFont="1" applyAlignment="1">
      <alignment vertical="center"/>
    </xf>
    <xf numFmtId="0" fontId="118" fillId="0" borderId="0" xfId="0" applyFont="1"/>
    <xf numFmtId="0" fontId="118" fillId="37" borderId="0" xfId="0" applyFont="1" applyFill="1" applyBorder="1" applyAlignment="1">
      <alignment horizontal="center" vertical="center" wrapText="1"/>
    </xf>
    <xf numFmtId="14" fontId="2" fillId="0" borderId="0" xfId="0" applyNumberFormat="1" applyFont="1" applyBorder="1"/>
    <xf numFmtId="0" fontId="2" fillId="0" borderId="0" xfId="0" applyFont="1" applyBorder="1"/>
    <xf numFmtId="3" fontId="2" fillId="0" borderId="0" xfId="0" applyNumberFormat="1" applyFont="1" applyBorder="1"/>
    <xf numFmtId="0" fontId="200" fillId="0" borderId="0" xfId="0" applyFont="1"/>
    <xf numFmtId="10" fontId="40" fillId="39" borderId="0" xfId="1" applyNumberFormat="1" applyFont="1" applyFill="1" applyBorder="1" applyAlignment="1" applyProtection="1">
      <alignment horizontal="right" vertical="center" indent="3"/>
      <protection hidden="1"/>
    </xf>
    <xf numFmtId="10" fontId="73" fillId="38" borderId="0" xfId="1" applyNumberFormat="1" applyFont="1" applyFill="1" applyBorder="1" applyAlignment="1">
      <alignment horizontal="right" vertical="center" indent="3"/>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9"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181" fontId="118"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wrapText="1"/>
    </xf>
    <xf numFmtId="3" fontId="33" fillId="0" borderId="0" xfId="0" applyNumberFormat="1" applyFont="1" applyFill="1" applyBorder="1" applyAlignment="1">
      <alignment vertical="center" wrapText="1"/>
    </xf>
    <xf numFmtId="3" fontId="40" fillId="3" borderId="0" xfId="1" applyNumberFormat="1" applyFont="1" applyFill="1" applyBorder="1" applyAlignment="1">
      <alignment horizontal="center" vertical="center"/>
    </xf>
    <xf numFmtId="3" fontId="39" fillId="35" borderId="0" xfId="1" applyNumberFormat="1" applyFont="1" applyFill="1" applyBorder="1" applyAlignment="1">
      <alignment horizontal="left" vertical="center"/>
    </xf>
    <xf numFmtId="0" fontId="40" fillId="0" borderId="0" xfId="0" applyFont="1" applyFill="1" applyBorder="1" applyAlignment="1">
      <alignment vertical="center"/>
    </xf>
    <xf numFmtId="167" fontId="40" fillId="0" borderId="0" xfId="13" applyNumberFormat="1" applyFont="1" applyFill="1" applyBorder="1" applyAlignment="1">
      <alignment horizontal="center" vertical="center"/>
    </xf>
    <xf numFmtId="10" fontId="40" fillId="0" borderId="0" xfId="4" applyNumberFormat="1" applyFont="1" applyFill="1" applyBorder="1" applyAlignment="1">
      <alignment horizontal="center" vertical="center"/>
    </xf>
    <xf numFmtId="14" fontId="40" fillId="0" borderId="0" xfId="13" applyNumberFormat="1" applyFont="1" applyFill="1" applyBorder="1" applyAlignment="1">
      <alignment horizontal="right" vertical="center" wrapText="1"/>
    </xf>
    <xf numFmtId="0" fontId="153" fillId="32" borderId="0" xfId="0" applyFont="1" applyFill="1" applyAlignment="1"/>
    <xf numFmtId="0" fontId="126" fillId="0" borderId="0" xfId="0" applyFont="1" applyFill="1" applyAlignment="1">
      <alignment horizontal="right" vertical="center"/>
    </xf>
    <xf numFmtId="0" fontId="158" fillId="0" borderId="0" xfId="0" applyFont="1" applyFill="1" applyAlignment="1">
      <alignment horizontal="right" vertical="center"/>
    </xf>
    <xf numFmtId="0" fontId="155" fillId="0" borderId="0" xfId="0" applyFont="1" applyFill="1" applyAlignment="1">
      <alignment horizontal="right" vertical="center"/>
    </xf>
    <xf numFmtId="183" fontId="118" fillId="37" borderId="0" xfId="0" applyNumberFormat="1" applyFont="1" applyFill="1" applyBorder="1" applyAlignment="1">
      <alignment horizontal="center" vertical="center" wrapText="1"/>
    </xf>
    <xf numFmtId="0" fontId="16" fillId="0" borderId="0" xfId="2" applyFill="1" applyAlignment="1" applyProtection="1">
      <alignment horizontal="left" vertical="center"/>
    </xf>
    <xf numFmtId="0" fontId="70" fillId="0" borderId="0" xfId="24" applyFont="1" applyAlignment="1">
      <alignment horizontal="left" vertical="center"/>
    </xf>
    <xf numFmtId="0" fontId="0" fillId="0" borderId="0" xfId="0" applyAlignment="1">
      <alignment horizontal="left"/>
    </xf>
    <xf numFmtId="0" fontId="202" fillId="37" borderId="0" xfId="0" applyFont="1" applyFill="1" applyAlignment="1">
      <alignment horizontal="center" vertical="center"/>
    </xf>
    <xf numFmtId="0" fontId="118" fillId="3" borderId="0" xfId="0" applyFont="1" applyFill="1" applyBorder="1" applyAlignment="1">
      <alignment vertical="center" wrapText="1"/>
    </xf>
    <xf numFmtId="0" fontId="31" fillId="27" borderId="0" xfId="3" applyFont="1" applyFill="1" applyBorder="1" applyAlignment="1">
      <alignment horizontal="center" vertical="center"/>
    </xf>
    <xf numFmtId="0" fontId="206" fillId="0" borderId="0" xfId="2" applyFont="1" applyFill="1" applyAlignment="1" applyProtection="1">
      <alignment horizontal="left" vertical="center"/>
    </xf>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Border="1" applyAlignment="1" applyProtection="1"/>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Border="1" applyAlignment="1" applyProtection="1">
      <alignment horizontal="left" vertical="center"/>
    </xf>
    <xf numFmtId="0" fontId="32" fillId="0" borderId="0" xfId="0" applyFont="1" applyFill="1" applyBorder="1" applyAlignment="1">
      <alignment horizontal="center" vertical="center" wrapText="1"/>
    </xf>
    <xf numFmtId="0" fontId="135" fillId="32" borderId="0" xfId="0" applyFont="1" applyFill="1" applyBorder="1" applyAlignment="1">
      <alignment vertical="center"/>
    </xf>
    <xf numFmtId="181" fontId="121" fillId="32" borderId="0" xfId="0" applyNumberFormat="1" applyFont="1" applyFill="1" applyBorder="1" applyAlignment="1">
      <alignment horizontal="center" vertical="center"/>
    </xf>
    <xf numFmtId="181" fontId="121" fillId="32" borderId="0" xfId="0" applyNumberFormat="1" applyFont="1" applyFill="1" applyBorder="1" applyAlignment="1">
      <alignment horizontal="center" vertical="center" wrapText="1"/>
    </xf>
    <xf numFmtId="181" fontId="160" fillId="32" borderId="0" xfId="0" applyNumberFormat="1" applyFont="1" applyFill="1" applyBorder="1" applyAlignment="1">
      <alignment horizontal="center" vertical="center"/>
    </xf>
    <xf numFmtId="0" fontId="135" fillId="3" borderId="0" xfId="0" applyFont="1" applyFill="1" applyBorder="1" applyAlignment="1">
      <alignment vertical="center" wrapText="1"/>
    </xf>
    <xf numFmtId="3" fontId="135" fillId="3" borderId="0" xfId="0" applyNumberFormat="1" applyFont="1" applyFill="1" applyBorder="1" applyAlignment="1">
      <alignment horizontal="right" vertical="center" indent="1"/>
    </xf>
    <xf numFmtId="0" fontId="121" fillId="3" borderId="0" xfId="0" applyFont="1" applyFill="1" applyBorder="1" applyAlignment="1">
      <alignment vertical="center"/>
    </xf>
    <xf numFmtId="0" fontId="135" fillId="3" borderId="0" xfId="0" applyFont="1" applyFill="1" applyBorder="1" applyAlignment="1">
      <alignment horizontal="right" vertical="center" indent="1"/>
    </xf>
    <xf numFmtId="0" fontId="135" fillId="3" borderId="0" xfId="0" applyFont="1" applyFill="1" applyBorder="1" applyAlignment="1">
      <alignment horizontal="left" vertical="center" indent="1"/>
    </xf>
    <xf numFmtId="0" fontId="135" fillId="3" borderId="0" xfId="0" applyFont="1" applyFill="1" applyBorder="1" applyAlignment="1">
      <alignment horizontal="left" vertical="center" wrapText="1" indent="1"/>
    </xf>
    <xf numFmtId="0" fontId="121" fillId="35" borderId="0" xfId="0" applyFont="1" applyFill="1" applyBorder="1" applyAlignment="1">
      <alignment vertical="center"/>
    </xf>
    <xf numFmtId="3" fontId="121" fillId="35" borderId="0" xfId="0" applyNumberFormat="1" applyFont="1" applyFill="1" applyBorder="1" applyAlignment="1">
      <alignment horizontal="right" vertical="center" indent="1"/>
    </xf>
    <xf numFmtId="0" fontId="135" fillId="3" borderId="0" xfId="0" applyFont="1" applyFill="1" applyBorder="1" applyAlignment="1">
      <alignment horizontal="left" vertical="center" indent="2"/>
    </xf>
    <xf numFmtId="4" fontId="135"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4" fillId="0" borderId="0" xfId="0" applyNumberFormat="1" applyFont="1" applyFill="1" applyAlignment="1">
      <alignment vertical="top"/>
    </xf>
    <xf numFmtId="0" fontId="124" fillId="2" borderId="0" xfId="0" applyFont="1" applyFill="1" applyBorder="1" applyAlignment="1">
      <alignment vertical="distributed"/>
    </xf>
    <xf numFmtId="0" fontId="167" fillId="0" borderId="0" xfId="0" applyNumberFormat="1" applyFont="1" applyFill="1" applyBorder="1" applyAlignment="1">
      <alignment vertical="center"/>
    </xf>
    <xf numFmtId="0" fontId="93" fillId="0" borderId="0" xfId="0" applyFont="1" applyAlignment="1">
      <alignment vertical="top"/>
    </xf>
    <xf numFmtId="0" fontId="39" fillId="35" borderId="0" xfId="0" applyFont="1" applyFill="1" applyBorder="1" applyAlignment="1">
      <alignment horizontal="center" vertical="center" wrapText="1"/>
    </xf>
    <xf numFmtId="181" fontId="160" fillId="32" borderId="0" xfId="0" applyNumberFormat="1" applyFont="1" applyFill="1" applyBorder="1" applyAlignment="1">
      <alignment horizontal="center" vertical="center" wrapText="1"/>
    </xf>
    <xf numFmtId="181" fontId="158" fillId="32" borderId="0" xfId="0" applyNumberFormat="1" applyFont="1" applyFill="1" applyBorder="1" applyAlignment="1">
      <alignment horizontal="center" vertical="center" wrapText="1"/>
    </xf>
    <xf numFmtId="3" fontId="139" fillId="17" borderId="0" xfId="3" applyNumberFormat="1" applyFont="1" applyFill="1" applyBorder="1" applyAlignment="1">
      <alignment horizontal="right" vertical="center"/>
    </xf>
    <xf numFmtId="0" fontId="40" fillId="3" borderId="0" xfId="0" applyFont="1" applyFill="1" applyAlignment="1">
      <alignment horizontal="left" vertical="center" wrapText="1"/>
    </xf>
    <xf numFmtId="0" fontId="40" fillId="3" borderId="0" xfId="0" applyFont="1" applyFill="1" applyAlignment="1">
      <alignment horizontal="right" vertical="center"/>
    </xf>
    <xf numFmtId="0" fontId="40" fillId="3" borderId="0" xfId="0" applyFont="1" applyFill="1" applyAlignment="1">
      <alignment horizontal="left" vertical="center" indent="1"/>
    </xf>
    <xf numFmtId="0" fontId="40" fillId="3" borderId="0" xfId="0" applyFont="1" applyFill="1" applyAlignment="1">
      <alignment horizontal="left" vertical="center"/>
    </xf>
    <xf numFmtId="14" fontId="0" fillId="0" borderId="0" xfId="0" applyNumberFormat="1"/>
    <xf numFmtId="0" fontId="40" fillId="3" borderId="0" xfId="0" applyFont="1" applyFill="1" applyAlignment="1">
      <alignment horizontal="left" vertical="center" indent="2"/>
    </xf>
    <xf numFmtId="3" fontId="40" fillId="3" borderId="0" xfId="0" applyNumberFormat="1" applyFont="1" applyFill="1" applyAlignment="1">
      <alignment horizontal="right" vertical="center" indent="2"/>
    </xf>
    <xf numFmtId="3" fontId="40" fillId="3" borderId="0" xfId="1" applyNumberFormat="1" applyFont="1" applyFill="1" applyBorder="1" applyAlignment="1">
      <alignment horizontal="right" vertical="center" indent="2"/>
    </xf>
    <xf numFmtId="0" fontId="32" fillId="32" borderId="0" xfId="0" applyFont="1" applyFill="1" applyBorder="1" applyAlignment="1">
      <alignment horizontal="center" vertical="center" wrapText="1"/>
    </xf>
    <xf numFmtId="14" fontId="31" fillId="19" borderId="8" xfId="3" applyNumberFormat="1" applyFont="1" applyFill="1" applyBorder="1" applyAlignment="1" applyProtection="1">
      <alignment horizontal="center" vertical="center" wrapText="1"/>
      <protection hidden="1"/>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218" fillId="0" borderId="0" xfId="0" applyFont="1" applyAlignment="1">
      <alignment vertical="center"/>
    </xf>
    <xf numFmtId="10" fontId="73" fillId="32" borderId="0" xfId="4" applyNumberFormat="1" applyFont="1" applyFill="1" applyBorder="1" applyAlignment="1">
      <alignment horizontal="right" vertical="center" wrapText="1" indent="3"/>
    </xf>
    <xf numFmtId="10" fontId="40" fillId="3" borderId="0" xfId="4"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2"/>
    </xf>
    <xf numFmtId="0" fontId="135" fillId="0" borderId="0" xfId="0" applyFont="1" applyAlignment="1">
      <alignment vertical="center"/>
    </xf>
    <xf numFmtId="0" fontId="121" fillId="20" borderId="0" xfId="0" applyFont="1" applyFill="1" applyAlignment="1">
      <alignment horizontal="center" vertical="center" wrapText="1"/>
    </xf>
    <xf numFmtId="3" fontId="135" fillId="3" borderId="0" xfId="0" applyNumberFormat="1" applyFont="1" applyFill="1" applyAlignment="1">
      <alignment horizontal="right" vertical="center" indent="1"/>
    </xf>
    <xf numFmtId="14" fontId="135" fillId="3" borderId="0" xfId="0" applyNumberFormat="1" applyFont="1" applyFill="1" applyAlignment="1">
      <alignment horizontal="right" vertical="center" indent="1"/>
    </xf>
    <xf numFmtId="0" fontId="121" fillId="10" borderId="0" xfId="0" applyFont="1" applyFill="1" applyAlignment="1">
      <alignment horizontal="center" vertical="center" wrapText="1"/>
    </xf>
    <xf numFmtId="0" fontId="223" fillId="0" borderId="0" xfId="2" applyFont="1" applyFill="1" applyAlignment="1" applyProtection="1">
      <alignment horizontal="left" vertical="center"/>
    </xf>
    <xf numFmtId="0" fontId="224" fillId="0" borderId="0" xfId="2" applyFont="1" applyFill="1" applyAlignment="1" applyProtection="1">
      <alignment horizontal="left" vertical="center"/>
    </xf>
    <xf numFmtId="0" fontId="222" fillId="0" borderId="0" xfId="2" applyFont="1" applyFill="1" applyBorder="1" applyAlignment="1" applyProtection="1">
      <alignment horizontal="left" vertical="center"/>
    </xf>
    <xf numFmtId="0" fontId="227" fillId="0" borderId="0" xfId="0" applyFont="1" applyAlignment="1">
      <alignment horizontal="left" vertical="center"/>
    </xf>
    <xf numFmtId="174" fontId="89" fillId="3" borderId="0" xfId="21" applyNumberFormat="1" applyFont="1" applyFill="1" applyAlignment="1">
      <alignment vertical="center"/>
    </xf>
    <xf numFmtId="175" fontId="89" fillId="3" borderId="0" xfId="0" applyNumberFormat="1" applyFont="1" applyFill="1" applyBorder="1" applyAlignment="1">
      <alignmen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50" fillId="40" borderId="0" xfId="0" applyFont="1" applyFill="1" applyBorder="1" applyAlignment="1">
      <alignment horizontal="center" vertical="center" wrapText="1"/>
    </xf>
    <xf numFmtId="0" fontId="32" fillId="40" borderId="0" xfId="0" applyFont="1" applyFill="1" applyBorder="1" applyAlignment="1">
      <alignment horizontal="center" wrapText="1"/>
    </xf>
    <xf numFmtId="0" fontId="32" fillId="40" borderId="0" xfId="0" applyFont="1" applyFill="1" applyBorder="1" applyAlignment="1">
      <alignment horizontal="center" vertical="center" wrapText="1"/>
    </xf>
    <xf numFmtId="0" fontId="159" fillId="40" borderId="0" xfId="0" applyFont="1" applyFill="1" applyBorder="1" applyAlignment="1">
      <alignment horizontal="center" vertical="center" wrapText="1"/>
    </xf>
    <xf numFmtId="0" fontId="154" fillId="40"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9"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9"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35" fillId="3" borderId="0" xfId="24" applyNumberFormat="1" applyFont="1" applyFill="1" applyAlignment="1">
      <alignment horizontal="right" vertical="center" indent="1"/>
    </xf>
    <xf numFmtId="3" fontId="135" fillId="3" borderId="0" xfId="24" applyNumberFormat="1" applyFont="1" applyFill="1" applyAlignment="1">
      <alignment horizontal="right" vertical="center" indent="1"/>
    </xf>
    <xf numFmtId="0" fontId="39" fillId="12" borderId="0" xfId="3" applyFont="1" applyFill="1" applyBorder="1" applyAlignment="1">
      <alignment horizontal="center" vertical="center"/>
    </xf>
    <xf numFmtId="0" fontId="39" fillId="12" borderId="0" xfId="3" applyFont="1" applyFill="1" applyBorder="1" applyAlignment="1">
      <alignment horizontal="right" vertical="center"/>
    </xf>
    <xf numFmtId="14" fontId="121" fillId="0" borderId="0" xfId="3" applyNumberFormat="1" applyFont="1" applyFill="1" applyBorder="1" applyAlignment="1">
      <alignment horizontal="center" vertical="center"/>
    </xf>
    <xf numFmtId="0" fontId="32" fillId="0" borderId="0" xfId="0" applyFont="1" applyAlignment="1">
      <alignment horizontal="right" vertical="center" indent="1"/>
    </xf>
    <xf numFmtId="3" fontId="0" fillId="0" borderId="0" xfId="0" applyNumberFormat="1" applyAlignment="1">
      <alignment vertical="center"/>
    </xf>
    <xf numFmtId="168" fontId="0" fillId="0" borderId="0" xfId="0" applyNumberFormat="1"/>
    <xf numFmtId="4" fontId="0" fillId="0" borderId="0" xfId="0" applyNumberFormat="1"/>
    <xf numFmtId="0" fontId="186"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8" fillId="3" borderId="0" xfId="0" applyFont="1" applyFill="1" applyBorder="1" applyAlignment="1">
      <alignment horizontal="left" vertical="center" wrapText="1" indent="1"/>
    </xf>
    <xf numFmtId="0" fontId="158" fillId="3" borderId="0" xfId="0" applyFont="1" applyFill="1" applyBorder="1" applyAlignment="1">
      <alignment horizontal="left" vertical="center" wrapText="1" indent="1"/>
    </xf>
    <xf numFmtId="0" fontId="115" fillId="3" borderId="0" xfId="0" applyFont="1" applyFill="1" applyBorder="1" applyAlignment="1">
      <alignment horizontal="center" vertical="center"/>
    </xf>
    <xf numFmtId="0" fontId="157" fillId="3" borderId="0" xfId="0" applyFont="1" applyFill="1" applyBorder="1" applyAlignment="1">
      <alignment horizontal="center" vertical="center"/>
    </xf>
    <xf numFmtId="0" fontId="2" fillId="3" borderId="0" xfId="0" applyFont="1" applyFill="1" applyBorder="1" applyAlignment="1">
      <alignment horizontal="center" vertical="center" wrapText="1"/>
    </xf>
    <xf numFmtId="0" fontId="116" fillId="3" borderId="0" xfId="0" applyFont="1" applyFill="1" applyBorder="1" applyAlignment="1">
      <alignment horizontal="center" vertical="center" wrapText="1"/>
    </xf>
    <xf numFmtId="0" fontId="117" fillId="3" borderId="0" xfId="0" applyFont="1" applyFill="1" applyBorder="1" applyAlignment="1">
      <alignment horizontal="center" vertical="center"/>
    </xf>
    <xf numFmtId="0" fontId="115" fillId="3" borderId="0" xfId="0" applyFont="1" applyFill="1" applyBorder="1" applyAlignment="1">
      <alignment horizontal="center" vertical="center" wrapText="1"/>
    </xf>
    <xf numFmtId="0" fontId="185" fillId="3" borderId="0" xfId="0" applyFont="1" applyFill="1" applyBorder="1" applyAlignment="1">
      <alignment horizontal="center" vertical="center"/>
    </xf>
    <xf numFmtId="0" fontId="143" fillId="34"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33"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7" fillId="32" borderId="0" xfId="0" applyFont="1" applyFill="1" applyBorder="1" applyAlignment="1">
      <alignment horizontal="center" vertical="center" wrapText="1"/>
    </xf>
    <xf numFmtId="0" fontId="137"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10" fontId="99" fillId="35" borderId="0" xfId="0" applyNumberFormat="1" applyFont="1" applyFill="1" applyBorder="1" applyAlignment="1">
      <alignment horizontal="center" vertical="center"/>
    </xf>
    <xf numFmtId="3" fontId="99"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167" fillId="0" borderId="0" xfId="0" applyFont="1" applyFill="1" applyBorder="1" applyAlignment="1">
      <alignment horizontal="left" vertical="center" wrapText="1"/>
    </xf>
    <xf numFmtId="0" fontId="44" fillId="0" borderId="0" xfId="0" applyFont="1" applyFill="1" applyBorder="1" applyAlignment="1">
      <alignment horizontal="center" vertical="center" wrapText="1"/>
    </xf>
    <xf numFmtId="182" fontId="40" fillId="32" borderId="0" xfId="27" applyNumberFormat="1" applyFont="1" applyFill="1" applyBorder="1" applyAlignment="1" applyProtection="1">
      <alignment horizontal="center" vertical="center" wrapText="1"/>
      <protection locked="0"/>
    </xf>
    <xf numFmtId="182"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4" fillId="2" borderId="0" xfId="0" applyFont="1" applyFill="1" applyBorder="1" applyAlignment="1">
      <alignment horizontal="left" vertical="top" wrapText="1"/>
    </xf>
    <xf numFmtId="0" fontId="167"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25" fillId="0" borderId="0" xfId="0" applyFont="1" applyFill="1" applyBorder="1" applyAlignment="1">
      <alignment horizontal="justify" vertical="top" wrapText="1"/>
    </xf>
    <xf numFmtId="0" fontId="172" fillId="0" borderId="0" xfId="0" applyFont="1" applyFill="1" applyBorder="1" applyAlignment="1">
      <alignment horizontal="justify" vertical="top" wrapText="1"/>
    </xf>
    <xf numFmtId="0" fontId="159" fillId="32" borderId="0" xfId="0" applyFont="1" applyFill="1" applyBorder="1" applyAlignment="1">
      <alignment horizontal="center" vertical="center"/>
    </xf>
    <xf numFmtId="0" fontId="159"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167" fillId="0" borderId="0" xfId="0" applyFont="1" applyFill="1" applyAlignment="1">
      <alignment horizontal="justify" vertical="top" wrapText="1"/>
    </xf>
    <xf numFmtId="0" fontId="168" fillId="0" borderId="0" xfId="0" applyFont="1" applyAlignment="1">
      <alignment horizontal="justify" vertical="top" wrapText="1"/>
    </xf>
    <xf numFmtId="0" fontId="33" fillId="0" borderId="0" xfId="0" applyFont="1" applyFill="1" applyAlignment="1">
      <alignment horizontal="justify" vertical="top" wrapText="1"/>
    </xf>
    <xf numFmtId="0" fontId="0" fillId="0" borderId="0" xfId="0" applyAlignment="1">
      <alignment horizontal="justify" vertical="top" wrapText="1"/>
    </xf>
    <xf numFmtId="0" fontId="168" fillId="0" borderId="0" xfId="0" applyFont="1" applyFill="1" applyAlignment="1">
      <alignment horizontal="justify" vertical="top" wrapText="1"/>
    </xf>
    <xf numFmtId="0" fontId="124" fillId="0" borderId="0" xfId="0" applyNumberFormat="1" applyFont="1" applyFill="1" applyAlignment="1">
      <alignment horizontal="left" vertical="top"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8" fillId="32" borderId="0" xfId="0" applyFont="1" applyFill="1" applyAlignment="1">
      <alignment horizontal="center" vertical="center"/>
    </xf>
    <xf numFmtId="14" fontId="159"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31"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0" fontId="0" fillId="0" borderId="0" xfId="0" applyFill="1" applyAlignment="1">
      <alignment wrapText="1"/>
    </xf>
    <xf numFmtId="0" fontId="153" fillId="32" borderId="0" xfId="0" applyFont="1" applyFill="1" applyAlignment="1">
      <alignment horizontal="center"/>
    </xf>
    <xf numFmtId="0" fontId="40" fillId="3" borderId="0" xfId="0" applyFont="1" applyFill="1" applyAlignment="1">
      <alignment horizontal="left" vertical="center" wrapText="1"/>
    </xf>
    <xf numFmtId="0" fontId="32" fillId="0" borderId="0" xfId="0" applyFont="1" applyFill="1" applyAlignment="1">
      <alignment horizontal="center" vertical="center" wrapText="1"/>
    </xf>
    <xf numFmtId="0" fontId="0" fillId="0" borderId="0" xfId="0" applyFill="1" applyAlignment="1">
      <alignment horizontal="center" vertical="center"/>
    </xf>
    <xf numFmtId="0" fontId="118" fillId="32" borderId="0" xfId="0" applyFont="1" applyFill="1" applyAlignment="1">
      <alignment horizontal="center" vertical="center" wrapText="1"/>
    </xf>
    <xf numFmtId="0" fontId="0" fillId="32" borderId="0" xfId="0" applyFill="1" applyAlignment="1">
      <alignment horizontal="center"/>
    </xf>
    <xf numFmtId="0" fontId="14" fillId="40" borderId="0" xfId="0" applyFont="1" applyFill="1" applyBorder="1" applyAlignment="1">
      <alignment horizontal="center" vertical="center" wrapText="1"/>
    </xf>
    <xf numFmtId="0" fontId="70" fillId="0" borderId="0" xfId="24" applyFont="1" applyAlignment="1">
      <alignment horizontal="left" vertical="center" wrapText="1"/>
    </xf>
    <xf numFmtId="0" fontId="173" fillId="0" borderId="0" xfId="24" applyFont="1" applyAlignment="1">
      <alignment horizontal="left" vertical="center" wrapText="1"/>
    </xf>
    <xf numFmtId="0" fontId="70" fillId="0" borderId="0" xfId="24" applyFont="1" applyAlignment="1">
      <alignment horizontal="right" vertical="center" wrapText="1"/>
    </xf>
    <xf numFmtId="0" fontId="50" fillId="0" borderId="0" xfId="0" applyFont="1" applyAlignment="1">
      <alignment horizontal="right"/>
    </xf>
    <xf numFmtId="0" fontId="0" fillId="0" borderId="0" xfId="0" applyAlignment="1"/>
    <xf numFmtId="0" fontId="39" fillId="12" borderId="0" xfId="3" applyFont="1" applyFill="1" applyBorder="1" applyAlignment="1">
      <alignment horizontal="center" vertical="center" wrapText="1"/>
    </xf>
    <xf numFmtId="0" fontId="14"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39" fillId="15" borderId="0" xfId="3" applyNumberFormat="1" applyFont="1" applyFill="1" applyBorder="1" applyAlignment="1">
      <alignment horizontal="center" vertical="center"/>
    </xf>
    <xf numFmtId="0" fontId="39" fillId="12" borderId="0" xfId="3" applyFont="1" applyFill="1" applyBorder="1" applyAlignment="1">
      <alignment horizontal="center" vertical="center"/>
    </xf>
    <xf numFmtId="0" fontId="118" fillId="16" borderId="1" xfId="3" applyFont="1" applyFill="1" applyBorder="1" applyAlignment="1">
      <alignment horizontal="center" vertical="center" wrapText="1"/>
    </xf>
    <xf numFmtId="0" fontId="118" fillId="16" borderId="2" xfId="3" applyFont="1" applyFill="1" applyBorder="1" applyAlignment="1">
      <alignment horizontal="center" vertical="center" wrapText="1"/>
    </xf>
    <xf numFmtId="0" fontId="118" fillId="16" borderId="3" xfId="3" applyFont="1" applyFill="1" applyBorder="1" applyAlignment="1">
      <alignment horizontal="center" vertical="center" wrapText="1"/>
    </xf>
    <xf numFmtId="0" fontId="121" fillId="0" borderId="0" xfId="0" applyFont="1" applyAlignment="1">
      <alignment horizontal="left" vertical="top" wrapText="1"/>
    </xf>
    <xf numFmtId="0" fontId="39" fillId="11" borderId="0" xfId="0" applyFont="1" applyFill="1" applyBorder="1" applyAlignment="1">
      <alignment horizontal="center"/>
    </xf>
    <xf numFmtId="0" fontId="70" fillId="0" borderId="0" xfId="0" applyFont="1" applyBorder="1" applyAlignment="1">
      <alignment horizontal="center" vertical="center"/>
    </xf>
    <xf numFmtId="0" fontId="162"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71" fillId="0" borderId="0" xfId="0" applyFont="1" applyAlignment="1">
      <alignment horizontal="left" vertical="center" wrapText="1"/>
    </xf>
    <xf numFmtId="0" fontId="171" fillId="0" borderId="0" xfId="0" applyFont="1" applyAlignment="1">
      <alignment horizontal="left" vertical="top" wrapText="1"/>
    </xf>
    <xf numFmtId="0" fontId="78"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20"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0" applyFont="1" applyFill="1" applyAlignment="1">
      <alignment horizontal="center" vertical="center" wrapText="1"/>
    </xf>
    <xf numFmtId="0" fontId="32" fillId="0" borderId="0" xfId="3" applyFont="1" applyFill="1" applyBorder="1" applyAlignment="1">
      <alignment horizontal="center" vertical="center" wrapText="1"/>
    </xf>
  </cellXfs>
  <cellStyles count="32">
    <cellStyle name="Comma" xfId="1" builtinId="3"/>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Percent" xfId="4" builtinId="5"/>
    <cellStyle name="Percent 2" xfId="30"/>
  </cellStyles>
  <dxfs count="0"/>
  <tableStyles count="0" defaultTableStyle="TableStyleMedium2" defaultPivotStyle="PivotStyleMedium9"/>
  <colors>
    <mruColors>
      <color rgb="FFFFFFCC"/>
      <color rgb="FFFF7C80"/>
      <color rgb="FFFFFF00"/>
      <color rgb="FF00CCFF"/>
      <color rgb="FF00FFFF"/>
      <color rgb="FF008000"/>
      <color rgb="FFF8F8F8"/>
      <color rgb="FFCCFFFF"/>
      <color rgb="FFCCFF99"/>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vremeni%20i%20prolazni%20racun_NO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anfanet@SSL\DavWWWRoot\s\SSRZ\D\DSR\PUBLIKACIJE\1%20Mjese&#269;ni%20izvje&#353;taj\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t="str">
            <v/>
          </cell>
          <cell r="HF17" t="str">
            <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t="str">
            <v/>
          </cell>
          <cell r="HF18" t="str">
            <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t="str">
            <v/>
          </cell>
          <cell r="HF19" t="str">
            <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t="str">
            <v/>
          </cell>
          <cell r="HF20" t="str">
            <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t="str">
            <v/>
          </cell>
          <cell r="HF21" t="str">
            <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t="str">
            <v/>
          </cell>
          <cell r="HF22" t="str">
            <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t="str">
            <v/>
          </cell>
          <cell r="HF23" t="str">
            <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t="str">
            <v/>
          </cell>
          <cell r="HF24" t="str">
            <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t="str">
            <v/>
          </cell>
          <cell r="HF25" t="str">
            <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t="str">
            <v/>
          </cell>
          <cell r="HF26" t="str">
            <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t="str">
            <v/>
          </cell>
          <cell r="HF27" t="str">
            <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t="str">
            <v/>
          </cell>
          <cell r="HF28" t="str">
            <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t="str">
            <v/>
          </cell>
          <cell r="HF29" t="str">
            <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t="str">
            <v/>
          </cell>
          <cell r="HF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t="str">
            <v/>
          </cell>
          <cell r="HF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t="str">
            <v/>
          </cell>
          <cell r="HF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t="str">
            <v/>
          </cell>
          <cell r="HF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t="str">
            <v/>
          </cell>
          <cell r="HF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t="str">
            <v/>
          </cell>
          <cell r="HF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t="str">
            <v/>
          </cell>
          <cell r="HF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t="str">
            <v/>
          </cell>
          <cell r="HF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t="str">
            <v/>
          </cell>
          <cell r="HF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t="str">
            <v/>
          </cell>
          <cell r="HF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t="str">
            <v/>
          </cell>
          <cell r="HF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t="str">
            <v/>
          </cell>
          <cell r="HF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6"/>
  </cols>
  <sheetData>
    <row r="1" spans="1:9" ht="21" customHeight="1">
      <c r="A1" s="726"/>
      <c r="B1" s="727"/>
      <c r="C1" s="727"/>
      <c r="D1" s="727"/>
      <c r="E1" s="727"/>
      <c r="F1" s="727"/>
      <c r="G1" s="727"/>
      <c r="H1" s="727"/>
      <c r="I1" s="727"/>
    </row>
    <row r="2" spans="1:9" ht="18">
      <c r="A2" s="968"/>
      <c r="B2" s="968"/>
      <c r="C2" s="968"/>
      <c r="D2" s="968"/>
      <c r="E2" s="968"/>
      <c r="F2" s="968"/>
      <c r="G2" s="968"/>
      <c r="H2" s="968"/>
      <c r="I2" s="968"/>
    </row>
    <row r="3" spans="1:9" ht="18">
      <c r="A3" s="728"/>
      <c r="B3" s="728"/>
      <c r="C3" s="728"/>
      <c r="D3" s="728"/>
      <c r="E3" s="728"/>
      <c r="F3" s="728"/>
      <c r="G3" s="728"/>
      <c r="H3" s="728"/>
      <c r="I3" s="728"/>
    </row>
    <row r="4" spans="1:9" ht="16.5">
      <c r="A4" s="969"/>
      <c r="B4" s="969"/>
      <c r="C4" s="969"/>
      <c r="D4" s="969"/>
      <c r="E4" s="969"/>
      <c r="F4" s="969"/>
      <c r="G4" s="969"/>
      <c r="H4" s="969"/>
      <c r="I4" s="969"/>
    </row>
    <row r="5" spans="1:9" ht="15" customHeight="1">
      <c r="A5" s="729"/>
      <c r="B5" s="729"/>
      <c r="C5" s="729"/>
      <c r="D5" s="729"/>
      <c r="E5" s="729"/>
      <c r="F5" s="729"/>
      <c r="G5" s="729"/>
      <c r="H5" s="729"/>
      <c r="I5" s="729"/>
    </row>
    <row r="6" spans="1:9" ht="15" customHeight="1">
      <c r="A6" s="730"/>
      <c r="B6" s="730"/>
      <c r="C6" s="730"/>
      <c r="D6" s="730"/>
      <c r="E6" s="730"/>
      <c r="F6" s="730"/>
      <c r="G6" s="730"/>
      <c r="H6" s="730"/>
      <c r="I6" s="730"/>
    </row>
    <row r="7" spans="1:9">
      <c r="A7" s="737"/>
      <c r="B7" s="737"/>
      <c r="C7" s="737"/>
      <c r="D7" s="737"/>
      <c r="E7" s="737"/>
      <c r="F7" s="737"/>
      <c r="G7" s="737"/>
      <c r="H7" s="737"/>
      <c r="I7" s="737"/>
    </row>
    <row r="8" spans="1:9">
      <c r="A8" s="731"/>
      <c r="B8" s="731"/>
      <c r="C8" s="731"/>
      <c r="D8" s="731"/>
      <c r="E8" s="731"/>
      <c r="F8" s="731"/>
      <c r="G8" s="731"/>
      <c r="H8" s="731"/>
      <c r="I8" s="731"/>
    </row>
    <row r="9" spans="1:9">
      <c r="A9" s="970" t="s">
        <v>1441</v>
      </c>
      <c r="B9" s="971"/>
      <c r="C9" s="971"/>
      <c r="D9" s="971"/>
      <c r="E9" s="971"/>
      <c r="F9" s="971"/>
      <c r="G9" s="971"/>
      <c r="H9" s="971"/>
      <c r="I9" s="971"/>
    </row>
    <row r="10" spans="1:9">
      <c r="A10" s="732"/>
      <c r="B10" s="732"/>
      <c r="C10" s="732"/>
      <c r="D10" s="732"/>
      <c r="E10" s="732"/>
      <c r="F10" s="732"/>
      <c r="G10" s="732"/>
      <c r="H10" s="732"/>
      <c r="I10" s="732"/>
    </row>
    <row r="11" spans="1:9">
      <c r="A11" s="732"/>
      <c r="B11" s="732"/>
      <c r="C11" s="732"/>
      <c r="D11" s="732"/>
      <c r="E11" s="732"/>
      <c r="F11" s="732"/>
      <c r="G11" s="732"/>
      <c r="H11" s="732"/>
      <c r="I11" s="732"/>
    </row>
    <row r="12" spans="1:9">
      <c r="A12" s="732"/>
      <c r="B12" s="732"/>
      <c r="C12" s="732"/>
      <c r="D12" s="732"/>
      <c r="E12" s="732"/>
      <c r="F12" s="732"/>
      <c r="G12" s="732"/>
      <c r="H12" s="732"/>
      <c r="I12" s="732"/>
    </row>
    <row r="13" spans="1:9">
      <c r="A13" s="732"/>
      <c r="B13" s="732"/>
      <c r="C13" s="732"/>
      <c r="D13" s="732"/>
      <c r="E13" s="732"/>
      <c r="F13" s="732"/>
      <c r="G13" s="732"/>
      <c r="H13" s="732"/>
      <c r="I13" s="732"/>
    </row>
    <row r="14" spans="1:9">
      <c r="A14" s="732"/>
      <c r="B14" s="732"/>
      <c r="C14" s="732"/>
      <c r="D14" s="732"/>
      <c r="E14" s="732"/>
      <c r="F14" s="732"/>
      <c r="G14" s="732"/>
      <c r="H14" s="732"/>
      <c r="I14" s="732"/>
    </row>
    <row r="15" spans="1:9">
      <c r="A15" s="732"/>
      <c r="B15" s="732"/>
      <c r="C15" s="732"/>
      <c r="D15" s="732"/>
      <c r="E15" s="732"/>
      <c r="F15" s="732"/>
      <c r="G15" s="732"/>
      <c r="H15" s="732"/>
      <c r="I15" s="732"/>
    </row>
    <row r="16" spans="1:9">
      <c r="A16" s="732"/>
      <c r="B16" s="732"/>
      <c r="C16" s="732"/>
      <c r="D16" s="732"/>
      <c r="E16" s="732"/>
      <c r="F16" s="732"/>
      <c r="G16" s="732"/>
      <c r="H16" s="732"/>
      <c r="I16" s="732"/>
    </row>
    <row r="17" spans="1:9">
      <c r="A17" s="732"/>
      <c r="B17" s="732"/>
      <c r="C17" s="732"/>
      <c r="D17" s="732"/>
      <c r="E17" s="732"/>
      <c r="F17" s="732"/>
      <c r="G17" s="732"/>
      <c r="H17" s="732"/>
      <c r="I17" s="732"/>
    </row>
    <row r="18" spans="1:9" ht="30">
      <c r="A18" s="972" t="s">
        <v>0</v>
      </c>
      <c r="B18" s="972"/>
      <c r="C18" s="972"/>
      <c r="D18" s="972"/>
      <c r="E18" s="972"/>
      <c r="F18" s="972"/>
      <c r="G18" s="972"/>
      <c r="H18" s="972"/>
      <c r="I18" s="972"/>
    </row>
    <row r="19" spans="1:9" ht="18.75" customHeight="1">
      <c r="A19" s="733"/>
      <c r="B19" s="733"/>
      <c r="C19" s="733"/>
      <c r="D19" s="733"/>
      <c r="E19" s="733"/>
      <c r="F19" s="733"/>
      <c r="G19" s="733"/>
      <c r="H19" s="733"/>
      <c r="I19" s="733"/>
    </row>
    <row r="20" spans="1:9" ht="18.75" customHeight="1">
      <c r="A20" s="973" t="s">
        <v>1358</v>
      </c>
      <c r="B20" s="973"/>
      <c r="C20" s="973"/>
      <c r="D20" s="973"/>
      <c r="E20" s="973"/>
      <c r="F20" s="973"/>
      <c r="G20" s="973"/>
      <c r="H20" s="973"/>
      <c r="I20" s="973"/>
    </row>
    <row r="21" spans="1:9" ht="18.75" customHeight="1">
      <c r="A21" s="734"/>
      <c r="B21" s="734"/>
      <c r="C21" s="734"/>
      <c r="D21" s="734"/>
      <c r="E21" s="734"/>
      <c r="F21" s="734"/>
      <c r="G21" s="734"/>
      <c r="H21" s="734"/>
      <c r="I21" s="734"/>
    </row>
    <row r="22" spans="1:9" ht="26.25" customHeight="1">
      <c r="A22" s="974" t="s">
        <v>1</v>
      </c>
      <c r="B22" s="974"/>
      <c r="C22" s="974"/>
      <c r="D22" s="974"/>
      <c r="E22" s="974"/>
      <c r="F22" s="974"/>
      <c r="G22" s="974"/>
      <c r="H22" s="974"/>
      <c r="I22" s="974"/>
    </row>
    <row r="23" spans="1:9" ht="18.75">
      <c r="A23" s="735"/>
      <c r="B23" s="735"/>
      <c r="C23" s="735"/>
      <c r="D23" s="735"/>
      <c r="E23" s="735"/>
      <c r="F23" s="735"/>
      <c r="G23" s="735"/>
      <c r="H23" s="735"/>
      <c r="I23" s="735"/>
    </row>
    <row r="24" spans="1:9" ht="18.75" customHeight="1">
      <c r="A24" s="964" t="s">
        <v>1359</v>
      </c>
      <c r="B24" s="964"/>
      <c r="C24" s="964"/>
      <c r="D24" s="964"/>
      <c r="E24" s="964"/>
      <c r="F24" s="964"/>
      <c r="G24" s="964"/>
      <c r="H24" s="964"/>
      <c r="I24" s="964"/>
    </row>
    <row r="25" spans="1:9">
      <c r="A25" s="732"/>
      <c r="B25" s="732"/>
      <c r="C25" s="732"/>
      <c r="D25" s="732"/>
      <c r="E25" s="732"/>
      <c r="F25" s="732"/>
      <c r="G25" s="732"/>
      <c r="H25" s="732"/>
      <c r="I25" s="732"/>
    </row>
    <row r="26" spans="1:9">
      <c r="A26" s="732"/>
      <c r="B26" s="732"/>
      <c r="C26" s="732"/>
      <c r="D26" s="732"/>
      <c r="E26" s="732"/>
      <c r="F26" s="732"/>
      <c r="G26" s="732"/>
      <c r="H26" s="732"/>
      <c r="I26" s="732"/>
    </row>
    <row r="27" spans="1:9">
      <c r="A27" s="732"/>
      <c r="B27" s="732"/>
      <c r="C27" s="732"/>
      <c r="D27" s="732"/>
      <c r="E27" s="732"/>
      <c r="F27" s="732"/>
      <c r="G27" s="732"/>
      <c r="H27" s="732"/>
      <c r="I27" s="732"/>
    </row>
    <row r="28" spans="1:9">
      <c r="A28" s="732"/>
      <c r="B28" s="732"/>
      <c r="C28" s="732"/>
      <c r="D28" s="732"/>
      <c r="E28" s="732"/>
      <c r="F28" s="732"/>
      <c r="G28" s="732"/>
      <c r="H28" s="732"/>
      <c r="I28" s="732"/>
    </row>
    <row r="29" spans="1:9">
      <c r="A29" s="732"/>
      <c r="B29" s="732"/>
      <c r="C29" s="732"/>
      <c r="D29" s="732"/>
      <c r="E29" s="732"/>
      <c r="F29" s="732"/>
      <c r="G29" s="732"/>
      <c r="H29" s="732"/>
      <c r="I29" s="732"/>
    </row>
    <row r="30" spans="1:9">
      <c r="A30" s="732"/>
      <c r="B30" s="732"/>
      <c r="C30" s="732"/>
      <c r="D30" s="732"/>
      <c r="E30" s="732"/>
      <c r="F30" s="732"/>
      <c r="G30" s="732"/>
      <c r="H30" s="732"/>
      <c r="I30" s="732"/>
    </row>
    <row r="31" spans="1:9">
      <c r="A31" s="732"/>
      <c r="B31" s="732"/>
      <c r="C31" s="732"/>
      <c r="D31" s="732"/>
      <c r="E31" s="732"/>
      <c r="F31" s="732"/>
      <c r="G31" s="732"/>
      <c r="H31" s="732"/>
      <c r="I31" s="732"/>
    </row>
    <row r="32" spans="1:9">
      <c r="A32" s="732"/>
      <c r="B32" s="732"/>
      <c r="C32" s="732"/>
      <c r="D32" s="732"/>
      <c r="E32" s="732"/>
      <c r="F32" s="732"/>
      <c r="G32" s="732"/>
      <c r="H32" s="732"/>
      <c r="I32" s="732"/>
    </row>
    <row r="33" spans="1:9">
      <c r="A33" s="732"/>
      <c r="B33" s="732"/>
      <c r="C33" s="732"/>
      <c r="D33" s="732"/>
      <c r="E33" s="732"/>
      <c r="F33" s="732"/>
      <c r="G33" s="732"/>
      <c r="H33" s="732"/>
      <c r="I33" s="732"/>
    </row>
    <row r="34" spans="1:9">
      <c r="A34" s="732"/>
      <c r="B34" s="732"/>
      <c r="C34" s="732"/>
      <c r="D34" s="732"/>
      <c r="E34" s="732"/>
      <c r="F34" s="732"/>
      <c r="G34" s="732"/>
      <c r="H34" s="732"/>
      <c r="I34" s="732"/>
    </row>
    <row r="35" spans="1:9">
      <c r="A35" s="732"/>
      <c r="B35" s="732"/>
      <c r="C35" s="732"/>
      <c r="D35" s="732"/>
      <c r="E35" s="732"/>
      <c r="F35" s="732"/>
      <c r="G35" s="732"/>
      <c r="H35" s="732"/>
      <c r="I35" s="732"/>
    </row>
    <row r="36" spans="1:9">
      <c r="A36" s="965"/>
      <c r="B36" s="965"/>
      <c r="C36" s="965"/>
      <c r="D36" s="965"/>
      <c r="E36" s="965"/>
      <c r="F36" s="965"/>
      <c r="G36" s="965"/>
      <c r="H36" s="965"/>
      <c r="I36" s="965"/>
    </row>
    <row r="37" spans="1:9" ht="50.25" customHeight="1">
      <c r="A37" s="966" t="s">
        <v>2</v>
      </c>
      <c r="B37" s="966"/>
      <c r="C37" s="966"/>
      <c r="D37" s="966"/>
      <c r="E37" s="966"/>
      <c r="F37" s="966"/>
      <c r="G37" s="966"/>
      <c r="H37" s="966"/>
      <c r="I37" s="966"/>
    </row>
    <row r="38" spans="1:9">
      <c r="A38" s="736"/>
      <c r="B38" s="736"/>
      <c r="C38" s="736"/>
      <c r="D38" s="736"/>
      <c r="E38" s="736"/>
      <c r="F38" s="736"/>
      <c r="G38" s="736"/>
      <c r="H38" s="736"/>
      <c r="I38" s="736"/>
    </row>
    <row r="39" spans="1:9" ht="65.25" customHeight="1">
      <c r="A39" s="967" t="s">
        <v>3</v>
      </c>
      <c r="B39" s="967"/>
      <c r="C39" s="967"/>
      <c r="D39" s="967"/>
      <c r="E39" s="967"/>
      <c r="F39" s="967"/>
      <c r="G39" s="967"/>
      <c r="H39" s="967"/>
      <c r="I39" s="967"/>
    </row>
    <row r="40" spans="1:9">
      <c r="A40" s="737"/>
      <c r="B40" s="737"/>
      <c r="C40" s="737"/>
      <c r="D40" s="737"/>
      <c r="E40" s="737"/>
      <c r="F40" s="737"/>
      <c r="G40" s="737"/>
      <c r="H40" s="737"/>
      <c r="I40" s="737"/>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heetViews>
  <sheetFormatPr defaultRowHeight="15"/>
  <cols>
    <col min="1" max="1" width="35.140625" customWidth="1"/>
    <col min="2" max="2" width="13.7109375" bestFit="1" customWidth="1"/>
    <col min="3" max="3" width="9" bestFit="1" customWidth="1"/>
    <col min="4" max="4" width="11.140625" bestFit="1" customWidth="1"/>
    <col min="5" max="5" width="9.28515625" bestFit="1" customWidth="1"/>
    <col min="6" max="6" width="10" customWidth="1"/>
    <col min="7" max="7" width="11" customWidth="1"/>
  </cols>
  <sheetData>
    <row r="1" spans="1:8" ht="12.75" customHeight="1">
      <c r="A1" s="156" t="s">
        <v>826</v>
      </c>
      <c r="G1" s="142" t="str">
        <f>Naslovnica!A20</f>
        <v>Listopad 2019.</v>
      </c>
    </row>
    <row r="2" spans="1:8" ht="12.75" customHeight="1">
      <c r="A2" s="594" t="s">
        <v>827</v>
      </c>
      <c r="G2" s="596" t="str">
        <f>Naslovnica!A24</f>
        <v>October 2019</v>
      </c>
    </row>
    <row r="3" spans="1:8" ht="12.75" customHeight="1"/>
    <row r="4" spans="1:8" ht="12.75" customHeight="1">
      <c r="F4" s="74"/>
      <c r="G4" s="14" t="s">
        <v>411</v>
      </c>
    </row>
    <row r="5" spans="1:8" ht="19.5" customHeight="1">
      <c r="A5" s="1002" t="s">
        <v>677</v>
      </c>
      <c r="B5" s="1025" t="s">
        <v>680</v>
      </c>
      <c r="C5" s="1025"/>
      <c r="D5" s="1025"/>
      <c r="E5" s="1025"/>
      <c r="F5" s="1025"/>
      <c r="G5" s="1025"/>
    </row>
    <row r="6" spans="1:8" ht="26.25" customHeight="1">
      <c r="A6" s="1002"/>
      <c r="B6" s="1007" t="str">
        <f>Naslovnica!A20</f>
        <v>Listopad 2019.</v>
      </c>
      <c r="C6" s="1026"/>
      <c r="D6" s="1027" t="s">
        <v>19</v>
      </c>
      <c r="E6" s="1027"/>
      <c r="F6" s="1028" t="s">
        <v>306</v>
      </c>
      <c r="G6" s="1028"/>
    </row>
    <row r="7" spans="1:8">
      <c r="A7" s="1002"/>
      <c r="B7" s="1005" t="str">
        <f>Naslovnica!A24</f>
        <v>October 2019</v>
      </c>
      <c r="C7" s="1029"/>
      <c r="D7" s="1030" t="s">
        <v>48</v>
      </c>
      <c r="E7" s="1030"/>
      <c r="F7" s="1030" t="s">
        <v>56</v>
      </c>
      <c r="G7" s="1030"/>
    </row>
    <row r="8" spans="1:8">
      <c r="A8" s="1002"/>
      <c r="B8" s="772" t="s">
        <v>29</v>
      </c>
      <c r="C8" s="772" t="s">
        <v>30</v>
      </c>
      <c r="D8" s="751" t="s">
        <v>29</v>
      </c>
      <c r="E8" s="751" t="s">
        <v>327</v>
      </c>
      <c r="F8" s="751" t="s">
        <v>29</v>
      </c>
      <c r="G8" s="751" t="s">
        <v>327</v>
      </c>
    </row>
    <row r="9" spans="1:8">
      <c r="A9" s="1002"/>
      <c r="B9" s="773" t="s">
        <v>31</v>
      </c>
      <c r="C9" s="773" t="s">
        <v>32</v>
      </c>
      <c r="D9" s="807" t="s">
        <v>31</v>
      </c>
      <c r="E9" s="807" t="s">
        <v>328</v>
      </c>
      <c r="F9" s="807" t="s">
        <v>31</v>
      </c>
      <c r="G9" s="807" t="s">
        <v>328</v>
      </c>
    </row>
    <row r="10" spans="1:8">
      <c r="A10" s="404" t="s">
        <v>35</v>
      </c>
      <c r="B10" s="405">
        <v>720944.98519000004</v>
      </c>
      <c r="C10" s="406">
        <v>0.14751715465865453</v>
      </c>
      <c r="D10" s="405">
        <v>9131.2341800000286</v>
      </c>
      <c r="E10" s="407">
        <v>1.2828122759701799E-2</v>
      </c>
      <c r="F10" s="408">
        <v>102597.18530000001</v>
      </c>
      <c r="G10" s="407">
        <v>0.16592148515487781</v>
      </c>
      <c r="H10" s="54"/>
    </row>
    <row r="11" spans="1:8">
      <c r="A11" s="404" t="s">
        <v>36</v>
      </c>
      <c r="B11" s="405">
        <v>1803807.6675</v>
      </c>
      <c r="C11" s="406">
        <v>0.36908859916812869</v>
      </c>
      <c r="D11" s="409">
        <v>16340.650219999952</v>
      </c>
      <c r="E11" s="407">
        <v>9.1417911838538313E-3</v>
      </c>
      <c r="F11" s="408">
        <v>227732.55258999998</v>
      </c>
      <c r="G11" s="407">
        <v>0.14449346381755701</v>
      </c>
      <c r="H11" s="54"/>
    </row>
    <row r="12" spans="1:8">
      <c r="A12" s="404" t="s">
        <v>49</v>
      </c>
      <c r="B12" s="405">
        <v>290859.35288000002</v>
      </c>
      <c r="C12" s="406">
        <v>5.9514588524958473E-2</v>
      </c>
      <c r="D12" s="409">
        <v>3666.2467900000629</v>
      </c>
      <c r="E12" s="407">
        <v>1.2765789680380113E-2</v>
      </c>
      <c r="F12" s="408">
        <v>48559.596850000031</v>
      </c>
      <c r="G12" s="407">
        <v>0.20041124946072042</v>
      </c>
    </row>
    <row r="13" spans="1:8">
      <c r="A13" s="404" t="s">
        <v>283</v>
      </c>
      <c r="B13" s="405">
        <v>11624.719009999999</v>
      </c>
      <c r="C13" s="406">
        <v>2.3786079483022354E-3</v>
      </c>
      <c r="D13" s="409">
        <v>774.725989999999</v>
      </c>
      <c r="E13" s="407">
        <v>7.1403362985757779E-2</v>
      </c>
      <c r="F13" s="408">
        <v>7060.0578399999986</v>
      </c>
      <c r="G13" s="407">
        <v>1.5466773057330778</v>
      </c>
    </row>
    <row r="14" spans="1:8">
      <c r="A14" s="404" t="s">
        <v>284</v>
      </c>
      <c r="B14" s="405">
        <v>7119.6441500000001</v>
      </c>
      <c r="C14" s="406">
        <v>1.4567958287598655E-3</v>
      </c>
      <c r="D14" s="409">
        <v>186.1554900000001</v>
      </c>
      <c r="E14" s="407">
        <v>2.6848748029826508E-2</v>
      </c>
      <c r="F14" s="408">
        <v>-11980.700270000001</v>
      </c>
      <c r="G14" s="407">
        <v>-0.62725048337112654</v>
      </c>
    </row>
    <row r="15" spans="1:8">
      <c r="A15" s="404" t="s">
        <v>38</v>
      </c>
      <c r="B15" s="405">
        <v>306679.34964999999</v>
      </c>
      <c r="C15" s="406">
        <v>6.2751619030974773E-2</v>
      </c>
      <c r="D15" s="409">
        <v>3031.3869399999967</v>
      </c>
      <c r="E15" s="407">
        <v>9.9832283179028813E-3</v>
      </c>
      <c r="F15" s="408">
        <v>45968.72451</v>
      </c>
      <c r="G15" s="407">
        <v>0.17632087102439753</v>
      </c>
    </row>
    <row r="16" spans="1:8">
      <c r="A16" s="404" t="s">
        <v>39</v>
      </c>
      <c r="B16" s="405">
        <v>258690.69925999999</v>
      </c>
      <c r="C16" s="406">
        <v>5.2932354999925213E-2</v>
      </c>
      <c r="D16" s="409">
        <v>3145.9140499999921</v>
      </c>
      <c r="E16" s="407">
        <v>1.2310617285399728E-2</v>
      </c>
      <c r="F16" s="408">
        <v>38620.112889999989</v>
      </c>
      <c r="G16" s="407">
        <v>0.17548966232619945</v>
      </c>
    </row>
    <row r="17" spans="1:9">
      <c r="A17" s="404" t="s">
        <v>40</v>
      </c>
      <c r="B17" s="405">
        <v>1487467.79959</v>
      </c>
      <c r="C17" s="406">
        <v>0.30436027984029612</v>
      </c>
      <c r="D17" s="410">
        <v>16532.184480000054</v>
      </c>
      <c r="E17" s="407">
        <v>1.1239230534753064E-2</v>
      </c>
      <c r="F17" s="408">
        <v>197291.04827999999</v>
      </c>
      <c r="G17" s="407">
        <v>0.15291784484542736</v>
      </c>
    </row>
    <row r="18" spans="1:9" ht="18.75" customHeight="1">
      <c r="A18" s="808" t="s">
        <v>437</v>
      </c>
      <c r="B18" s="809">
        <v>4887194.2172300005</v>
      </c>
      <c r="C18" s="810">
        <v>1</v>
      </c>
      <c r="D18" s="809">
        <v>52808.498140000738</v>
      </c>
      <c r="E18" s="810">
        <v>1.092351773493605E-2</v>
      </c>
      <c r="F18" s="811">
        <v>655848.57799000014</v>
      </c>
      <c r="G18" s="810">
        <v>0.15499763760915508</v>
      </c>
    </row>
    <row r="19" spans="1:9" ht="12.75" customHeight="1">
      <c r="A19" s="23" t="s">
        <v>676</v>
      </c>
    </row>
    <row r="20" spans="1:9" ht="12.75" customHeight="1"/>
    <row r="22" spans="1:9">
      <c r="A22" s="156" t="s">
        <v>828</v>
      </c>
      <c r="B22" s="274"/>
      <c r="C22" s="274"/>
      <c r="D22" s="274"/>
      <c r="E22" s="274"/>
      <c r="F22" s="274"/>
      <c r="G22" s="142" t="str">
        <f>Naslovnica!A20</f>
        <v>Listopad 2019.</v>
      </c>
    </row>
    <row r="23" spans="1:9">
      <c r="A23" s="594" t="s">
        <v>829</v>
      </c>
      <c r="B23" s="274"/>
      <c r="C23" s="274"/>
      <c r="D23" s="274"/>
      <c r="E23" s="274"/>
      <c r="F23" s="274"/>
      <c r="G23" s="596" t="str">
        <f>Naslovnica!A24</f>
        <v>October 2019</v>
      </c>
    </row>
    <row r="24" spans="1:9">
      <c r="A24" s="274"/>
      <c r="B24" s="274"/>
      <c r="C24" s="274"/>
      <c r="D24" s="274"/>
      <c r="E24" s="274"/>
      <c r="F24" s="274"/>
      <c r="G24" s="274"/>
      <c r="H24" s="274"/>
      <c r="I24" s="274"/>
    </row>
    <row r="25" spans="1:9" ht="21.75">
      <c r="A25" s="833"/>
      <c r="B25" s="834" t="s">
        <v>678</v>
      </c>
      <c r="C25" s="1011" t="s">
        <v>679</v>
      </c>
      <c r="D25" s="1011"/>
      <c r="E25" s="1011"/>
      <c r="F25" s="1011"/>
      <c r="G25" s="1011"/>
      <c r="H25" s="274"/>
      <c r="I25" s="274"/>
    </row>
    <row r="26" spans="1:9" ht="33.75">
      <c r="A26" s="833" t="s">
        <v>677</v>
      </c>
      <c r="B26" s="833" t="str">
        <f>Naslovnica!A20</f>
        <v>Listopad 2019.</v>
      </c>
      <c r="C26" s="833" t="s">
        <v>329</v>
      </c>
      <c r="D26" s="833" t="s">
        <v>69</v>
      </c>
      <c r="E26" s="833" t="s">
        <v>53</v>
      </c>
      <c r="F26" s="833" t="s">
        <v>1058</v>
      </c>
      <c r="G26" s="833" t="s">
        <v>55</v>
      </c>
      <c r="H26" s="274"/>
      <c r="I26" s="274"/>
    </row>
    <row r="27" spans="1:9" ht="33.75">
      <c r="A27" s="833"/>
      <c r="B27" s="802" t="str">
        <f>Naslovnica!A24</f>
        <v>October 2019</v>
      </c>
      <c r="C27" s="802" t="s">
        <v>330</v>
      </c>
      <c r="D27" s="802" t="s">
        <v>56</v>
      </c>
      <c r="E27" s="802" t="s">
        <v>57</v>
      </c>
      <c r="F27" s="802" t="s">
        <v>58</v>
      </c>
      <c r="G27" s="802" t="s">
        <v>59</v>
      </c>
      <c r="H27" s="274"/>
      <c r="I27" s="274"/>
    </row>
    <row r="28" spans="1:9">
      <c r="A28" s="404" t="s">
        <v>35</v>
      </c>
      <c r="B28" s="814">
        <v>273.94540000000001</v>
      </c>
      <c r="C28" s="401">
        <v>2.3457369679145135E-3</v>
      </c>
      <c r="D28" s="401">
        <v>6.8145680439134271E-2</v>
      </c>
      <c r="E28" s="401">
        <v>6.7277187779656078E-2</v>
      </c>
      <c r="F28" s="401">
        <v>6.5345588572732316E-2</v>
      </c>
      <c r="G28" s="813">
        <v>37958</v>
      </c>
      <c r="H28" s="274"/>
      <c r="I28" s="274"/>
    </row>
    <row r="29" spans="1:9">
      <c r="A29" s="404" t="s">
        <v>36</v>
      </c>
      <c r="B29" s="812">
        <v>274.82130000000001</v>
      </c>
      <c r="C29" s="401">
        <v>4.6595334544339284E-3</v>
      </c>
      <c r="D29" s="401">
        <v>0.10201069284554576</v>
      </c>
      <c r="E29" s="401">
        <v>8.7174510819277629E-2</v>
      </c>
      <c r="F29" s="401">
        <v>6.4811005036944591E-2</v>
      </c>
      <c r="G29" s="813">
        <v>37893</v>
      </c>
      <c r="H29" s="274"/>
      <c r="I29" s="274"/>
    </row>
    <row r="30" spans="1:9">
      <c r="A30" s="404" t="s">
        <v>49</v>
      </c>
      <c r="B30" s="812">
        <v>177.429</v>
      </c>
      <c r="C30" s="401">
        <v>5.7706152110696962E-3</v>
      </c>
      <c r="D30" s="401">
        <v>0.11510685112991381</v>
      </c>
      <c r="E30" s="401">
        <v>0.1004932182490752</v>
      </c>
      <c r="F30" s="401">
        <v>3.6449302869668632E-2</v>
      </c>
      <c r="G30" s="813">
        <v>37923</v>
      </c>
      <c r="H30" s="274"/>
      <c r="I30" s="274"/>
    </row>
    <row r="31" spans="1:9">
      <c r="A31" s="404" t="s">
        <v>283</v>
      </c>
      <c r="B31" s="812">
        <v>1236.6602</v>
      </c>
      <c r="C31" s="401">
        <v>6.9541267027961595E-3</v>
      </c>
      <c r="D31" s="401">
        <v>0.12135873118351714</v>
      </c>
      <c r="E31" s="401">
        <v>0.11668541714694181</v>
      </c>
      <c r="F31" s="401">
        <v>0.11590115890417385</v>
      </c>
      <c r="G31" s="813">
        <v>43062</v>
      </c>
      <c r="H31" s="274"/>
      <c r="I31" s="274"/>
    </row>
    <row r="32" spans="1:9">
      <c r="A32" s="404" t="s">
        <v>284</v>
      </c>
      <c r="B32" s="812">
        <v>1104.8942999999999</v>
      </c>
      <c r="C32" s="401">
        <v>2.0368233427807692E-3</v>
      </c>
      <c r="D32" s="401">
        <v>5.2011672067351133E-2</v>
      </c>
      <c r="E32" s="401">
        <v>5.3715747624191845E-2</v>
      </c>
      <c r="F32" s="401">
        <v>5.2846403191458613E-2</v>
      </c>
      <c r="G32" s="813">
        <v>43062</v>
      </c>
      <c r="H32" s="274"/>
      <c r="I32" s="274"/>
    </row>
    <row r="33" spans="1:9">
      <c r="A33" s="404" t="s">
        <v>38</v>
      </c>
      <c r="B33" s="812">
        <v>235.17320000000001</v>
      </c>
      <c r="C33" s="401">
        <v>4.6358634359728867E-3</v>
      </c>
      <c r="D33" s="411">
        <v>0.11785119952162693</v>
      </c>
      <c r="E33" s="401">
        <v>0.11016845138399778</v>
      </c>
      <c r="F33" s="401">
        <v>6.0147081919211143E-2</v>
      </c>
      <c r="G33" s="813">
        <v>38425</v>
      </c>
      <c r="H33" s="274"/>
      <c r="I33" s="274"/>
    </row>
    <row r="34" spans="1:9">
      <c r="A34" s="404" t="s">
        <v>39</v>
      </c>
      <c r="B34" s="812">
        <v>227.41919999999999</v>
      </c>
      <c r="C34" s="401">
        <v>-7.3427282148541551E-5</v>
      </c>
      <c r="D34" s="411">
        <v>7.3082345746819266E-2</v>
      </c>
      <c r="E34" s="401">
        <v>7.4620264379629209E-2</v>
      </c>
      <c r="F34" s="401">
        <v>5.7722184587514436E-2</v>
      </c>
      <c r="G34" s="813">
        <v>38425</v>
      </c>
      <c r="H34" s="274"/>
      <c r="I34" s="274"/>
    </row>
    <row r="35" spans="1:9">
      <c r="A35" s="404" t="s">
        <v>40</v>
      </c>
      <c r="B35" s="812">
        <v>256.71379999999999</v>
      </c>
      <c r="C35" s="401">
        <v>6.2792053212727961E-3</v>
      </c>
      <c r="D35" s="401">
        <v>8.0457109379143077E-2</v>
      </c>
      <c r="E35" s="401">
        <v>6.979639955976924E-2</v>
      </c>
      <c r="F35" s="401">
        <v>5.6187199414124978E-2</v>
      </c>
      <c r="G35" s="813">
        <v>37474</v>
      </c>
      <c r="H35" s="274"/>
      <c r="I35" s="274"/>
    </row>
    <row r="36" spans="1:9">
      <c r="A36" s="863"/>
      <c r="B36" s="864"/>
      <c r="C36" s="865"/>
      <c r="D36" s="865"/>
      <c r="E36" s="865"/>
      <c r="F36" s="865"/>
      <c r="G36" s="866"/>
      <c r="H36" s="274"/>
      <c r="I36" s="274"/>
    </row>
    <row r="37" spans="1:9">
      <c r="A37" s="23" t="s">
        <v>676</v>
      </c>
      <c r="B37" s="274"/>
      <c r="C37" s="274"/>
      <c r="D37" s="274"/>
      <c r="E37" s="274"/>
      <c r="F37" s="274"/>
      <c r="G37" s="274"/>
      <c r="H37" s="274"/>
      <c r="I37" s="274"/>
    </row>
    <row r="38" spans="1:9">
      <c r="A38" s="277" t="s">
        <v>138</v>
      </c>
      <c r="B38" s="276"/>
      <c r="C38" s="276"/>
      <c r="D38" s="276"/>
      <c r="E38" s="276"/>
      <c r="F38" s="276"/>
      <c r="G38" s="276"/>
      <c r="H38" s="276"/>
      <c r="I38" s="276"/>
    </row>
    <row r="39" spans="1:9">
      <c r="A39" s="622" t="s">
        <v>285</v>
      </c>
      <c r="B39" s="275"/>
      <c r="C39" s="275"/>
      <c r="D39" s="275"/>
      <c r="E39" s="275"/>
      <c r="F39" s="275"/>
      <c r="G39" s="275"/>
      <c r="H39" s="275"/>
      <c r="I39" s="275"/>
    </row>
    <row r="40" spans="1:9">
      <c r="A40" s="277" t="s">
        <v>286</v>
      </c>
      <c r="B40" s="276"/>
      <c r="C40" s="276"/>
      <c r="D40" s="276"/>
      <c r="E40" s="276"/>
      <c r="F40" s="276"/>
      <c r="G40" s="276"/>
      <c r="H40" s="276"/>
      <c r="I40" s="276"/>
    </row>
    <row r="41" spans="1:9">
      <c r="A41" s="622" t="s">
        <v>287</v>
      </c>
      <c r="B41" s="275"/>
      <c r="C41" s="275"/>
      <c r="D41" s="275"/>
      <c r="E41" s="275"/>
      <c r="F41" s="275"/>
      <c r="G41" s="275"/>
      <c r="H41" s="275"/>
      <c r="I41" s="275"/>
    </row>
    <row r="42" spans="1:9">
      <c r="A42" s="274"/>
      <c r="B42" s="274"/>
      <c r="C42" s="274"/>
      <c r="D42" s="274"/>
      <c r="E42" s="274"/>
      <c r="F42" s="274"/>
      <c r="G42" s="274"/>
      <c r="H42" s="274"/>
      <c r="I42" s="274"/>
    </row>
    <row r="43" spans="1:9">
      <c r="A43" s="683" t="s">
        <v>97</v>
      </c>
      <c r="B43" s="296"/>
      <c r="C43" s="296"/>
      <c r="D43" s="296"/>
      <c r="E43" s="296"/>
      <c r="F43" s="296"/>
      <c r="G43" s="296"/>
      <c r="H43" s="296"/>
      <c r="I43" s="8"/>
    </row>
    <row r="44" spans="1:9">
      <c r="G44" s="28" t="s">
        <v>1027</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28515625" customWidth="1"/>
    <col min="2" max="19" width="8.5703125" customWidth="1"/>
  </cols>
  <sheetData>
    <row r="1" spans="1:20" ht="12.75" customHeight="1">
      <c r="A1" s="146" t="s">
        <v>830</v>
      </c>
      <c r="S1" s="142" t="str">
        <f>Naslovnica!A20</f>
        <v>Listopad 2019.</v>
      </c>
    </row>
    <row r="2" spans="1:20" ht="12.75" customHeight="1">
      <c r="A2" s="621" t="s">
        <v>831</v>
      </c>
      <c r="S2" s="596" t="str">
        <f>Naslovnica!A24</f>
        <v>October 2019</v>
      </c>
    </row>
    <row r="3" spans="1:20" ht="12.75" customHeight="1"/>
    <row r="4" spans="1:20" ht="12.75" customHeight="1">
      <c r="P4" s="71"/>
      <c r="Q4" s="71"/>
      <c r="R4" s="71"/>
      <c r="S4" s="25" t="s">
        <v>522</v>
      </c>
    </row>
    <row r="5" spans="1:20" ht="33" customHeight="1">
      <c r="A5" s="1031" t="s">
        <v>675</v>
      </c>
      <c r="B5" s="1001" t="s">
        <v>60</v>
      </c>
      <c r="C5" s="1001"/>
      <c r="D5" s="1001" t="s">
        <v>61</v>
      </c>
      <c r="E5" s="1032"/>
      <c r="F5" s="1001" t="s">
        <v>62</v>
      </c>
      <c r="G5" s="1001"/>
      <c r="H5" s="1033" t="s">
        <v>283</v>
      </c>
      <c r="I5" s="1034"/>
      <c r="J5" s="1033" t="s">
        <v>284</v>
      </c>
      <c r="K5" s="1034"/>
      <c r="L5" s="1001" t="s">
        <v>63</v>
      </c>
      <c r="M5" s="1001"/>
      <c r="N5" s="1001" t="s">
        <v>64</v>
      </c>
      <c r="O5" s="1001"/>
      <c r="P5" s="1001" t="s">
        <v>65</v>
      </c>
      <c r="Q5" s="1001"/>
      <c r="R5" s="1001" t="s">
        <v>521</v>
      </c>
      <c r="S5" s="1001"/>
    </row>
    <row r="6" spans="1:20">
      <c r="A6" s="1031"/>
      <c r="B6" s="816" t="s">
        <v>33</v>
      </c>
      <c r="C6" s="816" t="s">
        <v>34</v>
      </c>
      <c r="D6" s="816" t="s">
        <v>33</v>
      </c>
      <c r="E6" s="816" t="s">
        <v>34</v>
      </c>
      <c r="F6" s="816" t="s">
        <v>33</v>
      </c>
      <c r="G6" s="816" t="s">
        <v>34</v>
      </c>
      <c r="H6" s="816" t="s">
        <v>33</v>
      </c>
      <c r="I6" s="816" t="s">
        <v>34</v>
      </c>
      <c r="J6" s="816" t="s">
        <v>33</v>
      </c>
      <c r="K6" s="816" t="s">
        <v>34</v>
      </c>
      <c r="L6" s="816" t="s">
        <v>34</v>
      </c>
      <c r="M6" s="816" t="s">
        <v>34</v>
      </c>
      <c r="N6" s="816" t="s">
        <v>33</v>
      </c>
      <c r="O6" s="816" t="s">
        <v>34</v>
      </c>
      <c r="P6" s="816" t="s">
        <v>33</v>
      </c>
      <c r="Q6" s="816" t="s">
        <v>34</v>
      </c>
      <c r="R6" s="816" t="s">
        <v>33</v>
      </c>
      <c r="S6" s="816" t="s">
        <v>34</v>
      </c>
    </row>
    <row r="7" spans="1:20">
      <c r="A7" s="1031"/>
      <c r="B7" s="817" t="s">
        <v>31</v>
      </c>
      <c r="C7" s="817" t="s">
        <v>32</v>
      </c>
      <c r="D7" s="817" t="s">
        <v>31</v>
      </c>
      <c r="E7" s="817" t="s">
        <v>32</v>
      </c>
      <c r="F7" s="817" t="s">
        <v>31</v>
      </c>
      <c r="G7" s="817" t="s">
        <v>32</v>
      </c>
      <c r="H7" s="817" t="s">
        <v>31</v>
      </c>
      <c r="I7" s="817" t="s">
        <v>32</v>
      </c>
      <c r="J7" s="817" t="s">
        <v>31</v>
      </c>
      <c r="K7" s="817" t="s">
        <v>32</v>
      </c>
      <c r="L7" s="817" t="s">
        <v>32</v>
      </c>
      <c r="M7" s="817" t="s">
        <v>32</v>
      </c>
      <c r="N7" s="817" t="s">
        <v>31</v>
      </c>
      <c r="O7" s="817" t="s">
        <v>32</v>
      </c>
      <c r="P7" s="817" t="s">
        <v>31</v>
      </c>
      <c r="Q7" s="817" t="s">
        <v>32</v>
      </c>
      <c r="R7" s="817" t="s">
        <v>31</v>
      </c>
      <c r="S7" s="817" t="s">
        <v>32</v>
      </c>
    </row>
    <row r="8" spans="1:20" ht="18">
      <c r="A8" s="386" t="s">
        <v>523</v>
      </c>
      <c r="B8" s="412">
        <v>52924.582780000004</v>
      </c>
      <c r="C8" s="413">
        <v>7.3410015836440135E-2</v>
      </c>
      <c r="D8" s="412">
        <v>140118.80900000001</v>
      </c>
      <c r="E8" s="413">
        <v>7.7679461909274328E-2</v>
      </c>
      <c r="F8" s="412">
        <v>16798.286489999999</v>
      </c>
      <c r="G8" s="413">
        <v>5.7753984266514118E-2</v>
      </c>
      <c r="H8" s="412">
        <v>753.92615000000001</v>
      </c>
      <c r="I8" s="413">
        <v>6.485542999804518E-2</v>
      </c>
      <c r="J8" s="412">
        <v>414.80528999999996</v>
      </c>
      <c r="K8" s="413">
        <v>5.826208182047974E-2</v>
      </c>
      <c r="L8" s="412">
        <v>6069.8236399999996</v>
      </c>
      <c r="M8" s="413">
        <v>1.9792084621697643E-2</v>
      </c>
      <c r="N8" s="412">
        <v>20707.093399999998</v>
      </c>
      <c r="O8" s="413">
        <v>8.004575912173828E-2</v>
      </c>
      <c r="P8" s="412">
        <v>67704.380860000005</v>
      </c>
      <c r="Q8" s="413">
        <v>4.5516535469649684E-2</v>
      </c>
      <c r="R8" s="412">
        <v>305491.70761000004</v>
      </c>
      <c r="S8" s="413">
        <v>6.2508608013234185E-2</v>
      </c>
      <c r="T8" s="54"/>
    </row>
    <row r="9" spans="1:20" ht="18">
      <c r="A9" s="386" t="s">
        <v>524</v>
      </c>
      <c r="B9" s="412">
        <v>3799.9549400000001</v>
      </c>
      <c r="C9" s="413">
        <v>5.2707973812988638E-3</v>
      </c>
      <c r="D9" s="412">
        <v>11196.78191</v>
      </c>
      <c r="E9" s="413">
        <v>6.2073036453249948E-3</v>
      </c>
      <c r="F9" s="412">
        <v>506.87635</v>
      </c>
      <c r="G9" s="413">
        <v>1.7426854078476967E-3</v>
      </c>
      <c r="H9" s="412">
        <v>0.32454</v>
      </c>
      <c r="I9" s="413">
        <v>2.7918094168196159E-5</v>
      </c>
      <c r="J9" s="412">
        <v>12.357010000000001</v>
      </c>
      <c r="K9" s="413">
        <v>1.7356218568873277E-3</v>
      </c>
      <c r="L9" s="412">
        <v>104.37250999999999</v>
      </c>
      <c r="M9" s="413">
        <v>3.4033106604378766E-4</v>
      </c>
      <c r="N9" s="412">
        <v>867.80604000000005</v>
      </c>
      <c r="O9" s="413">
        <v>3.3546085826912618E-3</v>
      </c>
      <c r="P9" s="412">
        <v>733.56825000000003</v>
      </c>
      <c r="Q9" s="413">
        <v>4.9316580177547246E-4</v>
      </c>
      <c r="R9" s="412">
        <v>17222.041549999998</v>
      </c>
      <c r="S9" s="413">
        <v>3.523911836621462E-3</v>
      </c>
      <c r="T9" s="54"/>
    </row>
    <row r="10" spans="1:20" ht="18">
      <c r="A10" s="386" t="s">
        <v>525</v>
      </c>
      <c r="B10" s="412">
        <v>669289.01550999994</v>
      </c>
      <c r="C10" s="413">
        <v>0.92834963729391018</v>
      </c>
      <c r="D10" s="412">
        <v>1659315.9627699999</v>
      </c>
      <c r="E10" s="413">
        <v>0.9198962797738528</v>
      </c>
      <c r="F10" s="412">
        <v>276761.20556000003</v>
      </c>
      <c r="G10" s="413">
        <v>0.9515293313403731</v>
      </c>
      <c r="H10" s="412">
        <v>11006.742560000001</v>
      </c>
      <c r="I10" s="413">
        <v>0.94683945053051233</v>
      </c>
      <c r="J10" s="412">
        <v>6705.5234600000003</v>
      </c>
      <c r="K10" s="413">
        <v>0.94183407467071234</v>
      </c>
      <c r="L10" s="412">
        <v>301467.40586</v>
      </c>
      <c r="M10" s="413">
        <v>0.98300523398152451</v>
      </c>
      <c r="N10" s="412">
        <v>237690.14744</v>
      </c>
      <c r="O10" s="413">
        <v>0.91881984207366829</v>
      </c>
      <c r="P10" s="412">
        <v>1421873.3224599999</v>
      </c>
      <c r="Q10" s="413">
        <v>0.9559019179117153</v>
      </c>
      <c r="R10" s="412">
        <v>4584109.3256199993</v>
      </c>
      <c r="S10" s="413">
        <v>0.93798386596733918</v>
      </c>
      <c r="T10" s="54"/>
    </row>
    <row r="11" spans="1:20" ht="18.75">
      <c r="A11" s="386" t="s">
        <v>526</v>
      </c>
      <c r="B11" s="414">
        <v>648133.71642999991</v>
      </c>
      <c r="C11" s="415">
        <v>0.89900579065570274</v>
      </c>
      <c r="D11" s="414">
        <v>1461177.7174000002</v>
      </c>
      <c r="E11" s="415">
        <v>0.8100518385183656</v>
      </c>
      <c r="F11" s="414">
        <v>194672.42910000001</v>
      </c>
      <c r="G11" s="415">
        <v>0.66930090840268119</v>
      </c>
      <c r="H11" s="414">
        <v>6746.2155499999999</v>
      </c>
      <c r="I11" s="415">
        <v>0.5803336445549061</v>
      </c>
      <c r="J11" s="414">
        <v>5908.5454</v>
      </c>
      <c r="K11" s="415">
        <v>0.8298933592067238</v>
      </c>
      <c r="L11" s="414">
        <v>237191.80899000002</v>
      </c>
      <c r="M11" s="415">
        <v>0.77341956431268322</v>
      </c>
      <c r="N11" s="414">
        <v>231924.45275</v>
      </c>
      <c r="O11" s="415">
        <v>0.89653185604829855</v>
      </c>
      <c r="P11" s="414">
        <v>1067054.94667</v>
      </c>
      <c r="Q11" s="415">
        <v>0.7173633923128413</v>
      </c>
      <c r="R11" s="414">
        <v>3852809.8322899998</v>
      </c>
      <c r="S11" s="415">
        <v>0.78834800931358118</v>
      </c>
    </row>
    <row r="12" spans="1:20" ht="19.5">
      <c r="A12" s="393" t="s">
        <v>527</v>
      </c>
      <c r="B12" s="414">
        <v>36398.94483</v>
      </c>
      <c r="C12" s="415">
        <v>5.0487825808799146E-2</v>
      </c>
      <c r="D12" s="414">
        <v>429809.71282000002</v>
      </c>
      <c r="E12" s="415">
        <v>0.23827912507618676</v>
      </c>
      <c r="F12" s="414">
        <v>30975.915290000001</v>
      </c>
      <c r="G12" s="415">
        <v>0.10649791723486282</v>
      </c>
      <c r="H12" s="414">
        <v>1177.83422</v>
      </c>
      <c r="I12" s="415">
        <v>0.10132152174919538</v>
      </c>
      <c r="J12" s="414">
        <v>263.31099</v>
      </c>
      <c r="K12" s="415">
        <v>3.6983729025277197E-2</v>
      </c>
      <c r="L12" s="414">
        <v>89027.860239999995</v>
      </c>
      <c r="M12" s="415">
        <v>0.29029623397077003</v>
      </c>
      <c r="N12" s="414">
        <v>0</v>
      </c>
      <c r="O12" s="415">
        <v>0</v>
      </c>
      <c r="P12" s="414">
        <v>295582.45731999999</v>
      </c>
      <c r="Q12" s="415">
        <v>0.19871519733164861</v>
      </c>
      <c r="R12" s="414">
        <v>883236.03570999997</v>
      </c>
      <c r="S12" s="415">
        <v>0.1807245622844921</v>
      </c>
    </row>
    <row r="13" spans="1:20" ht="19.5">
      <c r="A13" s="393" t="s">
        <v>528</v>
      </c>
      <c r="B13" s="414">
        <v>577577.85139999993</v>
      </c>
      <c r="C13" s="415">
        <v>0.80113998053233326</v>
      </c>
      <c r="D13" s="414">
        <v>933424.40050999995</v>
      </c>
      <c r="E13" s="415">
        <v>0.51747446100975458</v>
      </c>
      <c r="F13" s="414">
        <v>148877.88644</v>
      </c>
      <c r="G13" s="415">
        <v>0.51185524881994293</v>
      </c>
      <c r="H13" s="414">
        <v>4740.1577500000003</v>
      </c>
      <c r="I13" s="415">
        <v>0.40776536154743587</v>
      </c>
      <c r="J13" s="414">
        <v>5033.3336799999997</v>
      </c>
      <c r="K13" s="415">
        <v>0.70696422095758815</v>
      </c>
      <c r="L13" s="414">
        <v>126067.84315999999</v>
      </c>
      <c r="M13" s="415">
        <v>0.41107379190635374</v>
      </c>
      <c r="N13" s="414">
        <v>212751.97628</v>
      </c>
      <c r="O13" s="415">
        <v>0.8224183431742601</v>
      </c>
      <c r="P13" s="414">
        <v>694668.14205999998</v>
      </c>
      <c r="Q13" s="415">
        <v>0.46701390258765652</v>
      </c>
      <c r="R13" s="414">
        <v>2703141.5912799998</v>
      </c>
      <c r="S13" s="415">
        <v>0.55310705307033514</v>
      </c>
    </row>
    <row r="14" spans="1:20" ht="19.5">
      <c r="A14" s="393" t="s">
        <v>529</v>
      </c>
      <c r="B14" s="414">
        <v>0</v>
      </c>
      <c r="C14" s="415">
        <v>0</v>
      </c>
      <c r="D14" s="414">
        <v>0</v>
      </c>
      <c r="E14" s="415">
        <v>0</v>
      </c>
      <c r="F14" s="414">
        <v>0</v>
      </c>
      <c r="G14" s="415">
        <v>0</v>
      </c>
      <c r="H14" s="414">
        <v>0</v>
      </c>
      <c r="I14" s="415">
        <v>0</v>
      </c>
      <c r="J14" s="414">
        <v>0</v>
      </c>
      <c r="K14" s="415">
        <v>0</v>
      </c>
      <c r="L14" s="414">
        <v>0</v>
      </c>
      <c r="M14" s="415">
        <v>0</v>
      </c>
      <c r="N14" s="414">
        <v>0</v>
      </c>
      <c r="O14" s="415">
        <v>0</v>
      </c>
      <c r="P14" s="414">
        <v>0</v>
      </c>
      <c r="Q14" s="415">
        <v>0</v>
      </c>
      <c r="R14" s="414">
        <v>0</v>
      </c>
      <c r="S14" s="415">
        <v>0</v>
      </c>
    </row>
    <row r="15" spans="1:20" ht="19.5">
      <c r="A15" s="393" t="s">
        <v>530</v>
      </c>
      <c r="B15" s="414">
        <v>30533.8181</v>
      </c>
      <c r="C15" s="415">
        <v>4.2352493917345198E-2</v>
      </c>
      <c r="D15" s="414">
        <v>87459.525180000011</v>
      </c>
      <c r="E15" s="415">
        <v>4.8486059104477751E-2</v>
      </c>
      <c r="F15" s="414">
        <v>12115.196689999999</v>
      </c>
      <c r="G15" s="415">
        <v>4.1653110240530485E-2</v>
      </c>
      <c r="H15" s="414">
        <v>828.22357999999997</v>
      </c>
      <c r="I15" s="415">
        <v>7.1246761258274921E-2</v>
      </c>
      <c r="J15" s="414">
        <v>611.90072999999995</v>
      </c>
      <c r="K15" s="415">
        <v>8.594540922385846E-2</v>
      </c>
      <c r="L15" s="414">
        <v>20580.070090000001</v>
      </c>
      <c r="M15" s="415">
        <v>6.7106148860323178E-2</v>
      </c>
      <c r="N15" s="414">
        <v>19172.476469999998</v>
      </c>
      <c r="O15" s="415">
        <v>7.4113512874038376E-2</v>
      </c>
      <c r="P15" s="414">
        <v>76804.347290000005</v>
      </c>
      <c r="Q15" s="415">
        <v>5.163429239353623E-2</v>
      </c>
      <c r="R15" s="414">
        <v>248105.55813000002</v>
      </c>
      <c r="S15" s="415">
        <v>5.0766461716374237E-2</v>
      </c>
    </row>
    <row r="16" spans="1:20" ht="19.5" customHeight="1">
      <c r="A16" s="394" t="s">
        <v>531</v>
      </c>
      <c r="B16" s="414">
        <v>0</v>
      </c>
      <c r="C16" s="415">
        <v>0</v>
      </c>
      <c r="D16" s="414">
        <v>0</v>
      </c>
      <c r="E16" s="415">
        <v>0</v>
      </c>
      <c r="F16" s="414">
        <v>0</v>
      </c>
      <c r="G16" s="415">
        <v>0</v>
      </c>
      <c r="H16" s="414">
        <v>0</v>
      </c>
      <c r="I16" s="415">
        <v>0</v>
      </c>
      <c r="J16" s="414">
        <v>0</v>
      </c>
      <c r="K16" s="415">
        <v>0</v>
      </c>
      <c r="L16" s="414">
        <v>0</v>
      </c>
      <c r="M16" s="415">
        <v>0</v>
      </c>
      <c r="N16" s="414">
        <v>0</v>
      </c>
      <c r="O16" s="415">
        <v>0</v>
      </c>
      <c r="P16" s="414">
        <v>0</v>
      </c>
      <c r="Q16" s="415">
        <v>0</v>
      </c>
      <c r="R16" s="414">
        <v>0</v>
      </c>
      <c r="S16" s="415">
        <v>0</v>
      </c>
    </row>
    <row r="17" spans="1:19" ht="18.75" customHeight="1">
      <c r="A17" s="394" t="s">
        <v>532</v>
      </c>
      <c r="B17" s="414">
        <v>3623.1021000000001</v>
      </c>
      <c r="C17" s="415">
        <v>5.0254903972251873E-3</v>
      </c>
      <c r="D17" s="414">
        <v>10484.078890000001</v>
      </c>
      <c r="E17" s="415">
        <v>5.8121933279463005E-3</v>
      </c>
      <c r="F17" s="414">
        <v>2703.4306800000004</v>
      </c>
      <c r="G17" s="415">
        <v>9.2946321073448714E-3</v>
      </c>
      <c r="H17" s="414">
        <v>0</v>
      </c>
      <c r="I17" s="415">
        <v>0</v>
      </c>
      <c r="J17" s="414">
        <v>0</v>
      </c>
      <c r="K17" s="415">
        <v>0</v>
      </c>
      <c r="L17" s="414">
        <v>1516.0355</v>
      </c>
      <c r="M17" s="415">
        <v>4.9433895752361099E-3</v>
      </c>
      <c r="N17" s="414">
        <v>0</v>
      </c>
      <c r="O17" s="415">
        <v>0</v>
      </c>
      <c r="P17" s="414">
        <v>0</v>
      </c>
      <c r="Q17" s="415">
        <v>0</v>
      </c>
      <c r="R17" s="414">
        <v>18326.647170000004</v>
      </c>
      <c r="S17" s="415">
        <v>3.7499322423797219E-3</v>
      </c>
    </row>
    <row r="18" spans="1:19" ht="19.5">
      <c r="A18" s="395" t="s">
        <v>533</v>
      </c>
      <c r="B18" s="414">
        <v>0</v>
      </c>
      <c r="C18" s="415">
        <v>0</v>
      </c>
      <c r="D18" s="414">
        <v>0</v>
      </c>
      <c r="E18" s="415">
        <v>0</v>
      </c>
      <c r="F18" s="414">
        <v>0</v>
      </c>
      <c r="G18" s="415">
        <v>0</v>
      </c>
      <c r="H18" s="414">
        <v>0</v>
      </c>
      <c r="I18" s="415">
        <v>0</v>
      </c>
      <c r="J18" s="414">
        <v>0</v>
      </c>
      <c r="K18" s="415">
        <v>0</v>
      </c>
      <c r="L18" s="414">
        <v>0</v>
      </c>
      <c r="M18" s="415">
        <v>0</v>
      </c>
      <c r="N18" s="414">
        <v>0</v>
      </c>
      <c r="O18" s="415">
        <v>0</v>
      </c>
      <c r="P18" s="414">
        <v>0</v>
      </c>
      <c r="Q18" s="415">
        <v>0</v>
      </c>
      <c r="R18" s="414">
        <v>0</v>
      </c>
      <c r="S18" s="415">
        <v>0</v>
      </c>
    </row>
    <row r="19" spans="1:19" ht="18.75">
      <c r="A19" s="386" t="s">
        <v>534</v>
      </c>
      <c r="B19" s="414">
        <v>0</v>
      </c>
      <c r="C19" s="415">
        <v>0</v>
      </c>
      <c r="D19" s="414">
        <v>0</v>
      </c>
      <c r="E19" s="415">
        <v>0</v>
      </c>
      <c r="F19" s="414">
        <v>0</v>
      </c>
      <c r="G19" s="415">
        <v>0</v>
      </c>
      <c r="H19" s="414">
        <v>0</v>
      </c>
      <c r="I19" s="415">
        <v>0</v>
      </c>
      <c r="J19" s="414">
        <v>0</v>
      </c>
      <c r="K19" s="415">
        <v>0</v>
      </c>
      <c r="L19" s="414">
        <v>0</v>
      </c>
      <c r="M19" s="415">
        <v>0</v>
      </c>
      <c r="N19" s="414">
        <v>0</v>
      </c>
      <c r="O19" s="415">
        <v>0</v>
      </c>
      <c r="P19" s="414">
        <v>0</v>
      </c>
      <c r="Q19" s="415">
        <v>0</v>
      </c>
      <c r="R19" s="414">
        <v>0</v>
      </c>
      <c r="S19" s="415">
        <v>0</v>
      </c>
    </row>
    <row r="20" spans="1:19" ht="19.5">
      <c r="A20" s="393" t="s">
        <v>535</v>
      </c>
      <c r="B20" s="414">
        <v>21155.299079999997</v>
      </c>
      <c r="C20" s="415">
        <v>2.9343846638207303E-2</v>
      </c>
      <c r="D20" s="414">
        <v>198138.24537000002</v>
      </c>
      <c r="E20" s="415">
        <v>0.10984444125548744</v>
      </c>
      <c r="F20" s="414">
        <v>82088.776459999994</v>
      </c>
      <c r="G20" s="415">
        <v>0.28222842293769179</v>
      </c>
      <c r="H20" s="414">
        <v>4260.5270099999998</v>
      </c>
      <c r="I20" s="415">
        <v>0.36650580597560611</v>
      </c>
      <c r="J20" s="414">
        <v>796.97806000000003</v>
      </c>
      <c r="K20" s="415">
        <v>0.11194071546398847</v>
      </c>
      <c r="L20" s="414">
        <v>64275.596869999994</v>
      </c>
      <c r="M20" s="415">
        <v>0.20958566966884135</v>
      </c>
      <c r="N20" s="414">
        <v>5765.6946900000003</v>
      </c>
      <c r="O20" s="415">
        <v>2.2287986025369719E-2</v>
      </c>
      <c r="P20" s="414">
        <v>354818.37579000002</v>
      </c>
      <c r="Q20" s="415">
        <v>0.23853852559887403</v>
      </c>
      <c r="R20" s="414">
        <v>731299.49332999997</v>
      </c>
      <c r="S20" s="415">
        <v>0.14963585665375806</v>
      </c>
    </row>
    <row r="21" spans="1:19" ht="19.5">
      <c r="A21" s="393" t="s">
        <v>536</v>
      </c>
      <c r="B21" s="414">
        <v>1215.51695</v>
      </c>
      <c r="C21" s="415">
        <v>1.6860051390463018E-3</v>
      </c>
      <c r="D21" s="414">
        <v>82932.970260000002</v>
      </c>
      <c r="E21" s="415">
        <v>4.5976614776497636E-2</v>
      </c>
      <c r="F21" s="414">
        <v>32713.980869999999</v>
      </c>
      <c r="G21" s="415">
        <v>0.11247353934496589</v>
      </c>
      <c r="H21" s="414">
        <v>1381.9258200000002</v>
      </c>
      <c r="I21" s="415">
        <v>0.11887821278185032</v>
      </c>
      <c r="J21" s="414">
        <v>305.07971999999995</v>
      </c>
      <c r="K21" s="415">
        <v>4.2850416898996269E-2</v>
      </c>
      <c r="L21" s="414">
        <v>30355.829899999997</v>
      </c>
      <c r="M21" s="415">
        <v>9.8982308181635989E-2</v>
      </c>
      <c r="N21" s="414">
        <v>0</v>
      </c>
      <c r="O21" s="415">
        <v>0</v>
      </c>
      <c r="P21" s="414">
        <v>107661.88073999999</v>
      </c>
      <c r="Q21" s="415">
        <v>7.2379301770213456E-2</v>
      </c>
      <c r="R21" s="414">
        <v>256567.18426000001</v>
      </c>
      <c r="S21" s="415">
        <v>5.2497849042900134E-2</v>
      </c>
    </row>
    <row r="22" spans="1:19" ht="19.5">
      <c r="A22" s="393" t="s">
        <v>537</v>
      </c>
      <c r="B22" s="414">
        <v>7218.4676300000001</v>
      </c>
      <c r="C22" s="415">
        <v>1.0012508274951969E-2</v>
      </c>
      <c r="D22" s="414">
        <v>17645.143090000001</v>
      </c>
      <c r="E22" s="415">
        <v>9.7821643669790976E-3</v>
      </c>
      <c r="F22" s="414">
        <v>15344.07127</v>
      </c>
      <c r="G22" s="415">
        <v>5.2754264623322979E-2</v>
      </c>
      <c r="H22" s="414">
        <v>26.734779999999997</v>
      </c>
      <c r="I22" s="415">
        <v>2.2998216109139311E-3</v>
      </c>
      <c r="J22" s="414">
        <v>26.734779999999997</v>
      </c>
      <c r="K22" s="415">
        <v>3.755072505976299E-3</v>
      </c>
      <c r="L22" s="414">
        <v>6198.4379200000003</v>
      </c>
      <c r="M22" s="415">
        <v>2.0211461668592987E-2</v>
      </c>
      <c r="N22" s="414">
        <v>2618.6867999999999</v>
      </c>
      <c r="O22" s="415">
        <v>1.0122848666345207E-2</v>
      </c>
      <c r="P22" s="414">
        <v>59489.870880000002</v>
      </c>
      <c r="Q22" s="415">
        <v>3.999405627227532E-2</v>
      </c>
      <c r="R22" s="414">
        <v>108568.14715</v>
      </c>
      <c r="S22" s="415">
        <v>2.2214821495535511E-2</v>
      </c>
    </row>
    <row r="23" spans="1:19" ht="19.5">
      <c r="A23" s="393" t="s">
        <v>529</v>
      </c>
      <c r="B23" s="414">
        <v>0</v>
      </c>
      <c r="C23" s="415">
        <v>0</v>
      </c>
      <c r="D23" s="414">
        <v>0</v>
      </c>
      <c r="E23" s="415">
        <v>0</v>
      </c>
      <c r="F23" s="414">
        <v>0</v>
      </c>
      <c r="G23" s="415">
        <v>0</v>
      </c>
      <c r="H23" s="414">
        <v>0</v>
      </c>
      <c r="I23" s="415">
        <v>0</v>
      </c>
      <c r="J23" s="414">
        <v>0</v>
      </c>
      <c r="K23" s="415">
        <v>0</v>
      </c>
      <c r="L23" s="414">
        <v>0</v>
      </c>
      <c r="M23" s="415">
        <v>0</v>
      </c>
      <c r="N23" s="414">
        <v>0</v>
      </c>
      <c r="O23" s="415">
        <v>0</v>
      </c>
      <c r="P23" s="414">
        <v>0</v>
      </c>
      <c r="Q23" s="415">
        <v>0</v>
      </c>
      <c r="R23" s="414">
        <v>0</v>
      </c>
      <c r="S23" s="415">
        <v>0</v>
      </c>
    </row>
    <row r="24" spans="1:19" ht="19.5">
      <c r="A24" s="393" t="s">
        <v>538</v>
      </c>
      <c r="B24" s="414">
        <v>0</v>
      </c>
      <c r="C24" s="415">
        <v>0</v>
      </c>
      <c r="D24" s="414">
        <v>0</v>
      </c>
      <c r="E24" s="415">
        <v>0</v>
      </c>
      <c r="F24" s="414">
        <v>0</v>
      </c>
      <c r="G24" s="415">
        <v>0</v>
      </c>
      <c r="H24" s="414">
        <v>0</v>
      </c>
      <c r="I24" s="415">
        <v>0</v>
      </c>
      <c r="J24" s="414">
        <v>0</v>
      </c>
      <c r="K24" s="415">
        <v>0</v>
      </c>
      <c r="L24" s="414">
        <v>0</v>
      </c>
      <c r="M24" s="415">
        <v>0</v>
      </c>
      <c r="N24" s="414">
        <v>3147.0078900000003</v>
      </c>
      <c r="O24" s="415">
        <v>1.2165137359024511E-2</v>
      </c>
      <c r="P24" s="414">
        <v>0</v>
      </c>
      <c r="Q24" s="415">
        <v>0</v>
      </c>
      <c r="R24" s="414">
        <v>3147.0078900000003</v>
      </c>
      <c r="S24" s="415">
        <v>6.4392936930942051E-4</v>
      </c>
    </row>
    <row r="25" spans="1:19" ht="19.5">
      <c r="A25" s="394" t="s">
        <v>531</v>
      </c>
      <c r="B25" s="414">
        <v>0</v>
      </c>
      <c r="C25" s="415">
        <v>0</v>
      </c>
      <c r="D25" s="414">
        <v>0</v>
      </c>
      <c r="E25" s="415">
        <v>0</v>
      </c>
      <c r="F25" s="414">
        <v>0</v>
      </c>
      <c r="G25" s="415">
        <v>0</v>
      </c>
      <c r="H25" s="414">
        <v>0</v>
      </c>
      <c r="I25" s="415">
        <v>0</v>
      </c>
      <c r="J25" s="414">
        <v>0</v>
      </c>
      <c r="K25" s="415">
        <v>0</v>
      </c>
      <c r="L25" s="414">
        <v>0</v>
      </c>
      <c r="M25" s="415">
        <v>0</v>
      </c>
      <c r="N25" s="414">
        <v>0</v>
      </c>
      <c r="O25" s="415">
        <v>0</v>
      </c>
      <c r="P25" s="414">
        <v>0</v>
      </c>
      <c r="Q25" s="415">
        <v>0</v>
      </c>
      <c r="R25" s="414">
        <v>0</v>
      </c>
      <c r="S25" s="415">
        <v>0</v>
      </c>
    </row>
    <row r="26" spans="1:19" ht="19.5">
      <c r="A26" s="394" t="s">
        <v>539</v>
      </c>
      <c r="B26" s="414">
        <v>12721.3145</v>
      </c>
      <c r="C26" s="415">
        <v>1.7645333224209039E-2</v>
      </c>
      <c r="D26" s="414">
        <v>97560.13201999999</v>
      </c>
      <c r="E26" s="415">
        <v>5.4085662112010692E-2</v>
      </c>
      <c r="F26" s="414">
        <v>34030.724320000001</v>
      </c>
      <c r="G26" s="415">
        <v>0.11700061896940296</v>
      </c>
      <c r="H26" s="414">
        <v>2851.8664100000001</v>
      </c>
      <c r="I26" s="415">
        <v>0.24532777158284194</v>
      </c>
      <c r="J26" s="414">
        <v>465.16356000000002</v>
      </c>
      <c r="K26" s="415">
        <v>6.5335226059015886E-2</v>
      </c>
      <c r="L26" s="414">
        <v>27721.32905</v>
      </c>
      <c r="M26" s="415">
        <v>9.0391899818612398E-2</v>
      </c>
      <c r="N26" s="414">
        <v>0</v>
      </c>
      <c r="O26" s="415">
        <v>0</v>
      </c>
      <c r="P26" s="414">
        <v>187666.62417</v>
      </c>
      <c r="Q26" s="415">
        <v>0.12616516755638524</v>
      </c>
      <c r="R26" s="414">
        <v>363017.15402999998</v>
      </c>
      <c r="S26" s="415">
        <v>7.4279256746012989E-2</v>
      </c>
    </row>
    <row r="27" spans="1:19" ht="19.5">
      <c r="A27" s="395" t="s">
        <v>533</v>
      </c>
      <c r="B27" s="414">
        <v>0</v>
      </c>
      <c r="C27" s="415">
        <v>0</v>
      </c>
      <c r="D27" s="414">
        <v>0</v>
      </c>
      <c r="E27" s="415">
        <v>0</v>
      </c>
      <c r="F27" s="414">
        <v>0</v>
      </c>
      <c r="G27" s="415">
        <v>0</v>
      </c>
      <c r="H27" s="414">
        <v>0</v>
      </c>
      <c r="I27" s="415">
        <v>0</v>
      </c>
      <c r="J27" s="414">
        <v>0</v>
      </c>
      <c r="K27" s="415">
        <v>0</v>
      </c>
      <c r="L27" s="414">
        <v>0</v>
      </c>
      <c r="M27" s="415">
        <v>0</v>
      </c>
      <c r="N27" s="414">
        <v>0</v>
      </c>
      <c r="O27" s="415">
        <v>0</v>
      </c>
      <c r="P27" s="414">
        <v>0</v>
      </c>
      <c r="Q27" s="415">
        <v>0</v>
      </c>
      <c r="R27" s="414">
        <v>0</v>
      </c>
      <c r="S27" s="415">
        <v>0</v>
      </c>
    </row>
    <row r="28" spans="1:19" ht="19.5" customHeight="1">
      <c r="A28" s="393" t="s">
        <v>534</v>
      </c>
      <c r="B28" s="414">
        <v>0</v>
      </c>
      <c r="C28" s="415">
        <v>0</v>
      </c>
      <c r="D28" s="414">
        <v>0</v>
      </c>
      <c r="E28" s="415">
        <v>0</v>
      </c>
      <c r="F28" s="414">
        <v>0</v>
      </c>
      <c r="G28" s="415">
        <v>0</v>
      </c>
      <c r="H28" s="414">
        <v>0</v>
      </c>
      <c r="I28" s="415">
        <v>0</v>
      </c>
      <c r="J28" s="414">
        <v>0</v>
      </c>
      <c r="K28" s="415">
        <v>0</v>
      </c>
      <c r="L28" s="414">
        <v>0</v>
      </c>
      <c r="M28" s="415">
        <v>0</v>
      </c>
      <c r="N28" s="414">
        <v>0</v>
      </c>
      <c r="O28" s="415">
        <v>0</v>
      </c>
      <c r="P28" s="414">
        <v>0</v>
      </c>
      <c r="Q28" s="415">
        <v>0</v>
      </c>
      <c r="R28" s="414">
        <v>0</v>
      </c>
      <c r="S28" s="415">
        <v>0</v>
      </c>
    </row>
    <row r="29" spans="1:19" ht="19.5">
      <c r="A29" s="393" t="s">
        <v>540</v>
      </c>
      <c r="B29" s="414">
        <v>0</v>
      </c>
      <c r="C29" s="415">
        <v>0</v>
      </c>
      <c r="D29" s="414">
        <v>0</v>
      </c>
      <c r="E29" s="415">
        <v>0</v>
      </c>
      <c r="F29" s="414">
        <v>0</v>
      </c>
      <c r="G29" s="415">
        <v>0</v>
      </c>
      <c r="H29" s="414">
        <v>0</v>
      </c>
      <c r="I29" s="415">
        <v>0</v>
      </c>
      <c r="J29" s="414">
        <v>0</v>
      </c>
      <c r="K29" s="415">
        <v>0</v>
      </c>
      <c r="L29" s="414">
        <v>0</v>
      </c>
      <c r="M29" s="415">
        <v>0</v>
      </c>
      <c r="N29" s="414">
        <v>0</v>
      </c>
      <c r="O29" s="415">
        <v>0</v>
      </c>
      <c r="P29" s="414">
        <v>0</v>
      </c>
      <c r="Q29" s="415">
        <v>0</v>
      </c>
      <c r="R29" s="414">
        <v>0</v>
      </c>
      <c r="S29" s="415">
        <v>0</v>
      </c>
    </row>
    <row r="30" spans="1:19" ht="18">
      <c r="A30" s="386" t="s">
        <v>541</v>
      </c>
      <c r="B30" s="412">
        <v>726013.55322999996</v>
      </c>
      <c r="C30" s="413">
        <v>1.0070304505116492</v>
      </c>
      <c r="D30" s="412">
        <v>1810631.5536800001</v>
      </c>
      <c r="E30" s="413">
        <v>1.0037830453284522</v>
      </c>
      <c r="F30" s="412">
        <v>294066.36839999998</v>
      </c>
      <c r="G30" s="413">
        <v>1.0110260010147347</v>
      </c>
      <c r="H30" s="412">
        <v>11760.99325</v>
      </c>
      <c r="I30" s="413">
        <v>1.0117227986227257</v>
      </c>
      <c r="J30" s="412">
        <v>7132.6857599999994</v>
      </c>
      <c r="K30" s="413">
        <v>1.0018317783480792</v>
      </c>
      <c r="L30" s="412">
        <v>307641.60200999997</v>
      </c>
      <c r="M30" s="413">
        <v>1.0031376496692659</v>
      </c>
      <c r="N30" s="412">
        <v>259265.04688000001</v>
      </c>
      <c r="O30" s="413">
        <v>1.0022202097780979</v>
      </c>
      <c r="P30" s="412">
        <v>1490311.2715699999</v>
      </c>
      <c r="Q30" s="413">
        <v>1.0019116191831403</v>
      </c>
      <c r="R30" s="412">
        <v>4906823.0747799994</v>
      </c>
      <c r="S30" s="413">
        <v>1.0040163858171949</v>
      </c>
    </row>
    <row r="31" spans="1:19" ht="19.5">
      <c r="A31" s="393" t="s">
        <v>542</v>
      </c>
      <c r="B31" s="414">
        <v>5068.5680400000001</v>
      </c>
      <c r="C31" s="415">
        <v>7.0304505116492548E-3</v>
      </c>
      <c r="D31" s="414">
        <v>6823.8861699999998</v>
      </c>
      <c r="E31" s="415">
        <v>3.7830453284522195E-3</v>
      </c>
      <c r="F31" s="414">
        <v>3207.0155199999999</v>
      </c>
      <c r="G31" s="415">
        <v>1.1026001014734842E-2</v>
      </c>
      <c r="H31" s="414">
        <v>136.27423999999999</v>
      </c>
      <c r="I31" s="415">
        <v>1.1722798622725591E-2</v>
      </c>
      <c r="J31" s="414">
        <v>13.04161</v>
      </c>
      <c r="K31" s="415">
        <v>1.831778348079377E-3</v>
      </c>
      <c r="L31" s="414">
        <v>962.25235999999995</v>
      </c>
      <c r="M31" s="415">
        <v>3.1376496692658877E-3</v>
      </c>
      <c r="N31" s="414">
        <v>574.34762000000001</v>
      </c>
      <c r="O31" s="415">
        <v>2.2202097780977641E-3</v>
      </c>
      <c r="P31" s="414">
        <v>2843.4719799999998</v>
      </c>
      <c r="Q31" s="415">
        <v>1.9116191831404779E-3</v>
      </c>
      <c r="R31" s="414">
        <v>19628.857540000001</v>
      </c>
      <c r="S31" s="415">
        <v>4.0163858171949679E-3</v>
      </c>
    </row>
    <row r="32" spans="1:19" ht="22.5" customHeight="1">
      <c r="A32" s="785" t="s">
        <v>543</v>
      </c>
      <c r="B32" s="786">
        <v>720944.98519000004</v>
      </c>
      <c r="C32" s="787">
        <v>1</v>
      </c>
      <c r="D32" s="786">
        <v>1803807.6675100001</v>
      </c>
      <c r="E32" s="787">
        <v>1</v>
      </c>
      <c r="F32" s="786">
        <v>290859.35288000002</v>
      </c>
      <c r="G32" s="787">
        <v>1</v>
      </c>
      <c r="H32" s="786">
        <v>11624.719009999999</v>
      </c>
      <c r="I32" s="787">
        <v>1</v>
      </c>
      <c r="J32" s="786">
        <v>7119.6441500000001</v>
      </c>
      <c r="K32" s="787">
        <v>1</v>
      </c>
      <c r="L32" s="786">
        <v>306679.34964999999</v>
      </c>
      <c r="M32" s="787">
        <v>1</v>
      </c>
      <c r="N32" s="786">
        <v>258690.69925999999</v>
      </c>
      <c r="O32" s="787">
        <v>1</v>
      </c>
      <c r="P32" s="786">
        <v>1487467.79959</v>
      </c>
      <c r="Q32" s="787">
        <v>1</v>
      </c>
      <c r="R32" s="786">
        <v>4887194.2172400001</v>
      </c>
      <c r="S32" s="787">
        <v>1</v>
      </c>
    </row>
    <row r="33" spans="1:19" ht="19.5">
      <c r="A33" s="395" t="s">
        <v>544</v>
      </c>
      <c r="B33" s="414">
        <v>3346.8075199999998</v>
      </c>
      <c r="C33" s="415">
        <v>4.6422509189351976E-3</v>
      </c>
      <c r="D33" s="414">
        <v>1665.2236699999999</v>
      </c>
      <c r="E33" s="415">
        <v>9.2317141122850229E-4</v>
      </c>
      <c r="F33" s="414">
        <v>7.3345699999999994</v>
      </c>
      <c r="G33" s="415">
        <v>2.521689582052404E-5</v>
      </c>
      <c r="H33" s="414">
        <v>0</v>
      </c>
      <c r="I33" s="415">
        <v>0</v>
      </c>
      <c r="J33" s="414">
        <v>0</v>
      </c>
      <c r="K33" s="415">
        <v>0</v>
      </c>
      <c r="L33" s="414">
        <v>6.5954100000000002</v>
      </c>
      <c r="M33" s="415">
        <v>2.1505882308434069E-5</v>
      </c>
      <c r="N33" s="414">
        <v>764.83723999999995</v>
      </c>
      <c r="O33" s="415">
        <v>2.9565703065006278E-3</v>
      </c>
      <c r="P33" s="414">
        <v>392.904</v>
      </c>
      <c r="Q33" s="415">
        <v>2.6414286084599516E-4</v>
      </c>
      <c r="R33" s="414">
        <v>6183.7024099999999</v>
      </c>
      <c r="S33" s="415">
        <v>1.2652868159375487E-3</v>
      </c>
    </row>
    <row r="34" spans="1:19" ht="19.5">
      <c r="A34" s="395" t="s">
        <v>545</v>
      </c>
      <c r="B34" s="414">
        <v>0</v>
      </c>
      <c r="C34" s="415">
        <v>0</v>
      </c>
      <c r="D34" s="414">
        <v>0</v>
      </c>
      <c r="E34" s="415">
        <v>0</v>
      </c>
      <c r="F34" s="414">
        <v>0</v>
      </c>
      <c r="G34" s="415">
        <v>0</v>
      </c>
      <c r="H34" s="414">
        <v>0</v>
      </c>
      <c r="I34" s="415">
        <v>0</v>
      </c>
      <c r="J34" s="414">
        <v>0</v>
      </c>
      <c r="K34" s="415">
        <v>0</v>
      </c>
      <c r="L34" s="414">
        <v>0</v>
      </c>
      <c r="M34" s="415">
        <v>0</v>
      </c>
      <c r="N34" s="414">
        <v>0</v>
      </c>
      <c r="O34" s="415">
        <v>0</v>
      </c>
      <c r="P34" s="414">
        <v>0</v>
      </c>
      <c r="Q34" s="415">
        <v>0</v>
      </c>
      <c r="R34" s="414">
        <v>0</v>
      </c>
      <c r="S34" s="415">
        <v>0</v>
      </c>
    </row>
    <row r="35" spans="1:19" ht="12.75" customHeight="1">
      <c r="A35" s="23" t="s">
        <v>676</v>
      </c>
    </row>
    <row r="36" spans="1:19" ht="12.75" customHeight="1"/>
    <row r="37" spans="1:19" ht="12.75" customHeight="1">
      <c r="A37" s="683" t="s">
        <v>97</v>
      </c>
    </row>
    <row r="38" spans="1:19" ht="12.75" customHeight="1"/>
    <row r="39" spans="1:19" ht="12.75" customHeight="1"/>
    <row r="40" spans="1:19" ht="12.75" customHeight="1">
      <c r="S40" s="25" t="s">
        <v>1028</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P95"/>
  <sheetViews>
    <sheetView showGridLines="0" zoomScaleNormal="100" workbookViewId="0"/>
  </sheetViews>
  <sheetFormatPr defaultRowHeight="15"/>
  <cols>
    <col min="1" max="1" width="15.140625" customWidth="1"/>
    <col min="2" max="2" width="15.140625" bestFit="1" customWidth="1"/>
    <col min="3" max="3" width="11.85546875" customWidth="1"/>
    <col min="4" max="4" width="14" bestFit="1" customWidth="1"/>
    <col min="5" max="5" width="12.42578125" customWidth="1"/>
    <col min="6" max="6" width="9.5703125" bestFit="1" customWidth="1"/>
    <col min="7" max="7" width="10.42578125" customWidth="1"/>
    <col min="8" max="8" width="12.7109375" customWidth="1"/>
    <col min="11" max="11" width="10.140625" bestFit="1" customWidth="1"/>
  </cols>
  <sheetData>
    <row r="1" spans="1:12" ht="12.75" customHeight="1">
      <c r="A1" s="157" t="s">
        <v>832</v>
      </c>
      <c r="G1" s="142" t="str">
        <f>Naslovnica!A20</f>
        <v>Listopad 2019.</v>
      </c>
    </row>
    <row r="2" spans="1:12" ht="12.75" customHeight="1">
      <c r="A2" s="620" t="s">
        <v>833</v>
      </c>
      <c r="G2" s="596" t="str">
        <f>Naslovnica!A24</f>
        <v>October 2019</v>
      </c>
    </row>
    <row r="3" spans="1:12" ht="12.75" customHeight="1"/>
    <row r="4" spans="1:12" s="274" customFormat="1" ht="12.75" customHeight="1">
      <c r="A4" s="818"/>
      <c r="B4" s="818"/>
      <c r="C4" s="867"/>
      <c r="D4" s="867"/>
      <c r="E4" s="1038" t="s">
        <v>1080</v>
      </c>
      <c r="F4" s="1038"/>
      <c r="G4" s="1038"/>
    </row>
    <row r="5" spans="1:12" ht="36">
      <c r="A5" s="1042" t="s">
        <v>665</v>
      </c>
      <c r="B5" s="1042"/>
      <c r="C5" s="1042"/>
      <c r="D5" s="819" t="str">
        <f>$G$1</f>
        <v>Listopad 2019.</v>
      </c>
      <c r="E5" s="820" t="s">
        <v>19</v>
      </c>
      <c r="F5" s="820" t="s">
        <v>69</v>
      </c>
      <c r="G5" s="820" t="s">
        <v>53</v>
      </c>
    </row>
    <row r="6" spans="1:12" s="274" customFormat="1" ht="24">
      <c r="A6" s="1043"/>
      <c r="B6" s="1043"/>
      <c r="C6" s="1043"/>
      <c r="D6" s="821" t="str">
        <f>$G$2</f>
        <v>October 2019</v>
      </c>
      <c r="E6" s="822" t="s">
        <v>48</v>
      </c>
      <c r="F6" s="822" t="s">
        <v>333</v>
      </c>
      <c r="G6" s="822" t="s">
        <v>332</v>
      </c>
    </row>
    <row r="7" spans="1:12" ht="24" customHeight="1">
      <c r="A7" s="1039" t="s">
        <v>666</v>
      </c>
      <c r="B7" s="1039"/>
      <c r="C7" s="1039"/>
      <c r="D7" s="685">
        <v>43024</v>
      </c>
      <c r="E7" s="686">
        <v>5.0364981323698155E-2</v>
      </c>
      <c r="F7" s="686">
        <v>6.2793340249987617E-2</v>
      </c>
      <c r="G7" s="686">
        <v>8.1956494404627156E-2</v>
      </c>
    </row>
    <row r="8" spans="1:12" ht="48.75" customHeight="1">
      <c r="A8" s="1039" t="s">
        <v>1094</v>
      </c>
      <c r="B8" s="1039"/>
      <c r="C8" s="1039"/>
      <c r="D8" s="685">
        <v>7037.7002300000004</v>
      </c>
      <c r="E8" s="686">
        <v>2.322285593160367E-2</v>
      </c>
      <c r="F8" s="686">
        <v>-0.76931286803857568</v>
      </c>
      <c r="G8" s="686">
        <v>5.4111533240500886E-2</v>
      </c>
    </row>
    <row r="9" spans="1:12" ht="44.25" customHeight="1">
      <c r="A9" s="1039" t="s">
        <v>1095</v>
      </c>
      <c r="B9" s="1039"/>
      <c r="C9" s="1039"/>
      <c r="D9" s="685">
        <v>83792.216579999978</v>
      </c>
      <c r="E9" s="686">
        <v>9.1691024381003405E-2</v>
      </c>
      <c r="F9" s="686">
        <v>-0.32945402324518325</v>
      </c>
      <c r="G9" s="686">
        <v>0.12399435428560079</v>
      </c>
    </row>
    <row r="10" spans="1:12" ht="24" customHeight="1">
      <c r="A10" s="1039" t="s">
        <v>667</v>
      </c>
      <c r="B10" s="1039"/>
      <c r="C10" s="1039"/>
      <c r="D10" s="685">
        <v>1090643.5814</v>
      </c>
      <c r="E10" s="686">
        <v>6.4947047190264673E-3</v>
      </c>
      <c r="F10" s="686">
        <v>8.3222032077177044E-2</v>
      </c>
      <c r="G10" s="686">
        <v>0.14031717201992611</v>
      </c>
    </row>
    <row r="11" spans="1:12" ht="38.25" customHeight="1">
      <c r="A11" s="1039" t="s">
        <v>668</v>
      </c>
      <c r="B11" s="1039"/>
      <c r="C11" s="1039"/>
      <c r="D11" s="685">
        <v>2292.0252099999998</v>
      </c>
      <c r="E11" s="686">
        <v>0.55908048756998663</v>
      </c>
      <c r="F11" s="686">
        <v>-0.38377436437817958</v>
      </c>
      <c r="G11" s="686">
        <v>-0.33431043887918865</v>
      </c>
      <c r="I11" s="915"/>
      <c r="J11" s="915"/>
      <c r="K11" s="915"/>
      <c r="L11" s="915"/>
    </row>
    <row r="12" spans="1:12" s="274" customFormat="1">
      <c r="A12" s="912" t="s">
        <v>1061</v>
      </c>
      <c r="B12" s="913" t="s">
        <v>1062</v>
      </c>
      <c r="C12" s="911"/>
      <c r="D12" s="685">
        <v>1405.4645800000001</v>
      </c>
      <c r="E12" s="686">
        <v>0.67309366290549777</v>
      </c>
      <c r="F12" s="686">
        <v>-0.40318826097139482</v>
      </c>
      <c r="G12" s="686">
        <v>-0.54473309597462882</v>
      </c>
      <c r="I12" s="137"/>
      <c r="J12" s="137"/>
      <c r="K12" s="137"/>
      <c r="L12" s="137"/>
    </row>
    <row r="13" spans="1:12" s="274" customFormat="1">
      <c r="A13" s="914"/>
      <c r="B13" s="913" t="s">
        <v>1063</v>
      </c>
      <c r="C13" s="911"/>
      <c r="D13" s="685">
        <v>159.29712000000001</v>
      </c>
      <c r="E13" s="686">
        <v>0.28240295584332276</v>
      </c>
      <c r="F13" s="686">
        <v>4.5467502350360389</v>
      </c>
      <c r="G13" s="686">
        <v>0.8145240410556871</v>
      </c>
      <c r="I13" s="137"/>
      <c r="J13" s="137"/>
      <c r="K13" s="137"/>
      <c r="L13" s="137"/>
    </row>
    <row r="14" spans="1:12" s="274" customFormat="1">
      <c r="A14" s="914"/>
      <c r="B14" s="913" t="s">
        <v>1064</v>
      </c>
      <c r="C14" s="911"/>
      <c r="D14" s="685">
        <v>727.26351</v>
      </c>
      <c r="E14" s="686">
        <v>0.43768770025817005</v>
      </c>
      <c r="F14" s="686">
        <v>-0.45555309765667296</v>
      </c>
      <c r="G14" s="686">
        <v>1.7119299282393228</v>
      </c>
      <c r="I14" s="137"/>
      <c r="J14" s="137"/>
      <c r="K14" s="137"/>
      <c r="L14" s="137"/>
    </row>
    <row r="15" spans="1:12" ht="39.75" customHeight="1">
      <c r="A15" s="1039" t="s">
        <v>669</v>
      </c>
      <c r="B15" s="1039"/>
      <c r="C15" s="1039"/>
      <c r="D15" s="685">
        <v>30308.037310000003</v>
      </c>
      <c r="E15" s="686">
        <v>8.181125856952387E-2</v>
      </c>
      <c r="F15" s="686">
        <v>-0.46638965136801114</v>
      </c>
      <c r="G15" s="686">
        <v>-0.39541224326086988</v>
      </c>
      <c r="I15" s="961"/>
      <c r="K15" s="962"/>
    </row>
    <row r="16" spans="1:12" s="274" customFormat="1">
      <c r="A16" s="912" t="s">
        <v>1061</v>
      </c>
      <c r="B16" s="913" t="s">
        <v>1062</v>
      </c>
      <c r="C16" s="911"/>
      <c r="D16" s="685">
        <v>14791.71653</v>
      </c>
      <c r="E16" s="686">
        <v>0.10499313663373866</v>
      </c>
      <c r="F16" s="686">
        <v>-0.69650296391084132</v>
      </c>
      <c r="G16" s="686">
        <v>-0.66326992105311722</v>
      </c>
      <c r="I16" s="137"/>
      <c r="J16" s="137"/>
      <c r="K16" s="137"/>
      <c r="L16" s="137"/>
    </row>
    <row r="17" spans="1:12" s="274" customFormat="1">
      <c r="A17" s="914"/>
      <c r="B17" s="913" t="s">
        <v>1063</v>
      </c>
      <c r="C17" s="911"/>
      <c r="D17" s="685">
        <v>1269.8687500000001</v>
      </c>
      <c r="E17" s="686">
        <v>0.14343705142188812</v>
      </c>
      <c r="F17" s="686">
        <v>7.6871223589856097E-3</v>
      </c>
      <c r="G17" s="686">
        <v>0.11563855819403601</v>
      </c>
      <c r="I17" s="137"/>
      <c r="J17" s="137"/>
      <c r="K17" s="137"/>
      <c r="L17" s="137"/>
    </row>
    <row r="18" spans="1:12" s="274" customFormat="1">
      <c r="A18" s="914"/>
      <c r="B18" s="913" t="s">
        <v>1064</v>
      </c>
      <c r="C18" s="911"/>
      <c r="D18" s="685">
        <v>14246.452030000004</v>
      </c>
      <c r="E18" s="686">
        <v>5.9853782029572145E-2</v>
      </c>
      <c r="F18" s="686">
        <v>0.89373224148026686</v>
      </c>
      <c r="G18" s="686">
        <v>1.5428704225176011</v>
      </c>
      <c r="I18" s="137"/>
      <c r="J18" s="137"/>
      <c r="K18" s="137"/>
      <c r="L18" s="137"/>
    </row>
    <row r="19" spans="1:12" ht="24" customHeight="1">
      <c r="A19" s="1039" t="s">
        <v>670</v>
      </c>
      <c r="B19" s="1039"/>
      <c r="C19" s="1039"/>
      <c r="D19" s="685">
        <v>337106.70832999994</v>
      </c>
      <c r="E19" s="686">
        <v>6.8456532092366906E-3</v>
      </c>
      <c r="F19" s="686">
        <v>9.8788033237680262E-2</v>
      </c>
      <c r="G19" s="686">
        <v>0.12319972467636653</v>
      </c>
    </row>
    <row r="20" spans="1:12" ht="24" customHeight="1">
      <c r="A20" s="1039" t="s">
        <v>671</v>
      </c>
      <c r="B20" s="1039"/>
      <c r="C20" s="1039"/>
      <c r="D20" s="685">
        <v>1031842.3359600002</v>
      </c>
      <c r="E20" s="686">
        <v>1.032193707677731E-2</v>
      </c>
      <c r="F20" s="686">
        <v>0.13632269523338603</v>
      </c>
      <c r="G20" s="686">
        <v>0.17946907809343138</v>
      </c>
    </row>
    <row r="21" spans="1:12" ht="12.75" customHeight="1">
      <c r="A21" s="30" t="s">
        <v>672</v>
      </c>
      <c r="D21" s="857"/>
    </row>
    <row r="22" spans="1:12" ht="12.75" customHeight="1">
      <c r="A22" s="34" t="s">
        <v>673</v>
      </c>
    </row>
    <row r="23" spans="1:12" ht="12.75" customHeight="1"/>
    <row r="24" spans="1:12">
      <c r="A24" s="141" t="s">
        <v>834</v>
      </c>
    </row>
    <row r="25" spans="1:12">
      <c r="A25" s="594" t="s">
        <v>835</v>
      </c>
    </row>
    <row r="26" spans="1:12" ht="12.75" customHeight="1">
      <c r="D26" s="868"/>
      <c r="E26" s="868" t="s">
        <v>45</v>
      </c>
      <c r="G26" s="797" t="s">
        <v>1391</v>
      </c>
    </row>
    <row r="27" spans="1:12" ht="12.75" customHeight="1">
      <c r="D27" s="869"/>
      <c r="E27" s="869" t="s">
        <v>46</v>
      </c>
      <c r="F27" s="585"/>
      <c r="G27" s="596" t="s">
        <v>1392</v>
      </c>
    </row>
    <row r="28" spans="1:12" ht="27.75" customHeight="1">
      <c r="A28" s="823"/>
      <c r="B28" s="824"/>
      <c r="C28" s="824" t="s">
        <v>1353</v>
      </c>
      <c r="D28" s="824"/>
      <c r="E28" s="1013" t="s">
        <v>656</v>
      </c>
      <c r="F28" s="1013"/>
      <c r="G28" s="1013"/>
      <c r="H28" s="1015"/>
      <c r="I28" s="1015"/>
      <c r="J28" s="1015"/>
    </row>
    <row r="29" spans="1:12" ht="27.75" customHeight="1">
      <c r="A29" s="823"/>
      <c r="B29" s="825"/>
      <c r="C29" s="826" t="s">
        <v>1354</v>
      </c>
      <c r="D29" s="825"/>
      <c r="E29" s="1017" t="s">
        <v>657</v>
      </c>
      <c r="F29" s="1017"/>
      <c r="G29" s="827" t="s">
        <v>658</v>
      </c>
      <c r="H29" s="1018"/>
      <c r="I29" s="1018"/>
      <c r="J29" s="330"/>
    </row>
    <row r="30" spans="1:12" ht="30" customHeight="1">
      <c r="A30" s="815" t="s">
        <v>659</v>
      </c>
      <c r="B30" s="815" t="s">
        <v>660</v>
      </c>
      <c r="C30" s="851" t="s">
        <v>661</v>
      </c>
      <c r="D30" s="851" t="s">
        <v>662</v>
      </c>
      <c r="E30" s="851" t="s">
        <v>660</v>
      </c>
      <c r="F30" s="851" t="s">
        <v>661</v>
      </c>
      <c r="G30" s="851" t="s">
        <v>662</v>
      </c>
      <c r="H30" s="331"/>
      <c r="I30" s="331"/>
      <c r="J30" s="331"/>
    </row>
    <row r="31" spans="1:12" ht="12.75" customHeight="1">
      <c r="A31" s="79" t="s">
        <v>8</v>
      </c>
      <c r="B31" s="397">
        <v>6</v>
      </c>
      <c r="C31" s="397">
        <v>6</v>
      </c>
      <c r="D31" s="397">
        <v>12</v>
      </c>
      <c r="E31" s="397">
        <v>0</v>
      </c>
      <c r="F31" s="397">
        <v>0</v>
      </c>
      <c r="G31" s="398">
        <v>0</v>
      </c>
      <c r="H31" s="332"/>
      <c r="I31" s="332"/>
      <c r="J31" s="333"/>
      <c r="K31" s="54"/>
    </row>
    <row r="32" spans="1:12" ht="12.75" customHeight="1">
      <c r="A32" s="79" t="s">
        <v>9</v>
      </c>
      <c r="B32" s="397">
        <v>345</v>
      </c>
      <c r="C32" s="397">
        <v>100</v>
      </c>
      <c r="D32" s="397">
        <v>445</v>
      </c>
      <c r="E32" s="397">
        <v>-12</v>
      </c>
      <c r="F32" s="397">
        <v>-5</v>
      </c>
      <c r="G32" s="398">
        <v>-3.6796536796536827E-2</v>
      </c>
      <c r="H32" s="332"/>
      <c r="I32" s="332"/>
      <c r="J32" s="333"/>
      <c r="K32" s="54"/>
    </row>
    <row r="33" spans="1:10" ht="12.75" customHeight="1">
      <c r="A33" s="79" t="s">
        <v>10</v>
      </c>
      <c r="B33" s="397">
        <v>823</v>
      </c>
      <c r="C33" s="397">
        <v>767</v>
      </c>
      <c r="D33" s="397">
        <v>1590</v>
      </c>
      <c r="E33" s="397">
        <v>-123</v>
      </c>
      <c r="F33" s="397">
        <v>-37</v>
      </c>
      <c r="G33" s="398">
        <v>-9.1428571428571415E-2</v>
      </c>
      <c r="H33" s="332"/>
      <c r="I33" s="332"/>
      <c r="J33" s="333"/>
    </row>
    <row r="34" spans="1:10" ht="12.75" customHeight="1">
      <c r="A34" s="79" t="s">
        <v>11</v>
      </c>
      <c r="B34" s="397">
        <v>1966</v>
      </c>
      <c r="C34" s="397">
        <v>1961</v>
      </c>
      <c r="D34" s="397">
        <v>3927</v>
      </c>
      <c r="E34" s="397">
        <v>-141</v>
      </c>
      <c r="F34" s="397">
        <v>-51</v>
      </c>
      <c r="G34" s="398">
        <v>-4.661325564457397E-2</v>
      </c>
      <c r="H34" s="332"/>
      <c r="I34" s="332"/>
      <c r="J34" s="333"/>
    </row>
    <row r="35" spans="1:10" ht="12.75" customHeight="1">
      <c r="A35" s="79" t="s">
        <v>12</v>
      </c>
      <c r="B35" s="397">
        <v>2901</v>
      </c>
      <c r="C35" s="397">
        <v>3071</v>
      </c>
      <c r="D35" s="397">
        <v>5972</v>
      </c>
      <c r="E35" s="397">
        <v>-264</v>
      </c>
      <c r="F35" s="397">
        <v>-22</v>
      </c>
      <c r="G35" s="398">
        <v>-4.5701502077341027E-2</v>
      </c>
      <c r="H35" s="332"/>
      <c r="I35" s="332"/>
      <c r="J35" s="333"/>
    </row>
    <row r="36" spans="1:10" ht="12.75" customHeight="1">
      <c r="A36" s="79" t="s">
        <v>13</v>
      </c>
      <c r="B36" s="397">
        <v>3593</v>
      </c>
      <c r="C36" s="397">
        <v>3847</v>
      </c>
      <c r="D36" s="397">
        <v>7440</v>
      </c>
      <c r="E36" s="397">
        <v>-234</v>
      </c>
      <c r="F36" s="397">
        <v>-86</v>
      </c>
      <c r="G36" s="398">
        <v>-4.123711340206182E-2</v>
      </c>
      <c r="H36" s="332"/>
      <c r="I36" s="332"/>
      <c r="J36" s="333"/>
    </row>
    <row r="37" spans="1:10" ht="12.75" customHeight="1">
      <c r="A37" s="79" t="s">
        <v>14</v>
      </c>
      <c r="B37" s="397">
        <v>3757</v>
      </c>
      <c r="C37" s="397">
        <v>3930</v>
      </c>
      <c r="D37" s="397">
        <v>7687</v>
      </c>
      <c r="E37" s="397">
        <v>-163</v>
      </c>
      <c r="F37" s="397">
        <v>13</v>
      </c>
      <c r="G37" s="398">
        <v>-1.9139977032027522E-2</v>
      </c>
      <c r="H37" s="332"/>
      <c r="I37" s="332"/>
      <c r="J37" s="333"/>
    </row>
    <row r="38" spans="1:10" ht="12.75" customHeight="1">
      <c r="A38" s="79" t="s">
        <v>41</v>
      </c>
      <c r="B38" s="397">
        <v>5258</v>
      </c>
      <c r="C38" s="397">
        <v>5241</v>
      </c>
      <c r="D38" s="397">
        <v>10499</v>
      </c>
      <c r="E38" s="397">
        <v>-274</v>
      </c>
      <c r="F38" s="397">
        <v>-82</v>
      </c>
      <c r="G38" s="398">
        <v>-3.2795946568401679E-2</v>
      </c>
      <c r="H38" s="332"/>
      <c r="I38" s="332"/>
      <c r="J38" s="333"/>
    </row>
    <row r="39" spans="1:10" ht="12.75" customHeight="1">
      <c r="A39" s="79" t="s">
        <v>42</v>
      </c>
      <c r="B39" s="397">
        <v>2022</v>
      </c>
      <c r="C39" s="397">
        <v>1172</v>
      </c>
      <c r="D39" s="397">
        <v>3194</v>
      </c>
      <c r="E39" s="397">
        <v>-55</v>
      </c>
      <c r="F39" s="397">
        <v>6</v>
      </c>
      <c r="G39" s="398">
        <v>-1.5109466543324124E-2</v>
      </c>
      <c r="H39" s="332"/>
      <c r="I39" s="332"/>
      <c r="J39" s="333"/>
    </row>
    <row r="40" spans="1:10" ht="12.75" customHeight="1">
      <c r="A40" s="79" t="s">
        <v>43</v>
      </c>
      <c r="B40" s="397">
        <v>146</v>
      </c>
      <c r="C40" s="397">
        <v>47</v>
      </c>
      <c r="D40" s="397">
        <v>193</v>
      </c>
      <c r="E40" s="397">
        <v>3</v>
      </c>
      <c r="F40" s="397">
        <v>-1</v>
      </c>
      <c r="G40" s="398">
        <v>1.0471204188481575E-2</v>
      </c>
      <c r="H40" s="332"/>
      <c r="I40" s="332"/>
      <c r="J40" s="333"/>
    </row>
    <row r="41" spans="1:10" ht="12.75" customHeight="1">
      <c r="A41" s="79" t="s">
        <v>44</v>
      </c>
      <c r="B41" s="397">
        <v>0</v>
      </c>
      <c r="C41" s="397">
        <v>2</v>
      </c>
      <c r="D41" s="397">
        <v>2</v>
      </c>
      <c r="E41" s="397">
        <v>0</v>
      </c>
      <c r="F41" s="397">
        <v>-2</v>
      </c>
      <c r="G41" s="398">
        <v>-0.5</v>
      </c>
      <c r="H41" s="332"/>
      <c r="I41" s="332"/>
      <c r="J41" s="333"/>
    </row>
    <row r="42" spans="1:10" ht="26.25" customHeight="1">
      <c r="A42" s="828" t="s">
        <v>663</v>
      </c>
      <c r="B42" s="829">
        <v>20817</v>
      </c>
      <c r="C42" s="829">
        <v>20144</v>
      </c>
      <c r="D42" s="829">
        <v>40961</v>
      </c>
      <c r="E42" s="829">
        <v>-1263</v>
      </c>
      <c r="F42" s="829">
        <v>-267</v>
      </c>
      <c r="G42" s="830">
        <v>-3.6007625144148125E-2</v>
      </c>
      <c r="H42" s="334"/>
      <c r="I42" s="334"/>
      <c r="J42" s="335"/>
    </row>
    <row r="43" spans="1:10" ht="12.75" customHeight="1">
      <c r="A43" s="22" t="s">
        <v>664</v>
      </c>
    </row>
    <row r="44" spans="1:10" ht="12.75" customHeight="1"/>
    <row r="45" spans="1:10" ht="12.75" customHeight="1"/>
    <row r="46" spans="1:10" ht="12.75" customHeight="1">
      <c r="A46" s="186"/>
      <c r="B46" s="186"/>
      <c r="C46" s="186"/>
      <c r="D46" s="186"/>
      <c r="E46" s="186"/>
      <c r="F46" s="186"/>
      <c r="G46" s="186"/>
      <c r="H46" s="186"/>
      <c r="I46" s="186"/>
      <c r="J46" s="186"/>
    </row>
    <row r="47" spans="1:10" ht="12.75" customHeight="1">
      <c r="A47" s="684" t="s">
        <v>97</v>
      </c>
      <c r="B47" s="186"/>
      <c r="C47" s="186"/>
      <c r="D47" s="186"/>
      <c r="E47" s="186"/>
      <c r="F47" s="186"/>
      <c r="G47" s="186"/>
      <c r="H47" s="186"/>
      <c r="I47" s="186"/>
      <c r="J47" s="186"/>
    </row>
    <row r="48" spans="1:10" ht="12.75" customHeight="1">
      <c r="B48" s="186"/>
      <c r="C48" s="186"/>
      <c r="D48" s="186"/>
      <c r="E48" s="186"/>
      <c r="F48" s="186"/>
      <c r="G48" s="186"/>
      <c r="H48" s="186"/>
      <c r="I48" s="186"/>
      <c r="J48" s="186"/>
    </row>
    <row r="49" spans="7:16">
      <c r="G49" s="960" t="s">
        <v>1029</v>
      </c>
    </row>
    <row r="52" spans="7:16" ht="12.75" customHeight="1"/>
    <row r="53" spans="7:16" ht="12.75" customHeight="1"/>
    <row r="54" spans="7:16" ht="12.75" customHeight="1"/>
    <row r="55" spans="7:16" ht="12.75" customHeight="1"/>
    <row r="56" spans="7:16" ht="12.75" customHeight="1"/>
    <row r="57" spans="7:16" ht="12.75" customHeight="1"/>
    <row r="58" spans="7:16" ht="12.75" customHeight="1"/>
    <row r="59" spans="7:16" ht="12.75" customHeight="1">
      <c r="J59" s="206"/>
      <c r="K59" s="206"/>
      <c r="L59" s="206"/>
      <c r="M59" s="206"/>
      <c r="N59" s="206"/>
      <c r="O59" s="206"/>
      <c r="P59" s="206"/>
    </row>
    <row r="60" spans="7:16" ht="12.75" customHeight="1">
      <c r="J60" s="206"/>
      <c r="K60" s="206"/>
      <c r="L60" s="206"/>
      <c r="M60" s="206"/>
      <c r="N60" s="206"/>
      <c r="O60" s="206"/>
      <c r="P60" s="206"/>
    </row>
    <row r="61" spans="7:16" ht="12.75" customHeight="1">
      <c r="J61" s="206"/>
      <c r="K61" s="206"/>
      <c r="L61" s="206"/>
      <c r="M61" s="206"/>
      <c r="N61" s="206"/>
      <c r="O61" s="206"/>
      <c r="P61" s="206"/>
    </row>
    <row r="62" spans="7:16" ht="12.75" customHeight="1">
      <c r="J62" s="206"/>
      <c r="K62" s="1040"/>
      <c r="L62" s="1035"/>
      <c r="M62" s="1035"/>
      <c r="N62" s="1035"/>
      <c r="O62" s="206"/>
      <c r="P62" s="206"/>
    </row>
    <row r="63" spans="7:16" ht="12.75" customHeight="1">
      <c r="J63" s="206"/>
      <c r="K63" s="1041"/>
      <c r="L63" s="323"/>
      <c r="M63" s="350"/>
      <c r="N63" s="1036"/>
      <c r="O63" s="206"/>
      <c r="P63" s="206"/>
    </row>
    <row r="64" spans="7:16" ht="12.75" customHeight="1">
      <c r="J64" s="206"/>
      <c r="K64" s="1041"/>
      <c r="L64" s="351"/>
      <c r="M64" s="352"/>
      <c r="N64" s="1037"/>
      <c r="O64" s="206"/>
      <c r="P64" s="206"/>
    </row>
    <row r="65" spans="1:16" ht="12.75" customHeight="1">
      <c r="J65" s="206"/>
      <c r="K65" s="353"/>
      <c r="L65" s="354"/>
      <c r="M65" s="354"/>
      <c r="N65" s="355"/>
      <c r="O65" s="206"/>
      <c r="P65" s="206"/>
    </row>
    <row r="66" spans="1:16" ht="12.75" customHeight="1">
      <c r="J66" s="206"/>
      <c r="K66" s="206"/>
      <c r="L66" s="354"/>
      <c r="M66" s="354"/>
      <c r="N66" s="355"/>
      <c r="O66" s="206"/>
      <c r="P66" s="206"/>
    </row>
    <row r="67" spans="1:16" ht="12.75" customHeight="1">
      <c r="J67" s="206"/>
      <c r="K67" s="353"/>
      <c r="L67" s="354"/>
      <c r="M67" s="354"/>
      <c r="N67" s="355"/>
      <c r="O67" s="206"/>
      <c r="P67" s="206"/>
    </row>
    <row r="68" spans="1:16" ht="12.75" customHeight="1">
      <c r="J68" s="206"/>
      <c r="K68" s="206"/>
      <c r="L68" s="354"/>
      <c r="M68" s="354"/>
      <c r="N68" s="355"/>
      <c r="O68" s="206"/>
      <c r="P68" s="206"/>
    </row>
    <row r="69" spans="1:16" ht="12.75" customHeight="1">
      <c r="J69" s="206"/>
      <c r="K69" s="353"/>
      <c r="L69" s="354"/>
      <c r="M69" s="354"/>
      <c r="N69" s="355"/>
      <c r="O69" s="206"/>
      <c r="P69" s="206"/>
    </row>
    <row r="70" spans="1:16" ht="12.75" customHeight="1">
      <c r="J70" s="206"/>
      <c r="K70" s="206"/>
      <c r="L70" s="206"/>
      <c r="M70" s="206"/>
      <c r="N70" s="206"/>
      <c r="O70" s="206"/>
      <c r="P70" s="206"/>
    </row>
    <row r="71" spans="1:16" ht="12.75" customHeight="1">
      <c r="J71" s="206"/>
      <c r="K71" s="206"/>
      <c r="L71" s="206"/>
      <c r="M71" s="206"/>
      <c r="N71" s="206"/>
      <c r="O71" s="206"/>
      <c r="P71" s="206"/>
    </row>
    <row r="72" spans="1:16" ht="12.75" customHeight="1">
      <c r="J72" s="206"/>
      <c r="K72" s="206"/>
      <c r="L72" s="206"/>
      <c r="M72" s="206"/>
      <c r="N72" s="206"/>
      <c r="O72" s="206"/>
      <c r="P72" s="206"/>
    </row>
    <row r="73" spans="1:16" ht="12.75" customHeight="1"/>
    <row r="74" spans="1:16" ht="12.75" customHeight="1"/>
    <row r="75" spans="1:16" ht="12.75" customHeight="1"/>
    <row r="76" spans="1:16" ht="12.75" customHeight="1">
      <c r="A76" s="49"/>
    </row>
    <row r="77" spans="1:16" ht="12.75" customHeight="1">
      <c r="A77" s="52"/>
    </row>
    <row r="78" spans="1:16" ht="12.75" customHeight="1"/>
    <row r="79" spans="1:16" ht="12.75" customHeight="1"/>
    <row r="80" spans="1:16" ht="12.75" customHeight="1"/>
    <row r="81" spans="4:4" ht="12.75" customHeight="1"/>
    <row r="82" spans="4:4" ht="12.75" customHeight="1"/>
    <row r="83" spans="4:4" ht="12.75" customHeight="1"/>
    <row r="84" spans="4:4" ht="12.75" customHeight="1"/>
    <row r="85" spans="4:4" ht="12.75" customHeight="1"/>
    <row r="86" spans="4:4" ht="12.75" customHeight="1"/>
    <row r="87" spans="4:4" ht="12.75" customHeight="1"/>
    <row r="88" spans="4:4" ht="12.75" customHeight="1">
      <c r="D88" s="14" t="s">
        <v>674</v>
      </c>
    </row>
    <row r="89" spans="4:4" ht="12.75" customHeight="1"/>
    <row r="90" spans="4:4" ht="12.75" customHeight="1"/>
    <row r="91" spans="4:4" ht="12.75" customHeight="1"/>
    <row r="92" spans="4:4" ht="12.75" customHeight="1"/>
    <row r="93" spans="4:4" ht="12.75" customHeight="1"/>
    <row r="94" spans="4:4" ht="12.75" customHeight="1"/>
    <row r="95" spans="4:4" ht="12.75" customHeight="1"/>
  </sheetData>
  <mergeCells count="18">
    <mergeCell ref="E4:G4"/>
    <mergeCell ref="A15:C15"/>
    <mergeCell ref="A19:C19"/>
    <mergeCell ref="A20:C20"/>
    <mergeCell ref="K62:K64"/>
    <mergeCell ref="A9:C9"/>
    <mergeCell ref="A10:C10"/>
    <mergeCell ref="A11:C11"/>
    <mergeCell ref="A5:C5"/>
    <mergeCell ref="A6:C6"/>
    <mergeCell ref="A7:C7"/>
    <mergeCell ref="A8:C8"/>
    <mergeCell ref="L62:N62"/>
    <mergeCell ref="N63:N64"/>
    <mergeCell ref="H28:J28"/>
    <mergeCell ref="H29:I29"/>
    <mergeCell ref="E28:G28"/>
    <mergeCell ref="E29:F29"/>
  </mergeCells>
  <hyperlinks>
    <hyperlink ref="A47" location="'2 Sadržaj'!A1" display="Sadržaj / Contents"/>
  </hyperlinks>
  <pageMargins left="0.7" right="0.7" top="0.75" bottom="0.75" header="0.3" footer="0.3"/>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9"/>
  <sheetViews>
    <sheetView showGridLines="0" zoomScaleNormal="100" workbookViewId="0"/>
  </sheetViews>
  <sheetFormatPr defaultRowHeight="15"/>
  <cols>
    <col min="1" max="1" width="17.7109375" customWidth="1"/>
    <col min="2" max="2" width="31.85546875" customWidth="1"/>
    <col min="3" max="3" width="10.5703125" bestFit="1" customWidth="1"/>
    <col min="4" max="4" width="8.42578125" customWidth="1"/>
    <col min="5" max="5" width="8" customWidth="1"/>
    <col min="6" max="6" width="8.28515625" bestFit="1" customWidth="1"/>
    <col min="7" max="7" width="9" customWidth="1"/>
    <col min="8" max="8" width="8.85546875" customWidth="1"/>
  </cols>
  <sheetData>
    <row r="1" spans="1:10" ht="12.75" customHeight="1">
      <c r="A1" s="158" t="s">
        <v>836</v>
      </c>
      <c r="H1" s="142" t="str">
        <f>Naslovnica!A20</f>
        <v>Listopad 2019.</v>
      </c>
    </row>
    <row r="2" spans="1:10" ht="12.75" customHeight="1">
      <c r="A2" s="594" t="s">
        <v>837</v>
      </c>
      <c r="G2" s="585"/>
      <c r="H2" s="596" t="str">
        <f>Naslovnica!A24</f>
        <v>October 2019</v>
      </c>
    </row>
    <row r="3" spans="1:10" ht="12.75" customHeight="1"/>
    <row r="4" spans="1:10" ht="57" customHeight="1">
      <c r="A4" s="1008" t="s">
        <v>654</v>
      </c>
      <c r="B4" s="1002" t="s">
        <v>655</v>
      </c>
      <c r="C4" s="859" t="s">
        <v>794</v>
      </c>
      <c r="D4" s="1044" t="s">
        <v>1100</v>
      </c>
      <c r="E4" s="1044"/>
      <c r="F4" s="1044"/>
      <c r="G4" s="1044"/>
      <c r="H4" s="815"/>
    </row>
    <row r="5" spans="1:10" ht="33.75" customHeight="1">
      <c r="A5" s="1008"/>
      <c r="B5" s="1002"/>
      <c r="C5" s="800" t="str">
        <f>Naslovnica!A20</f>
        <v>Listopad 2019.</v>
      </c>
      <c r="D5" s="941" t="s">
        <v>793</v>
      </c>
      <c r="E5" s="942" t="s">
        <v>69</v>
      </c>
      <c r="F5" s="942" t="s">
        <v>70</v>
      </c>
      <c r="G5" s="943" t="s">
        <v>54</v>
      </c>
      <c r="H5" s="919" t="s">
        <v>71</v>
      </c>
    </row>
    <row r="6" spans="1:10" ht="44.25" customHeight="1">
      <c r="A6" s="1008"/>
      <c r="B6" s="1002"/>
      <c r="C6" s="802" t="str">
        <f>Naslovnica!A24</f>
        <v>October 2019</v>
      </c>
      <c r="D6" s="944" t="s">
        <v>330</v>
      </c>
      <c r="E6" s="944" t="s">
        <v>56</v>
      </c>
      <c r="F6" s="944" t="s">
        <v>1066</v>
      </c>
      <c r="G6" s="945" t="s">
        <v>58</v>
      </c>
      <c r="H6" s="802" t="s">
        <v>1065</v>
      </c>
    </row>
    <row r="7" spans="1:10" ht="12.75" customHeight="1">
      <c r="A7" s="81" t="s">
        <v>302</v>
      </c>
      <c r="B7" s="81" t="s">
        <v>233</v>
      </c>
      <c r="C7" s="416">
        <v>163.911</v>
      </c>
      <c r="D7" s="417">
        <v>5.0482041257555845E-3</v>
      </c>
      <c r="E7" s="417">
        <v>9.6083786270649771E-2</v>
      </c>
      <c r="F7" s="417">
        <v>8.3366711214571565E-2</v>
      </c>
      <c r="G7" s="417">
        <v>6.5025721469043507E-2</v>
      </c>
      <c r="H7" s="418" t="s">
        <v>111</v>
      </c>
      <c r="I7" s="54"/>
      <c r="J7" s="78"/>
    </row>
    <row r="8" spans="1:10" ht="12.75" customHeight="1">
      <c r="A8" s="81" t="s">
        <v>302</v>
      </c>
      <c r="B8" s="81" t="s">
        <v>234</v>
      </c>
      <c r="C8" s="416">
        <v>270.4162</v>
      </c>
      <c r="D8" s="417">
        <v>5.9011314965826938E-3</v>
      </c>
      <c r="E8" s="417">
        <v>0.10579818183974327</v>
      </c>
      <c r="F8" s="417">
        <v>9.1697059296107566E-2</v>
      </c>
      <c r="G8" s="417">
        <v>6.9102869771963338E-2</v>
      </c>
      <c r="H8" s="418" t="s">
        <v>66</v>
      </c>
      <c r="I8" s="54"/>
      <c r="J8" s="78"/>
    </row>
    <row r="9" spans="1:10" ht="12.75" customHeight="1">
      <c r="A9" s="81" t="s">
        <v>302</v>
      </c>
      <c r="B9" s="81" t="s">
        <v>235</v>
      </c>
      <c r="C9" s="416">
        <v>263.6807</v>
      </c>
      <c r="D9" s="417">
        <v>4.8807164634147278E-3</v>
      </c>
      <c r="E9" s="417">
        <v>9.9737703577933448E-2</v>
      </c>
      <c r="F9" s="417">
        <v>8.6629725969590288E-2</v>
      </c>
      <c r="G9" s="417">
        <v>6.8464332312053733E-2</v>
      </c>
      <c r="H9" s="418" t="s">
        <v>183</v>
      </c>
      <c r="I9" s="54"/>
      <c r="J9" s="78"/>
    </row>
    <row r="10" spans="1:10" ht="12.75" customHeight="1">
      <c r="A10" s="81" t="s">
        <v>302</v>
      </c>
      <c r="B10" s="81" t="s">
        <v>236</v>
      </c>
      <c r="C10" s="416">
        <v>111.5975</v>
      </c>
      <c r="D10" s="417">
        <v>3.1353175362947802E-3</v>
      </c>
      <c r="E10" s="417">
        <v>5.7312149982519843E-2</v>
      </c>
      <c r="F10" s="417">
        <v>5.6536376529219175E-2</v>
      </c>
      <c r="G10" s="417">
        <v>3.9454972469860072E-2</v>
      </c>
      <c r="H10" s="418" t="s">
        <v>220</v>
      </c>
      <c r="I10" s="54"/>
      <c r="J10" s="78"/>
    </row>
    <row r="11" spans="1:10" ht="12.75" customHeight="1">
      <c r="A11" s="81" t="s">
        <v>302</v>
      </c>
      <c r="B11" s="419" t="s">
        <v>1356</v>
      </c>
      <c r="C11" s="416">
        <v>285.99919999999997</v>
      </c>
      <c r="D11" s="417">
        <v>5.4774062266647475E-3</v>
      </c>
      <c r="E11" s="417">
        <v>9.9686473126432695E-2</v>
      </c>
      <c r="F11" s="417">
        <v>8.6729626232358609E-2</v>
      </c>
      <c r="G11" s="417">
        <v>6.9415955566081378E-2</v>
      </c>
      <c r="H11" s="418" t="s">
        <v>250</v>
      </c>
      <c r="I11" s="54"/>
      <c r="J11" s="78"/>
    </row>
    <row r="12" spans="1:10" ht="12.75" customHeight="1">
      <c r="A12" s="81" t="s">
        <v>302</v>
      </c>
      <c r="B12" s="419" t="s">
        <v>237</v>
      </c>
      <c r="C12" s="416">
        <v>142.3648</v>
      </c>
      <c r="D12" s="417">
        <v>5.0810088029871053E-3</v>
      </c>
      <c r="E12" s="417">
        <v>0.10311995133914217</v>
      </c>
      <c r="F12" s="417">
        <v>9.0536946476939814E-2</v>
      </c>
      <c r="G12" s="417">
        <v>5.1139439877888604E-2</v>
      </c>
      <c r="H12" s="418" t="s">
        <v>110</v>
      </c>
      <c r="I12" s="54"/>
      <c r="J12" s="78"/>
    </row>
    <row r="13" spans="1:10" ht="12.75" customHeight="1">
      <c r="A13" s="81" t="s">
        <v>302</v>
      </c>
      <c r="B13" s="419" t="s">
        <v>238</v>
      </c>
      <c r="C13" s="416">
        <v>210.203</v>
      </c>
      <c r="D13" s="417">
        <v>5.2793149277065759E-3</v>
      </c>
      <c r="E13" s="417">
        <v>0.10331372556223846</v>
      </c>
      <c r="F13" s="417">
        <v>9.0169528796245985E-2</v>
      </c>
      <c r="G13" s="417">
        <v>6.94402475841287E-2</v>
      </c>
      <c r="H13" s="418" t="s">
        <v>251</v>
      </c>
      <c r="I13" s="54"/>
      <c r="J13" s="78"/>
    </row>
    <row r="14" spans="1:10" ht="12.75" customHeight="1">
      <c r="A14" s="419" t="s">
        <v>182</v>
      </c>
      <c r="B14" s="419" t="s">
        <v>239</v>
      </c>
      <c r="C14" s="416">
        <v>157.83019999999999</v>
      </c>
      <c r="D14" s="417">
        <v>6.9092143272734595E-3</v>
      </c>
      <c r="E14" s="417">
        <v>0.1138381672752319</v>
      </c>
      <c r="F14" s="417">
        <v>0.10145394807547632</v>
      </c>
      <c r="G14" s="417">
        <v>3.2846023681681435E-2</v>
      </c>
      <c r="H14" s="418" t="s">
        <v>252</v>
      </c>
      <c r="I14" s="54"/>
      <c r="J14" s="78"/>
    </row>
    <row r="15" spans="1:10" ht="12.75" customHeight="1">
      <c r="A15" s="419" t="s">
        <v>182</v>
      </c>
      <c r="B15" s="419" t="s">
        <v>240</v>
      </c>
      <c r="C15" s="416">
        <v>186.5035</v>
      </c>
      <c r="D15" s="417">
        <v>6.3276044780467781E-3</v>
      </c>
      <c r="E15" s="417">
        <v>0.11996087116308002</v>
      </c>
      <c r="F15" s="417">
        <v>0.10665392110091307</v>
      </c>
      <c r="G15" s="417">
        <v>5.6112743864218162E-2</v>
      </c>
      <c r="H15" s="418" t="s">
        <v>253</v>
      </c>
      <c r="I15" s="54"/>
      <c r="J15" s="78"/>
    </row>
    <row r="16" spans="1:10" ht="12.75" customHeight="1">
      <c r="A16" s="419" t="s">
        <v>182</v>
      </c>
      <c r="B16" s="419" t="s">
        <v>241</v>
      </c>
      <c r="C16" s="416">
        <v>173.81309999999999</v>
      </c>
      <c r="D16" s="417">
        <v>6.5717580031769149E-3</v>
      </c>
      <c r="E16" s="417">
        <v>0.12323578677447532</v>
      </c>
      <c r="F16" s="417">
        <v>0.11057645308104222</v>
      </c>
      <c r="G16" s="417">
        <v>4.1837883137773701E-2</v>
      </c>
      <c r="H16" s="418" t="s">
        <v>254</v>
      </c>
      <c r="I16" s="54"/>
      <c r="J16" s="78"/>
    </row>
    <row r="17" spans="1:10" s="274" customFormat="1" ht="12.75" customHeight="1">
      <c r="A17" s="419" t="s">
        <v>182</v>
      </c>
      <c r="B17" s="419" t="s">
        <v>788</v>
      </c>
      <c r="C17" s="416">
        <v>107.2051</v>
      </c>
      <c r="D17" s="417">
        <v>1.7988535929413494E-3</v>
      </c>
      <c r="E17" s="417">
        <f>C17/100-1</f>
        <v>7.2051000000000087E-2</v>
      </c>
      <c r="F17" s="417" t="s">
        <v>1108</v>
      </c>
      <c r="G17" s="417" t="s">
        <v>1108</v>
      </c>
      <c r="H17" s="418" t="s">
        <v>789</v>
      </c>
      <c r="I17" s="54"/>
      <c r="J17" s="78"/>
    </row>
    <row r="18" spans="1:10" ht="12.75" customHeight="1">
      <c r="A18" s="81" t="s">
        <v>172</v>
      </c>
      <c r="B18" s="81" t="s">
        <v>242</v>
      </c>
      <c r="C18" s="416">
        <v>221.42230000000001</v>
      </c>
      <c r="D18" s="417">
        <v>3.9819700459002121E-3</v>
      </c>
      <c r="E18" s="417">
        <v>0.12344128073614027</v>
      </c>
      <c r="F18" s="417">
        <v>0.12313071336472102</v>
      </c>
      <c r="G18" s="417">
        <v>7.6078041881114888E-2</v>
      </c>
      <c r="H18" s="418" t="s">
        <v>67</v>
      </c>
      <c r="I18" s="54"/>
      <c r="J18" s="78"/>
    </row>
    <row r="19" spans="1:10" ht="12.75" customHeight="1">
      <c r="A19" s="81" t="s">
        <v>172</v>
      </c>
      <c r="B19" s="81" t="s">
        <v>243</v>
      </c>
      <c r="C19" s="416">
        <v>138.84909999999999</v>
      </c>
      <c r="D19" s="417">
        <v>3.9159120076639976E-3</v>
      </c>
      <c r="E19" s="417">
        <v>0.15341949353881529</v>
      </c>
      <c r="F19" s="417">
        <v>0.15114360661391629</v>
      </c>
      <c r="G19" s="417">
        <v>8.9205937598032525E-2</v>
      </c>
      <c r="H19" s="418" t="s">
        <v>184</v>
      </c>
      <c r="I19" s="54"/>
      <c r="J19" s="78"/>
    </row>
    <row r="20" spans="1:10" ht="12.75" customHeight="1">
      <c r="A20" s="81" t="s">
        <v>172</v>
      </c>
      <c r="B20" s="81" t="s">
        <v>248</v>
      </c>
      <c r="C20" s="416">
        <v>114.44199999999999</v>
      </c>
      <c r="D20" s="417">
        <v>3.4247716380508444E-3</v>
      </c>
      <c r="E20" s="417">
        <v>0.12006310766080802</v>
      </c>
      <c r="F20" s="417">
        <v>0.11759874765502691</v>
      </c>
      <c r="G20" s="417">
        <v>6.1422375893848802E-2</v>
      </c>
      <c r="H20" s="418" t="s">
        <v>249</v>
      </c>
      <c r="I20" s="54"/>
      <c r="J20" s="78"/>
    </row>
    <row r="21" spans="1:10" s="274" customFormat="1" ht="12.75" customHeight="1">
      <c r="A21" s="81" t="s">
        <v>172</v>
      </c>
      <c r="B21" s="81" t="s">
        <v>297</v>
      </c>
      <c r="C21" s="416">
        <v>108.09010000000001</v>
      </c>
      <c r="D21" s="417">
        <v>2.3563559479209931E-3</v>
      </c>
      <c r="E21" s="417">
        <v>8.4538542270776326E-2</v>
      </c>
      <c r="F21" s="417">
        <v>8.2294995954789812E-2</v>
      </c>
      <c r="G21" s="417">
        <v>7.5323865772817244E-2</v>
      </c>
      <c r="H21" s="418" t="s">
        <v>301</v>
      </c>
      <c r="I21" s="54"/>
      <c r="J21" s="78"/>
    </row>
    <row r="22" spans="1:10" s="274" customFormat="1" ht="12.75" customHeight="1">
      <c r="A22" s="81" t="s">
        <v>172</v>
      </c>
      <c r="B22" s="81" t="s">
        <v>294</v>
      </c>
      <c r="C22" s="416">
        <v>109.7415</v>
      </c>
      <c r="D22" s="417">
        <v>2.0947456947679596E-3</v>
      </c>
      <c r="E22" s="417">
        <v>0.10171720568821252</v>
      </c>
      <c r="F22" s="417">
        <v>0.10544272506945446</v>
      </c>
      <c r="G22" s="417">
        <v>8.2702342338133672E-2</v>
      </c>
      <c r="H22" s="418" t="s">
        <v>295</v>
      </c>
      <c r="I22" s="54"/>
      <c r="J22" s="78"/>
    </row>
    <row r="23" spans="1:10" ht="12.75" customHeight="1">
      <c r="A23" s="419" t="s">
        <v>171</v>
      </c>
      <c r="B23" s="81" t="s">
        <v>244</v>
      </c>
      <c r="C23" s="416">
        <v>277.68130000000002</v>
      </c>
      <c r="D23" s="417">
        <v>5.935673743347125E-3</v>
      </c>
      <c r="E23" s="417">
        <v>8.1952617648353862E-2</v>
      </c>
      <c r="F23" s="417">
        <v>5.9989036753596479E-2</v>
      </c>
      <c r="G23" s="417">
        <v>7.1953761215184819E-2</v>
      </c>
      <c r="H23" s="418" t="s">
        <v>255</v>
      </c>
      <c r="I23" s="54"/>
      <c r="J23" s="78"/>
    </row>
    <row r="24" spans="1:10" ht="12.75" customHeight="1">
      <c r="A24" s="419" t="s">
        <v>171</v>
      </c>
      <c r="B24" s="81" t="s">
        <v>245</v>
      </c>
      <c r="C24" s="416">
        <v>288.625</v>
      </c>
      <c r="D24" s="417">
        <v>6.0662001145407561E-3</v>
      </c>
      <c r="E24" s="417">
        <v>7.6088447852632732E-2</v>
      </c>
      <c r="F24" s="417">
        <v>5.4869669458941769E-2</v>
      </c>
      <c r="G24" s="417">
        <v>7.1528949756980431E-2</v>
      </c>
      <c r="H24" s="418" t="s">
        <v>256</v>
      </c>
      <c r="I24" s="54"/>
      <c r="J24" s="78"/>
    </row>
    <row r="25" spans="1:10" ht="12.75" customHeight="1">
      <c r="A25" s="419" t="s">
        <v>171</v>
      </c>
      <c r="B25" s="419" t="s">
        <v>246</v>
      </c>
      <c r="C25" s="416">
        <v>132.26240000000001</v>
      </c>
      <c r="D25" s="417">
        <v>6.8482096910237973E-3</v>
      </c>
      <c r="E25" s="417">
        <v>9.2755277988229981E-2</v>
      </c>
      <c r="F25" s="417">
        <v>7.351487358467608E-2</v>
      </c>
      <c r="G25" s="417">
        <v>7.2663311351716109E-2</v>
      </c>
      <c r="H25" s="418">
        <v>42314</v>
      </c>
      <c r="I25" s="54"/>
      <c r="J25" s="78"/>
    </row>
    <row r="26" spans="1:10" ht="12.75" customHeight="1">
      <c r="A26" s="419" t="s">
        <v>171</v>
      </c>
      <c r="B26" s="81" t="s">
        <v>247</v>
      </c>
      <c r="C26" s="416">
        <v>249.6489</v>
      </c>
      <c r="D26" s="417">
        <v>6.3278204411415006E-3</v>
      </c>
      <c r="E26" s="417">
        <v>9.0302228829526085E-2</v>
      </c>
      <c r="F26" s="417">
        <v>7.8039802795358992E-2</v>
      </c>
      <c r="G26" s="417">
        <v>7.3666958304478003E-2</v>
      </c>
      <c r="H26" s="418" t="s">
        <v>68</v>
      </c>
      <c r="I26" s="54"/>
      <c r="J26" s="78"/>
    </row>
    <row r="27" spans="1:10" ht="12.75" customHeight="1">
      <c r="A27" s="35" t="s">
        <v>653</v>
      </c>
    </row>
    <row r="28" spans="1:10" ht="12.75" customHeight="1">
      <c r="A28" s="35"/>
    </row>
    <row r="29" spans="1:10" ht="12.75" customHeight="1">
      <c r="A29" s="603"/>
      <c r="C29" s="280"/>
    </row>
    <row r="30" spans="1:10" ht="12.75" customHeight="1"/>
    <row r="31" spans="1:10" ht="12.75" customHeight="1">
      <c r="A31" s="684" t="s">
        <v>97</v>
      </c>
    </row>
    <row r="32" spans="1:10" ht="12.75" customHeight="1"/>
    <row r="33" ht="12.75" customHeight="1"/>
    <row r="34" ht="12.75" customHeight="1"/>
    <row r="35" ht="12.75" customHeight="1"/>
    <row r="36" ht="12.75" customHeight="1"/>
    <row r="39" ht="12.75" customHeight="1"/>
    <row r="69" spans="8:8">
      <c r="H69" s="25" t="s">
        <v>1030</v>
      </c>
    </row>
  </sheetData>
  <mergeCells count="3">
    <mergeCell ref="B4:B6"/>
    <mergeCell ref="D4:G4"/>
    <mergeCell ref="A4:A6"/>
  </mergeCells>
  <hyperlinks>
    <hyperlink ref="A31" location="'2 Sadržaj'!A1" display="Sadržaj / Contents"/>
  </hyperlinks>
  <pageMargins left="0.7" right="0.7" top="0.75" bottom="0.75" header="0.3" footer="0.3"/>
  <pageSetup paperSize="9" scale="7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40625" defaultRowHeight="12.75"/>
  <cols>
    <col min="1" max="1" width="10.7109375" style="59" customWidth="1"/>
    <col min="2" max="2" width="11.140625" style="59" customWidth="1"/>
    <col min="3" max="3" width="10.7109375" style="59" customWidth="1"/>
    <col min="4" max="4" width="9" style="59" customWidth="1"/>
    <col min="5" max="9" width="11.42578125" style="59" customWidth="1"/>
    <col min="10" max="16384" width="9.140625" style="59"/>
  </cols>
  <sheetData>
    <row r="1" spans="1:9" ht="15">
      <c r="A1" s="665" t="s">
        <v>100</v>
      </c>
      <c r="B1" s="664"/>
      <c r="C1" s="664"/>
      <c r="D1" s="664"/>
      <c r="E1" s="664"/>
      <c r="F1" s="618"/>
      <c r="G1" s="618"/>
      <c r="H1" s="618"/>
      <c r="I1" s="618"/>
    </row>
    <row r="2" spans="1:9">
      <c r="A2" s="666" t="s">
        <v>101</v>
      </c>
      <c r="B2" s="664"/>
      <c r="C2" s="664"/>
      <c r="D2" s="664"/>
      <c r="E2" s="664"/>
      <c r="G2" s="618"/>
      <c r="H2" s="618"/>
      <c r="I2" s="618"/>
    </row>
    <row r="4" spans="1:9">
      <c r="A4" s="60" t="s">
        <v>102</v>
      </c>
      <c r="I4" s="61"/>
    </row>
    <row r="5" spans="1:9">
      <c r="A5" s="617" t="s">
        <v>103</v>
      </c>
      <c r="I5" s="62"/>
    </row>
    <row r="7" spans="1:9" ht="26.25" customHeight="1">
      <c r="A7" s="1045" t="s">
        <v>838</v>
      </c>
      <c r="B7" s="1045"/>
      <c r="C7" s="1045"/>
      <c r="D7" s="60"/>
      <c r="E7" s="1045" t="s">
        <v>840</v>
      </c>
      <c r="F7" s="1045"/>
      <c r="G7" s="1045"/>
      <c r="I7" s="60"/>
    </row>
    <row r="8" spans="1:9" ht="27.75" customHeight="1">
      <c r="A8" s="1046" t="s">
        <v>839</v>
      </c>
      <c r="B8" s="1046"/>
      <c r="C8" s="1046"/>
      <c r="E8" s="1046" t="s">
        <v>841</v>
      </c>
      <c r="F8" s="1046"/>
      <c r="G8" s="1046"/>
      <c r="H8" s="619"/>
    </row>
    <row r="9" spans="1:9">
      <c r="B9" s="618"/>
    </row>
    <row r="10" spans="1:9" ht="26.25" customHeight="1">
      <c r="A10" s="143" t="s">
        <v>649</v>
      </c>
      <c r="B10" s="143" t="s">
        <v>650</v>
      </c>
      <c r="C10" s="143" t="s">
        <v>651</v>
      </c>
      <c r="E10" s="143" t="s">
        <v>652</v>
      </c>
      <c r="F10" s="143" t="s">
        <v>650</v>
      </c>
      <c r="G10" s="143" t="s">
        <v>651</v>
      </c>
    </row>
    <row r="11" spans="1:9">
      <c r="A11" s="82" t="s">
        <v>170</v>
      </c>
      <c r="B11" s="83">
        <v>96</v>
      </c>
      <c r="C11" s="83">
        <v>95</v>
      </c>
      <c r="E11" s="84" t="s">
        <v>296</v>
      </c>
      <c r="F11" s="83">
        <v>318</v>
      </c>
      <c r="G11" s="83">
        <v>315</v>
      </c>
    </row>
    <row r="12" spans="1:9">
      <c r="A12" s="82" t="s">
        <v>185</v>
      </c>
      <c r="B12" s="83">
        <v>137</v>
      </c>
      <c r="C12" s="83">
        <v>135</v>
      </c>
      <c r="E12" s="84" t="s">
        <v>314</v>
      </c>
      <c r="F12" s="83">
        <v>347</v>
      </c>
      <c r="G12" s="83">
        <v>343</v>
      </c>
    </row>
    <row r="13" spans="1:9">
      <c r="A13" s="82" t="s">
        <v>221</v>
      </c>
      <c r="B13" s="185">
        <v>191</v>
      </c>
      <c r="C13" s="83">
        <v>189</v>
      </c>
      <c r="E13" s="84" t="s">
        <v>1059</v>
      </c>
      <c r="F13" s="83">
        <v>353</v>
      </c>
      <c r="G13" s="83">
        <v>348</v>
      </c>
    </row>
    <row r="14" spans="1:9">
      <c r="A14" s="82" t="s">
        <v>288</v>
      </c>
      <c r="B14" s="83">
        <v>251</v>
      </c>
      <c r="C14" s="83">
        <v>249</v>
      </c>
      <c r="E14" s="84" t="s">
        <v>1098</v>
      </c>
      <c r="F14" s="83">
        <v>396</v>
      </c>
      <c r="G14" s="83">
        <v>391</v>
      </c>
    </row>
    <row r="15" spans="1:9">
      <c r="A15" s="82" t="s">
        <v>313</v>
      </c>
      <c r="B15" s="83">
        <v>347</v>
      </c>
      <c r="C15" s="83">
        <v>343</v>
      </c>
      <c r="E15" s="84" t="s">
        <v>1357</v>
      </c>
      <c r="F15" s="83">
        <v>946</v>
      </c>
      <c r="G15" s="83">
        <v>938</v>
      </c>
    </row>
    <row r="16" spans="1:9" ht="15">
      <c r="A16" s="35" t="s">
        <v>653</v>
      </c>
      <c r="E16" s="35" t="s">
        <v>648</v>
      </c>
      <c r="F16"/>
      <c r="G16"/>
    </row>
    <row r="17" spans="1:9">
      <c r="A17" s="35"/>
    </row>
    <row r="21" spans="1:9">
      <c r="A21" s="60" t="s">
        <v>104</v>
      </c>
    </row>
    <row r="22" spans="1:9">
      <c r="A22" s="617" t="s">
        <v>105</v>
      </c>
    </row>
    <row r="23" spans="1:9">
      <c r="E23" s="35"/>
    </row>
    <row r="24" spans="1:9" ht="29.25" customHeight="1">
      <c r="A24" s="1045" t="s">
        <v>842</v>
      </c>
      <c r="B24" s="1045"/>
      <c r="C24" s="1045"/>
      <c r="E24" s="1045" t="s">
        <v>844</v>
      </c>
      <c r="F24" s="1045"/>
      <c r="G24" s="1045"/>
    </row>
    <row r="25" spans="1:9" ht="27" customHeight="1">
      <c r="A25" s="1046" t="s">
        <v>843</v>
      </c>
      <c r="B25" s="1046"/>
      <c r="C25" s="1046"/>
      <c r="E25" s="1046" t="s">
        <v>845</v>
      </c>
      <c r="F25" s="1046"/>
      <c r="G25" s="1046"/>
      <c r="H25" s="1047"/>
      <c r="I25" s="1047"/>
    </row>
    <row r="26" spans="1:9">
      <c r="H26" s="76"/>
      <c r="I26" s="77"/>
    </row>
    <row r="27" spans="1:9" ht="25.5" customHeight="1">
      <c r="A27" s="143" t="s">
        <v>649</v>
      </c>
      <c r="B27" s="143" t="s">
        <v>650</v>
      </c>
      <c r="C27" s="143" t="s">
        <v>651</v>
      </c>
      <c r="E27" s="143" t="s">
        <v>652</v>
      </c>
      <c r="F27" s="143" t="s">
        <v>650</v>
      </c>
      <c r="G27" s="143" t="s">
        <v>651</v>
      </c>
    </row>
    <row r="28" spans="1:9">
      <c r="A28" s="82" t="s">
        <v>170</v>
      </c>
      <c r="B28" s="83">
        <v>14706</v>
      </c>
      <c r="C28" s="83">
        <v>15335</v>
      </c>
      <c r="E28" s="84" t="s">
        <v>296</v>
      </c>
      <c r="F28" s="83">
        <v>10338</v>
      </c>
      <c r="G28" s="83">
        <v>10646</v>
      </c>
    </row>
    <row r="29" spans="1:9">
      <c r="A29" s="82" t="s">
        <v>185</v>
      </c>
      <c r="B29" s="83">
        <v>14285</v>
      </c>
      <c r="C29" s="83">
        <v>14904</v>
      </c>
      <c r="E29" s="84" t="s">
        <v>314</v>
      </c>
      <c r="F29" s="83">
        <v>10024</v>
      </c>
      <c r="G29" s="83">
        <v>10317</v>
      </c>
    </row>
    <row r="30" spans="1:9">
      <c r="A30" s="82" t="s">
        <v>221</v>
      </c>
      <c r="B30" s="83">
        <v>13006</v>
      </c>
      <c r="C30" s="83">
        <v>13515</v>
      </c>
      <c r="E30" s="84" t="s">
        <v>1059</v>
      </c>
      <c r="F30" s="83">
        <v>9350</v>
      </c>
      <c r="G30" s="83">
        <v>9615</v>
      </c>
    </row>
    <row r="31" spans="1:9">
      <c r="A31" s="82" t="s">
        <v>288</v>
      </c>
      <c r="B31" s="83">
        <v>11521</v>
      </c>
      <c r="C31" s="83">
        <v>11909</v>
      </c>
      <c r="E31" s="84" t="s">
        <v>1098</v>
      </c>
      <c r="F31" s="83">
        <v>8741</v>
      </c>
      <c r="G31" s="83">
        <v>8979</v>
      </c>
    </row>
    <row r="32" spans="1:9">
      <c r="A32" s="82" t="s">
        <v>313</v>
      </c>
      <c r="B32" s="83">
        <v>10024</v>
      </c>
      <c r="C32" s="83">
        <v>10317</v>
      </c>
      <c r="E32" s="84" t="s">
        <v>1357</v>
      </c>
      <c r="F32" s="83">
        <v>8202</v>
      </c>
      <c r="G32" s="83">
        <v>8432</v>
      </c>
    </row>
    <row r="33" spans="1:9" ht="15">
      <c r="A33" s="35" t="s">
        <v>648</v>
      </c>
      <c r="E33" s="35" t="s">
        <v>648</v>
      </c>
      <c r="F33" s="274"/>
      <c r="G33" s="274"/>
    </row>
    <row r="34" spans="1:9">
      <c r="A34" s="35"/>
    </row>
    <row r="40" spans="1:9">
      <c r="E40" s="35"/>
    </row>
    <row r="41" spans="1:9">
      <c r="E41" s="35"/>
    </row>
    <row r="42" spans="1:9">
      <c r="D42" s="224"/>
      <c r="E42" s="224"/>
      <c r="F42" s="224"/>
      <c r="G42" s="224"/>
      <c r="H42" s="224"/>
      <c r="I42" s="224"/>
    </row>
    <row r="44" spans="1:9">
      <c r="D44" s="225"/>
      <c r="E44" s="225"/>
      <c r="F44" s="225"/>
      <c r="G44" s="225"/>
      <c r="H44" s="225"/>
      <c r="I44" s="225"/>
    </row>
    <row r="46" spans="1:9">
      <c r="I46" s="63"/>
    </row>
    <row r="56" spans="8:8">
      <c r="H56" s="63" t="s">
        <v>1031</v>
      </c>
    </row>
  </sheetData>
  <mergeCells count="9">
    <mergeCell ref="A7:C7"/>
    <mergeCell ref="A8:C8"/>
    <mergeCell ref="E7:G7"/>
    <mergeCell ref="E25:G25"/>
    <mergeCell ref="H25:I25"/>
    <mergeCell ref="A24:C24"/>
    <mergeCell ref="A25:C25"/>
    <mergeCell ref="E24:G24"/>
    <mergeCell ref="E8:G8"/>
  </mergeCell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9"/>
  <sheetViews>
    <sheetView showGridLines="0" zoomScaleNormal="100" workbookViewId="0"/>
  </sheetViews>
  <sheetFormatPr defaultRowHeight="15"/>
  <cols>
    <col min="1" max="1" width="29.28515625" customWidth="1"/>
    <col min="2" max="3" width="12.140625" customWidth="1"/>
    <col min="4" max="6" width="11.42578125" customWidth="1"/>
    <col min="7" max="7" width="11.5703125" customWidth="1"/>
    <col min="8" max="8" width="11.7109375" customWidth="1"/>
    <col min="9" max="11" width="11.42578125" customWidth="1"/>
    <col min="12" max="13" width="12.140625" customWidth="1"/>
    <col min="14" max="16" width="11.42578125" customWidth="1"/>
  </cols>
  <sheetData>
    <row r="1" spans="1:16" ht="18">
      <c r="A1" s="667" t="s">
        <v>106</v>
      </c>
      <c r="B1" s="613"/>
      <c r="C1" s="613"/>
      <c r="D1" s="206"/>
      <c r="E1" s="206"/>
      <c r="F1" s="206"/>
      <c r="G1" s="206"/>
      <c r="H1" s="206"/>
      <c r="I1" s="206"/>
      <c r="J1" s="206"/>
      <c r="K1" s="206"/>
      <c r="L1" s="206"/>
      <c r="M1" s="206"/>
      <c r="N1" s="206"/>
      <c r="O1" s="206"/>
      <c r="P1" s="206"/>
    </row>
    <row r="2" spans="1:16" ht="18">
      <c r="A2" s="668" t="s">
        <v>107</v>
      </c>
      <c r="B2" s="613"/>
      <c r="C2" s="613"/>
      <c r="D2" s="206"/>
      <c r="E2" s="206"/>
      <c r="F2" s="206"/>
      <c r="G2" s="206"/>
      <c r="H2" s="206"/>
      <c r="I2" s="206"/>
      <c r="J2" s="206"/>
      <c r="K2" s="206"/>
      <c r="L2" s="206"/>
      <c r="M2" s="206"/>
      <c r="N2" s="206"/>
      <c r="O2" s="206"/>
      <c r="P2" s="206"/>
    </row>
    <row r="3" spans="1:16" s="274" customFormat="1" ht="18">
      <c r="A3" s="614"/>
      <c r="B3" s="613"/>
      <c r="C3" s="613"/>
      <c r="D3" s="206"/>
      <c r="E3" s="206"/>
      <c r="F3" s="206"/>
      <c r="G3" s="206"/>
      <c r="H3" s="206"/>
      <c r="I3" s="206"/>
      <c r="J3" s="206"/>
      <c r="K3" s="206"/>
      <c r="L3" s="206"/>
      <c r="M3" s="206"/>
      <c r="N3" s="206"/>
      <c r="O3" s="206"/>
      <c r="P3" s="206"/>
    </row>
    <row r="4" spans="1:16" ht="12.6" customHeight="1">
      <c r="A4" s="153" t="s">
        <v>1360</v>
      </c>
    </row>
    <row r="5" spans="1:16" ht="12.75" customHeight="1">
      <c r="A5" s="591" t="s">
        <v>1361</v>
      </c>
      <c r="H5" s="54"/>
      <c r="J5" s="54"/>
    </row>
    <row r="6" spans="1:16" ht="12.75" customHeight="1">
      <c r="L6" s="1048" t="s">
        <v>640</v>
      </c>
      <c r="M6" s="1049"/>
      <c r="N6" s="1049"/>
      <c r="O6" s="1049"/>
      <c r="P6" s="1049"/>
    </row>
    <row r="7" spans="1:16" ht="24" customHeight="1">
      <c r="A7" s="1050" t="s">
        <v>641</v>
      </c>
      <c r="B7" s="1051" t="s">
        <v>637</v>
      </c>
      <c r="C7" s="1051"/>
      <c r="D7" s="1051"/>
      <c r="E7" s="1051"/>
      <c r="F7" s="1051"/>
      <c r="G7" s="1051" t="s">
        <v>638</v>
      </c>
      <c r="H7" s="1051"/>
      <c r="I7" s="1051"/>
      <c r="J7" s="1051"/>
      <c r="K7" s="1051"/>
      <c r="L7" s="1051" t="s">
        <v>639</v>
      </c>
      <c r="M7" s="1051"/>
      <c r="N7" s="1051"/>
      <c r="O7" s="1051"/>
      <c r="P7" s="1051"/>
    </row>
    <row r="8" spans="1:16" ht="48" customHeight="1">
      <c r="A8" s="1050"/>
      <c r="B8" s="1050" t="s">
        <v>642</v>
      </c>
      <c r="C8" s="1050"/>
      <c r="D8" s="1050"/>
      <c r="E8" s="1050" t="s">
        <v>643</v>
      </c>
      <c r="F8" s="1050"/>
      <c r="G8" s="1050" t="s">
        <v>642</v>
      </c>
      <c r="H8" s="1050"/>
      <c r="I8" s="1050"/>
      <c r="J8" s="1050" t="s">
        <v>644</v>
      </c>
      <c r="K8" s="1050"/>
      <c r="L8" s="1050" t="s">
        <v>645</v>
      </c>
      <c r="M8" s="1050"/>
      <c r="N8" s="1050"/>
      <c r="O8" s="1050" t="s">
        <v>644</v>
      </c>
      <c r="P8" s="1050"/>
    </row>
    <row r="9" spans="1:16" ht="24">
      <c r="A9" s="1050"/>
      <c r="B9" s="958" t="s">
        <v>1362</v>
      </c>
      <c r="C9" s="958" t="s">
        <v>1363</v>
      </c>
      <c r="D9" s="420" t="s">
        <v>646</v>
      </c>
      <c r="E9" s="957" t="s">
        <v>1362</v>
      </c>
      <c r="F9" s="957" t="s">
        <v>1363</v>
      </c>
      <c r="G9" s="958" t="s">
        <v>1362</v>
      </c>
      <c r="H9" s="958" t="s">
        <v>1363</v>
      </c>
      <c r="I9" s="420" t="s">
        <v>646</v>
      </c>
      <c r="J9" s="957" t="s">
        <v>1362</v>
      </c>
      <c r="K9" s="957" t="s">
        <v>1363</v>
      </c>
      <c r="L9" s="958" t="s">
        <v>1362</v>
      </c>
      <c r="M9" s="958" t="s">
        <v>1363</v>
      </c>
      <c r="N9" s="420" t="s">
        <v>646</v>
      </c>
      <c r="O9" s="957" t="s">
        <v>1362</v>
      </c>
      <c r="P9" s="957" t="s">
        <v>1363</v>
      </c>
    </row>
    <row r="10" spans="1:16">
      <c r="A10" s="85" t="s">
        <v>1403</v>
      </c>
      <c r="B10" s="86">
        <v>530637.21516000002</v>
      </c>
      <c r="C10" s="86">
        <v>603163.94602999999</v>
      </c>
      <c r="D10" s="87">
        <v>113.66785607905985</v>
      </c>
      <c r="E10" s="88">
        <v>9.2845633471817304E-2</v>
      </c>
      <c r="F10" s="89">
        <v>9.4741390226684111E-2</v>
      </c>
      <c r="G10" s="86">
        <v>0</v>
      </c>
      <c r="H10" s="86">
        <v>0</v>
      </c>
      <c r="I10" s="87" t="s">
        <v>166</v>
      </c>
      <c r="J10" s="88">
        <v>0</v>
      </c>
      <c r="K10" s="89">
        <v>0</v>
      </c>
      <c r="L10" s="86">
        <v>530637.21516000002</v>
      </c>
      <c r="M10" s="86">
        <v>603163.94602999999</v>
      </c>
      <c r="N10" s="90">
        <v>113.66785607905985</v>
      </c>
      <c r="O10" s="91">
        <v>6.3534436577501893E-2</v>
      </c>
      <c r="P10" s="89">
        <v>6.7400123240963394E-2</v>
      </c>
    </row>
    <row r="11" spans="1:16">
      <c r="A11" s="85" t="s">
        <v>1404</v>
      </c>
      <c r="B11" s="86">
        <v>55367.627</v>
      </c>
      <c r="C11" s="86">
        <v>57957.76238</v>
      </c>
      <c r="D11" s="87">
        <v>104.67806825096551</v>
      </c>
      <c r="E11" s="88">
        <v>9.6876778631070325E-3</v>
      </c>
      <c r="F11" s="89">
        <v>9.1036591600849801E-3</v>
      </c>
      <c r="G11" s="86">
        <v>217580.41746999999</v>
      </c>
      <c r="H11" s="86">
        <v>267482.09606999997</v>
      </c>
      <c r="I11" s="87">
        <v>122.93482068848427</v>
      </c>
      <c r="J11" s="88">
        <v>8.2519999084609122E-2</v>
      </c>
      <c r="K11" s="89">
        <v>0.10357171130694127</v>
      </c>
      <c r="L11" s="86">
        <v>272948.04447000002</v>
      </c>
      <c r="M11" s="86">
        <v>325439.85845</v>
      </c>
      <c r="N11" s="90">
        <v>119.23143068561879</v>
      </c>
      <c r="O11" s="91">
        <v>3.2680708636508786E-2</v>
      </c>
      <c r="P11" s="89">
        <v>3.6366043944477906E-2</v>
      </c>
    </row>
    <row r="12" spans="1:16">
      <c r="A12" s="85" t="s">
        <v>1405</v>
      </c>
      <c r="B12" s="86">
        <v>560787.39542999992</v>
      </c>
      <c r="C12" s="86">
        <v>688661.14228999999</v>
      </c>
      <c r="D12" s="87">
        <v>122.80253584550509</v>
      </c>
      <c r="E12" s="88">
        <v>9.8121012782734218E-2</v>
      </c>
      <c r="F12" s="89">
        <v>0.10817077918050128</v>
      </c>
      <c r="G12" s="86">
        <v>434070.03933</v>
      </c>
      <c r="H12" s="86">
        <v>485103.57569999999</v>
      </c>
      <c r="I12" s="87">
        <v>111.75698199506508</v>
      </c>
      <c r="J12" s="88">
        <v>0.16462630077041118</v>
      </c>
      <c r="K12" s="89">
        <v>0.1878368991217145</v>
      </c>
      <c r="L12" s="86">
        <v>994857.43475999997</v>
      </c>
      <c r="M12" s="86">
        <v>1173764.71799</v>
      </c>
      <c r="N12" s="90">
        <v>117.98320814410556</v>
      </c>
      <c r="O12" s="91">
        <v>0.11911661072123784</v>
      </c>
      <c r="P12" s="89">
        <v>0.13116149791301648</v>
      </c>
    </row>
    <row r="13" spans="1:16">
      <c r="A13" s="85" t="s">
        <v>1406</v>
      </c>
      <c r="B13" s="86">
        <v>1962014.9370799998</v>
      </c>
      <c r="C13" s="86">
        <v>1944623.3713</v>
      </c>
      <c r="D13" s="87">
        <v>99.113586474225158</v>
      </c>
      <c r="E13" s="88">
        <v>0.34329390120033954</v>
      </c>
      <c r="F13" s="89">
        <v>0.3054498248393312</v>
      </c>
      <c r="G13" s="86">
        <v>499152.07983999996</v>
      </c>
      <c r="H13" s="86">
        <v>462539.93306999997</v>
      </c>
      <c r="I13" s="87">
        <v>92.665131880901754</v>
      </c>
      <c r="J13" s="89">
        <v>0.18930945004348484</v>
      </c>
      <c r="K13" s="89">
        <v>0.1791000336834544</v>
      </c>
      <c r="L13" s="86">
        <v>2461167.0169199998</v>
      </c>
      <c r="M13" s="86">
        <v>2407163.30437</v>
      </c>
      <c r="N13" s="90">
        <v>97.805768069426591</v>
      </c>
      <c r="O13" s="91">
        <v>0.294681291239617</v>
      </c>
      <c r="P13" s="89">
        <v>0.26898673974719484</v>
      </c>
    </row>
    <row r="14" spans="1:16">
      <c r="A14" s="85" t="s">
        <v>1407</v>
      </c>
      <c r="B14" s="86">
        <v>90322.774449999997</v>
      </c>
      <c r="C14" s="86">
        <v>57676.986509999995</v>
      </c>
      <c r="D14" s="87">
        <v>63.856526619350319</v>
      </c>
      <c r="E14" s="88">
        <v>1.5803782643125999E-2</v>
      </c>
      <c r="F14" s="89">
        <v>9.0595565633681263E-3</v>
      </c>
      <c r="G14" s="86">
        <v>0</v>
      </c>
      <c r="H14" s="86">
        <v>0</v>
      </c>
      <c r="I14" s="87" t="s">
        <v>166</v>
      </c>
      <c r="J14" s="88">
        <v>0</v>
      </c>
      <c r="K14" s="89">
        <v>0</v>
      </c>
      <c r="L14" s="86">
        <v>90322.774449999997</v>
      </c>
      <c r="M14" s="86">
        <v>57676.986509999995</v>
      </c>
      <c r="N14" s="90">
        <v>63.856526619350319</v>
      </c>
      <c r="O14" s="91">
        <v>1.0814557330034238E-2</v>
      </c>
      <c r="P14" s="89">
        <v>6.4450735567474224E-3</v>
      </c>
    </row>
    <row r="15" spans="1:16">
      <c r="A15" s="85" t="s">
        <v>1408</v>
      </c>
      <c r="B15" s="86">
        <v>0</v>
      </c>
      <c r="C15" s="86">
        <v>0</v>
      </c>
      <c r="D15" s="87" t="s">
        <v>166</v>
      </c>
      <c r="E15" s="88">
        <v>0</v>
      </c>
      <c r="F15" s="89">
        <v>0</v>
      </c>
      <c r="G15" s="86">
        <v>635.73785999999996</v>
      </c>
      <c r="H15" s="86">
        <v>591.31666000000007</v>
      </c>
      <c r="I15" s="87">
        <v>93.012654618367407</v>
      </c>
      <c r="J15" s="88">
        <v>2.4111125548550205E-4</v>
      </c>
      <c r="K15" s="89">
        <v>2.289636551392857E-4</v>
      </c>
      <c r="L15" s="86">
        <v>635.73785999999996</v>
      </c>
      <c r="M15" s="86">
        <v>591.31666000000007</v>
      </c>
      <c r="N15" s="90">
        <v>93.012654618367407</v>
      </c>
      <c r="O15" s="91">
        <v>7.6118382940608184E-5</v>
      </c>
      <c r="P15" s="89">
        <v>6.6076256747038E-5</v>
      </c>
    </row>
    <row r="16" spans="1:16">
      <c r="A16" s="85" t="s">
        <v>1409</v>
      </c>
      <c r="B16" s="86">
        <v>889464.19371000002</v>
      </c>
      <c r="C16" s="86">
        <v>1026974.44606</v>
      </c>
      <c r="D16" s="87">
        <v>115.45989746663525</v>
      </c>
      <c r="E16" s="88">
        <v>0.15562961691370145</v>
      </c>
      <c r="F16" s="89">
        <v>0.16131101234980627</v>
      </c>
      <c r="G16" s="86">
        <v>0</v>
      </c>
      <c r="H16" s="86">
        <v>0</v>
      </c>
      <c r="I16" s="87" t="s">
        <v>166</v>
      </c>
      <c r="J16" s="88">
        <v>0</v>
      </c>
      <c r="K16" s="89">
        <v>0</v>
      </c>
      <c r="L16" s="86">
        <v>889464.19371000002</v>
      </c>
      <c r="M16" s="86">
        <v>1026974.44606</v>
      </c>
      <c r="N16" s="90">
        <v>115.45989746663525</v>
      </c>
      <c r="O16" s="91">
        <v>0.10649763112861814</v>
      </c>
      <c r="P16" s="89">
        <v>0.11475852408844303</v>
      </c>
    </row>
    <row r="17" spans="1:16">
      <c r="A17" s="85" t="s">
        <v>1410</v>
      </c>
      <c r="B17" s="86">
        <v>296771.38642</v>
      </c>
      <c r="C17" s="86">
        <v>479065.70600999997</v>
      </c>
      <c r="D17" s="87">
        <v>161.42584087672503</v>
      </c>
      <c r="E17" s="88">
        <v>5.1926111816650855E-2</v>
      </c>
      <c r="F17" s="89">
        <v>7.5248779864998547E-2</v>
      </c>
      <c r="G17" s="86">
        <v>304098.67206000001</v>
      </c>
      <c r="H17" s="86">
        <v>193381.51481999998</v>
      </c>
      <c r="I17" s="87">
        <v>63.591699861762287</v>
      </c>
      <c r="J17" s="88">
        <v>0.1153330912396197</v>
      </c>
      <c r="K17" s="89">
        <v>7.4879233860177613E-2</v>
      </c>
      <c r="L17" s="86">
        <v>600870.05848000001</v>
      </c>
      <c r="M17" s="86">
        <v>672447.22083000001</v>
      </c>
      <c r="N17" s="90">
        <v>111.91225313024687</v>
      </c>
      <c r="O17" s="91">
        <v>7.194357940067668E-2</v>
      </c>
      <c r="P17" s="89">
        <v>7.5142133171751377E-2</v>
      </c>
    </row>
    <row r="18" spans="1:16">
      <c r="A18" s="85" t="s">
        <v>1411</v>
      </c>
      <c r="B18" s="86">
        <v>118493.56783</v>
      </c>
      <c r="C18" s="86">
        <v>127106.68229000001</v>
      </c>
      <c r="D18" s="87">
        <v>107.26884557342137</v>
      </c>
      <c r="E18" s="88">
        <v>2.0732828480932778E-2</v>
      </c>
      <c r="F18" s="89">
        <v>1.9965158505440731E-2</v>
      </c>
      <c r="G18" s="86">
        <v>223785.49023</v>
      </c>
      <c r="H18" s="86">
        <v>224951.62644999998</v>
      </c>
      <c r="I18" s="87">
        <v>100.52109554502459</v>
      </c>
      <c r="J18" s="88">
        <v>8.4873347811618233E-2</v>
      </c>
      <c r="K18" s="89">
        <v>8.7103493112335451E-2</v>
      </c>
      <c r="L18" s="86">
        <v>342279.05806000001</v>
      </c>
      <c r="M18" s="86">
        <v>352058.30874000001</v>
      </c>
      <c r="N18" s="90">
        <v>102.85709874727004</v>
      </c>
      <c r="O18" s="91">
        <v>4.0981873273933607E-2</v>
      </c>
      <c r="P18" s="89">
        <v>3.9340503611435894E-2</v>
      </c>
    </row>
    <row r="19" spans="1:16">
      <c r="A19" s="85" t="s">
        <v>1412</v>
      </c>
      <c r="B19" s="86">
        <v>179404.16190000001</v>
      </c>
      <c r="C19" s="86">
        <v>208444.36186</v>
      </c>
      <c r="D19" s="87">
        <v>116.18702690754021</v>
      </c>
      <c r="E19" s="88">
        <v>3.139035970943635E-2</v>
      </c>
      <c r="F19" s="89">
        <v>3.2741195420437436E-2</v>
      </c>
      <c r="G19" s="86">
        <v>0</v>
      </c>
      <c r="H19" s="86">
        <v>0</v>
      </c>
      <c r="I19" s="87" t="s">
        <v>166</v>
      </c>
      <c r="J19" s="88">
        <v>0</v>
      </c>
      <c r="K19" s="89">
        <v>0</v>
      </c>
      <c r="L19" s="86">
        <v>179404.16190000001</v>
      </c>
      <c r="M19" s="86">
        <v>208444.36186</v>
      </c>
      <c r="N19" s="90">
        <v>116.18702690754021</v>
      </c>
      <c r="O19" s="91">
        <v>2.1480480487103708E-2</v>
      </c>
      <c r="P19" s="89">
        <v>2.3292465955100698E-2</v>
      </c>
    </row>
    <row r="20" spans="1:16">
      <c r="A20" s="85" t="s">
        <v>1413</v>
      </c>
      <c r="B20" s="86">
        <v>8542.9377700000005</v>
      </c>
      <c r="C20" s="86">
        <v>9396.1353900000013</v>
      </c>
      <c r="D20" s="87">
        <v>109.9871688518691</v>
      </c>
      <c r="E20" s="88">
        <v>1.4947584645505932E-3</v>
      </c>
      <c r="F20" s="89">
        <v>1.475888828345967E-3</v>
      </c>
      <c r="G20" s="86">
        <v>0</v>
      </c>
      <c r="H20" s="86">
        <v>0</v>
      </c>
      <c r="I20" s="87" t="s">
        <v>166</v>
      </c>
      <c r="J20" s="88">
        <v>0</v>
      </c>
      <c r="K20" s="89">
        <v>0</v>
      </c>
      <c r="L20" s="86">
        <v>8542.9377700000005</v>
      </c>
      <c r="M20" s="86">
        <v>9396.1353900000013</v>
      </c>
      <c r="N20" s="90">
        <v>109.9871688518691</v>
      </c>
      <c r="O20" s="91">
        <v>1.0228659476323235E-3</v>
      </c>
      <c r="P20" s="89">
        <v>1.0499644208562804E-3</v>
      </c>
    </row>
    <row r="21" spans="1:16">
      <c r="A21" s="85" t="s">
        <v>1414</v>
      </c>
      <c r="B21" s="86">
        <v>53404.851860000002</v>
      </c>
      <c r="C21" s="86">
        <v>58015.783520000005</v>
      </c>
      <c r="D21" s="87">
        <v>108.63391901561208</v>
      </c>
      <c r="E21" s="88">
        <v>9.3442509491445686E-3</v>
      </c>
      <c r="F21" s="89">
        <v>9.11277277422309E-3</v>
      </c>
      <c r="G21" s="86">
        <v>0</v>
      </c>
      <c r="H21" s="86">
        <v>0</v>
      </c>
      <c r="I21" s="87" t="s">
        <v>166</v>
      </c>
      <c r="J21" s="87">
        <v>0</v>
      </c>
      <c r="K21" s="89">
        <v>0</v>
      </c>
      <c r="L21" s="86">
        <v>53404.851860000002</v>
      </c>
      <c r="M21" s="86">
        <v>58015.783520000005</v>
      </c>
      <c r="N21" s="90">
        <v>108.63391901561208</v>
      </c>
      <c r="O21" s="91">
        <v>6.3942879927993143E-3</v>
      </c>
      <c r="P21" s="89">
        <v>6.4829321860271887E-3</v>
      </c>
    </row>
    <row r="22" spans="1:16">
      <c r="A22" s="85" t="s">
        <v>1415</v>
      </c>
      <c r="B22" s="86">
        <v>22013.32705</v>
      </c>
      <c r="C22" s="86">
        <v>24067.70347</v>
      </c>
      <c r="D22" s="87">
        <v>109.33242128885739</v>
      </c>
      <c r="E22" s="88">
        <v>3.8516734906413859E-3</v>
      </c>
      <c r="F22" s="89">
        <v>3.7804111159488582E-3</v>
      </c>
      <c r="G22" s="86">
        <v>197885.97030000002</v>
      </c>
      <c r="H22" s="86">
        <v>194275.35631</v>
      </c>
      <c r="I22" s="87">
        <v>98.175406783752166</v>
      </c>
      <c r="J22" s="87">
        <v>7.5050642322921871E-2</v>
      </c>
      <c r="K22" s="89">
        <v>7.522533811955287E-2</v>
      </c>
      <c r="L22" s="86">
        <v>219899.29735000001</v>
      </c>
      <c r="M22" s="86">
        <v>218343.05978000001</v>
      </c>
      <c r="N22" s="90">
        <v>99.292295342116063</v>
      </c>
      <c r="O22" s="91">
        <v>2.6329057898263234E-2</v>
      </c>
      <c r="P22" s="89">
        <v>2.4398588866001415E-2</v>
      </c>
    </row>
    <row r="23" spans="1:16">
      <c r="A23" s="85" t="s">
        <v>1416</v>
      </c>
      <c r="B23" s="86">
        <v>0</v>
      </c>
      <c r="C23" s="86">
        <v>0</v>
      </c>
      <c r="D23" s="87" t="s">
        <v>166</v>
      </c>
      <c r="E23" s="88">
        <v>0</v>
      </c>
      <c r="F23" s="89">
        <v>0</v>
      </c>
      <c r="G23" s="86">
        <v>38198.122590000006</v>
      </c>
      <c r="H23" s="86">
        <v>37868.742819999999</v>
      </c>
      <c r="I23" s="87">
        <v>99.13770691419731</v>
      </c>
      <c r="J23" s="87">
        <v>1.4487098966961036E-2</v>
      </c>
      <c r="K23" s="89">
        <v>1.4663151502609075E-2</v>
      </c>
      <c r="L23" s="86">
        <v>38198.122590000006</v>
      </c>
      <c r="M23" s="86">
        <v>37868.742819999999</v>
      </c>
      <c r="N23" s="90">
        <v>99.13770691419731</v>
      </c>
      <c r="O23" s="91">
        <v>4.5735506815936947E-3</v>
      </c>
      <c r="P23" s="89">
        <v>4.2316155497155641E-3</v>
      </c>
    </row>
    <row r="24" spans="1:16" s="274" customFormat="1">
      <c r="A24" s="85" t="s">
        <v>1417</v>
      </c>
      <c r="B24" s="86">
        <v>329306.55469000002</v>
      </c>
      <c r="C24" s="86">
        <v>378358.23260000005</v>
      </c>
      <c r="D24" s="87">
        <v>114.89544535673635</v>
      </c>
      <c r="E24" s="88">
        <v>5.7618792657419808E-2</v>
      </c>
      <c r="F24" s="89">
        <v>5.9430251420319824E-2</v>
      </c>
      <c r="G24" s="86">
        <v>47597.735489999999</v>
      </c>
      <c r="H24" s="86">
        <v>49676.728060000001</v>
      </c>
      <c r="I24" s="87">
        <v>104.3678392440262</v>
      </c>
      <c r="J24" s="87">
        <v>1.805201559375548E-2</v>
      </c>
      <c r="K24" s="89">
        <v>1.9235320093937344E-2</v>
      </c>
      <c r="L24" s="86">
        <v>376904.29018000001</v>
      </c>
      <c r="M24" s="86">
        <v>428034.96066000004</v>
      </c>
      <c r="N24" s="90">
        <v>113.56595608279791</v>
      </c>
      <c r="O24" s="91">
        <v>4.5127633411480871E-2</v>
      </c>
      <c r="P24" s="89">
        <v>4.7830460175565609E-2</v>
      </c>
    </row>
    <row r="25" spans="1:16">
      <c r="A25" s="85" t="s">
        <v>1418</v>
      </c>
      <c r="B25" s="86">
        <v>316223.45626000001</v>
      </c>
      <c r="C25" s="86">
        <v>370185.05264000001</v>
      </c>
      <c r="D25" s="87">
        <v>117.06438763847822</v>
      </c>
      <c r="E25" s="88">
        <v>5.5329641940500662E-2</v>
      </c>
      <c r="F25" s="89">
        <v>5.8146457126778336E-2</v>
      </c>
      <c r="G25" s="86">
        <v>163674.71162000002</v>
      </c>
      <c r="H25" s="86">
        <v>154174.75162999998</v>
      </c>
      <c r="I25" s="87">
        <v>94.195829095421971</v>
      </c>
      <c r="J25" s="87">
        <v>6.2075609607276969E-2</v>
      </c>
      <c r="K25" s="89">
        <v>5.9697987645733398E-2</v>
      </c>
      <c r="L25" s="86">
        <v>479898.16788000002</v>
      </c>
      <c r="M25" s="86">
        <v>524359.80426999996</v>
      </c>
      <c r="N25" s="90">
        <v>109.26480644558696</v>
      </c>
      <c r="O25" s="91">
        <v>5.7459331610651782E-2</v>
      </c>
      <c r="P25" s="89">
        <v>5.8594210849346115E-2</v>
      </c>
    </row>
    <row r="26" spans="1:16" ht="24">
      <c r="A26" s="85" t="s">
        <v>1419</v>
      </c>
      <c r="B26" s="86">
        <v>302508.62919000001</v>
      </c>
      <c r="C26" s="86">
        <v>332727.59007999999</v>
      </c>
      <c r="D26" s="87">
        <v>109.98945417554353</v>
      </c>
      <c r="E26" s="88">
        <v>5.2929957615897409E-2</v>
      </c>
      <c r="F26" s="89">
        <v>5.2262862623731129E-2</v>
      </c>
      <c r="G26" s="86">
        <v>477174.44004000002</v>
      </c>
      <c r="H26" s="86">
        <v>470765.86802999995</v>
      </c>
      <c r="I26" s="87">
        <v>98.656975002797125</v>
      </c>
      <c r="J26" s="88">
        <v>0.18097416492331578</v>
      </c>
      <c r="K26" s="89">
        <v>0.18228519700251195</v>
      </c>
      <c r="L26" s="86">
        <v>779683.06923000002</v>
      </c>
      <c r="M26" s="86">
        <v>803493.45811000001</v>
      </c>
      <c r="N26" s="90">
        <v>103.05385480583983</v>
      </c>
      <c r="O26" s="91">
        <v>9.3353279976054693E-2</v>
      </c>
      <c r="P26" s="89">
        <v>8.9785801118205902E-2</v>
      </c>
    </row>
    <row r="27" spans="1:16">
      <c r="A27" s="85" t="s">
        <v>1420</v>
      </c>
      <c r="B27" s="86">
        <v>0</v>
      </c>
      <c r="C27" s="86">
        <v>0</v>
      </c>
      <c r="D27" s="87" t="s">
        <v>166</v>
      </c>
      <c r="E27" s="88">
        <v>0</v>
      </c>
      <c r="F27" s="89">
        <v>0</v>
      </c>
      <c r="G27" s="86">
        <v>32845.806190000003</v>
      </c>
      <c r="H27" s="86">
        <v>41767.195460000003</v>
      </c>
      <c r="I27" s="87">
        <v>127.1614257795753</v>
      </c>
      <c r="J27" s="88">
        <v>1.2457168380540331E-2</v>
      </c>
      <c r="K27" s="89">
        <v>1.6172670895892867E-2</v>
      </c>
      <c r="L27" s="86">
        <v>32845.806190000003</v>
      </c>
      <c r="M27" s="86">
        <v>41767.195460000003</v>
      </c>
      <c r="N27" s="90">
        <v>127.1614257795753</v>
      </c>
      <c r="O27" s="91">
        <v>3.9327053033516345E-3</v>
      </c>
      <c r="P27" s="89">
        <v>4.667245348403814E-3</v>
      </c>
    </row>
    <row r="28" spans="1:16" ht="18.75" customHeight="1">
      <c r="A28" s="421" t="s">
        <v>647</v>
      </c>
      <c r="B28" s="422">
        <v>5715263.0158000002</v>
      </c>
      <c r="C28" s="422">
        <v>6366424.9024300007</v>
      </c>
      <c r="D28" s="423">
        <v>111.39338443094999</v>
      </c>
      <c r="E28" s="424">
        <v>1</v>
      </c>
      <c r="F28" s="425">
        <v>1</v>
      </c>
      <c r="G28" s="426">
        <v>2636699.2230199999</v>
      </c>
      <c r="H28" s="422">
        <v>2582578.7050799998</v>
      </c>
      <c r="I28" s="423">
        <v>97.947414044518439</v>
      </c>
      <c r="J28" s="424">
        <v>1</v>
      </c>
      <c r="K28" s="425">
        <v>1</v>
      </c>
      <c r="L28" s="427">
        <v>8351962.2388199996</v>
      </c>
      <c r="M28" s="428">
        <v>8949003.6075100005</v>
      </c>
      <c r="N28" s="429">
        <v>107.14851614049388</v>
      </c>
      <c r="O28" s="430">
        <v>1</v>
      </c>
      <c r="P28" s="425">
        <v>1</v>
      </c>
    </row>
    <row r="29" spans="1:16" ht="12.75" customHeight="1">
      <c r="A29" s="35" t="s">
        <v>648</v>
      </c>
    </row>
    <row r="30" spans="1:16" ht="12.75" customHeight="1"/>
    <row r="31" spans="1:16" ht="12.75" customHeight="1">
      <c r="A31" s="307" t="s">
        <v>311</v>
      </c>
    </row>
    <row r="32" spans="1:16" ht="12.75" customHeight="1">
      <c r="A32" s="308" t="s">
        <v>1421</v>
      </c>
    </row>
    <row r="33" spans="1:16">
      <c r="A33" s="308" t="s">
        <v>1422</v>
      </c>
    </row>
    <row r="34" spans="1:16" ht="12.75" customHeight="1">
      <c r="A34" s="615" t="s">
        <v>316</v>
      </c>
    </row>
    <row r="35" spans="1:16" ht="12.75" customHeight="1">
      <c r="A35" s="616" t="s">
        <v>1423</v>
      </c>
    </row>
    <row r="36" spans="1:16" ht="12.75" customHeight="1">
      <c r="A36" s="616" t="s">
        <v>1424</v>
      </c>
    </row>
    <row r="37" spans="1:16" ht="12.75" customHeight="1"/>
    <row r="38" spans="1:16" ht="12.75" customHeight="1">
      <c r="A38" s="684" t="s">
        <v>97</v>
      </c>
    </row>
    <row r="39" spans="1:16" ht="12.75" customHeight="1"/>
    <row r="40" spans="1:16" ht="12.75" customHeight="1"/>
    <row r="41" spans="1:16" ht="12.75" customHeight="1"/>
    <row r="42" spans="1:16" ht="12.75" customHeight="1"/>
    <row r="43" spans="1:16" ht="12.75" customHeight="1"/>
    <row r="44" spans="1:16" ht="12.75" customHeight="1"/>
    <row r="45" spans="1:16" ht="12.75" customHeight="1"/>
    <row r="46" spans="1:16" ht="12.75" customHeight="1"/>
    <row r="47" spans="1:16" ht="12.75" customHeight="1"/>
    <row r="48" spans="1:16" ht="12.75" customHeight="1">
      <c r="P48" s="25" t="s">
        <v>1032</v>
      </c>
    </row>
    <row r="49" ht="12.75" customHeight="1"/>
    <row r="50" ht="12.75" customHeight="1"/>
    <row r="51" ht="12.75" customHeight="1"/>
    <row r="52" ht="12.75" customHeight="1"/>
    <row r="53" ht="12.75" customHeight="1"/>
    <row r="54" ht="12.75" customHeight="1"/>
    <row r="55" ht="12.75" customHeight="1"/>
    <row r="107" spans="1:1">
      <c r="A107" s="720"/>
    </row>
    <row r="109" spans="1:1">
      <c r="A109" s="721"/>
    </row>
    <row r="111" spans="1:1">
      <c r="A111" s="721"/>
    </row>
    <row r="113" spans="1:1">
      <c r="A113" s="721"/>
    </row>
    <row r="115" spans="1:1">
      <c r="A115" s="721"/>
    </row>
    <row r="117" spans="1:1">
      <c r="A117" s="721"/>
    </row>
    <row r="119" spans="1:1">
      <c r="A119" s="721"/>
    </row>
  </sheetData>
  <mergeCells count="11">
    <mergeCell ref="L6:P6"/>
    <mergeCell ref="A7:A9"/>
    <mergeCell ref="B7:F7"/>
    <mergeCell ref="G7:K7"/>
    <mergeCell ref="L7:P7"/>
    <mergeCell ref="B8:D8"/>
    <mergeCell ref="E8:F8"/>
    <mergeCell ref="G8:I8"/>
    <mergeCell ref="J8:K8"/>
    <mergeCell ref="L8:N8"/>
    <mergeCell ref="O8:P8"/>
  </mergeCells>
  <hyperlinks>
    <hyperlink ref="A38" location="'2 Sadržaj'!A1" display="Sadržaj / Contents"/>
  </hyperlinks>
  <pageMargins left="0.7" right="0.7" top="0.75" bottom="0.75" header="0.3" footer="0.3"/>
  <pageSetup paperSize="9" scale="6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90" zoomScaleNormal="90" workbookViewId="0"/>
  </sheetViews>
  <sheetFormatPr defaultRowHeight="15"/>
  <cols>
    <col min="1" max="1" width="5.5703125" customWidth="1"/>
    <col min="2" max="2" width="36.85546875" customWidth="1"/>
    <col min="3" max="3" width="12" customWidth="1"/>
    <col min="4" max="4" width="13.140625" customWidth="1"/>
    <col min="5" max="5" width="12" bestFit="1" customWidth="1"/>
    <col min="6" max="6" width="11.85546875" customWidth="1"/>
  </cols>
  <sheetData>
    <row r="1" spans="1:8" ht="12.75" customHeight="1">
      <c r="A1" s="152" t="s">
        <v>1364</v>
      </c>
    </row>
    <row r="2" spans="1:8" ht="12.75" customHeight="1">
      <c r="A2" s="612" t="s">
        <v>1365</v>
      </c>
    </row>
    <row r="3" spans="1:8" ht="12.75" customHeight="1"/>
    <row r="4" spans="1:8" ht="12.75" customHeight="1">
      <c r="B4" s="1048" t="s">
        <v>601</v>
      </c>
      <c r="C4" s="1049"/>
      <c r="D4" s="1049"/>
      <c r="E4" s="1049"/>
      <c r="F4" s="1049"/>
    </row>
    <row r="5" spans="1:8">
      <c r="A5" s="1052" t="s">
        <v>604</v>
      </c>
      <c r="B5" s="1052" t="s">
        <v>605</v>
      </c>
      <c r="C5" s="1053" t="s">
        <v>602</v>
      </c>
      <c r="D5" s="1053"/>
      <c r="E5" s="1054" t="s">
        <v>603</v>
      </c>
      <c r="F5" s="1054"/>
    </row>
    <row r="6" spans="1:8" ht="65.25">
      <c r="A6" s="1052"/>
      <c r="B6" s="1052"/>
      <c r="C6" s="431" t="s">
        <v>606</v>
      </c>
      <c r="D6" s="431" t="s">
        <v>607</v>
      </c>
      <c r="E6" s="431" t="s">
        <v>608</v>
      </c>
      <c r="F6" s="431" t="s">
        <v>609</v>
      </c>
    </row>
    <row r="7" spans="1:8" ht="22.5">
      <c r="A7" s="92">
        <v>1</v>
      </c>
      <c r="B7" s="93" t="s">
        <v>610</v>
      </c>
      <c r="C7" s="94">
        <v>2348866</v>
      </c>
      <c r="D7" s="94">
        <v>401975.65867000003</v>
      </c>
      <c r="E7" s="94">
        <v>12952</v>
      </c>
      <c r="F7" s="94">
        <v>84729.927100000001</v>
      </c>
      <c r="G7" s="54"/>
    </row>
    <row r="8" spans="1:8" ht="22.5">
      <c r="A8" s="92">
        <v>2</v>
      </c>
      <c r="B8" s="93" t="s">
        <v>612</v>
      </c>
      <c r="C8" s="94">
        <v>351765</v>
      </c>
      <c r="D8" s="94">
        <v>521342.18518000003</v>
      </c>
      <c r="E8" s="94">
        <v>3530697</v>
      </c>
      <c r="F8" s="94">
        <v>265274.54596000002</v>
      </c>
      <c r="G8" s="54"/>
    </row>
    <row r="9" spans="1:8" ht="22.5">
      <c r="A9" s="92">
        <v>3</v>
      </c>
      <c r="B9" s="93" t="s">
        <v>611</v>
      </c>
      <c r="C9" s="94">
        <v>600842</v>
      </c>
      <c r="D9" s="94">
        <v>1063252.0250599999</v>
      </c>
      <c r="E9" s="94">
        <v>100999</v>
      </c>
      <c r="F9" s="94">
        <v>654457.47312999994</v>
      </c>
      <c r="G9" s="54"/>
    </row>
    <row r="10" spans="1:8" ht="33.75">
      <c r="A10" s="92">
        <v>4</v>
      </c>
      <c r="B10" s="93" t="s">
        <v>613</v>
      </c>
      <c r="C10" s="94">
        <v>64</v>
      </c>
      <c r="D10" s="94">
        <v>1871.30008</v>
      </c>
      <c r="E10" s="94">
        <v>98</v>
      </c>
      <c r="F10" s="94">
        <v>605.85226</v>
      </c>
    </row>
    <row r="11" spans="1:8" ht="22.5">
      <c r="A11" s="92">
        <v>5</v>
      </c>
      <c r="B11" s="93" t="s">
        <v>614</v>
      </c>
      <c r="C11" s="94">
        <v>141</v>
      </c>
      <c r="D11" s="94">
        <v>8950.1125199999988</v>
      </c>
      <c r="E11" s="94">
        <v>16</v>
      </c>
      <c r="F11" s="192">
        <v>2712.5985299999998</v>
      </c>
    </row>
    <row r="12" spans="1:8" ht="22.5">
      <c r="A12" s="92">
        <v>6</v>
      </c>
      <c r="B12" s="93" t="s">
        <v>615</v>
      </c>
      <c r="C12" s="94">
        <v>24042</v>
      </c>
      <c r="D12" s="94">
        <v>148250.84303999998</v>
      </c>
      <c r="E12" s="94">
        <v>1775</v>
      </c>
      <c r="F12" s="94">
        <v>89440.027749999994</v>
      </c>
    </row>
    <row r="13" spans="1:8" ht="22.5">
      <c r="A13" s="92">
        <v>7</v>
      </c>
      <c r="B13" s="93" t="s">
        <v>616</v>
      </c>
      <c r="C13" s="94">
        <v>14259</v>
      </c>
      <c r="D13" s="94">
        <v>30294.243460000002</v>
      </c>
      <c r="E13" s="94">
        <v>1223</v>
      </c>
      <c r="F13" s="94">
        <v>14760.67849</v>
      </c>
    </row>
    <row r="14" spans="1:8" ht="22.5">
      <c r="A14" s="92">
        <v>8</v>
      </c>
      <c r="B14" s="93" t="s">
        <v>617</v>
      </c>
      <c r="C14" s="94">
        <v>543553</v>
      </c>
      <c r="D14" s="94">
        <v>593056.90309000004</v>
      </c>
      <c r="E14" s="94">
        <v>27517</v>
      </c>
      <c r="F14" s="94">
        <v>261164.08796</v>
      </c>
      <c r="H14" s="274"/>
    </row>
    <row r="15" spans="1:8" ht="22.5">
      <c r="A15" s="92">
        <v>9</v>
      </c>
      <c r="B15" s="93" t="s">
        <v>618</v>
      </c>
      <c r="C15" s="94">
        <v>585311</v>
      </c>
      <c r="D15" s="94">
        <v>687160.38452999992</v>
      </c>
      <c r="E15" s="94">
        <v>56219</v>
      </c>
      <c r="F15" s="94">
        <v>307894.70107999997</v>
      </c>
    </row>
    <row r="16" spans="1:8" ht="33.75">
      <c r="A16" s="92">
        <v>10</v>
      </c>
      <c r="B16" s="93" t="s">
        <v>619</v>
      </c>
      <c r="C16" s="94">
        <v>2519008</v>
      </c>
      <c r="D16" s="94">
        <v>1947230.9976900001</v>
      </c>
      <c r="E16" s="94">
        <v>82702</v>
      </c>
      <c r="F16" s="94">
        <v>1065777.18616</v>
      </c>
    </row>
    <row r="17" spans="1:6" ht="33.75">
      <c r="A17" s="92">
        <v>11</v>
      </c>
      <c r="B17" s="93" t="s">
        <v>620</v>
      </c>
      <c r="C17" s="94">
        <v>521</v>
      </c>
      <c r="D17" s="94">
        <v>1571.8422499999999</v>
      </c>
      <c r="E17" s="94">
        <v>6</v>
      </c>
      <c r="F17" s="94">
        <v>1132.49064</v>
      </c>
    </row>
    <row r="18" spans="1:6" ht="22.5">
      <c r="A18" s="92">
        <v>12</v>
      </c>
      <c r="B18" s="93" t="s">
        <v>621</v>
      </c>
      <c r="C18" s="94">
        <v>57637</v>
      </c>
      <c r="D18" s="94">
        <v>35868.725399999996</v>
      </c>
      <c r="E18" s="94">
        <v>390</v>
      </c>
      <c r="F18" s="94">
        <v>15790.30824</v>
      </c>
    </row>
    <row r="19" spans="1:6" ht="22.5">
      <c r="A19" s="92">
        <v>13</v>
      </c>
      <c r="B19" s="93" t="s">
        <v>622</v>
      </c>
      <c r="C19" s="94">
        <v>193824</v>
      </c>
      <c r="D19" s="94">
        <v>386695.26912999997</v>
      </c>
      <c r="E19" s="94">
        <v>10455</v>
      </c>
      <c r="F19" s="94">
        <v>139997.35488999999</v>
      </c>
    </row>
    <row r="20" spans="1:6" ht="22.5">
      <c r="A20" s="92">
        <v>14</v>
      </c>
      <c r="B20" s="93" t="s">
        <v>623</v>
      </c>
      <c r="C20" s="94">
        <v>88387</v>
      </c>
      <c r="D20" s="94">
        <v>315745.82087</v>
      </c>
      <c r="E20" s="94">
        <v>987</v>
      </c>
      <c r="F20" s="94">
        <v>-33456.164790000003</v>
      </c>
    </row>
    <row r="21" spans="1:6" ht="22.5">
      <c r="A21" s="92">
        <v>15</v>
      </c>
      <c r="B21" s="93" t="s">
        <v>624</v>
      </c>
      <c r="C21" s="94">
        <v>3212</v>
      </c>
      <c r="D21" s="94">
        <v>9989.4180799999995</v>
      </c>
      <c r="E21" s="94">
        <v>700</v>
      </c>
      <c r="F21" s="94">
        <v>15857.817630000001</v>
      </c>
    </row>
    <row r="22" spans="1:6" ht="22.5">
      <c r="A22" s="92">
        <v>16</v>
      </c>
      <c r="B22" s="93" t="s">
        <v>625</v>
      </c>
      <c r="C22" s="94">
        <v>109230</v>
      </c>
      <c r="D22" s="94">
        <v>117736.11482999999</v>
      </c>
      <c r="E22" s="94">
        <v>2056</v>
      </c>
      <c r="F22" s="94">
        <v>44213.368549999999</v>
      </c>
    </row>
    <row r="23" spans="1:6" ht="22.5">
      <c r="A23" s="92">
        <v>17</v>
      </c>
      <c r="B23" s="93" t="s">
        <v>626</v>
      </c>
      <c r="C23" s="94">
        <v>23638</v>
      </c>
      <c r="D23" s="94">
        <v>4841.2692300000008</v>
      </c>
      <c r="E23" s="94">
        <v>12</v>
      </c>
      <c r="F23" s="94">
        <v>347.77996999999999</v>
      </c>
    </row>
    <row r="24" spans="1:6" ht="22.5">
      <c r="A24" s="92">
        <v>18</v>
      </c>
      <c r="B24" s="93" t="s">
        <v>627</v>
      </c>
      <c r="C24" s="94">
        <v>613240</v>
      </c>
      <c r="D24" s="94">
        <v>90591.789319999996</v>
      </c>
      <c r="E24" s="94">
        <v>246502</v>
      </c>
      <c r="F24" s="94">
        <v>31591.566510000001</v>
      </c>
    </row>
    <row r="25" spans="1:6" ht="22.5">
      <c r="A25" s="92">
        <v>19</v>
      </c>
      <c r="B25" s="93" t="s">
        <v>628</v>
      </c>
      <c r="C25" s="94">
        <v>771625</v>
      </c>
      <c r="D25" s="94">
        <v>2107369.35782</v>
      </c>
      <c r="E25" s="94">
        <v>40977</v>
      </c>
      <c r="F25" s="94">
        <v>1613097.4935999999</v>
      </c>
    </row>
    <row r="26" spans="1:6" ht="22.5">
      <c r="A26" s="92">
        <v>20</v>
      </c>
      <c r="B26" s="93" t="s">
        <v>629</v>
      </c>
      <c r="C26" s="94">
        <v>3579</v>
      </c>
      <c r="D26" s="94">
        <v>9968.2958300000009</v>
      </c>
      <c r="E26" s="94">
        <v>2412</v>
      </c>
      <c r="F26" s="94">
        <v>20045.817709999999</v>
      </c>
    </row>
    <row r="27" spans="1:6" ht="33.75">
      <c r="A27" s="92">
        <v>21</v>
      </c>
      <c r="B27" s="93" t="s">
        <v>630</v>
      </c>
      <c r="C27" s="94">
        <v>622073</v>
      </c>
      <c r="D27" s="94">
        <v>106504.00536</v>
      </c>
      <c r="E27" s="94">
        <v>2488</v>
      </c>
      <c r="F27" s="94">
        <v>13566.29226</v>
      </c>
    </row>
    <row r="28" spans="1:6" ht="22.5">
      <c r="A28" s="92">
        <v>22</v>
      </c>
      <c r="B28" s="93" t="s">
        <v>631</v>
      </c>
      <c r="C28" s="94">
        <v>2555</v>
      </c>
      <c r="D28" s="94">
        <v>3388.1495499999996</v>
      </c>
      <c r="E28" s="94">
        <v>157</v>
      </c>
      <c r="F28" s="94">
        <v>5393.0401099999999</v>
      </c>
    </row>
    <row r="29" spans="1:6" ht="45">
      <c r="A29" s="92">
        <v>23</v>
      </c>
      <c r="B29" s="93" t="s">
        <v>632</v>
      </c>
      <c r="C29" s="94">
        <v>59796</v>
      </c>
      <c r="D29" s="94">
        <v>355348.89652000001</v>
      </c>
      <c r="E29" s="94">
        <v>2803</v>
      </c>
      <c r="F29" s="94">
        <v>147526.77364</v>
      </c>
    </row>
    <row r="30" spans="1:6" ht="22.5">
      <c r="A30" s="92">
        <v>24</v>
      </c>
      <c r="B30" s="93" t="s">
        <v>633</v>
      </c>
      <c r="C30" s="94">
        <v>0</v>
      </c>
      <c r="D30" s="94">
        <v>0</v>
      </c>
      <c r="E30" s="94">
        <v>0</v>
      </c>
      <c r="F30" s="94">
        <v>0</v>
      </c>
    </row>
    <row r="31" spans="1:6" ht="22.5">
      <c r="A31" s="92">
        <v>25</v>
      </c>
      <c r="B31" s="93" t="s">
        <v>634</v>
      </c>
      <c r="C31" s="94">
        <v>0</v>
      </c>
      <c r="D31" s="94">
        <v>0</v>
      </c>
      <c r="E31" s="94">
        <v>0</v>
      </c>
      <c r="F31" s="94">
        <v>0</v>
      </c>
    </row>
    <row r="32" spans="1:6" ht="22.5">
      <c r="A32" s="435"/>
      <c r="B32" s="436" t="s">
        <v>635</v>
      </c>
      <c r="C32" s="437">
        <v>8077540</v>
      </c>
      <c r="D32" s="437">
        <v>6366424.9024300007</v>
      </c>
      <c r="E32" s="437">
        <v>4075306</v>
      </c>
      <c r="F32" s="437">
        <v>2962291.60005</v>
      </c>
    </row>
    <row r="33" spans="1:6" ht="22.5">
      <c r="A33" s="435"/>
      <c r="B33" s="436" t="s">
        <v>636</v>
      </c>
      <c r="C33" s="437">
        <v>1459628</v>
      </c>
      <c r="D33" s="437">
        <v>2582578.7050799998</v>
      </c>
      <c r="E33" s="437">
        <v>48837</v>
      </c>
      <c r="F33" s="437">
        <v>1799629.41732</v>
      </c>
    </row>
    <row r="34" spans="1:6">
      <c r="A34" s="432"/>
      <c r="B34" s="433" t="s">
        <v>372</v>
      </c>
      <c r="C34" s="434">
        <v>9537168</v>
      </c>
      <c r="D34" s="434">
        <v>8949003.6075100005</v>
      </c>
      <c r="E34" s="434">
        <v>4124143</v>
      </c>
      <c r="F34" s="434">
        <v>4761921.0173800001</v>
      </c>
    </row>
    <row r="35" spans="1:6" ht="12.75" customHeight="1">
      <c r="A35" s="35" t="s">
        <v>600</v>
      </c>
    </row>
    <row r="36" spans="1:6" ht="12.75" customHeight="1"/>
    <row r="37" spans="1:6" ht="12.75" customHeight="1">
      <c r="A37" s="684" t="s">
        <v>97</v>
      </c>
    </row>
    <row r="38" spans="1:6" ht="12.75" customHeight="1">
      <c r="F38" s="36" t="s">
        <v>1033</v>
      </c>
    </row>
    <row r="39" spans="1:6" ht="12.75" customHeight="1"/>
  </sheetData>
  <mergeCells count="5">
    <mergeCell ref="B4:F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4"/>
  <sheetViews>
    <sheetView showGridLines="0" zoomScaleNormal="100" workbookViewId="0">
      <pane ySplit="6" topLeftCell="A7" activePane="bottomLeft" state="frozen"/>
      <selection activeCell="A113" sqref="A113"/>
      <selection pane="bottomLeft"/>
    </sheetView>
  </sheetViews>
  <sheetFormatPr defaultRowHeight="15"/>
  <cols>
    <col min="1" max="1" width="41.140625" customWidth="1"/>
    <col min="2" max="2" width="15.140625" bestFit="1" customWidth="1"/>
    <col min="3" max="3" width="24.7109375" customWidth="1"/>
    <col min="4" max="4" width="17.85546875" customWidth="1"/>
    <col min="5" max="5" width="14.7109375" bestFit="1" customWidth="1"/>
    <col min="6" max="6" width="24.7109375" customWidth="1"/>
    <col min="7" max="7" width="17.85546875" customWidth="1"/>
    <col min="9" max="9" width="13.28515625" bestFit="1" customWidth="1"/>
  </cols>
  <sheetData>
    <row r="1" spans="1:9">
      <c r="A1" s="669" t="s">
        <v>108</v>
      </c>
      <c r="B1" s="206"/>
      <c r="C1" s="206"/>
      <c r="D1" s="206"/>
      <c r="E1" s="206"/>
      <c r="F1" s="206"/>
      <c r="G1" s="206"/>
    </row>
    <row r="2" spans="1:9">
      <c r="A2" s="670" t="s">
        <v>109</v>
      </c>
      <c r="B2" s="206"/>
      <c r="C2" s="206"/>
      <c r="D2" s="206"/>
      <c r="E2" s="206"/>
      <c r="F2" s="206"/>
      <c r="G2" s="206"/>
    </row>
    <row r="3" spans="1:9" s="274" customFormat="1">
      <c r="A3" s="611"/>
      <c r="B3" s="206"/>
      <c r="C3" s="206"/>
      <c r="D3" s="206"/>
      <c r="E3" s="206"/>
      <c r="F3" s="206"/>
      <c r="G3" s="206"/>
    </row>
    <row r="4" spans="1:9" ht="12.75" customHeight="1">
      <c r="A4" s="24" t="s">
        <v>846</v>
      </c>
    </row>
    <row r="5" spans="1:9" ht="12.75" customHeight="1">
      <c r="A5" s="592" t="s">
        <v>847</v>
      </c>
      <c r="B5" s="206"/>
    </row>
    <row r="6" spans="1:9" ht="53.25" customHeight="1">
      <c r="A6" s="457" t="s">
        <v>1099</v>
      </c>
      <c r="B6" s="1055" t="s">
        <v>575</v>
      </c>
      <c r="C6" s="1056"/>
      <c r="D6" s="1057"/>
      <c r="E6" s="1055" t="s">
        <v>1442</v>
      </c>
      <c r="F6" s="1056"/>
      <c r="G6" s="1057"/>
      <c r="I6" s="197"/>
    </row>
    <row r="7" spans="1:9" s="274" customFormat="1">
      <c r="A7" s="445" t="s">
        <v>79</v>
      </c>
      <c r="B7" s="458" t="str">
        <f>Naslovnica!A20</f>
        <v>Listopad 2019.</v>
      </c>
      <c r="C7" s="459" t="s">
        <v>69</v>
      </c>
      <c r="D7" s="445" t="s">
        <v>19</v>
      </c>
      <c r="E7" s="458" t="str">
        <f>$B$7</f>
        <v>Listopad 2019.</v>
      </c>
      <c r="F7" s="459" t="s">
        <v>69</v>
      </c>
      <c r="G7" s="445" t="s">
        <v>19</v>
      </c>
    </row>
    <row r="8" spans="1:9" s="274" customFormat="1">
      <c r="A8" s="449" t="s">
        <v>83</v>
      </c>
      <c r="B8" s="447" t="str">
        <f>Naslovnica!A24</f>
        <v>October 2019</v>
      </c>
      <c r="C8" s="448" t="s">
        <v>258</v>
      </c>
      <c r="D8" s="449" t="s">
        <v>48</v>
      </c>
      <c r="E8" s="447" t="str">
        <f>$B$8</f>
        <v>October 2019</v>
      </c>
      <c r="F8" s="448" t="s">
        <v>258</v>
      </c>
      <c r="G8" s="449" t="s">
        <v>48</v>
      </c>
    </row>
    <row r="9" spans="1:9" ht="25.5">
      <c r="A9" s="254" t="s">
        <v>582</v>
      </c>
      <c r="B9" s="262">
        <v>296223198.57999998</v>
      </c>
      <c r="C9" s="258">
        <v>2059403228.4200001</v>
      </c>
      <c r="D9" s="265">
        <v>-0.50469355380628378</v>
      </c>
      <c r="E9" s="262">
        <v>104008</v>
      </c>
      <c r="F9" s="257">
        <v>788441</v>
      </c>
      <c r="G9" s="268">
        <v>-0.70878097814065355</v>
      </c>
    </row>
    <row r="10" spans="1:9">
      <c r="A10" s="95" t="s">
        <v>584</v>
      </c>
      <c r="B10" s="263">
        <v>239549664.78</v>
      </c>
      <c r="C10" s="198">
        <v>1864541657.4000001</v>
      </c>
      <c r="D10" s="266">
        <v>-0.57899444443655279</v>
      </c>
      <c r="E10" s="263">
        <v>104008</v>
      </c>
      <c r="F10" s="199">
        <v>788441</v>
      </c>
      <c r="G10" s="266">
        <v>-0.70878097814065355</v>
      </c>
    </row>
    <row r="11" spans="1:9">
      <c r="A11" s="95" t="s">
        <v>583</v>
      </c>
      <c r="B11" s="263">
        <v>56673533.799999997</v>
      </c>
      <c r="C11" s="198">
        <v>194861571.01999998</v>
      </c>
      <c r="D11" s="266">
        <v>0.94979646878661128</v>
      </c>
      <c r="E11" s="263" t="s">
        <v>166</v>
      </c>
      <c r="F11" s="199" t="s">
        <v>166</v>
      </c>
      <c r="G11" s="266" t="s">
        <v>1108</v>
      </c>
    </row>
    <row r="12" spans="1:9">
      <c r="A12" s="95" t="s">
        <v>585</v>
      </c>
      <c r="B12" s="263" t="s">
        <v>166</v>
      </c>
      <c r="C12" s="199" t="s">
        <v>166</v>
      </c>
      <c r="D12" s="267" t="s">
        <v>1108</v>
      </c>
      <c r="E12" s="263" t="s">
        <v>166</v>
      </c>
      <c r="F12" s="199" t="s">
        <v>166</v>
      </c>
      <c r="G12" s="267" t="s">
        <v>1108</v>
      </c>
    </row>
    <row r="13" spans="1:9">
      <c r="A13" s="95" t="s">
        <v>1443</v>
      </c>
      <c r="B13" s="263" t="s">
        <v>166</v>
      </c>
      <c r="C13" s="199" t="s">
        <v>166</v>
      </c>
      <c r="D13" s="267" t="s">
        <v>1108</v>
      </c>
      <c r="E13" s="263" t="s">
        <v>166</v>
      </c>
      <c r="F13" s="199" t="s">
        <v>166</v>
      </c>
      <c r="G13" s="267" t="s">
        <v>1108</v>
      </c>
    </row>
    <row r="14" spans="1:9">
      <c r="A14" s="95" t="s">
        <v>586</v>
      </c>
      <c r="B14" s="263" t="s">
        <v>166</v>
      </c>
      <c r="C14" s="199" t="s">
        <v>166</v>
      </c>
      <c r="D14" s="267" t="s">
        <v>1108</v>
      </c>
      <c r="E14" s="263" t="s">
        <v>166</v>
      </c>
      <c r="F14" s="199" t="s">
        <v>166</v>
      </c>
      <c r="G14" s="267" t="s">
        <v>1108</v>
      </c>
    </row>
    <row r="15" spans="1:9">
      <c r="A15" s="95" t="s">
        <v>587</v>
      </c>
      <c r="B15" s="263">
        <v>89567459.5</v>
      </c>
      <c r="C15" s="199">
        <v>425322213.80000001</v>
      </c>
      <c r="D15" s="266">
        <v>1.7386116982121467</v>
      </c>
      <c r="E15" s="263" t="s">
        <v>166</v>
      </c>
      <c r="F15" s="199" t="s">
        <v>166</v>
      </c>
      <c r="G15" s="266" t="s">
        <v>1108</v>
      </c>
    </row>
    <row r="16" spans="1:9">
      <c r="A16" s="95" t="s">
        <v>588</v>
      </c>
      <c r="B16" s="263" t="s">
        <v>166</v>
      </c>
      <c r="C16" s="199" t="s">
        <v>166</v>
      </c>
      <c r="D16" s="266" t="s">
        <v>1108</v>
      </c>
      <c r="E16" s="263" t="s">
        <v>166</v>
      </c>
      <c r="F16" s="199" t="s">
        <v>166</v>
      </c>
      <c r="G16" s="266" t="s">
        <v>1108</v>
      </c>
    </row>
    <row r="17" spans="1:9" ht="18.75" customHeight="1">
      <c r="A17" s="438" t="s">
        <v>589</v>
      </c>
      <c r="B17" s="439">
        <v>385790658.07999998</v>
      </c>
      <c r="C17" s="440">
        <v>2484725442.2199998</v>
      </c>
      <c r="D17" s="441">
        <v>-0.388377414970696</v>
      </c>
      <c r="E17" s="439">
        <v>104008</v>
      </c>
      <c r="F17" s="910">
        <v>788441</v>
      </c>
      <c r="G17" s="441">
        <v>-0.70878097814065355</v>
      </c>
      <c r="I17" s="46"/>
    </row>
    <row r="18" spans="1:9">
      <c r="A18" s="443" t="s">
        <v>78</v>
      </c>
      <c r="B18" s="442" t="str">
        <f>Naslovnica!A20</f>
        <v>Listopad 2019.</v>
      </c>
      <c r="C18" s="444" t="s">
        <v>69</v>
      </c>
      <c r="D18" s="445" t="s">
        <v>19</v>
      </c>
      <c r="E18" s="442" t="str">
        <f>$B$18</f>
        <v>Listopad 2019.</v>
      </c>
      <c r="F18" s="444" t="s">
        <v>69</v>
      </c>
      <c r="G18" s="445" t="s">
        <v>19</v>
      </c>
    </row>
    <row r="19" spans="1:9" s="274" customFormat="1">
      <c r="A19" s="446" t="s">
        <v>82</v>
      </c>
      <c r="B19" s="447" t="str">
        <f>Naslovnica!A24</f>
        <v>October 2019</v>
      </c>
      <c r="C19" s="448" t="s">
        <v>258</v>
      </c>
      <c r="D19" s="449" t="s">
        <v>48</v>
      </c>
      <c r="E19" s="447" t="str">
        <f>$B$19</f>
        <v>October 2019</v>
      </c>
      <c r="F19" s="448" t="s">
        <v>258</v>
      </c>
      <c r="G19" s="449" t="s">
        <v>48</v>
      </c>
    </row>
    <row r="20" spans="1:9" ht="25.5">
      <c r="A20" s="255" t="s">
        <v>590</v>
      </c>
      <c r="B20" s="262">
        <v>51078424</v>
      </c>
      <c r="C20" s="257">
        <v>223475639.82999998</v>
      </c>
      <c r="D20" s="268">
        <v>0.59177814365704984</v>
      </c>
      <c r="E20" s="262">
        <v>167</v>
      </c>
      <c r="F20" s="257">
        <v>1762</v>
      </c>
      <c r="G20" s="268">
        <v>-0.83349950149551344</v>
      </c>
    </row>
    <row r="21" spans="1:9">
      <c r="A21" s="95" t="s">
        <v>584</v>
      </c>
      <c r="B21" s="263">
        <v>3523794</v>
      </c>
      <c r="C21" s="199">
        <v>47902984</v>
      </c>
      <c r="D21" s="266">
        <v>-0.30604565281309187</v>
      </c>
      <c r="E21" s="263">
        <v>167</v>
      </c>
      <c r="F21" s="199">
        <v>1762</v>
      </c>
      <c r="G21" s="266">
        <v>-0.83349950149551344</v>
      </c>
    </row>
    <row r="22" spans="1:9">
      <c r="A22" s="95" t="s">
        <v>583</v>
      </c>
      <c r="B22" s="263">
        <v>47554630</v>
      </c>
      <c r="C22" s="199">
        <v>175572655.82999998</v>
      </c>
      <c r="D22" s="266">
        <v>0.76056128411389379</v>
      </c>
      <c r="E22" s="263" t="s">
        <v>166</v>
      </c>
      <c r="F22" s="199" t="s">
        <v>166</v>
      </c>
      <c r="G22" s="266" t="s">
        <v>1108</v>
      </c>
    </row>
    <row r="23" spans="1:9">
      <c r="A23" s="95" t="s">
        <v>585</v>
      </c>
      <c r="B23" s="263" t="s">
        <v>166</v>
      </c>
      <c r="C23" s="199" t="s">
        <v>1108</v>
      </c>
      <c r="D23" s="267" t="s">
        <v>1108</v>
      </c>
      <c r="E23" s="263" t="s">
        <v>166</v>
      </c>
      <c r="F23" s="199" t="s">
        <v>166</v>
      </c>
      <c r="G23" s="267" t="s">
        <v>1108</v>
      </c>
    </row>
    <row r="24" spans="1:9">
      <c r="A24" s="95" t="s">
        <v>1443</v>
      </c>
      <c r="B24" s="263" t="s">
        <v>166</v>
      </c>
      <c r="C24" s="199" t="s">
        <v>1108</v>
      </c>
      <c r="D24" s="267" t="s">
        <v>1108</v>
      </c>
      <c r="E24" s="263" t="s">
        <v>166</v>
      </c>
      <c r="F24" s="199" t="s">
        <v>166</v>
      </c>
      <c r="G24" s="267" t="s">
        <v>1108</v>
      </c>
    </row>
    <row r="25" spans="1:9">
      <c r="A25" s="95" t="s">
        <v>586</v>
      </c>
      <c r="B25" s="263" t="s">
        <v>166</v>
      </c>
      <c r="C25" s="199" t="s">
        <v>1108</v>
      </c>
      <c r="D25" s="267" t="s">
        <v>1108</v>
      </c>
      <c r="E25" s="263" t="s">
        <v>166</v>
      </c>
      <c r="F25" s="199" t="s">
        <v>166</v>
      </c>
      <c r="G25" s="267" t="s">
        <v>1108</v>
      </c>
    </row>
    <row r="26" spans="1:9">
      <c r="A26" s="95" t="s">
        <v>591</v>
      </c>
      <c r="B26" s="263">
        <v>134977</v>
      </c>
      <c r="C26" s="199">
        <v>2216495</v>
      </c>
      <c r="D26" s="266">
        <v>-0.34633936094995499</v>
      </c>
      <c r="E26" s="263" t="s">
        <v>166</v>
      </c>
      <c r="F26" s="199" t="s">
        <v>166</v>
      </c>
      <c r="G26" s="266" t="s">
        <v>1108</v>
      </c>
    </row>
    <row r="27" spans="1:9">
      <c r="A27" s="95" t="s">
        <v>592</v>
      </c>
      <c r="B27" s="263" t="s">
        <v>166</v>
      </c>
      <c r="C27" s="199" t="s">
        <v>1108</v>
      </c>
      <c r="D27" s="266" t="s">
        <v>1108</v>
      </c>
      <c r="E27" s="263" t="s">
        <v>166</v>
      </c>
      <c r="F27" s="199" t="s">
        <v>166</v>
      </c>
      <c r="G27" s="266" t="s">
        <v>1108</v>
      </c>
    </row>
    <row r="28" spans="1:9" ht="18.75" customHeight="1">
      <c r="A28" s="438" t="s">
        <v>593</v>
      </c>
      <c r="B28" s="439">
        <v>51213401</v>
      </c>
      <c r="C28" s="450">
        <v>225692134.82999998</v>
      </c>
      <c r="D28" s="441">
        <v>0.58577990186405171</v>
      </c>
      <c r="E28" s="439">
        <v>167</v>
      </c>
      <c r="F28" s="450">
        <v>1762</v>
      </c>
      <c r="G28" s="441">
        <v>-0.83349950149551344</v>
      </c>
    </row>
    <row r="29" spans="1:9" ht="18.75" customHeight="1">
      <c r="A29" s="460" t="s">
        <v>594</v>
      </c>
      <c r="B29" s="262">
        <v>12628</v>
      </c>
      <c r="C29" s="461">
        <v>95015</v>
      </c>
      <c r="D29" s="462">
        <v>-0.20101233786776337</v>
      </c>
      <c r="E29" s="262">
        <v>18</v>
      </c>
      <c r="F29" s="461">
        <v>0</v>
      </c>
      <c r="G29" s="462">
        <v>-0.66666666666666663</v>
      </c>
    </row>
    <row r="30" spans="1:9">
      <c r="A30" s="443" t="s">
        <v>304</v>
      </c>
      <c r="B30" s="442" t="str">
        <f>Naslovnica!A20</f>
        <v>Listopad 2019.</v>
      </c>
      <c r="C30" s="444" t="s">
        <v>69</v>
      </c>
      <c r="D30" s="445" t="s">
        <v>19</v>
      </c>
      <c r="E30" s="442" t="str">
        <f>$B$30</f>
        <v>Listopad 2019.</v>
      </c>
      <c r="F30" s="444" t="s">
        <v>69</v>
      </c>
      <c r="G30" s="445" t="s">
        <v>19</v>
      </c>
    </row>
    <row r="31" spans="1:9" s="274" customFormat="1">
      <c r="A31" s="446" t="s">
        <v>303</v>
      </c>
      <c r="B31" s="447" t="str">
        <f>Naslovnica!A24</f>
        <v>October 2019</v>
      </c>
      <c r="C31" s="448" t="s">
        <v>258</v>
      </c>
      <c r="D31" s="449" t="s">
        <v>48</v>
      </c>
      <c r="E31" s="447" t="str">
        <f>$B$31</f>
        <v>October 2019</v>
      </c>
      <c r="F31" s="448" t="s">
        <v>258</v>
      </c>
      <c r="G31" s="449" t="s">
        <v>48</v>
      </c>
    </row>
    <row r="32" spans="1:9" ht="17.25" customHeight="1">
      <c r="A32" s="256" t="s">
        <v>595</v>
      </c>
      <c r="B32" s="263">
        <v>585435249.65999997</v>
      </c>
      <c r="C32" s="199">
        <v>10548872294.170002</v>
      </c>
      <c r="D32" s="266">
        <v>-0.72945375361117648</v>
      </c>
      <c r="E32" s="263" t="s">
        <v>166</v>
      </c>
      <c r="F32" s="199" t="s">
        <v>166</v>
      </c>
      <c r="G32" s="266" t="s">
        <v>1108</v>
      </c>
    </row>
    <row r="33" spans="1:7" ht="17.25" customHeight="1">
      <c r="A33" s="256" t="s">
        <v>596</v>
      </c>
      <c r="B33" s="263">
        <v>413598042</v>
      </c>
      <c r="C33" s="272">
        <v>6828193728.8500004</v>
      </c>
      <c r="D33" s="266">
        <v>-0.69154779057880555</v>
      </c>
      <c r="E33" s="263" t="s">
        <v>166</v>
      </c>
      <c r="F33" s="272" t="s">
        <v>166</v>
      </c>
      <c r="G33" s="266" t="s">
        <v>1108</v>
      </c>
    </row>
    <row r="34" spans="1:7">
      <c r="A34" s="451" t="s">
        <v>308</v>
      </c>
      <c r="B34" s="452"/>
      <c r="C34" s="453" t="s">
        <v>306</v>
      </c>
      <c r="D34" s="445" t="s">
        <v>19</v>
      </c>
      <c r="E34" s="452"/>
      <c r="F34" s="453"/>
      <c r="G34" s="445"/>
    </row>
    <row r="35" spans="1:7" s="274" customFormat="1">
      <c r="A35" s="454" t="s">
        <v>307</v>
      </c>
      <c r="B35" s="452"/>
      <c r="C35" s="455" t="s">
        <v>305</v>
      </c>
      <c r="D35" s="449" t="s">
        <v>48</v>
      </c>
      <c r="E35" s="452"/>
      <c r="F35" s="455"/>
      <c r="G35" s="449"/>
    </row>
    <row r="36" spans="1:7">
      <c r="A36" s="200" t="s">
        <v>72</v>
      </c>
      <c r="B36" s="264">
        <v>1991.98</v>
      </c>
      <c r="C36" s="96">
        <v>0.13904883892475461</v>
      </c>
      <c r="D36" s="266">
        <v>1.4484044124387615E-2</v>
      </c>
      <c r="E36" s="264"/>
      <c r="F36" s="96"/>
      <c r="G36" s="266"/>
    </row>
    <row r="37" spans="1:7">
      <c r="A37" s="97" t="s">
        <v>133</v>
      </c>
      <c r="B37" s="264">
        <v>1331.37</v>
      </c>
      <c r="C37" s="96">
        <v>0.17911135121730859</v>
      </c>
      <c r="D37" s="266">
        <v>1.44930849239913E-2</v>
      </c>
      <c r="E37" s="264"/>
      <c r="F37" s="96"/>
      <c r="G37" s="266"/>
    </row>
    <row r="38" spans="1:7">
      <c r="A38" s="97" t="s">
        <v>73</v>
      </c>
      <c r="B38" s="264">
        <v>1180.02</v>
      </c>
      <c r="C38" s="96">
        <v>0.16021512776898339</v>
      </c>
      <c r="D38" s="266">
        <v>1.1867807714074943E-2</v>
      </c>
      <c r="E38" s="264"/>
      <c r="F38" s="96"/>
      <c r="G38" s="266"/>
    </row>
    <row r="39" spans="1:7">
      <c r="A39" s="97" t="s">
        <v>1051</v>
      </c>
      <c r="B39" s="264">
        <v>1155.83</v>
      </c>
      <c r="C39" s="96"/>
      <c r="D39" s="266">
        <v>1.6328719905738299E-2</v>
      </c>
      <c r="E39" s="264"/>
      <c r="F39" s="96"/>
      <c r="G39" s="266"/>
    </row>
    <row r="40" spans="1:7" s="274" customFormat="1">
      <c r="A40" s="97" t="s">
        <v>112</v>
      </c>
      <c r="B40" s="264">
        <v>1125.3599999999999</v>
      </c>
      <c r="C40" s="96">
        <v>0.18755210366915342</v>
      </c>
      <c r="D40" s="266">
        <v>-5.3313429653083113E-5</v>
      </c>
      <c r="E40" s="264"/>
      <c r="F40" s="96"/>
      <c r="G40" s="266"/>
    </row>
    <row r="41" spans="1:7">
      <c r="A41" s="97" t="s">
        <v>113</v>
      </c>
      <c r="B41" s="264">
        <v>822.75</v>
      </c>
      <c r="C41" s="96">
        <v>-3.6378116911256586E-2</v>
      </c>
      <c r="D41" s="266">
        <v>-4.8293811451706185E-2</v>
      </c>
      <c r="E41" s="264"/>
      <c r="F41" s="96"/>
      <c r="G41" s="266"/>
    </row>
    <row r="42" spans="1:7">
      <c r="A42" s="97" t="s">
        <v>114</v>
      </c>
      <c r="B42" s="264">
        <v>437.99</v>
      </c>
      <c r="C42" s="96">
        <v>-0.11752498388136678</v>
      </c>
      <c r="D42" s="266">
        <v>3.8284657690119558E-2</v>
      </c>
      <c r="E42" s="264"/>
      <c r="F42" s="96"/>
      <c r="G42" s="266"/>
    </row>
    <row r="43" spans="1:7">
      <c r="A43" s="97" t="s">
        <v>115</v>
      </c>
      <c r="B43" s="264">
        <v>806.26</v>
      </c>
      <c r="C43" s="96">
        <v>0.6169828727287312</v>
      </c>
      <c r="D43" s="266">
        <v>4.5651440873602636E-2</v>
      </c>
      <c r="E43" s="264"/>
      <c r="F43" s="96"/>
      <c r="G43" s="266"/>
    </row>
    <row r="44" spans="1:7">
      <c r="A44" s="97" t="s">
        <v>116</v>
      </c>
      <c r="B44" s="264" t="s">
        <v>166</v>
      </c>
      <c r="C44" s="96" t="s">
        <v>166</v>
      </c>
      <c r="D44" s="266" t="s">
        <v>1108</v>
      </c>
      <c r="E44" s="264"/>
      <c r="F44" s="96"/>
      <c r="G44" s="266"/>
    </row>
    <row r="45" spans="1:7">
      <c r="A45" s="97" t="s">
        <v>117</v>
      </c>
      <c r="B45" s="264">
        <v>3587.08</v>
      </c>
      <c r="C45" s="96">
        <v>1.372325152888787E-2</v>
      </c>
      <c r="D45" s="266">
        <v>2.6722422236633045E-3</v>
      </c>
      <c r="E45" s="264"/>
      <c r="F45" s="96"/>
      <c r="G45" s="266"/>
    </row>
    <row r="46" spans="1:7">
      <c r="A46" s="200" t="s">
        <v>74</v>
      </c>
      <c r="B46" s="264">
        <v>116.60129999999999</v>
      </c>
      <c r="C46" s="96">
        <v>5.0569111990680149E-2</v>
      </c>
      <c r="D46" s="266">
        <v>-2.5662674409951932E-3</v>
      </c>
      <c r="E46" s="264"/>
      <c r="F46" s="96"/>
      <c r="G46" s="266"/>
    </row>
    <row r="47" spans="1:7">
      <c r="A47" s="200" t="s">
        <v>98</v>
      </c>
      <c r="B47" s="264">
        <v>187.9015</v>
      </c>
      <c r="C47" s="96">
        <v>7.8596882369013743E-2</v>
      </c>
      <c r="D47" s="266">
        <v>2.060014010224788E-4</v>
      </c>
      <c r="E47" s="264"/>
      <c r="F47" s="96"/>
      <c r="G47" s="266"/>
    </row>
    <row r="48" spans="1:7">
      <c r="A48" s="443" t="s">
        <v>310</v>
      </c>
      <c r="B48" s="442" t="str">
        <f>Naslovnica!A20</f>
        <v>Listopad 2019.</v>
      </c>
      <c r="C48" s="456"/>
      <c r="D48" s="445" t="s">
        <v>19</v>
      </c>
      <c r="E48" s="442" t="str">
        <f>$B$48</f>
        <v>Listopad 2019.</v>
      </c>
      <c r="F48" s="456"/>
      <c r="G48" s="445" t="s">
        <v>19</v>
      </c>
    </row>
    <row r="49" spans="1:7" s="274" customFormat="1">
      <c r="A49" s="446" t="s">
        <v>309</v>
      </c>
      <c r="B49" s="447" t="str">
        <f>Naslovnica!A24</f>
        <v>October 2019</v>
      </c>
      <c r="C49" s="456"/>
      <c r="D49" s="449" t="s">
        <v>48</v>
      </c>
      <c r="E49" s="447" t="str">
        <f>$B$49</f>
        <v>October 2019</v>
      </c>
      <c r="F49" s="456"/>
      <c r="G49" s="449" t="s">
        <v>48</v>
      </c>
    </row>
    <row r="50" spans="1:7">
      <c r="A50" s="95" t="s">
        <v>584</v>
      </c>
      <c r="B50" s="263">
        <v>148127.38291767001</v>
      </c>
      <c r="C50" s="199"/>
      <c r="D50" s="266">
        <v>1.8077960424325488E-2</v>
      </c>
      <c r="E50" s="263">
        <v>1073.9127800000001</v>
      </c>
      <c r="F50" s="199"/>
      <c r="G50" s="266">
        <v>0.17016719996410337</v>
      </c>
    </row>
    <row r="51" spans="1:7">
      <c r="A51" s="95" t="s">
        <v>583</v>
      </c>
      <c r="B51" s="263">
        <v>113821.54840963001</v>
      </c>
      <c r="C51" s="199"/>
      <c r="D51" s="266">
        <v>2.6397668676155909E-3</v>
      </c>
      <c r="E51" s="263" t="s">
        <v>166</v>
      </c>
      <c r="F51" s="199"/>
      <c r="G51" s="266" t="s">
        <v>1108</v>
      </c>
    </row>
    <row r="52" spans="1:7">
      <c r="A52" s="95" t="s">
        <v>585</v>
      </c>
      <c r="B52" s="263" t="s">
        <v>166</v>
      </c>
      <c r="C52" s="199"/>
      <c r="D52" s="267" t="s">
        <v>1108</v>
      </c>
      <c r="E52" s="263" t="s">
        <v>166</v>
      </c>
      <c r="F52" s="199"/>
      <c r="G52" s="267" t="s">
        <v>1108</v>
      </c>
    </row>
    <row r="53" spans="1:7">
      <c r="A53" s="95" t="s">
        <v>597</v>
      </c>
      <c r="B53" s="263" t="s">
        <v>166</v>
      </c>
      <c r="C53" s="199"/>
      <c r="D53" s="266" t="s">
        <v>1108</v>
      </c>
      <c r="E53" s="263" t="s">
        <v>166</v>
      </c>
      <c r="F53" s="199"/>
      <c r="G53" s="266" t="s">
        <v>1108</v>
      </c>
    </row>
    <row r="54" spans="1:7" ht="18.75" customHeight="1">
      <c r="A54" s="438" t="s">
        <v>598</v>
      </c>
      <c r="B54" s="439">
        <v>261948.93132730003</v>
      </c>
      <c r="C54" s="450"/>
      <c r="D54" s="441">
        <v>1.1311765978367702E-2</v>
      </c>
      <c r="E54" s="439">
        <v>1073.9127800000001</v>
      </c>
      <c r="F54" s="450"/>
      <c r="G54" s="441">
        <v>0.17016719996410337</v>
      </c>
    </row>
    <row r="55" spans="1:7" s="206" customFormat="1">
      <c r="A55" s="20" t="s">
        <v>599</v>
      </c>
      <c r="B55" s="269"/>
      <c r="C55" s="250"/>
      <c r="D55" s="250"/>
    </row>
    <row r="56" spans="1:7" s="206" customFormat="1">
      <c r="A56" s="309"/>
      <c r="B56" s="270"/>
      <c r="C56" s="252"/>
      <c r="D56" s="253"/>
    </row>
    <row r="57" spans="1:7" s="206" customFormat="1">
      <c r="B57" s="251"/>
      <c r="C57" s="252"/>
      <c r="D57" s="253"/>
    </row>
    <row r="58" spans="1:7" s="206" customFormat="1">
      <c r="A58" s="684" t="s">
        <v>97</v>
      </c>
      <c r="B58" s="251"/>
      <c r="C58" s="252"/>
      <c r="D58" s="253"/>
    </row>
    <row r="59" spans="1:7" ht="12.75" customHeight="1">
      <c r="B59" s="37"/>
      <c r="C59" s="37"/>
      <c r="D59" s="37"/>
    </row>
    <row r="60" spans="1:7" ht="12.75" customHeight="1">
      <c r="B60" s="53"/>
      <c r="C60" s="53"/>
      <c r="G60" s="14" t="s">
        <v>1034</v>
      </c>
    </row>
    <row r="61" spans="1:7" ht="12.75" customHeight="1">
      <c r="B61" s="38"/>
      <c r="C61" s="38"/>
      <c r="D61" s="38"/>
    </row>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spans="1:1" ht="12.75" customHeight="1"/>
    <row r="98" spans="1:1" ht="12.75" customHeight="1"/>
    <row r="99" spans="1:1" ht="12.75" customHeight="1"/>
    <row r="100" spans="1:1" ht="12.75" customHeight="1"/>
    <row r="112" spans="1:1">
      <c r="A112" s="720"/>
    </row>
    <row r="114" spans="1:1">
      <c r="A114" s="721"/>
    </row>
    <row r="116" spans="1:1">
      <c r="A116" s="721"/>
    </row>
    <row r="118" spans="1:1">
      <c r="A118" s="721"/>
    </row>
    <row r="120" spans="1:1">
      <c r="A120" s="721"/>
    </row>
    <row r="122" spans="1:1">
      <c r="A122" s="721"/>
    </row>
    <row r="124" spans="1:1">
      <c r="A124" s="721"/>
    </row>
  </sheetData>
  <mergeCells count="2">
    <mergeCell ref="B6:D6"/>
    <mergeCell ref="E6:G6"/>
  </mergeCells>
  <hyperlinks>
    <hyperlink ref="A58"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0"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3"/>
  <sheetViews>
    <sheetView showGridLines="0" zoomScaleNormal="100" workbookViewId="0"/>
  </sheetViews>
  <sheetFormatPr defaultRowHeight="15"/>
  <cols>
    <col min="1" max="1" width="20.140625" customWidth="1"/>
    <col min="2" max="2" width="17.42578125" bestFit="1" customWidth="1"/>
    <col min="3" max="3" width="11.7109375" customWidth="1"/>
    <col min="4" max="4" width="12.28515625" bestFit="1" customWidth="1"/>
    <col min="5" max="5" width="13" customWidth="1"/>
    <col min="6" max="6" width="9.5703125" bestFit="1" customWidth="1"/>
    <col min="7" max="7" width="19.140625" customWidth="1"/>
    <col min="8" max="8" width="13" customWidth="1"/>
    <col min="9" max="9" width="14" customWidth="1"/>
    <col min="10" max="10" width="12.28515625" bestFit="1" customWidth="1"/>
    <col min="11" max="11" width="15.140625" bestFit="1" customWidth="1"/>
  </cols>
  <sheetData>
    <row r="1" spans="1:18" ht="12.75" customHeight="1">
      <c r="A1" s="144" t="s">
        <v>848</v>
      </c>
      <c r="E1" s="142" t="str">
        <f>Naslovnica!A20</f>
        <v>Listopad 2019.</v>
      </c>
      <c r="G1" s="144" t="s">
        <v>850</v>
      </c>
      <c r="H1" s="274"/>
      <c r="I1" s="274"/>
      <c r="J1" s="274"/>
      <c r="K1" s="142" t="str">
        <f>E1</f>
        <v>Listopad 2019.</v>
      </c>
    </row>
    <row r="2" spans="1:18" ht="12.75" customHeight="1">
      <c r="A2" s="598" t="s">
        <v>849</v>
      </c>
      <c r="E2" s="608" t="str">
        <f>Naslovnica!A24</f>
        <v>October 2019</v>
      </c>
      <c r="G2" s="598" t="s">
        <v>851</v>
      </c>
      <c r="H2" s="274"/>
      <c r="I2" s="274"/>
      <c r="J2" s="274"/>
      <c r="K2" s="596" t="str">
        <f>E2</f>
        <v>October 2019</v>
      </c>
    </row>
    <row r="3" spans="1:18" ht="12.75" customHeight="1">
      <c r="A3" s="40" t="s">
        <v>559</v>
      </c>
      <c r="G3" s="40" t="s">
        <v>568</v>
      </c>
      <c r="H3" s="274"/>
      <c r="I3" s="274"/>
      <c r="J3" s="274"/>
      <c r="K3" s="274"/>
    </row>
    <row r="4" spans="1:18" ht="45" customHeight="1">
      <c r="A4" s="463" t="s">
        <v>560</v>
      </c>
      <c r="B4" s="463" t="s">
        <v>561</v>
      </c>
      <c r="C4" s="463" t="s">
        <v>562</v>
      </c>
      <c r="D4" s="463" t="s">
        <v>563</v>
      </c>
      <c r="E4" s="463" t="s">
        <v>564</v>
      </c>
      <c r="G4" s="463" t="s">
        <v>560</v>
      </c>
      <c r="H4" s="463" t="s">
        <v>561</v>
      </c>
      <c r="I4" s="463" t="s">
        <v>562</v>
      </c>
      <c r="J4" s="463" t="s">
        <v>563</v>
      </c>
      <c r="K4" s="463" t="s">
        <v>569</v>
      </c>
    </row>
    <row r="5" spans="1:18" ht="12.75" customHeight="1">
      <c r="A5" s="98" t="s">
        <v>1366</v>
      </c>
      <c r="B5" s="99">
        <v>47556695</v>
      </c>
      <c r="C5" s="100">
        <v>0.19852540826419265</v>
      </c>
      <c r="D5" s="101">
        <v>1050</v>
      </c>
      <c r="E5" s="259">
        <v>9.379999999999999</v>
      </c>
      <c r="F5" s="54"/>
      <c r="G5" s="98" t="s">
        <v>1435</v>
      </c>
      <c r="H5" s="99">
        <v>58175</v>
      </c>
      <c r="I5" s="100">
        <v>0.5593319744635028</v>
      </c>
      <c r="J5" s="101">
        <v>570</v>
      </c>
      <c r="K5" s="259">
        <v>18.75</v>
      </c>
      <c r="P5" s="78"/>
      <c r="R5" s="963"/>
    </row>
    <row r="6" spans="1:18" ht="12.75" customHeight="1">
      <c r="A6" s="98" t="s">
        <v>1367</v>
      </c>
      <c r="B6" s="99">
        <v>21933409</v>
      </c>
      <c r="C6" s="100">
        <v>9.1561008946280178E-2</v>
      </c>
      <c r="D6" s="101">
        <v>498</v>
      </c>
      <c r="E6" s="259">
        <v>0.61</v>
      </c>
      <c r="F6" s="54"/>
      <c r="G6" s="98" t="s">
        <v>1436</v>
      </c>
      <c r="H6" s="99">
        <v>37700</v>
      </c>
      <c r="I6" s="100">
        <v>0.36247211752942082</v>
      </c>
      <c r="J6" s="101">
        <v>2900</v>
      </c>
      <c r="K6" s="259">
        <v>3.5700000000000003</v>
      </c>
      <c r="P6" s="78"/>
      <c r="R6" s="963"/>
    </row>
    <row r="7" spans="1:18" ht="12.75" customHeight="1">
      <c r="A7" s="98" t="s">
        <v>1368</v>
      </c>
      <c r="B7" s="99">
        <v>21802693</v>
      </c>
      <c r="C7" s="100">
        <v>9.1015335045546278E-2</v>
      </c>
      <c r="D7" s="101">
        <v>168</v>
      </c>
      <c r="E7" s="259">
        <v>0.6</v>
      </c>
      <c r="F7" s="54"/>
      <c r="G7" s="98" t="s">
        <v>1437</v>
      </c>
      <c r="H7" s="99">
        <v>8133</v>
      </c>
      <c r="I7" s="100">
        <v>7.8195908007076376E-2</v>
      </c>
      <c r="J7" s="101">
        <v>150</v>
      </c>
      <c r="K7" s="259">
        <v>0</v>
      </c>
      <c r="P7" s="78"/>
      <c r="R7" s="963"/>
    </row>
    <row r="8" spans="1:18" ht="12.75" customHeight="1">
      <c r="A8" s="98" t="s">
        <v>1369</v>
      </c>
      <c r="B8" s="99">
        <v>18558789</v>
      </c>
      <c r="C8" s="100">
        <v>7.7473658821623492E-2</v>
      </c>
      <c r="D8" s="101">
        <v>480</v>
      </c>
      <c r="E8" s="259">
        <v>0.84</v>
      </c>
      <c r="G8" s="98" t="s">
        <v>1438</v>
      </c>
      <c r="H8" s="99">
        <v>0</v>
      </c>
      <c r="I8" s="100">
        <v>0</v>
      </c>
      <c r="J8" s="101">
        <v>85</v>
      </c>
      <c r="K8" s="259">
        <v>0</v>
      </c>
      <c r="P8" s="78"/>
      <c r="R8" s="963"/>
    </row>
    <row r="9" spans="1:18" ht="12.75" customHeight="1">
      <c r="A9" s="98" t="s">
        <v>1370</v>
      </c>
      <c r="B9" s="99">
        <v>16275930</v>
      </c>
      <c r="C9" s="100">
        <v>6.7943864646805699E-2</v>
      </c>
      <c r="D9" s="101">
        <v>4660</v>
      </c>
      <c r="E9" s="259">
        <v>-11.24</v>
      </c>
      <c r="G9" s="98" t="s">
        <v>1439</v>
      </c>
      <c r="H9" s="99">
        <v>0</v>
      </c>
      <c r="I9" s="100">
        <v>0</v>
      </c>
      <c r="J9" s="101">
        <v>11000</v>
      </c>
      <c r="K9" s="259">
        <v>0</v>
      </c>
      <c r="P9" s="78"/>
      <c r="R9" s="963"/>
    </row>
    <row r="10" spans="1:18" ht="12.75" customHeight="1">
      <c r="A10" s="98" t="s">
        <v>1371</v>
      </c>
      <c r="B10" s="99">
        <v>14447788.5</v>
      </c>
      <c r="C10" s="100">
        <v>6.0312288532186849E-2</v>
      </c>
      <c r="D10" s="101">
        <v>38</v>
      </c>
      <c r="E10" s="260">
        <v>1.6</v>
      </c>
      <c r="G10" s="98"/>
      <c r="H10" s="99"/>
      <c r="I10" s="100"/>
      <c r="J10" s="101"/>
      <c r="K10" s="260"/>
    </row>
    <row r="11" spans="1:18" ht="12.75" customHeight="1">
      <c r="A11" s="98" t="s">
        <v>1372</v>
      </c>
      <c r="B11" s="99">
        <v>9242740</v>
      </c>
      <c r="C11" s="100">
        <v>3.8583815212133311E-2</v>
      </c>
      <c r="D11" s="101">
        <v>1340</v>
      </c>
      <c r="E11" s="259">
        <v>3.08</v>
      </c>
      <c r="G11" s="98"/>
      <c r="H11" s="99"/>
      <c r="I11" s="100"/>
      <c r="J11" s="101"/>
      <c r="K11" s="259"/>
    </row>
    <row r="12" spans="1:18" ht="12.75" customHeight="1">
      <c r="A12" s="98" t="s">
        <v>1373</v>
      </c>
      <c r="B12" s="99">
        <v>8377393</v>
      </c>
      <c r="C12" s="100">
        <v>3.497142443381715E-2</v>
      </c>
      <c r="D12" s="101">
        <v>183</v>
      </c>
      <c r="E12" s="259">
        <v>5.7799999999999994</v>
      </c>
      <c r="G12" s="98"/>
      <c r="H12" s="99"/>
      <c r="I12" s="100"/>
      <c r="J12" s="101"/>
      <c r="K12" s="259"/>
    </row>
    <row r="13" spans="1:18" ht="12.75" customHeight="1">
      <c r="A13" s="98" t="s">
        <v>1374</v>
      </c>
      <c r="B13" s="99">
        <v>7944143.9000000004</v>
      </c>
      <c r="C13" s="100">
        <v>3.3162826202640779E-2</v>
      </c>
      <c r="D13" s="101">
        <v>6.5</v>
      </c>
      <c r="E13" s="259">
        <v>0</v>
      </c>
      <c r="G13" s="98"/>
      <c r="H13" s="99"/>
      <c r="I13" s="100"/>
      <c r="J13" s="101"/>
      <c r="K13" s="259"/>
    </row>
    <row r="14" spans="1:18" ht="12.75" customHeight="1">
      <c r="A14" s="98" t="s">
        <v>1375</v>
      </c>
      <c r="B14" s="99">
        <v>7942416</v>
      </c>
      <c r="C14" s="100">
        <v>3.3155613084636264E-2</v>
      </c>
      <c r="D14" s="101">
        <v>334</v>
      </c>
      <c r="E14" s="259">
        <v>47.79</v>
      </c>
      <c r="G14" s="98"/>
      <c r="H14" s="99"/>
      <c r="I14" s="100"/>
      <c r="J14" s="101"/>
      <c r="K14" s="259"/>
    </row>
    <row r="15" spans="1:18" ht="12.75" customHeight="1">
      <c r="A15" s="98" t="s">
        <v>565</v>
      </c>
      <c r="B15" s="99">
        <v>65467667.379999995</v>
      </c>
      <c r="C15" s="100">
        <v>0.27329475681013721</v>
      </c>
      <c r="D15" s="102"/>
      <c r="E15" s="261"/>
      <c r="G15" s="98" t="s">
        <v>570</v>
      </c>
      <c r="H15" s="99"/>
      <c r="I15" s="100"/>
      <c r="J15" s="102"/>
      <c r="K15" s="261"/>
    </row>
    <row r="16" spans="1:18" ht="15.75" customHeight="1">
      <c r="A16" s="466" t="s">
        <v>566</v>
      </c>
      <c r="B16" s="467">
        <f>SUM(B5:B15)</f>
        <v>239549664.78</v>
      </c>
      <c r="C16" s="468"/>
      <c r="D16" s="469"/>
      <c r="E16" s="469"/>
      <c r="G16" s="466" t="s">
        <v>566</v>
      </c>
      <c r="H16" s="467">
        <f>SUM(H5:H15)</f>
        <v>104008</v>
      </c>
      <c r="I16" s="468"/>
      <c r="J16" s="469"/>
      <c r="K16" s="469"/>
    </row>
    <row r="17" spans="1:11" ht="12.75" customHeight="1">
      <c r="A17" s="39" t="s">
        <v>567</v>
      </c>
      <c r="G17" s="39" t="s">
        <v>567</v>
      </c>
      <c r="H17" s="274"/>
      <c r="I17" s="274"/>
      <c r="J17" s="274"/>
      <c r="K17" s="274"/>
    </row>
    <row r="18" spans="1:11" ht="12.75" customHeight="1"/>
    <row r="19" spans="1:11" ht="12.75" customHeight="1">
      <c r="A19" s="144" t="s">
        <v>852</v>
      </c>
    </row>
    <row r="20" spans="1:11" ht="12.75" customHeight="1">
      <c r="A20" s="598" t="s">
        <v>853</v>
      </c>
    </row>
    <row r="21" spans="1:11" ht="12.75" customHeight="1">
      <c r="A21" s="40" t="s">
        <v>571</v>
      </c>
    </row>
    <row r="22" spans="1:11" ht="43.5">
      <c r="A22" s="463" t="s">
        <v>572</v>
      </c>
      <c r="B22" s="463" t="s">
        <v>561</v>
      </c>
      <c r="C22" s="463" t="s">
        <v>562</v>
      </c>
      <c r="D22" s="463" t="s">
        <v>573</v>
      </c>
    </row>
    <row r="23" spans="1:11" ht="15" customHeight="1">
      <c r="A23" s="104" t="s">
        <v>1376</v>
      </c>
      <c r="B23" s="99">
        <v>35450000</v>
      </c>
      <c r="C23" s="105">
        <v>0.62551243275392865</v>
      </c>
      <c r="D23" s="139">
        <v>118.2</v>
      </c>
      <c r="E23" s="54"/>
      <c r="F23" s="54"/>
      <c r="H23" s="46"/>
    </row>
    <row r="24" spans="1:11" ht="12.75" customHeight="1">
      <c r="A24" s="104" t="s">
        <v>1377</v>
      </c>
      <c r="B24" s="99">
        <v>15299700</v>
      </c>
      <c r="C24" s="105">
        <v>0.26996199061792053</v>
      </c>
      <c r="D24" s="139">
        <v>127.5</v>
      </c>
      <c r="E24" s="54"/>
      <c r="F24" s="54"/>
    </row>
    <row r="25" spans="1:11" ht="12.75" customHeight="1">
      <c r="A25" s="104" t="s">
        <v>1378</v>
      </c>
      <c r="B25" s="99">
        <v>5175000</v>
      </c>
      <c r="C25" s="105">
        <v>9.131246373770327E-2</v>
      </c>
      <c r="D25" s="139">
        <v>103.5</v>
      </c>
      <c r="E25" s="54"/>
      <c r="F25" s="54"/>
    </row>
    <row r="26" spans="1:11" ht="12.75" customHeight="1">
      <c r="A26" s="104" t="s">
        <v>1379</v>
      </c>
      <c r="B26" s="99">
        <v>640897.13</v>
      </c>
      <c r="C26" s="105">
        <v>1.1308578926130066E-2</v>
      </c>
      <c r="D26" s="139">
        <v>35</v>
      </c>
      <c r="E26" s="54"/>
    </row>
    <row r="27" spans="1:11" ht="12.75" customHeight="1">
      <c r="A27" s="104" t="s">
        <v>1380</v>
      </c>
      <c r="B27" s="99">
        <v>44703</v>
      </c>
      <c r="C27" s="105">
        <v>7.8878088240899493E-4</v>
      </c>
      <c r="D27" s="139">
        <v>100</v>
      </c>
    </row>
    <row r="28" spans="1:11" ht="12.75" customHeight="1">
      <c r="A28" s="104" t="s">
        <v>1381</v>
      </c>
      <c r="B28" s="99">
        <v>40575</v>
      </c>
      <c r="C28" s="105">
        <v>7.1594265046518064E-4</v>
      </c>
      <c r="D28" s="139">
        <v>108.2</v>
      </c>
    </row>
    <row r="29" spans="1:11" ht="12.75" customHeight="1">
      <c r="A29" s="104" t="s">
        <v>1382</v>
      </c>
      <c r="B29" s="99">
        <v>13901.94</v>
      </c>
      <c r="C29" s="105">
        <v>2.4529862649927083E-4</v>
      </c>
      <c r="D29" s="140">
        <v>106.7</v>
      </c>
    </row>
    <row r="30" spans="1:11" ht="12.75" customHeight="1">
      <c r="A30" s="104" t="s">
        <v>1383</v>
      </c>
      <c r="B30" s="99">
        <v>8756.73</v>
      </c>
      <c r="C30" s="105">
        <v>1.5451180494412719E-4</v>
      </c>
      <c r="D30" s="139">
        <v>124.35</v>
      </c>
    </row>
    <row r="31" spans="1:11" ht="12.75" customHeight="1">
      <c r="A31" s="104"/>
      <c r="B31" s="99"/>
      <c r="C31" s="105"/>
      <c r="D31" s="139"/>
    </row>
    <row r="32" spans="1:11" ht="12.75" customHeight="1">
      <c r="A32" s="104"/>
      <c r="B32" s="99"/>
      <c r="C32" s="105"/>
      <c r="D32" s="139"/>
    </row>
    <row r="33" spans="1:10" ht="15" customHeight="1">
      <c r="A33" s="98" t="s">
        <v>570</v>
      </c>
      <c r="B33" s="278">
        <v>0</v>
      </c>
      <c r="C33" s="105"/>
      <c r="D33" s="106"/>
    </row>
    <row r="34" spans="1:10" ht="15" customHeight="1">
      <c r="A34" s="474" t="s">
        <v>566</v>
      </c>
      <c r="B34" s="475">
        <f>SUM(B23:B33)</f>
        <v>56673533.799999997</v>
      </c>
      <c r="C34" s="476"/>
      <c r="D34" s="477"/>
    </row>
    <row r="35" spans="1:10" ht="15" customHeight="1">
      <c r="A35" s="103" t="s">
        <v>574</v>
      </c>
      <c r="B35" s="99"/>
      <c r="C35" s="105"/>
      <c r="D35" s="106"/>
    </row>
    <row r="36" spans="1:10" ht="12.75" customHeight="1">
      <c r="A36" s="194" t="s">
        <v>166</v>
      </c>
      <c r="B36" s="278">
        <v>0</v>
      </c>
      <c r="C36" s="105"/>
      <c r="D36" s="106"/>
    </row>
    <row r="37" spans="1:10" ht="12.75" customHeight="1">
      <c r="A37" s="98" t="s">
        <v>570</v>
      </c>
      <c r="B37" s="279"/>
      <c r="C37" s="105"/>
      <c r="D37" s="106"/>
    </row>
    <row r="38" spans="1:10" ht="15" customHeight="1">
      <c r="A38" s="107" t="s">
        <v>566</v>
      </c>
      <c r="B38" s="99">
        <f>SUM(B36:B37)</f>
        <v>0</v>
      </c>
      <c r="C38" s="105"/>
      <c r="D38" s="106"/>
    </row>
    <row r="39" spans="1:10" ht="26.25" customHeight="1">
      <c r="A39" s="470" t="s">
        <v>575</v>
      </c>
      <c r="B39" s="471">
        <f>B34+B38</f>
        <v>56673533.799999997</v>
      </c>
      <c r="C39" s="472"/>
      <c r="D39" s="473"/>
    </row>
    <row r="40" spans="1:10" ht="12.75" customHeight="1"/>
    <row r="41" spans="1:10" ht="12.75" customHeight="1">
      <c r="A41" s="144" t="s">
        <v>854</v>
      </c>
      <c r="G41" s="149"/>
      <c r="H41" s="206"/>
      <c r="I41" s="206"/>
      <c r="J41" s="206"/>
    </row>
    <row r="42" spans="1:10" ht="12.75" customHeight="1">
      <c r="A42" s="598" t="s">
        <v>855</v>
      </c>
      <c r="B42" s="46"/>
      <c r="G42" s="168"/>
      <c r="H42" s="206"/>
      <c r="I42" s="206"/>
      <c r="J42" s="206"/>
    </row>
    <row r="43" spans="1:10" ht="12.75" customHeight="1">
      <c r="A43" s="40" t="s">
        <v>571</v>
      </c>
      <c r="G43" s="219"/>
      <c r="H43" s="206"/>
      <c r="I43" s="206"/>
      <c r="J43" s="206"/>
    </row>
    <row r="44" spans="1:10" ht="43.5">
      <c r="A44" s="463" t="s">
        <v>576</v>
      </c>
      <c r="B44" s="463" t="s">
        <v>561</v>
      </c>
      <c r="C44" s="463" t="s">
        <v>562</v>
      </c>
      <c r="D44" s="209"/>
      <c r="G44" s="209"/>
      <c r="H44" s="220"/>
      <c r="I44" s="209"/>
      <c r="J44" s="209"/>
    </row>
    <row r="45" spans="1:10" ht="12.75" customHeight="1">
      <c r="A45" s="104" t="s">
        <v>1376</v>
      </c>
      <c r="B45" s="99">
        <v>177329500</v>
      </c>
      <c r="C45" s="105">
        <v>0.30290198634774157</v>
      </c>
      <c r="D45" s="211"/>
      <c r="E45" s="54"/>
      <c r="F45" s="54"/>
      <c r="G45" s="208"/>
      <c r="H45" s="205"/>
      <c r="I45" s="210"/>
      <c r="J45" s="211"/>
    </row>
    <row r="46" spans="1:10" ht="12.75" customHeight="1">
      <c r="A46" s="104" t="s">
        <v>1381</v>
      </c>
      <c r="B46" s="99">
        <v>109280802.62</v>
      </c>
      <c r="C46" s="105">
        <v>0.18666590828527393</v>
      </c>
      <c r="D46" s="211"/>
      <c r="E46" s="54"/>
      <c r="F46" s="54"/>
      <c r="G46" s="216"/>
      <c r="H46" s="217"/>
      <c r="I46" s="210"/>
      <c r="J46" s="211"/>
    </row>
    <row r="47" spans="1:10" ht="12.75" customHeight="1">
      <c r="A47" s="104" t="s">
        <v>1384</v>
      </c>
      <c r="B47" s="99">
        <v>106645543.17</v>
      </c>
      <c r="C47" s="105">
        <v>0.18216454036878707</v>
      </c>
      <c r="D47" s="211"/>
      <c r="E47" s="54"/>
      <c r="G47" s="216"/>
      <c r="H47" s="217"/>
      <c r="I47" s="210"/>
      <c r="J47" s="211"/>
    </row>
    <row r="48" spans="1:10" ht="12.75" customHeight="1">
      <c r="A48" s="104" t="s">
        <v>1377</v>
      </c>
      <c r="B48" s="99">
        <v>59634587.5</v>
      </c>
      <c r="C48" s="105">
        <v>0.10186367755380916</v>
      </c>
      <c r="D48" s="211"/>
      <c r="G48" s="216"/>
      <c r="H48" s="217"/>
      <c r="I48" s="210"/>
      <c r="J48" s="211"/>
    </row>
    <row r="49" spans="1:10" ht="12.75" customHeight="1">
      <c r="A49" s="104" t="s">
        <v>1385</v>
      </c>
      <c r="B49" s="99">
        <v>37834213.299999997</v>
      </c>
      <c r="C49" s="105">
        <v>6.4625786236774715E-2</v>
      </c>
      <c r="D49" s="211"/>
      <c r="G49" s="216"/>
      <c r="H49" s="217"/>
      <c r="I49" s="210"/>
      <c r="J49" s="211"/>
    </row>
    <row r="50" spans="1:10" ht="12.75" customHeight="1">
      <c r="A50" s="104" t="s">
        <v>1386</v>
      </c>
      <c r="B50" s="99">
        <v>36018389.060000002</v>
      </c>
      <c r="C50" s="105">
        <v>6.1524120867197878E-2</v>
      </c>
      <c r="D50" s="212"/>
      <c r="G50" s="216"/>
      <c r="H50" s="217"/>
      <c r="I50" s="210"/>
      <c r="J50" s="212"/>
    </row>
    <row r="51" spans="1:10" ht="12.75" customHeight="1">
      <c r="A51" s="104" t="s">
        <v>1387</v>
      </c>
      <c r="B51" s="99">
        <v>24732460.949999999</v>
      </c>
      <c r="C51" s="105">
        <v>4.224627909638809E-2</v>
      </c>
      <c r="D51" s="211"/>
      <c r="G51" s="216"/>
      <c r="H51" s="217"/>
      <c r="I51" s="210"/>
      <c r="J51" s="211"/>
    </row>
    <row r="52" spans="1:10" ht="12.75" customHeight="1">
      <c r="A52" s="104" t="s">
        <v>1388</v>
      </c>
      <c r="B52" s="99">
        <v>15975445.699999999</v>
      </c>
      <c r="C52" s="105">
        <v>2.7288151352823344E-2</v>
      </c>
      <c r="D52" s="211"/>
      <c r="G52" s="216"/>
      <c r="H52" s="217"/>
      <c r="I52" s="210"/>
      <c r="J52" s="211"/>
    </row>
    <row r="53" spans="1:10" ht="12.75" customHeight="1">
      <c r="A53" s="104" t="s">
        <v>1389</v>
      </c>
      <c r="B53" s="99">
        <v>14405231.359999999</v>
      </c>
      <c r="C53" s="105">
        <v>2.4606019826045746E-2</v>
      </c>
      <c r="D53" s="211"/>
      <c r="G53" s="216"/>
      <c r="H53" s="217"/>
      <c r="I53" s="210"/>
      <c r="J53" s="211"/>
    </row>
    <row r="54" spans="1:10" ht="12.75" customHeight="1">
      <c r="A54" s="108" t="s">
        <v>1390</v>
      </c>
      <c r="B54" s="99">
        <v>3029100</v>
      </c>
      <c r="C54" s="105">
        <v>5.1740991027772821E-3</v>
      </c>
      <c r="D54" s="211"/>
      <c r="G54" s="216"/>
      <c r="H54" s="217"/>
      <c r="I54" s="210"/>
      <c r="J54" s="211"/>
    </row>
    <row r="55" spans="1:10" ht="24">
      <c r="A55" s="109" t="s">
        <v>577</v>
      </c>
      <c r="B55" s="99">
        <v>549975.99999988079</v>
      </c>
      <c r="C55" s="105">
        <v>9.3943096238104443E-4</v>
      </c>
      <c r="D55" s="213"/>
      <c r="G55" s="218"/>
      <c r="H55" s="217"/>
      <c r="I55" s="210"/>
      <c r="J55" s="213"/>
    </row>
    <row r="56" spans="1:10" ht="26.25" customHeight="1">
      <c r="A56" s="470" t="s">
        <v>578</v>
      </c>
      <c r="B56" s="471">
        <f>SUM(B45:B55)</f>
        <v>585435249.65999997</v>
      </c>
      <c r="C56" s="472"/>
      <c r="D56" s="215"/>
      <c r="G56" s="208"/>
      <c r="H56" s="205"/>
      <c r="I56" s="214"/>
      <c r="J56" s="215"/>
    </row>
    <row r="57" spans="1:10" ht="12.75" customHeight="1">
      <c r="G57" s="206"/>
      <c r="H57" s="206"/>
      <c r="I57" s="206"/>
      <c r="J57" s="206"/>
    </row>
    <row r="58" spans="1:10" ht="12.75" customHeight="1">
      <c r="A58" s="145" t="s">
        <v>856</v>
      </c>
      <c r="G58" s="221"/>
      <c r="H58" s="206"/>
      <c r="I58" s="206"/>
      <c r="J58" s="206"/>
    </row>
    <row r="59" spans="1:10" ht="12.75" customHeight="1">
      <c r="A59" s="609" t="s">
        <v>857</v>
      </c>
      <c r="G59" s="222"/>
      <c r="H59" s="206"/>
      <c r="I59" s="206"/>
      <c r="J59" s="206"/>
    </row>
    <row r="60" spans="1:10" ht="12.75" customHeight="1">
      <c r="A60" s="40" t="s">
        <v>579</v>
      </c>
      <c r="G60" s="219"/>
      <c r="H60" s="206"/>
      <c r="I60" s="206"/>
      <c r="J60" s="206"/>
    </row>
    <row r="61" spans="1:10" ht="12.75" customHeight="1">
      <c r="A61" s="464"/>
      <c r="B61" s="465" t="s">
        <v>75</v>
      </c>
      <c r="C61" s="465" t="s">
        <v>76</v>
      </c>
      <c r="D61" s="465" t="s">
        <v>77</v>
      </c>
      <c r="E61" s="465" t="s">
        <v>78</v>
      </c>
      <c r="F61" s="465" t="s">
        <v>79</v>
      </c>
      <c r="G61" s="223"/>
      <c r="H61" s="203"/>
      <c r="I61" s="203"/>
      <c r="J61" s="203"/>
    </row>
    <row r="62" spans="1:10" ht="12.75" customHeight="1">
      <c r="A62" s="464"/>
      <c r="B62" s="610" t="s">
        <v>80</v>
      </c>
      <c r="C62" s="610" t="s">
        <v>81</v>
      </c>
      <c r="D62" s="610" t="s">
        <v>260</v>
      </c>
      <c r="E62" s="610" t="s">
        <v>82</v>
      </c>
      <c r="F62" s="610" t="s">
        <v>83</v>
      </c>
      <c r="G62" s="223"/>
      <c r="H62" s="204"/>
      <c r="I62" s="204"/>
      <c r="J62" s="204"/>
    </row>
    <row r="63" spans="1:10" ht="12.75" customHeight="1">
      <c r="A63" s="110" t="s">
        <v>166</v>
      </c>
      <c r="B63" s="111" t="s">
        <v>166</v>
      </c>
      <c r="C63" s="111" t="s">
        <v>166</v>
      </c>
      <c r="D63" s="111" t="s">
        <v>166</v>
      </c>
      <c r="E63" s="112" t="s">
        <v>166</v>
      </c>
      <c r="F63" s="112" t="s">
        <v>166</v>
      </c>
      <c r="G63" s="208"/>
      <c r="H63" s="205"/>
      <c r="I63" s="205"/>
      <c r="J63" s="207"/>
    </row>
    <row r="64" spans="1:10" ht="15" customHeight="1">
      <c r="A64" s="466" t="s">
        <v>566</v>
      </c>
      <c r="B64" s="478"/>
      <c r="C64" s="478"/>
      <c r="D64" s="478"/>
      <c r="E64" s="479" t="str">
        <f>IF(SUM(E63:E63)=0,"",SUM(E63:E63))</f>
        <v/>
      </c>
      <c r="F64" s="479" t="str">
        <f>IF(SUM(F63:F63)=0,"",SUM(F63:F63))</f>
        <v/>
      </c>
      <c r="G64" s="208"/>
      <c r="H64" s="205"/>
      <c r="I64" s="205"/>
      <c r="J64" s="207"/>
    </row>
    <row r="65" spans="1:11" ht="12.75" customHeight="1"/>
    <row r="66" spans="1:11" ht="12.75" customHeight="1">
      <c r="A66" s="145" t="s">
        <v>858</v>
      </c>
    </row>
    <row r="67" spans="1:11" ht="12.75" customHeight="1">
      <c r="A67" s="609" t="s">
        <v>859</v>
      </c>
    </row>
    <row r="68" spans="1:11" ht="12.75" customHeight="1">
      <c r="A68" s="40" t="s">
        <v>580</v>
      </c>
    </row>
    <row r="69" spans="1:11" ht="12.75" customHeight="1">
      <c r="A69" s="464"/>
      <c r="B69" s="465" t="s">
        <v>75</v>
      </c>
      <c r="C69" s="465" t="s">
        <v>76</v>
      </c>
      <c r="D69" s="465" t="s">
        <v>77</v>
      </c>
      <c r="E69" s="465" t="s">
        <v>78</v>
      </c>
      <c r="F69" s="465" t="s">
        <v>79</v>
      </c>
    </row>
    <row r="70" spans="1:11" ht="12.75" customHeight="1">
      <c r="A70" s="464"/>
      <c r="B70" s="610" t="s">
        <v>80</v>
      </c>
      <c r="C70" s="610" t="s">
        <v>81</v>
      </c>
      <c r="D70" s="610" t="s">
        <v>260</v>
      </c>
      <c r="E70" s="610" t="s">
        <v>82</v>
      </c>
      <c r="F70" s="610" t="s">
        <v>83</v>
      </c>
    </row>
    <row r="71" spans="1:11" ht="12.75" customHeight="1">
      <c r="A71" s="110" t="s">
        <v>166</v>
      </c>
      <c r="B71" s="113" t="s">
        <v>166</v>
      </c>
      <c r="C71" s="113" t="s">
        <v>166</v>
      </c>
      <c r="D71" s="113" t="s">
        <v>166</v>
      </c>
      <c r="E71" s="114" t="s">
        <v>166</v>
      </c>
      <c r="F71" s="114" t="s">
        <v>166</v>
      </c>
      <c r="G71" s="54"/>
    </row>
    <row r="72" spans="1:11" ht="15" customHeight="1">
      <c r="A72" s="466" t="s">
        <v>566</v>
      </c>
      <c r="B72" s="480"/>
      <c r="C72" s="480"/>
      <c r="D72" s="480"/>
      <c r="E72" s="479" t="str">
        <f>IF(SUM(E71)=0,"",SUM(E71))</f>
        <v/>
      </c>
      <c r="F72" s="479" t="str">
        <f>IF(SUM(F71)=0,"",SUM(F71))</f>
        <v/>
      </c>
    </row>
    <row r="73" spans="1:11" ht="12.75" customHeight="1">
      <c r="A73" s="17" t="s">
        <v>581</v>
      </c>
    </row>
    <row r="74" spans="1:11" ht="12.75" customHeight="1"/>
    <row r="75" spans="1:11" ht="12.75" customHeight="1">
      <c r="A75" s="684" t="s">
        <v>97</v>
      </c>
    </row>
    <row r="76" spans="1:11" ht="12.75" customHeight="1">
      <c r="K76" s="36" t="s">
        <v>1035</v>
      </c>
    </row>
    <row r="77" spans="1:11" ht="12.75" customHeight="1"/>
    <row r="78" spans="1:11" ht="12.75" customHeight="1"/>
    <row r="79" spans="1:11" ht="12.75" customHeight="1"/>
    <row r="80" spans="1:11" ht="12.75" customHeight="1"/>
    <row r="81" ht="12.75" customHeight="1"/>
    <row r="82" ht="12.75" customHeight="1"/>
    <row r="83" ht="12.75" customHeight="1"/>
  </sheetData>
  <sortState ref="N5:R9">
    <sortCondition descending="1" ref="O5"/>
  </sortState>
  <hyperlinks>
    <hyperlink ref="A75"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Q117"/>
  <sheetViews>
    <sheetView showGridLines="0" zoomScaleNormal="100" zoomScaleSheetLayoutView="50" workbookViewId="0"/>
  </sheetViews>
  <sheetFormatPr defaultColWidth="9.140625" defaultRowHeight="12.75"/>
  <cols>
    <col min="1" max="1" width="9.85546875" style="336" bestFit="1" customWidth="1"/>
    <col min="2" max="2" width="12" style="336" bestFit="1" customWidth="1"/>
    <col min="3" max="3" width="14.85546875" style="336" bestFit="1" customWidth="1"/>
    <col min="4" max="4" width="18.140625" style="336" bestFit="1" customWidth="1"/>
    <col min="5" max="16384" width="9.140625" style="336"/>
  </cols>
  <sheetData>
    <row r="1" spans="1:14" ht="15">
      <c r="A1" s="837" t="s">
        <v>860</v>
      </c>
      <c r="B1" s="836"/>
      <c r="C1" s="836"/>
    </row>
    <row r="2" spans="1:14">
      <c r="A2" s="838" t="s">
        <v>861</v>
      </c>
      <c r="B2" s="836"/>
      <c r="C2" s="836"/>
      <c r="N2" s="843"/>
    </row>
    <row r="3" spans="1:14">
      <c r="A3" s="43" t="s">
        <v>1445</v>
      </c>
    </row>
    <row r="4" spans="1:14">
      <c r="A4" s="1058"/>
      <c r="B4" s="1058"/>
      <c r="C4" s="1058"/>
      <c r="D4" s="1058"/>
      <c r="E4" s="1058"/>
      <c r="F4" s="1058"/>
      <c r="G4" s="1058"/>
    </row>
    <row r="5" spans="1:14">
      <c r="A5" s="153" t="s">
        <v>863</v>
      </c>
    </row>
    <row r="6" spans="1:14" s="840" customFormat="1">
      <c r="A6" s="839" t="s">
        <v>864</v>
      </c>
      <c r="N6" s="841"/>
    </row>
    <row r="8" spans="1:14" ht="51">
      <c r="A8" s="871" t="s">
        <v>862</v>
      </c>
      <c r="B8" s="844" t="s">
        <v>781</v>
      </c>
      <c r="C8" s="844" t="s">
        <v>782</v>
      </c>
      <c r="D8" s="844" t="s">
        <v>783</v>
      </c>
      <c r="E8" s="835"/>
    </row>
    <row r="9" spans="1:14">
      <c r="A9" s="845" t="s">
        <v>774</v>
      </c>
      <c r="B9" s="846">
        <v>7</v>
      </c>
      <c r="C9" s="846">
        <v>15</v>
      </c>
      <c r="D9" s="846">
        <v>9</v>
      </c>
    </row>
    <row r="10" spans="1:14">
      <c r="A10" s="845" t="s">
        <v>775</v>
      </c>
      <c r="B10" s="846">
        <v>7</v>
      </c>
      <c r="C10" s="846">
        <v>15</v>
      </c>
      <c r="D10" s="846">
        <v>9</v>
      </c>
    </row>
    <row r="11" spans="1:14">
      <c r="A11" s="845" t="s">
        <v>776</v>
      </c>
      <c r="B11" s="846">
        <v>7</v>
      </c>
      <c r="C11" s="846">
        <v>15</v>
      </c>
      <c r="D11" s="846">
        <v>9</v>
      </c>
    </row>
    <row r="12" spans="1:14">
      <c r="A12" s="845" t="s">
        <v>777</v>
      </c>
      <c r="B12" s="846">
        <v>7</v>
      </c>
      <c r="C12" s="846">
        <v>14</v>
      </c>
      <c r="D12" s="846">
        <v>7</v>
      </c>
    </row>
    <row r="13" spans="1:14">
      <c r="A13" s="845" t="s">
        <v>778</v>
      </c>
      <c r="B13" s="846">
        <v>7</v>
      </c>
      <c r="C13" s="846">
        <v>14</v>
      </c>
      <c r="D13" s="846">
        <v>7</v>
      </c>
    </row>
    <row r="14" spans="1:14">
      <c r="A14" s="845" t="s">
        <v>779</v>
      </c>
      <c r="B14" s="846">
        <v>7</v>
      </c>
      <c r="C14" s="846">
        <v>13</v>
      </c>
      <c r="D14" s="846">
        <v>7</v>
      </c>
    </row>
    <row r="15" spans="1:14">
      <c r="A15" s="845" t="s">
        <v>1070</v>
      </c>
      <c r="B15" s="846">
        <v>7</v>
      </c>
      <c r="C15" s="846">
        <v>13</v>
      </c>
      <c r="D15" s="846">
        <v>7</v>
      </c>
    </row>
    <row r="16" spans="1:14">
      <c r="A16" s="845" t="s">
        <v>1105</v>
      </c>
      <c r="B16" s="846">
        <v>7</v>
      </c>
      <c r="C16" s="846">
        <v>13</v>
      </c>
      <c r="D16" s="846">
        <v>7</v>
      </c>
    </row>
    <row r="17" spans="1:8">
      <c r="A17" s="336" t="s">
        <v>1440</v>
      </c>
      <c r="B17" s="336">
        <v>8</v>
      </c>
      <c r="C17" s="336">
        <v>13</v>
      </c>
      <c r="D17" s="336">
        <v>7</v>
      </c>
    </row>
    <row r="19" spans="1:8">
      <c r="A19" s="153" t="s">
        <v>865</v>
      </c>
    </row>
    <row r="20" spans="1:8" s="840" customFormat="1">
      <c r="A20" s="839" t="s">
        <v>866</v>
      </c>
    </row>
    <row r="22" spans="1:8" s="842" customFormat="1">
      <c r="D22" s="142" t="s">
        <v>780</v>
      </c>
    </row>
    <row r="23" spans="1:8" s="842" customFormat="1" ht="51">
      <c r="A23" s="871" t="s">
        <v>862</v>
      </c>
      <c r="B23" s="844" t="s">
        <v>781</v>
      </c>
      <c r="C23" s="844" t="s">
        <v>782</v>
      </c>
      <c r="D23" s="844" t="s">
        <v>783</v>
      </c>
      <c r="H23" s="687"/>
    </row>
    <row r="24" spans="1:8">
      <c r="A24" s="845" t="s">
        <v>774</v>
      </c>
      <c r="B24" s="847">
        <v>30235494.620000001</v>
      </c>
      <c r="C24" s="847">
        <v>6099035.0099999998</v>
      </c>
      <c r="D24" s="847">
        <v>5969129815.2299995</v>
      </c>
      <c r="H24" s="690"/>
    </row>
    <row r="25" spans="1:8">
      <c r="A25" s="845" t="s">
        <v>775</v>
      </c>
      <c r="B25" s="847">
        <v>29169290.91</v>
      </c>
      <c r="C25" s="847">
        <v>5979924.5099999998</v>
      </c>
      <c r="D25" s="847">
        <v>5951118977.8699999</v>
      </c>
    </row>
    <row r="26" spans="1:8">
      <c r="A26" s="845" t="s">
        <v>776</v>
      </c>
      <c r="B26" s="847">
        <v>29224688.210000001</v>
      </c>
      <c r="C26" s="847">
        <v>5890384.6799999997</v>
      </c>
      <c r="D26" s="847">
        <v>5905124150.3699989</v>
      </c>
    </row>
    <row r="27" spans="1:8">
      <c r="A27" s="845" t="s">
        <v>777</v>
      </c>
      <c r="B27" s="847">
        <v>29981025.740000002</v>
      </c>
      <c r="C27" s="847">
        <v>5857103.1399999997</v>
      </c>
      <c r="D27" s="847">
        <v>5797611198.5799999</v>
      </c>
    </row>
    <row r="28" spans="1:8">
      <c r="A28" s="845" t="s">
        <v>778</v>
      </c>
      <c r="B28" s="847">
        <v>31390987.380000003</v>
      </c>
      <c r="C28" s="847">
        <v>5897171.9199999999</v>
      </c>
      <c r="D28" s="847">
        <v>5929980137.2399998</v>
      </c>
    </row>
    <row r="29" spans="1:8">
      <c r="A29" s="845" t="s">
        <v>779</v>
      </c>
      <c r="B29" s="847">
        <v>27933640</v>
      </c>
      <c r="C29" s="847">
        <v>5814218.1600000001</v>
      </c>
      <c r="D29" s="847">
        <v>5701762160.6099997</v>
      </c>
    </row>
    <row r="30" spans="1:8">
      <c r="A30" s="845" t="s">
        <v>1070</v>
      </c>
      <c r="B30" s="847">
        <v>26077968.09</v>
      </c>
      <c r="C30" s="847">
        <v>5941982.1500000004</v>
      </c>
      <c r="D30" s="847">
        <v>5736476640.1199989</v>
      </c>
    </row>
    <row r="31" spans="1:8">
      <c r="A31" s="845" t="s">
        <v>1105</v>
      </c>
      <c r="B31" s="847">
        <v>26962504.780000001</v>
      </c>
      <c r="C31" s="847">
        <v>643361182.92999995</v>
      </c>
      <c r="D31" s="847">
        <v>4887481299.5200005</v>
      </c>
    </row>
    <row r="32" spans="1:8">
      <c r="A32" s="336" t="s">
        <v>1440</v>
      </c>
      <c r="B32" s="847">
        <v>35330535.030000001</v>
      </c>
      <c r="C32" s="847">
        <v>674308740.87000012</v>
      </c>
      <c r="D32" s="847">
        <v>5051461411.3599997</v>
      </c>
    </row>
    <row r="33" spans="1:14">
      <c r="A33" s="928" t="s">
        <v>1106</v>
      </c>
    </row>
    <row r="34" spans="1:14">
      <c r="A34" s="626" t="s">
        <v>1444</v>
      </c>
    </row>
    <row r="35" spans="1:14">
      <c r="A35" s="153" t="s">
        <v>867</v>
      </c>
    </row>
    <row r="36" spans="1:14" s="840" customFormat="1">
      <c r="A36" s="839" t="s">
        <v>868</v>
      </c>
    </row>
    <row r="38" spans="1:14" s="842" customFormat="1">
      <c r="C38" s="142" t="s">
        <v>780</v>
      </c>
    </row>
    <row r="39" spans="1:14" s="842" customFormat="1" ht="51">
      <c r="A39" s="871" t="s">
        <v>862</v>
      </c>
      <c r="B39" s="844" t="s">
        <v>781</v>
      </c>
      <c r="C39" s="844" t="s">
        <v>782</v>
      </c>
    </row>
    <row r="40" spans="1:14">
      <c r="A40" s="845" t="s">
        <v>774</v>
      </c>
      <c r="B40" s="847">
        <v>658423173.43000007</v>
      </c>
      <c r="C40" s="847">
        <v>64291210567.839996</v>
      </c>
    </row>
    <row r="41" spans="1:14">
      <c r="A41" s="845" t="s">
        <v>775</v>
      </c>
      <c r="B41" s="847">
        <v>691025508.44000006</v>
      </c>
      <c r="C41" s="847">
        <v>64185069816.950005</v>
      </c>
    </row>
    <row r="42" spans="1:14">
      <c r="A42" s="845" t="s">
        <v>776</v>
      </c>
      <c r="B42" s="847">
        <v>684692761.93000007</v>
      </c>
      <c r="C42" s="847">
        <v>64045206519.770004</v>
      </c>
    </row>
    <row r="43" spans="1:14">
      <c r="A43" s="845" t="s">
        <v>777</v>
      </c>
      <c r="B43" s="847">
        <v>731599914.73000002</v>
      </c>
      <c r="C43" s="847">
        <v>64958021470.330002</v>
      </c>
      <c r="D43" s="831"/>
      <c r="E43" s="831"/>
      <c r="F43" s="831"/>
      <c r="G43" s="831"/>
      <c r="H43" s="831"/>
      <c r="I43" s="831"/>
      <c r="J43" s="831"/>
      <c r="K43" s="831"/>
      <c r="L43" s="831"/>
      <c r="M43" s="831"/>
      <c r="N43" s="831"/>
    </row>
    <row r="44" spans="1:14">
      <c r="A44" s="845" t="s">
        <v>778</v>
      </c>
      <c r="B44" s="847">
        <v>623129448.79999995</v>
      </c>
      <c r="C44" s="847">
        <v>64811847923.330002</v>
      </c>
      <c r="H44" s="690"/>
    </row>
    <row r="45" spans="1:14">
      <c r="A45" s="845" t="s">
        <v>779</v>
      </c>
      <c r="B45" s="847">
        <v>677304983.26999998</v>
      </c>
      <c r="C45" s="847">
        <v>65327948714.93</v>
      </c>
    </row>
    <row r="46" spans="1:14">
      <c r="A46" s="845" t="s">
        <v>1070</v>
      </c>
      <c r="B46" s="847">
        <v>687319465.50000012</v>
      </c>
      <c r="C46" s="847">
        <v>67079325238.159996</v>
      </c>
    </row>
    <row r="47" spans="1:14">
      <c r="A47" s="845" t="s">
        <v>1105</v>
      </c>
      <c r="B47" s="847">
        <v>883191040.87</v>
      </c>
      <c r="C47" s="847">
        <v>63704837486.640007</v>
      </c>
    </row>
    <row r="48" spans="1:14">
      <c r="A48" s="336" t="s">
        <v>1440</v>
      </c>
      <c r="B48" s="847">
        <v>958580449.08000004</v>
      </c>
      <c r="C48" s="847">
        <v>64060198640.399994</v>
      </c>
    </row>
    <row r="49" spans="1:17">
      <c r="A49" s="291" t="s">
        <v>1077</v>
      </c>
    </row>
    <row r="50" spans="1:17">
      <c r="A50" s="924" t="s">
        <v>1078</v>
      </c>
    </row>
    <row r="52" spans="1:17">
      <c r="L52" s="36" t="s">
        <v>1036</v>
      </c>
    </row>
    <row r="61" spans="1:17">
      <c r="N61" s="687"/>
      <c r="Q61" s="687"/>
    </row>
    <row r="62" spans="1:17">
      <c r="N62" s="688"/>
      <c r="Q62" s="688"/>
    </row>
    <row r="63" spans="1:17">
      <c r="A63" s="1058"/>
      <c r="B63" s="1058"/>
      <c r="C63" s="1058"/>
      <c r="D63" s="1058"/>
      <c r="E63" s="1058"/>
      <c r="F63" s="1058"/>
      <c r="G63" s="1058"/>
      <c r="H63" s="689"/>
    </row>
    <row r="64" spans="1:17">
      <c r="A64" s="690"/>
      <c r="H64" s="690"/>
    </row>
    <row r="65" spans="2:2">
      <c r="B65" s="843"/>
    </row>
    <row r="89" spans="2:14">
      <c r="B89" s="843"/>
    </row>
    <row r="90" spans="2:14">
      <c r="B90" s="848"/>
    </row>
    <row r="91" spans="2:14">
      <c r="N91" s="843"/>
    </row>
    <row r="92" spans="2:14">
      <c r="N92" s="848"/>
    </row>
    <row r="116" spans="2:2">
      <c r="B116" s="843"/>
    </row>
    <row r="117" spans="2:2">
      <c r="B117" s="848"/>
    </row>
  </sheetData>
  <mergeCells count="2">
    <mergeCell ref="A4:G4"/>
    <mergeCell ref="A63:G63"/>
  </mergeCells>
  <pageMargins left="0.7" right="0.7" top="0.75" bottom="0.75" header="0.3" footer="0.3"/>
  <pageSetup paperSize="9" scale="63" orientation="portrait" verticalDpi="0" r:id="rId1"/>
  <rowBreaks count="1" manualBreakCount="1">
    <brk id="8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59"/>
  <sheetViews>
    <sheetView showGridLines="0" zoomScaleNormal="100" workbookViewId="0"/>
  </sheetViews>
  <sheetFormatPr defaultRowHeight="15"/>
  <cols>
    <col min="1" max="1" width="112.42578125" style="21" bestFit="1" customWidth="1"/>
  </cols>
  <sheetData>
    <row r="1" spans="1:1">
      <c r="A1" s="1" t="s">
        <v>767</v>
      </c>
    </row>
    <row r="2" spans="1:1">
      <c r="A2" s="1"/>
    </row>
    <row r="3" spans="1:1">
      <c r="A3" s="739" t="s">
        <v>768</v>
      </c>
    </row>
    <row r="4" spans="1:1">
      <c r="A4" s="705"/>
    </row>
    <row r="5" spans="1:1">
      <c r="A5" s="879" t="s">
        <v>972</v>
      </c>
    </row>
    <row r="6" spans="1:1">
      <c r="A6" s="878" t="s">
        <v>971</v>
      </c>
    </row>
    <row r="7" spans="1:1">
      <c r="A7" s="879" t="s">
        <v>804</v>
      </c>
    </row>
    <row r="8" spans="1:1">
      <c r="A8" s="878" t="s">
        <v>805</v>
      </c>
    </row>
    <row r="9" spans="1:1">
      <c r="A9" s="879" t="s">
        <v>922</v>
      </c>
    </row>
    <row r="10" spans="1:1">
      <c r="A10" s="878" t="s">
        <v>923</v>
      </c>
    </row>
    <row r="11" spans="1:1">
      <c r="A11" s="879" t="s">
        <v>806</v>
      </c>
    </row>
    <row r="12" spans="1:1" s="274" customFormat="1">
      <c r="A12" s="878" t="s">
        <v>983</v>
      </c>
    </row>
    <row r="13" spans="1:1">
      <c r="A13" s="879" t="s">
        <v>929</v>
      </c>
    </row>
    <row r="14" spans="1:1">
      <c r="A14" s="878" t="s">
        <v>921</v>
      </c>
    </row>
    <row r="15" spans="1:1">
      <c r="A15" s="879" t="s">
        <v>809</v>
      </c>
    </row>
    <row r="16" spans="1:1">
      <c r="A16" s="878" t="s">
        <v>930</v>
      </c>
    </row>
    <row r="17" spans="1:2">
      <c r="A17" s="879" t="s">
        <v>811</v>
      </c>
    </row>
    <row r="18" spans="1:2">
      <c r="A18" s="878" t="s">
        <v>812</v>
      </c>
      <c r="B18" s="155"/>
    </row>
    <row r="19" spans="1:2">
      <c r="A19" s="879" t="s">
        <v>813</v>
      </c>
      <c r="B19" s="620"/>
    </row>
    <row r="20" spans="1:2">
      <c r="A20" s="878" t="s">
        <v>814</v>
      </c>
      <c r="B20" s="363"/>
    </row>
    <row r="21" spans="1:2">
      <c r="A21" s="879" t="s">
        <v>815</v>
      </c>
      <c r="B21" s="155"/>
    </row>
    <row r="22" spans="1:2">
      <c r="A22" s="878" t="s">
        <v>816</v>
      </c>
      <c r="B22" s="620"/>
    </row>
    <row r="23" spans="1:2">
      <c r="A23" s="879" t="s">
        <v>817</v>
      </c>
      <c r="B23" s="155"/>
    </row>
    <row r="24" spans="1:2">
      <c r="A24" s="878" t="s">
        <v>818</v>
      </c>
      <c r="B24" s="620"/>
    </row>
    <row r="25" spans="1:2">
      <c r="A25" s="879" t="s">
        <v>996</v>
      </c>
      <c r="B25" s="328"/>
    </row>
    <row r="26" spans="1:2">
      <c r="A26" s="878" t="s">
        <v>997</v>
      </c>
      <c r="B26" s="627"/>
    </row>
    <row r="27" spans="1:2">
      <c r="A27" s="879" t="s">
        <v>822</v>
      </c>
      <c r="B27" s="141"/>
    </row>
    <row r="28" spans="1:2">
      <c r="A28" s="878" t="s">
        <v>821</v>
      </c>
      <c r="B28" s="594"/>
    </row>
    <row r="29" spans="1:2">
      <c r="A29" s="879" t="s">
        <v>924</v>
      </c>
      <c r="B29" s="156"/>
    </row>
    <row r="30" spans="1:2">
      <c r="A30" s="878" t="s">
        <v>925</v>
      </c>
      <c r="B30" s="624"/>
    </row>
    <row r="31" spans="1:2">
      <c r="A31" s="879" t="s">
        <v>825</v>
      </c>
      <c r="B31" s="155"/>
    </row>
    <row r="32" spans="1:2">
      <c r="A32" s="878" t="s">
        <v>970</v>
      </c>
      <c r="B32" s="620"/>
    </row>
    <row r="33" spans="1:2">
      <c r="A33" s="879" t="s">
        <v>826</v>
      </c>
      <c r="B33" s="141"/>
    </row>
    <row r="34" spans="1:2">
      <c r="A34" s="878" t="s">
        <v>827</v>
      </c>
      <c r="B34" s="594"/>
    </row>
    <row r="35" spans="1:2">
      <c r="A35" s="879" t="s">
        <v>926</v>
      </c>
      <c r="B35" s="141"/>
    </row>
    <row r="36" spans="1:2">
      <c r="A36" s="878" t="s">
        <v>927</v>
      </c>
      <c r="B36" s="594"/>
    </row>
    <row r="37" spans="1:2">
      <c r="A37" s="879" t="s">
        <v>830</v>
      </c>
      <c r="B37" s="155"/>
    </row>
    <row r="38" spans="1:2">
      <c r="A38" s="878" t="s">
        <v>831</v>
      </c>
      <c r="B38" s="623"/>
    </row>
    <row r="39" spans="1:2">
      <c r="A39" s="879" t="s">
        <v>928</v>
      </c>
      <c r="B39" s="157"/>
    </row>
    <row r="40" spans="1:2">
      <c r="A40" s="878" t="s">
        <v>931</v>
      </c>
      <c r="B40" s="623"/>
    </row>
    <row r="41" spans="1:2">
      <c r="A41" s="879" t="s">
        <v>834</v>
      </c>
      <c r="B41" s="156"/>
    </row>
    <row r="42" spans="1:2">
      <c r="A42" s="878" t="s">
        <v>835</v>
      </c>
      <c r="B42" s="594"/>
    </row>
    <row r="43" spans="1:2">
      <c r="A43" s="879" t="s">
        <v>836</v>
      </c>
      <c r="B43" s="156"/>
    </row>
    <row r="44" spans="1:2">
      <c r="A44" s="878" t="s">
        <v>837</v>
      </c>
      <c r="B44" s="594"/>
    </row>
    <row r="45" spans="1:2">
      <c r="A45" s="707"/>
      <c r="B45" s="620"/>
    </row>
    <row r="46" spans="1:2">
      <c r="A46" s="717" t="s">
        <v>769</v>
      </c>
      <c r="B46" s="141"/>
    </row>
    <row r="47" spans="1:2">
      <c r="A47" s="706"/>
      <c r="B47" s="594"/>
    </row>
    <row r="48" spans="1:2">
      <c r="A48" s="872" t="s">
        <v>102</v>
      </c>
      <c r="B48" s="158"/>
    </row>
    <row r="49" spans="1:5">
      <c r="A49" s="708" t="s">
        <v>103</v>
      </c>
      <c r="B49" s="594"/>
    </row>
    <row r="50" spans="1:5" ht="15" customHeight="1">
      <c r="A50" s="872" t="s">
        <v>838</v>
      </c>
      <c r="C50" s="873"/>
      <c r="D50" s="60"/>
      <c r="E50" s="60"/>
    </row>
    <row r="51" spans="1:5">
      <c r="A51" s="878" t="s">
        <v>932</v>
      </c>
      <c r="C51" s="874"/>
    </row>
    <row r="52" spans="1:5">
      <c r="A52" s="872" t="s">
        <v>840</v>
      </c>
      <c r="C52" s="874"/>
    </row>
    <row r="53" spans="1:5">
      <c r="A53" s="878" t="s">
        <v>933</v>
      </c>
      <c r="C53" s="874"/>
    </row>
    <row r="54" spans="1:5">
      <c r="A54" s="706"/>
    </row>
    <row r="55" spans="1:5">
      <c r="A55" s="872" t="s">
        <v>104</v>
      </c>
    </row>
    <row r="56" spans="1:5">
      <c r="A56" s="872" t="s">
        <v>105</v>
      </c>
    </row>
    <row r="57" spans="1:5">
      <c r="A57" s="872" t="s">
        <v>842</v>
      </c>
    </row>
    <row r="58" spans="1:5">
      <c r="A58" s="878" t="s">
        <v>934</v>
      </c>
    </row>
    <row r="59" spans="1:5">
      <c r="A59" s="872" t="s">
        <v>844</v>
      </c>
    </row>
    <row r="60" spans="1:5">
      <c r="A60" s="878" t="s">
        <v>935</v>
      </c>
    </row>
    <row r="61" spans="1:5">
      <c r="A61" s="706"/>
    </row>
    <row r="62" spans="1:5">
      <c r="A62" s="718" t="s">
        <v>770</v>
      </c>
    </row>
    <row r="63" spans="1:5">
      <c r="A63" s="709"/>
    </row>
    <row r="64" spans="1:5">
      <c r="A64" s="880" t="s">
        <v>936</v>
      </c>
    </row>
    <row r="65" spans="1:1">
      <c r="A65" s="878" t="s">
        <v>937</v>
      </c>
    </row>
    <row r="66" spans="1:1">
      <c r="A66" s="880" t="s">
        <v>938</v>
      </c>
    </row>
    <row r="67" spans="1:1">
      <c r="A67" s="878" t="s">
        <v>939</v>
      </c>
    </row>
    <row r="68" spans="1:1">
      <c r="A68" s="710"/>
    </row>
    <row r="69" spans="1:1">
      <c r="A69" s="719" t="s">
        <v>771</v>
      </c>
    </row>
    <row r="70" spans="1:1">
      <c r="A70" s="711"/>
    </row>
    <row r="71" spans="1:1">
      <c r="A71" s="881" t="s">
        <v>846</v>
      </c>
    </row>
    <row r="72" spans="1:1">
      <c r="A72" s="878" t="s">
        <v>847</v>
      </c>
    </row>
    <row r="73" spans="1:1">
      <c r="A73" s="881" t="s">
        <v>940</v>
      </c>
    </row>
    <row r="74" spans="1:1">
      <c r="A74" s="878" t="s">
        <v>941</v>
      </c>
    </row>
    <row r="75" spans="1:1">
      <c r="A75" s="881" t="s">
        <v>942</v>
      </c>
    </row>
    <row r="76" spans="1:1">
      <c r="A76" s="878" t="s">
        <v>943</v>
      </c>
    </row>
    <row r="77" spans="1:1">
      <c r="A77" s="881" t="s">
        <v>944</v>
      </c>
    </row>
    <row r="78" spans="1:1">
      <c r="A78" s="878" t="s">
        <v>945</v>
      </c>
    </row>
    <row r="79" spans="1:1">
      <c r="A79" s="881" t="s">
        <v>946</v>
      </c>
    </row>
    <row r="80" spans="1:1">
      <c r="A80" s="878" t="s">
        <v>947</v>
      </c>
    </row>
    <row r="81" spans="1:5">
      <c r="A81" s="881" t="s">
        <v>948</v>
      </c>
    </row>
    <row r="82" spans="1:5">
      <c r="A82" s="878" t="s">
        <v>949</v>
      </c>
    </row>
    <row r="83" spans="1:5">
      <c r="A83" s="712"/>
    </row>
    <row r="84" spans="1:5" s="274" customFormat="1">
      <c r="A84" s="875" t="s">
        <v>953</v>
      </c>
    </row>
    <row r="85" spans="1:5" s="274" customFormat="1">
      <c r="A85" s="712"/>
    </row>
    <row r="86" spans="1:5" s="274" customFormat="1">
      <c r="A86" s="882" t="s">
        <v>863</v>
      </c>
      <c r="E86" s="153"/>
    </row>
    <row r="87" spans="1:5" s="274" customFormat="1">
      <c r="A87" s="878" t="s">
        <v>864</v>
      </c>
      <c r="E87" s="153"/>
    </row>
    <row r="88" spans="1:5" s="274" customFormat="1">
      <c r="A88" s="882" t="s">
        <v>865</v>
      </c>
      <c r="E88" s="153"/>
    </row>
    <row r="89" spans="1:5" s="274" customFormat="1">
      <c r="A89" s="878" t="s">
        <v>866</v>
      </c>
      <c r="E89" s="153"/>
    </row>
    <row r="90" spans="1:5" s="274" customFormat="1">
      <c r="A90" s="882" t="s">
        <v>867</v>
      </c>
      <c r="E90" s="153"/>
    </row>
    <row r="91" spans="1:5" s="274" customFormat="1">
      <c r="A91" s="878" t="s">
        <v>868</v>
      </c>
      <c r="E91" s="839"/>
    </row>
    <row r="92" spans="1:5" s="274" customFormat="1">
      <c r="A92" s="712"/>
      <c r="E92" s="839"/>
    </row>
    <row r="93" spans="1:5">
      <c r="A93" s="738" t="s">
        <v>950</v>
      </c>
      <c r="E93" s="153"/>
    </row>
    <row r="94" spans="1:5">
      <c r="A94" s="709"/>
      <c r="E94" s="839"/>
    </row>
    <row r="95" spans="1:5">
      <c r="A95" s="883" t="s">
        <v>954</v>
      </c>
    </row>
    <row r="96" spans="1:5">
      <c r="A96" s="878" t="s">
        <v>955</v>
      </c>
    </row>
    <row r="97" spans="1:3">
      <c r="A97" s="883" t="s">
        <v>956</v>
      </c>
    </row>
    <row r="98" spans="1:3">
      <c r="A98" s="878" t="s">
        <v>957</v>
      </c>
      <c r="C98" s="722"/>
    </row>
    <row r="99" spans="1:3">
      <c r="A99" s="883" t="s">
        <v>904</v>
      </c>
    </row>
    <row r="100" spans="1:3">
      <c r="A100" s="878" t="s">
        <v>905</v>
      </c>
    </row>
    <row r="101" spans="1:3">
      <c r="A101" s="883" t="s">
        <v>958</v>
      </c>
    </row>
    <row r="102" spans="1:3">
      <c r="A102" s="878" t="s">
        <v>959</v>
      </c>
    </row>
    <row r="103" spans="1:3">
      <c r="A103" s="883" t="s">
        <v>960</v>
      </c>
    </row>
    <row r="104" spans="1:3">
      <c r="A104" s="878" t="s">
        <v>961</v>
      </c>
    </row>
    <row r="105" spans="1:3">
      <c r="A105" s="883" t="s">
        <v>962</v>
      </c>
    </row>
    <row r="106" spans="1:3">
      <c r="A106" s="878" t="s">
        <v>1057</v>
      </c>
    </row>
    <row r="107" spans="1:3">
      <c r="A107" s="883" t="s">
        <v>911</v>
      </c>
    </row>
    <row r="108" spans="1:3">
      <c r="A108" s="878" t="s">
        <v>1053</v>
      </c>
    </row>
    <row r="109" spans="1:3">
      <c r="A109" s="883" t="s">
        <v>912</v>
      </c>
    </row>
    <row r="110" spans="1:3">
      <c r="A110" s="878" t="s">
        <v>1055</v>
      </c>
    </row>
    <row r="111" spans="1:3">
      <c r="A111" s="883" t="s">
        <v>913</v>
      </c>
    </row>
    <row r="112" spans="1:3">
      <c r="A112" s="878" t="s">
        <v>963</v>
      </c>
    </row>
    <row r="113" spans="1:1">
      <c r="A113" s="883" t="s">
        <v>964</v>
      </c>
    </row>
    <row r="114" spans="1:1">
      <c r="A114" s="878" t="s">
        <v>965</v>
      </c>
    </row>
    <row r="115" spans="1:1">
      <c r="A115" s="883" t="s">
        <v>966</v>
      </c>
    </row>
    <row r="116" spans="1:1">
      <c r="A116" s="878" t="s">
        <v>967</v>
      </c>
    </row>
    <row r="117" spans="1:1">
      <c r="A117" s="883" t="s">
        <v>968</v>
      </c>
    </row>
    <row r="118" spans="1:1">
      <c r="A118" s="878" t="s">
        <v>969</v>
      </c>
    </row>
    <row r="119" spans="1:1">
      <c r="A119" s="723"/>
    </row>
    <row r="120" spans="1:1">
      <c r="A120" s="724" t="s">
        <v>951</v>
      </c>
    </row>
    <row r="121" spans="1:1">
      <c r="A121" s="712"/>
    </row>
    <row r="122" spans="1:1">
      <c r="A122" s="884" t="s">
        <v>877</v>
      </c>
    </row>
    <row r="123" spans="1:1">
      <c r="A123" s="878" t="s">
        <v>878</v>
      </c>
    </row>
    <row r="124" spans="1:1">
      <c r="A124" s="884" t="s">
        <v>879</v>
      </c>
    </row>
    <row r="125" spans="1:1">
      <c r="A125" s="878" t="s">
        <v>880</v>
      </c>
    </row>
    <row r="126" spans="1:1">
      <c r="A126" s="884" t="s">
        <v>881</v>
      </c>
    </row>
    <row r="127" spans="1:1">
      <c r="A127" s="878" t="s">
        <v>882</v>
      </c>
    </row>
    <row r="128" spans="1:1">
      <c r="A128" s="884" t="s">
        <v>883</v>
      </c>
    </row>
    <row r="129" spans="1:8">
      <c r="A129" s="878" t="s">
        <v>884</v>
      </c>
    </row>
    <row r="130" spans="1:8">
      <c r="A130" s="884" t="s">
        <v>885</v>
      </c>
    </row>
    <row r="131" spans="1:8">
      <c r="A131" s="878" t="s">
        <v>886</v>
      </c>
    </row>
    <row r="132" spans="1:8">
      <c r="A132" s="884" t="s">
        <v>887</v>
      </c>
    </row>
    <row r="133" spans="1:8">
      <c r="A133" s="878" t="s">
        <v>888</v>
      </c>
    </row>
    <row r="134" spans="1:8">
      <c r="A134" s="884" t="s">
        <v>889</v>
      </c>
    </row>
    <row r="135" spans="1:8">
      <c r="A135" s="878" t="s">
        <v>890</v>
      </c>
    </row>
    <row r="136" spans="1:8" s="274" customFormat="1">
      <c r="A136" s="933" t="s">
        <v>1081</v>
      </c>
    </row>
    <row r="137" spans="1:8" s="274" customFormat="1">
      <c r="A137" s="878" t="s">
        <v>1082</v>
      </c>
    </row>
    <row r="138" spans="1:8">
      <c r="A138" s="725"/>
    </row>
    <row r="139" spans="1:8">
      <c r="A139" s="704" t="s">
        <v>952</v>
      </c>
    </row>
    <row r="140" spans="1:8">
      <c r="A140" s="195"/>
      <c r="B140" s="195"/>
      <c r="C140" s="195"/>
      <c r="D140" s="195"/>
      <c r="E140" s="195"/>
    </row>
    <row r="141" spans="1:8">
      <c r="A141" s="885" t="s">
        <v>893</v>
      </c>
    </row>
    <row r="142" spans="1:8">
      <c r="A142" s="878" t="s">
        <v>894</v>
      </c>
    </row>
    <row r="143" spans="1:8">
      <c r="A143" s="885" t="s">
        <v>896</v>
      </c>
    </row>
    <row r="144" spans="1:8">
      <c r="A144" s="878" t="s">
        <v>897</v>
      </c>
      <c r="H144" s="246"/>
    </row>
    <row r="145" spans="1:6">
      <c r="A145" s="885" t="s">
        <v>898</v>
      </c>
    </row>
    <row r="146" spans="1:6">
      <c r="A146" s="878" t="s">
        <v>899</v>
      </c>
      <c r="F146" s="64"/>
    </row>
    <row r="147" spans="1:6">
      <c r="A147" s="885" t="s">
        <v>900</v>
      </c>
    </row>
    <row r="148" spans="1:6">
      <c r="A148" s="878" t="s">
        <v>901</v>
      </c>
    </row>
    <row r="149" spans="1:6">
      <c r="A149" s="885" t="s">
        <v>902</v>
      </c>
    </row>
    <row r="150" spans="1:6" s="274" customFormat="1">
      <c r="A150" s="878" t="s">
        <v>903</v>
      </c>
    </row>
    <row r="151" spans="1:6">
      <c r="A151" s="935" t="s">
        <v>1086</v>
      </c>
    </row>
    <row r="152" spans="1:6" s="274" customFormat="1">
      <c r="A152" s="934" t="s">
        <v>1087</v>
      </c>
    </row>
    <row r="153" spans="1:6" s="274" customFormat="1">
      <c r="A153" s="713"/>
    </row>
    <row r="154" spans="1:6">
      <c r="A154" s="26" t="s">
        <v>772</v>
      </c>
    </row>
    <row r="155" spans="1:6" ht="25.5">
      <c r="A155" s="714" t="s">
        <v>1355</v>
      </c>
    </row>
    <row r="156" spans="1:6">
      <c r="A156" s="715"/>
    </row>
    <row r="157" spans="1:6">
      <c r="A157" s="27" t="s">
        <v>4</v>
      </c>
    </row>
    <row r="158" spans="1:6">
      <c r="A158" s="716" t="s">
        <v>5</v>
      </c>
    </row>
    <row r="159" spans="1:6">
      <c r="A159" s="713"/>
    </row>
  </sheetData>
  <hyperlinks>
    <hyperlink ref="A5" location="'3 Tablice 1.1, 1.2'!A1" display="Tablica 1.1: Članstvo obveznih mirovinskih fondova (OMF-ova)"/>
    <hyperlink ref="A6" location="'3 Tablice 1.1, 1.2'!A1" display="Table 1.1: Mandatory pension funds' (OMFs') membership"/>
    <hyperlink ref="A7" location="'2 Sadržaj'!A1" display="Tablica 1.2: Struktura članova OMF-a prema dobi i spolu "/>
    <hyperlink ref="A8" location="'2 Sadržaj'!A1" display="Table 1.2: Mandatory pension funds members age and gender structure"/>
    <hyperlink ref="A64" location="'15 Tablica 3.1'!A1" display="Tablica 3.1: Zaračunata bruto premija osiguranja "/>
    <hyperlink ref="A65" location="'15 Tablica 3.1'!A1" display="Table 3.1: Written premium "/>
    <hyperlink ref="A66" location="'16 Tablica 3.2'!A1" display="Tablica 3.2: Podaci o osiguranju"/>
    <hyperlink ref="A67" location="'16 Tablica 3.2'!A1" display="Table 3.2: Insurance data"/>
    <hyperlink ref="A81" location="'18 Tablice 4.2 - 4.6'!A1" display="Tablica 4.6: Pregled trgovine zapisima"/>
    <hyperlink ref="A82" location="'18 Tablice 4.2 - 4.6'!A1" display="Table 4.6: Certificates trading summary"/>
    <hyperlink ref="A95" location="'20 Tablica 6.1'!A1" display="Tablica 6.1: Otvoreni investicijski fondovi / UCITS fondovi"/>
    <hyperlink ref="A96" location="'20 Tablica 6.1'!A1" display="Table 6.1: Open-ended Investment funds / UCITS funds"/>
    <hyperlink ref="A71" location="'17 Tablica 4.1'!A1" display="Tablica 4.1: Tržište kapitala "/>
    <hyperlink ref="A72" location="'17 Tablica 4.1'!A1" display="Table 4.1: Capital Market"/>
    <hyperlink ref="A73" location="'18 Tablice 4.2 - 4.6'!A1" display="Tablica 4.2: Dionice s najvećim prometom"/>
    <hyperlink ref="A74" location="'18 Tablice 4.2 - 4.6'!A1" display="Table 4.2: Stocks with the highest turnover"/>
    <hyperlink ref="A75" location="'18 Tablice 4.2 - 4.6'!A1" display="Tablica 4.3: Obveznice s najvećim prometom"/>
    <hyperlink ref="A76" location="'18 Tablice 4.2 - 4.6'!A1" display="Table 4.3: Bonds with highest turnover"/>
    <hyperlink ref="A77" location="'18 Tablice 4.2 - 4.6'!A1" display="Tablica 4.4: OTC transakcije"/>
    <hyperlink ref="A78" location="'18 Tablice 4.2 - 4.6'!A1" display="Table 4.4: OTC transactions"/>
    <hyperlink ref="A79" location="'18 Tablice 4.2 - 4.6'!A1" display="Tablica 4.5: Pregled trgovine pravima"/>
    <hyperlink ref="A80" location="'18 Tablice 4.2 - 4.6'!A1" display="Table 4.5: Rights trading summary"/>
    <hyperlink ref="A97" location="'21 Tablice 6.2, 6.3'!A1" display="Tablica 6.2: Struktura ulaganja UCITS fondova"/>
    <hyperlink ref="A98" location="'21 Tablice 6.2, 6.3'!A1" display="Table 6.2: UCITS funds investment structure"/>
    <hyperlink ref="A101" location="'22 Tablice 6.4 - 6.8'!A1" display="Tablica 6.4: Osnovni alternativni fondovi s privatnom ponudom"/>
    <hyperlink ref="A102" location="'22 Tablice 6.4 - 6.8'!A1" display="Table 6.4: Base alternative funds with private offering"/>
    <hyperlink ref="A107" location="'22 Tablice 6.4 - 6.8'!A1" display="Tablica 6.7: Alternativni investicijski fondovi rizičnog kapitala s privatnom ponudom"/>
    <hyperlink ref="A108" location="'22 Tablice 6.4 - 6.8'!A1" display="Table 6.7: Venture capital open-end alternative investment funds with private offering"/>
    <hyperlink ref="A109" location="'22 Tablice 6.4 - 6.8'!A1" display="Tablica 6.8: Alternativni investicijski fondovi rizičnog kapitala s privatnom ponudom - Fondovi za gospodarsku suradnju"/>
    <hyperlink ref="A110" location="'22 Tablice 6.4 - 6.8'!A1" display="Table 6.8: Venture capital open-end alternative investment funds with private offering - Funds for Economic Cooperation"/>
    <hyperlink ref="A113" location="'23 Tablice 6.9 - 6.12 '!A1" display="Tablica 6.10: Zatvoreni alternativni investicijski fondovi"/>
    <hyperlink ref="A114" location="'23 Tablice 6.9 - 6.12 '!A1" display="Table 6.10: Closed-ended alternative investment funds"/>
    <hyperlink ref="A115" location="'23 Tablice 6.9 - 6.12 '!A1" display="Tablica 6.11: Zatvoreni alternativni investicijski fondovi s javnom ponudom za ulaganje u nekretnine"/>
    <hyperlink ref="A116" location="'23 Tablice 6.9 - 6.12 '!A1" display="Table 6.11: Closed-ended alternative investment funds with public offering in real estate"/>
    <hyperlink ref="A117" location="'23 Tablice 6.9 - 6.12 '!A1" display="Tablica 6.12: Investicijski fondovi osnovani posebnim zakonom"/>
    <hyperlink ref="A118" location="'23 Tablice 6.9 - 6.12 '!A1" display="Table 6.12: Investment Funds established under special legal act"/>
    <hyperlink ref="A48" location="'14 Tablice 2.1 - 2.4'!A1" display="A / OBVEZNO MIROVINSKO OSIGURANJE"/>
    <hyperlink ref="A49" location="'21 Tablica 21,22 - Graf 13,14'!A1" display="A / MANDATORY PENSION INSURANCE"/>
    <hyperlink ref="A50" location="'14 Tablice 2.1 - 2.4'!A1" display="Tablica 2.1: Broj korisnika i broj ugovora po godinama"/>
    <hyperlink ref="A52" location="'14 Tablice 2.1 - 2.4'!A1" display="Tablica 2.2: Broj korisnika i broj ugovora u zadnjih godinu dana"/>
    <hyperlink ref="A53" location="'14 Tablice 2.1 - 2.4'!A1" display="Table 2.2: Number of pensioners and contracts over the past year"/>
    <hyperlink ref="A55" location="'14 Tablice 2.1 - 2.4'!A1" display="B / DOBROVOLJNO MIROVINSKO OSIGURANJE"/>
    <hyperlink ref="A56" location="'14 Tablice 2.1 - 2.4'!A1" display="B / VOLUNTARY PENSION INSURANCE"/>
    <hyperlink ref="A57" location="'14 Tablice 2.1 - 2.4'!A1" display="Tablica 2.3: Broj korisnika i broj ugovora po godinama"/>
    <hyperlink ref="A58" location="'14 Tablice 2.1 - 2.4'!A1" display="Table 2.3: Number of pensioners and contracts per year"/>
    <hyperlink ref="A59" location="'14 Tablice 2.1 - 2.4'!A1" display="Tablica 2.4: Broj korisnika i broj ugovora u zadnjih godinu dana"/>
    <hyperlink ref="A60" location="'14 Tablice 2.1 - 2.4'!A1" display="Table 2.4: Number of pensioners and contracts over the past year"/>
    <hyperlink ref="A51" location="'14 Tablice 2.1 - 2.4'!A1" display="Table 2.1: Number of pensioners and contracts per year"/>
    <hyperlink ref="A99" location="'21 Tablice 6.2, 6.3'!A1" display="Tablica 6.3: Izdavanje i otkup udjela UCITS fondova"/>
    <hyperlink ref="A100" location="'21 Tablice 6.2, 6.3'!A1" display="Table 6.3: Sales and redemptions in UCITS funds"/>
    <hyperlink ref="A111" location="'23 Tablice 6.9 - 6.12 '!A1" display="Tablica 6.9: Otvoreni alternativni investicijski fondovi s javnom ponudom "/>
    <hyperlink ref="A112" location="'23 Tablice 6.9 - 6.12 '!A1" display="Table 6.9: Opened-ended alternative investment funds with public offering "/>
    <hyperlink ref="A103" location="'22 Tablice 6.4 - 6.8'!A1" display="Tablica 6.5: Posebni alternativni investicijski fondovi s privatnom ponudom"/>
    <hyperlink ref="A104" location="'22 Tablice 6.4 - 6.8'!A1" display="Table 6.5: Special alternative Investment funds with private offering"/>
    <hyperlink ref="A105" location="'22 Tablice 6.4 - 6.8'!A1" display="Tablica 6.6: Zatvoreni alternativni investicijski fondovi s privatnom ponudom"/>
    <hyperlink ref="A106" location="'22 Tablice 6.4 - 6.8'!A1" display="Table 6.6: Closed alternative Investment funds with private offering"/>
    <hyperlink ref="A9" location="'4 Tablice 1.3, 1.4'!A1" display="Tablica 1.3: Uplate i isplate na prolazni račun Regosa"/>
    <hyperlink ref="A10" location="'4 Tablice 1.3, 1.4'!A1" display="Table 1.3: Payments to the transit account of Regos"/>
    <hyperlink ref="A11" location="'4 Tablice 1.3, 1.4'!A1" display="Tablica 1.4: Privremeni račun uplate i isplate"/>
    <hyperlink ref="A13" location="'4 Tablice 1.3, 1.4'!A1" display="Tablica 1.5: Neto mirovinski doprinosi proslijeđeni OMF-ovima "/>
    <hyperlink ref="A14" location="'5 Tablice 1.5 - 1.7'!A1" display="Table 1.5: Net pension contributions transferred to OMFs "/>
    <hyperlink ref="A15" location="'5 Tablice 1.5 - 1.7'!A1" display="Tablica 1.6: Ulazne i izlazne naknade proslijeđene OMD-ima "/>
    <hyperlink ref="A16" location="'5 Tablice 1.5 - 1.7'!A1" display="Table 1.6: Exit and entry fees2)transferred to OMDs "/>
    <hyperlink ref="A17" location="'5 Tablice 1.5 - 1.7'!A1" display="Tablica 1.7: Isplate po zatvaranju osobnih računa"/>
    <hyperlink ref="A18" location="'5 Tablice 1.5 - 1.7'!A1" display="Table 1.7: Payments after closing of personal accounts"/>
    <hyperlink ref="A19" location="'6 Tablice 1.8, 1.9'!A1" display="Tablica 1.8: Neto imovina OMF-ova "/>
    <hyperlink ref="A20" location="'6 Tablice 1.8, 1.9'!A1" display="Table 1.8: OMFs' net assets "/>
    <hyperlink ref="A21" location="'6 Tablice 1.8, 1.9'!A1" display="Tablica 1.9: Vrijednosti obračunskih jedinica OMF-ova i prinosi"/>
    <hyperlink ref="A22" location="'6 Tablice 1.8, 1.9'!A1" display="Table 1.9: Values of OMFs' units of account and rates of return"/>
    <hyperlink ref="A23" location="'7 Tablica 1.10'!A1" display="Tablica 1.10: Struktura ulaganja OMF- ova "/>
    <hyperlink ref="A24" location="'7 Tablica 1.10'!A1" display="Table 1.10: OMFs' investment structure "/>
    <hyperlink ref="A25" location="'8 Tablice 1.11, 1.12'!A1" display="Tablica 1.11: Članstvo ODMF-ova"/>
    <hyperlink ref="A26" location="'8 Tablice 1.11, 1.12'!A1" display="Table 1.11: ODMFs' Membership"/>
    <hyperlink ref="A27" location="'8 Tablice 1.11, 1.12'!A1" display="Tablica 1.12: Struktura članova ODMF-a prema dobi i spolu  "/>
    <hyperlink ref="A28" location="'8 Tablice 1.11, 1.12'!A1" display="Table 1.12: Open voluntary pension funds members age and gender structure  "/>
    <hyperlink ref="A29" location="'9 Tablice 1.13, 1.14'!A1" display="Tablica 1.13: Bruto mirovinski doprinosi uplaćeni ODMF-ovima"/>
    <hyperlink ref="A30" location="'9 Tablice 1.13, 1.14'!A1" display="Table 1.13: Gross pension contributions paid to ODMFs"/>
    <hyperlink ref="A31" location="'9 Tablice 1.13, 1.14'!A1" display="Tablica  1.14: Isplate ODMF-ova"/>
    <hyperlink ref="A33" location="'10 Tablice 1.15, 1.16'!A1" display="Tablica 1.15: Neto imovina ODMF-ova"/>
    <hyperlink ref="A34" location="'10 Tablice 1.15, 1.16'!A1" display="Table 1.15: ODMFs' net assets"/>
    <hyperlink ref="A35" location="'10 Tablice 1.15, 1.16'!A1" display="Tablica 1.16: Cijene udjela i prinosi ODMF-ova"/>
    <hyperlink ref="A36" location="'10 Tablice 1.15, 1.16'!A1" display="Table 1.16: ODMFs' unit prices and rates of return"/>
    <hyperlink ref="A37" location="'11 Tablica 1.17'!A1" display="Tablica 1.17: Struktura ulaganja ODMF-ova "/>
    <hyperlink ref="A38" location="'11 Tablica 1.17'!A1" display="Table 1.17: ODMFs' investment structure "/>
    <hyperlink ref="A39" location="'12 Tablice 1.18, 1.19'!A1" display="Tablica 1.18: Podaci o zatvorenim dobrovoljnim mirovinskim fondovima (ZDMF-ovima"/>
    <hyperlink ref="A40" location="'12 Tablice 1.18, 1.19'!A1" display="Table 1.18: Closed voluntary pension funds' (ZDMFs'data "/>
    <hyperlink ref="A41" location="'12 Tablice 1.18, 1.19'!A1" display="Tablica 1.19: Struktura članova ZDMF- ova prema dobi i spolu "/>
    <hyperlink ref="A42" location="'12 Tablice 1.18, 1.19'!A1" display="Table 1.19: Closed voluntary pension funds members age and gender structure "/>
    <hyperlink ref="A43" location="'13 Tablica 1.20'!A1" display="Tablica 1.20: Cijene udjela i prinosi zatvorenih dobrovoljnih mirovinskih fondova (ZDMF) "/>
    <hyperlink ref="A44" location="'13 Tablica 1.20'!A1" display="Table 1.20: Unit prices and rates of return of closed voluntary pension funds (ZDMFs) "/>
    <hyperlink ref="A86" location="'19 Tablice 5.1 - 5.3'!A1" display="Tablica 5.1: Broj pravnih osoba ovlaštenih za pružanje investicijskih usluga i obavljanje investicijskih aktivnosti i pomoćnih usluga"/>
    <hyperlink ref="A87" location="'19 Tablice 5.1 - 5.3'!A1" display="Table 5.1: Number of legal entities authorized to provide and performing investment activities and ancillary services"/>
    <hyperlink ref="A88:A91" location="'19 Tablice 5.1 - 5.3'!A1" display="Tablica 5.2: Vrijednost imovine kojom upravljaju pravne osobe ovlaštene za pružanje investicijske usluge upravljanja portfeljem"/>
    <hyperlink ref="A122" location="'24 Tablice 7.1, 7.2 '!A1" display="Tablica 7.1: Broj registriranih leasing društava na dan "/>
    <hyperlink ref="A123" location="'24 Tablice 7.1, 7.2 '!A1" display="Table 7.1: Number of registered leasing companies as at "/>
    <hyperlink ref="A124" location="'24 Tablice 7.1, 7.2 '!A1" display="Tablica 7.2: Izvještaj o strukturi portfelja po vrstama leasinga/zajma"/>
    <hyperlink ref="A125" location="'24 Tablice 7.1, 7.2 '!A1" display="Table 7.2: Report on the portfolio structure by type of leasing/loan"/>
    <hyperlink ref="A126" location="'25 Tablice 7.3, 7.4'!A1" display="Tablica 7.3: Skraćeni izvještaj o  agregiranom financijskom položaju leasing društava "/>
    <hyperlink ref="A127" location="'25 Tablice 7.3, 7.4'!A1" display="Table 7.3: Abbreviated report on the aggregate financial position of leasing companies "/>
    <hyperlink ref="A128" location="'25 Tablice 7.3, 7.4'!A1" display="Tablica 7.4: Skraćeni izvještaj o agregiranoj sveobuhvatnoj dobiti leasing društava "/>
    <hyperlink ref="A129" location="'25 Tablice 7.3, 7.4'!A1" display="Table 7.4: Abbreviated report on the aggregate comprehensive increase of leasing companies "/>
    <hyperlink ref="A130" location="'26 Tablica 7.5'!A1" display="Tablica 7.5: Izvještaj o strukturi portfelja po leasing društvima"/>
    <hyperlink ref="A131" location="'26 Tablica 7.5'!A1" display="Table 7.5: Report on the portfolio structure by leasing companies"/>
    <hyperlink ref="A132" location="'27 Tablica 7.6 '!A1" display="Tablica 7.6: Izvještaj o strukturi portfelja prema objektu - aktivni ugovori"/>
    <hyperlink ref="A133" location="'27 Tablica 7.6 '!A1" display="Table 7.6: Report on the portfolio structure by leased asset - active contracts"/>
    <hyperlink ref="A134" location="'28 Tablica 7.7'!A1" display="Tablica 7.7: Izvještaj o kvaliteti portfelja"/>
    <hyperlink ref="A135" location="'28 Tablica 7.7'!A1" display="Table 7.7: Portfolio Quality Report"/>
    <hyperlink ref="A141:A150" location="'29 Tablice 8.1 - 8.5'!A1" display="Tablica 8.1: Broj registriranih faktoring društava na dan "/>
    <hyperlink ref="A32" location="'9 Tablice 1.13, 1.14'!A1" display="Table 1.14: ODMF´s payouts"/>
    <hyperlink ref="A12" location="'4 Tablice 1.3, 1.4'!A1" display="Table 1.4: Provisional account: payins and payouts"/>
    <hyperlink ref="A136" location="'29 Tablica 7.8'!A1" display="Tablica 7.8. Financijski leasing u kreditnim institucijama"/>
    <hyperlink ref="A137" location="'29 Tablica 7.8'!A1" display="Table 7.8: Financial leasing in credit institutions"/>
    <hyperlink ref="A151" location="'31 Tablica 8,6'!A1" display="Tablica 8.6. Faktoring u kreditnim institucijama"/>
    <hyperlink ref="A152" location="'31 Tablica 8,6'!A1" display="Table 8.6: Factoring in credit institutions"/>
  </hyperlinks>
  <pageMargins left="0.7" right="0.7" top="0.75" bottom="0.75" header="0.3" footer="0.3"/>
  <pageSetup paperSize="9" scale="72" orientation="portrait" r:id="rId1"/>
  <rowBreaks count="3" manualBreakCount="3">
    <brk id="67" man="1"/>
    <brk id="137" man="1"/>
    <brk id="15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3"/>
  <sheetViews>
    <sheetView showGridLines="0" zoomScaleNormal="100" workbookViewId="0">
      <pane ySplit="10" topLeftCell="A11" activePane="bottomLeft" state="frozen"/>
      <selection pane="bottomLeft"/>
    </sheetView>
  </sheetViews>
  <sheetFormatPr defaultRowHeight="15"/>
  <cols>
    <col min="1" max="1" width="34.28515625" customWidth="1"/>
    <col min="2" max="2" width="11.140625" bestFit="1" customWidth="1"/>
    <col min="3" max="3" width="14.42578125" customWidth="1"/>
    <col min="4" max="4" width="33.42578125" customWidth="1"/>
    <col min="5" max="5" width="6.42578125" bestFit="1" customWidth="1"/>
    <col min="6" max="6" width="5.7109375" bestFit="1" customWidth="1"/>
    <col min="7" max="7" width="5.7109375" style="274" customWidth="1"/>
    <col min="8" max="8" width="12.85546875" customWidth="1"/>
    <col min="9" max="9" width="10" customWidth="1"/>
    <col min="10" max="10" width="8.85546875" bestFit="1" customWidth="1"/>
    <col min="11" max="11" width="10" customWidth="1"/>
    <col min="12" max="14" width="9.140625" customWidth="1"/>
    <col min="15" max="15" width="10.140625" customWidth="1"/>
    <col min="16" max="16" width="12.7109375" bestFit="1" customWidth="1"/>
    <col min="17" max="17" width="10.140625" bestFit="1" customWidth="1"/>
  </cols>
  <sheetData>
    <row r="1" spans="1:19" ht="15" customHeight="1">
      <c r="A1" s="671" t="s">
        <v>869</v>
      </c>
      <c r="B1" s="604"/>
      <c r="C1" s="604"/>
      <c r="D1" s="604"/>
      <c r="E1" s="605"/>
      <c r="F1" s="605"/>
      <c r="G1" s="605"/>
      <c r="H1" s="605"/>
      <c r="I1" s="605"/>
      <c r="J1" s="605"/>
      <c r="K1" s="605"/>
      <c r="L1" s="605"/>
    </row>
    <row r="2" spans="1:19" ht="15" customHeight="1">
      <c r="A2" s="672" t="s">
        <v>870</v>
      </c>
      <c r="B2" s="607"/>
      <c r="C2" s="607"/>
      <c r="D2" s="607"/>
      <c r="E2" s="607"/>
      <c r="F2" s="607"/>
      <c r="G2" s="607"/>
      <c r="H2" s="607"/>
      <c r="I2" s="607"/>
      <c r="J2" s="605"/>
      <c r="K2" s="605"/>
      <c r="L2" s="605"/>
    </row>
    <row r="3" spans="1:19" s="274" customFormat="1">
      <c r="A3" s="606"/>
      <c r="B3" s="607"/>
      <c r="C3" s="607"/>
      <c r="D3" s="607"/>
      <c r="E3" s="607"/>
      <c r="F3" s="607"/>
      <c r="G3" s="607"/>
      <c r="H3" s="607"/>
      <c r="I3" s="607"/>
      <c r="J3" s="605"/>
      <c r="K3" s="605"/>
      <c r="L3" s="605"/>
    </row>
    <row r="4" spans="1:19" ht="12.75" customHeight="1">
      <c r="A4" s="144" t="s">
        <v>871</v>
      </c>
    </row>
    <row r="5" spans="1:19" ht="12.75" customHeight="1">
      <c r="A5" s="598" t="s">
        <v>872</v>
      </c>
      <c r="H5" s="274"/>
      <c r="I5" s="274"/>
    </row>
    <row r="6" spans="1:19" ht="12.75" customHeight="1">
      <c r="F6" s="142"/>
      <c r="G6" s="142"/>
      <c r="H6" s="1060" t="str">
        <f>Naslovnica!A20</f>
        <v>Listopad 2019.</v>
      </c>
      <c r="I6" s="1060"/>
    </row>
    <row r="7" spans="1:19" ht="12.75" customHeight="1">
      <c r="F7" s="297"/>
      <c r="G7" s="297"/>
      <c r="H7" s="1061" t="str">
        <f>Naslovnica!A24</f>
        <v>October 2019</v>
      </c>
      <c r="I7" s="1061"/>
    </row>
    <row r="8" spans="1:19" ht="15" customHeight="1">
      <c r="A8" s="630"/>
      <c r="B8" s="631"/>
      <c r="C8" s="631"/>
      <c r="D8" s="631"/>
      <c r="E8" s="631"/>
      <c r="F8" s="631"/>
      <c r="G8" s="631"/>
      <c r="H8" s="877"/>
      <c r="I8" s="877"/>
      <c r="J8" s="632"/>
      <c r="K8" s="1059" t="s">
        <v>1102</v>
      </c>
      <c r="L8" s="1059"/>
    </row>
    <row r="9" spans="1:19" ht="33.75">
      <c r="A9" s="633" t="s">
        <v>84</v>
      </c>
      <c r="B9" s="634" t="s">
        <v>209</v>
      </c>
      <c r="C9" s="634" t="s">
        <v>210</v>
      </c>
      <c r="D9" s="635" t="s">
        <v>85</v>
      </c>
      <c r="E9" s="634" t="s">
        <v>126</v>
      </c>
      <c r="F9" s="634" t="s">
        <v>168</v>
      </c>
      <c r="G9" s="634" t="s">
        <v>796</v>
      </c>
      <c r="H9" s="634" t="s">
        <v>992</v>
      </c>
      <c r="I9" s="634" t="s">
        <v>994</v>
      </c>
      <c r="J9" s="634" t="s">
        <v>787</v>
      </c>
      <c r="K9" s="634" t="s">
        <v>793</v>
      </c>
      <c r="L9" s="634" t="s">
        <v>69</v>
      </c>
    </row>
    <row r="10" spans="1:19" ht="42">
      <c r="A10" s="636" t="s">
        <v>261</v>
      </c>
      <c r="B10" s="637" t="s">
        <v>212</v>
      </c>
      <c r="C10" s="637" t="s">
        <v>211</v>
      </c>
      <c r="D10" s="638" t="s">
        <v>86</v>
      </c>
      <c r="E10" s="637" t="s">
        <v>554</v>
      </c>
      <c r="F10" s="637" t="s">
        <v>169</v>
      </c>
      <c r="G10" s="639" t="s">
        <v>797</v>
      </c>
      <c r="H10" s="639" t="s">
        <v>993</v>
      </c>
      <c r="I10" s="639" t="s">
        <v>995</v>
      </c>
      <c r="J10" s="639" t="s">
        <v>987</v>
      </c>
      <c r="K10" s="639" t="s">
        <v>331</v>
      </c>
      <c r="L10" s="639" t="s">
        <v>333</v>
      </c>
    </row>
    <row r="11" spans="1:19" ht="12.75" customHeight="1">
      <c r="A11" s="138" t="s">
        <v>1109</v>
      </c>
      <c r="B11" s="196">
        <v>28508707379</v>
      </c>
      <c r="C11" s="292" t="s">
        <v>1110</v>
      </c>
      <c r="D11" s="481" t="s">
        <v>1111</v>
      </c>
      <c r="E11" s="482" t="s">
        <v>1112</v>
      </c>
      <c r="F11" s="482" t="s">
        <v>1108</v>
      </c>
      <c r="G11" s="482" t="s">
        <v>1113</v>
      </c>
      <c r="H11" s="483">
        <v>51435410.829999998</v>
      </c>
      <c r="I11" s="484">
        <v>1412.9055387303431</v>
      </c>
      <c r="J11" s="485">
        <v>1.3061731423595457E-2</v>
      </c>
      <c r="K11" s="485">
        <v>5.8412037841168996E-3</v>
      </c>
      <c r="L11" s="485">
        <v>0.16384618204316359</v>
      </c>
      <c r="M11" s="310"/>
      <c r="N11" s="310"/>
      <c r="O11" s="310"/>
      <c r="P11" s="169"/>
      <c r="Q11" s="202"/>
      <c r="R11" s="78"/>
      <c r="S11" s="78"/>
    </row>
    <row r="12" spans="1:19" ht="12.75" customHeight="1">
      <c r="A12" s="138" t="s">
        <v>1114</v>
      </c>
      <c r="B12" s="196">
        <v>26655747081</v>
      </c>
      <c r="C12" s="292" t="s">
        <v>1115</v>
      </c>
      <c r="D12" s="481" t="s">
        <v>1111</v>
      </c>
      <c r="E12" s="482" t="s">
        <v>1116</v>
      </c>
      <c r="F12" s="482" t="s">
        <v>1108</v>
      </c>
      <c r="G12" s="482" t="s">
        <v>1117</v>
      </c>
      <c r="H12" s="483">
        <v>109837693.23999999</v>
      </c>
      <c r="I12" s="484">
        <v>186.25900839738293</v>
      </c>
      <c r="J12" s="485">
        <v>-3.0797558878861153E-3</v>
      </c>
      <c r="K12" s="485">
        <v>5.0735004647577409E-3</v>
      </c>
      <c r="L12" s="485">
        <v>0.13634508809342583</v>
      </c>
      <c r="M12" s="310"/>
      <c r="N12" s="310"/>
      <c r="O12" s="310"/>
      <c r="P12" s="169"/>
      <c r="Q12" s="202"/>
      <c r="R12" s="78"/>
      <c r="S12" s="78"/>
    </row>
    <row r="13" spans="1:19" ht="12.75" customHeight="1">
      <c r="A13" s="138" t="s">
        <v>1118</v>
      </c>
      <c r="B13" s="196">
        <v>12916294683</v>
      </c>
      <c r="C13" s="292" t="s">
        <v>1119</v>
      </c>
      <c r="D13" s="481" t="s">
        <v>1111</v>
      </c>
      <c r="E13" s="116" t="s">
        <v>1120</v>
      </c>
      <c r="F13" s="116" t="s">
        <v>1108</v>
      </c>
      <c r="G13" s="116" t="s">
        <v>1117</v>
      </c>
      <c r="H13" s="483">
        <v>187673982.72999999</v>
      </c>
      <c r="I13" s="484">
        <v>118.94574828933743</v>
      </c>
      <c r="J13" s="485">
        <v>-1.3400667273609557E-2</v>
      </c>
      <c r="K13" s="485">
        <v>1.1247030341787756E-4</v>
      </c>
      <c r="L13" s="485">
        <v>1.1392651116011177E-3</v>
      </c>
      <c r="M13" s="310"/>
      <c r="N13" s="310"/>
      <c r="O13" s="310"/>
      <c r="P13" s="169"/>
      <c r="Q13" s="202"/>
      <c r="R13" s="78"/>
      <c r="S13" s="78"/>
    </row>
    <row r="14" spans="1:19" s="274" customFormat="1" ht="12.75" customHeight="1">
      <c r="A14" s="138" t="s">
        <v>1121</v>
      </c>
      <c r="B14" s="196">
        <v>74282954450</v>
      </c>
      <c r="C14" s="292" t="s">
        <v>1122</v>
      </c>
      <c r="D14" s="481" t="s">
        <v>1123</v>
      </c>
      <c r="E14" s="116" t="s">
        <v>1120</v>
      </c>
      <c r="F14" s="116" t="s">
        <v>1108</v>
      </c>
      <c r="G14" s="116" t="s">
        <v>1117</v>
      </c>
      <c r="H14" s="483">
        <v>5806735.6500000004</v>
      </c>
      <c r="I14" s="484">
        <v>88.091478203597632</v>
      </c>
      <c r="J14" s="485">
        <v>-1.0580649296860867E-2</v>
      </c>
      <c r="K14" s="485">
        <v>-7.6979549999139918E-3</v>
      </c>
      <c r="L14" s="485">
        <v>0.11426664441131651</v>
      </c>
      <c r="M14" s="310"/>
      <c r="N14" s="310"/>
      <c r="O14" s="310"/>
      <c r="P14" s="169"/>
      <c r="Q14" s="202"/>
      <c r="R14" s="78"/>
      <c r="S14" s="78"/>
    </row>
    <row r="15" spans="1:19" ht="12.75" customHeight="1">
      <c r="A15" s="138" t="s">
        <v>1124</v>
      </c>
      <c r="B15" s="196">
        <v>51485653636</v>
      </c>
      <c r="C15" s="292" t="s">
        <v>1125</v>
      </c>
      <c r="D15" s="481" t="s">
        <v>1123</v>
      </c>
      <c r="E15" s="116" t="s">
        <v>1126</v>
      </c>
      <c r="F15" s="116" t="s">
        <v>1108</v>
      </c>
      <c r="G15" s="116" t="s">
        <v>1117</v>
      </c>
      <c r="H15" s="117">
        <v>5278425.79</v>
      </c>
      <c r="I15" s="118">
        <v>106.35074724151376</v>
      </c>
      <c r="J15" s="485">
        <v>-3.2152657096284898E-4</v>
      </c>
      <c r="K15" s="485">
        <v>-3.2152657096307102E-4</v>
      </c>
      <c r="L15" s="485">
        <v>-2.4764651815037952E-3</v>
      </c>
      <c r="M15" s="310"/>
      <c r="N15" s="310"/>
      <c r="O15" s="310"/>
      <c r="P15" s="169"/>
      <c r="Q15" s="202"/>
      <c r="R15" s="78"/>
      <c r="S15" s="78"/>
    </row>
    <row r="16" spans="1:19" ht="12.75" customHeight="1">
      <c r="A16" s="138" t="s">
        <v>1127</v>
      </c>
      <c r="B16" s="486">
        <v>73876640124</v>
      </c>
      <c r="C16" s="487" t="s">
        <v>1128</v>
      </c>
      <c r="D16" s="481" t="s">
        <v>1123</v>
      </c>
      <c r="E16" s="116" t="s">
        <v>1112</v>
      </c>
      <c r="F16" s="116" t="s">
        <v>1108</v>
      </c>
      <c r="G16" s="116" t="s">
        <v>1117</v>
      </c>
      <c r="H16" s="483">
        <v>39759263.119999997</v>
      </c>
      <c r="I16" s="484">
        <v>162.2700787547162</v>
      </c>
      <c r="J16" s="485">
        <v>-1.768776580518916E-2</v>
      </c>
      <c r="K16" s="485">
        <v>1.9165830331654199E-2</v>
      </c>
      <c r="L16" s="485">
        <v>0.17932498334032565</v>
      </c>
      <c r="M16" s="310"/>
      <c r="N16" s="310"/>
      <c r="O16" s="310"/>
      <c r="P16" s="169"/>
      <c r="Q16" s="202"/>
      <c r="R16" s="78"/>
      <c r="S16" s="78"/>
    </row>
    <row r="17" spans="1:19" ht="12.75" customHeight="1">
      <c r="A17" s="138" t="s">
        <v>1129</v>
      </c>
      <c r="B17" s="196">
        <v>37695515978</v>
      </c>
      <c r="C17" s="292" t="s">
        <v>1130</v>
      </c>
      <c r="D17" s="481" t="s">
        <v>87</v>
      </c>
      <c r="E17" s="482" t="s">
        <v>1112</v>
      </c>
      <c r="F17" s="482" t="s">
        <v>1108</v>
      </c>
      <c r="G17" s="482" t="s">
        <v>1117</v>
      </c>
      <c r="H17" s="483">
        <v>5502568</v>
      </c>
      <c r="I17" s="484">
        <v>73.035402383082356</v>
      </c>
      <c r="J17" s="485">
        <v>4.7137482473942338E-3</v>
      </c>
      <c r="K17" s="485">
        <v>4.7137482473944559E-3</v>
      </c>
      <c r="L17" s="485">
        <v>6.4823092134769E-2</v>
      </c>
      <c r="M17" s="310"/>
      <c r="N17" s="310"/>
      <c r="O17" s="310"/>
      <c r="P17" s="169"/>
      <c r="Q17" s="202"/>
      <c r="R17" s="78"/>
      <c r="S17" s="78"/>
    </row>
    <row r="18" spans="1:19" ht="12.75" customHeight="1">
      <c r="A18" s="115" t="s">
        <v>1131</v>
      </c>
      <c r="B18" s="486" t="s">
        <v>1132</v>
      </c>
      <c r="C18" s="487" t="s">
        <v>1133</v>
      </c>
      <c r="D18" s="488" t="s">
        <v>99</v>
      </c>
      <c r="E18" s="116" t="s">
        <v>1120</v>
      </c>
      <c r="F18" s="116" t="s">
        <v>1108</v>
      </c>
      <c r="G18" s="116" t="s">
        <v>1117</v>
      </c>
      <c r="H18" s="483">
        <v>56150482.619999997</v>
      </c>
      <c r="I18" s="484">
        <v>112.4275734606999</v>
      </c>
      <c r="J18" s="485">
        <v>1.7060305729676983E-4</v>
      </c>
      <c r="K18" s="485">
        <v>1.7060305729699188E-4</v>
      </c>
      <c r="L18" s="485">
        <v>4.129603950541183E-3</v>
      </c>
      <c r="M18" s="310"/>
      <c r="N18" s="310"/>
      <c r="O18" s="310"/>
      <c r="P18" s="169"/>
      <c r="Q18" s="202"/>
      <c r="R18" s="78"/>
      <c r="S18" s="78"/>
    </row>
    <row r="19" spans="1:19" s="274" customFormat="1" ht="12.75" customHeight="1">
      <c r="A19" s="115" t="s">
        <v>1134</v>
      </c>
      <c r="B19" s="486">
        <v>56499633647</v>
      </c>
      <c r="C19" s="487" t="s">
        <v>1135</v>
      </c>
      <c r="D19" s="488" t="s">
        <v>125</v>
      </c>
      <c r="E19" s="116" t="s">
        <v>1120</v>
      </c>
      <c r="F19" s="116" t="s">
        <v>1108</v>
      </c>
      <c r="G19" s="116" t="s">
        <v>1113</v>
      </c>
      <c r="H19" s="483">
        <v>3584130818.6399999</v>
      </c>
      <c r="I19" s="484">
        <v>961.61990789915194</v>
      </c>
      <c r="J19" s="485">
        <v>1.7939997239561967E-2</v>
      </c>
      <c r="K19" s="485">
        <v>-4.7086118269279442E-4</v>
      </c>
      <c r="L19" s="485">
        <v>4.4895051860618596E-2</v>
      </c>
      <c r="M19" s="310"/>
      <c r="N19" s="310"/>
      <c r="O19" s="310"/>
      <c r="P19" s="169"/>
      <c r="Q19" s="202"/>
      <c r="R19" s="78"/>
      <c r="S19" s="78"/>
    </row>
    <row r="20" spans="1:19" s="274" customFormat="1" ht="12.75" customHeight="1">
      <c r="A20" s="115" t="s">
        <v>1136</v>
      </c>
      <c r="B20" s="486">
        <v>29300390100</v>
      </c>
      <c r="C20" s="487" t="s">
        <v>1137</v>
      </c>
      <c r="D20" s="488" t="s">
        <v>125</v>
      </c>
      <c r="E20" s="116" t="s">
        <v>1112</v>
      </c>
      <c r="F20" s="116" t="s">
        <v>1108</v>
      </c>
      <c r="G20" s="116" t="s">
        <v>1113</v>
      </c>
      <c r="H20" s="483">
        <v>123475995.67</v>
      </c>
      <c r="I20" s="484">
        <v>612.92301182765937</v>
      </c>
      <c r="J20" s="485">
        <v>-5.3144705891872923E-2</v>
      </c>
      <c r="K20" s="485">
        <v>8.3702132389948947E-3</v>
      </c>
      <c r="L20" s="485">
        <v>0.1310322851331116</v>
      </c>
      <c r="M20" s="310"/>
      <c r="N20" s="310"/>
      <c r="O20" s="310"/>
      <c r="P20" s="169"/>
      <c r="Q20" s="202"/>
      <c r="R20" s="78"/>
      <c r="S20" s="78"/>
    </row>
    <row r="21" spans="1:19" s="274" customFormat="1" ht="12.75" customHeight="1">
      <c r="A21" s="115" t="s">
        <v>1138</v>
      </c>
      <c r="B21" s="486" t="s">
        <v>1139</v>
      </c>
      <c r="C21" s="487" t="s">
        <v>1108</v>
      </c>
      <c r="D21" s="488" t="s">
        <v>125</v>
      </c>
      <c r="E21" s="116" t="s">
        <v>1140</v>
      </c>
      <c r="F21" s="116"/>
      <c r="G21" s="116" t="s">
        <v>1113</v>
      </c>
      <c r="H21" s="483">
        <v>12371342.609999999</v>
      </c>
      <c r="I21" s="484">
        <v>762.23353155990719</v>
      </c>
      <c r="J21" s="485">
        <v>0.31059199891282474</v>
      </c>
      <c r="K21" s="485">
        <v>1.5757565820886388E-3</v>
      </c>
      <c r="L21" s="485" t="s">
        <v>1108</v>
      </c>
      <c r="M21" s="310"/>
      <c r="N21" s="310"/>
      <c r="O21" s="310"/>
      <c r="P21" s="169"/>
      <c r="Q21" s="202"/>
      <c r="R21" s="78"/>
      <c r="S21" s="78"/>
    </row>
    <row r="22" spans="1:19" s="274" customFormat="1" ht="12.75" customHeight="1">
      <c r="A22" s="115" t="s">
        <v>1141</v>
      </c>
      <c r="B22" s="486">
        <v>96069213114</v>
      </c>
      <c r="C22" s="487" t="s">
        <v>1142</v>
      </c>
      <c r="D22" s="488" t="s">
        <v>125</v>
      </c>
      <c r="E22" s="116" t="s">
        <v>1120</v>
      </c>
      <c r="F22" s="116" t="s">
        <v>1108</v>
      </c>
      <c r="G22" s="116" t="s">
        <v>1117</v>
      </c>
      <c r="H22" s="483">
        <v>943578606.47000003</v>
      </c>
      <c r="I22" s="484">
        <v>152.61901464348603</v>
      </c>
      <c r="J22" s="485">
        <v>-2.3383639138213064E-2</v>
      </c>
      <c r="K22" s="485">
        <v>8.8893237657194923E-4</v>
      </c>
      <c r="L22" s="485">
        <v>2.4779322178369867E-3</v>
      </c>
      <c r="M22" s="310"/>
      <c r="N22" s="310"/>
      <c r="O22" s="310"/>
      <c r="P22" s="169"/>
      <c r="Q22" s="202"/>
      <c r="R22" s="78"/>
      <c r="S22" s="78"/>
    </row>
    <row r="23" spans="1:19" ht="12.75" customHeight="1">
      <c r="A23" s="138" t="s">
        <v>1143</v>
      </c>
      <c r="B23" s="486">
        <v>15448763136</v>
      </c>
      <c r="C23" s="487" t="s">
        <v>1144</v>
      </c>
      <c r="D23" s="488" t="s">
        <v>125</v>
      </c>
      <c r="E23" s="116" t="s">
        <v>1120</v>
      </c>
      <c r="F23" s="116" t="s">
        <v>1108</v>
      </c>
      <c r="G23" s="116" t="s">
        <v>1117</v>
      </c>
      <c r="H23" s="483">
        <v>414811628.44</v>
      </c>
      <c r="I23" s="484">
        <v>867.6922573455555</v>
      </c>
      <c r="J23" s="485">
        <v>3.4152055403542381E-3</v>
      </c>
      <c r="K23" s="485">
        <v>6.932633448548442E-3</v>
      </c>
      <c r="L23" s="485">
        <v>7.5330630106484886E-3</v>
      </c>
      <c r="M23" s="310"/>
      <c r="N23" s="310"/>
      <c r="O23" s="310"/>
      <c r="P23" s="169"/>
      <c r="Q23" s="202"/>
      <c r="R23" s="78"/>
      <c r="S23" s="78"/>
    </row>
    <row r="24" spans="1:19" ht="12.75" customHeight="1">
      <c r="A24" s="497" t="s">
        <v>1145</v>
      </c>
      <c r="B24" s="486">
        <v>87578146923</v>
      </c>
      <c r="C24" s="487" t="s">
        <v>1146</v>
      </c>
      <c r="D24" s="488" t="s">
        <v>125</v>
      </c>
      <c r="E24" s="116" t="s">
        <v>1140</v>
      </c>
      <c r="F24" s="116" t="s">
        <v>1108</v>
      </c>
      <c r="G24" s="116" t="s">
        <v>1113</v>
      </c>
      <c r="H24" s="483">
        <v>7542677.1799999997</v>
      </c>
      <c r="I24" s="484">
        <v>792.99223283273636</v>
      </c>
      <c r="J24" s="485">
        <v>1.2231942165749521E-2</v>
      </c>
      <c r="K24" s="485">
        <v>2.6868345844222041E-4</v>
      </c>
      <c r="L24" s="485">
        <v>9.0419675620494688E-2</v>
      </c>
      <c r="M24" s="310"/>
      <c r="N24" s="310"/>
      <c r="O24" s="310"/>
      <c r="P24" s="169"/>
      <c r="Q24" s="202"/>
      <c r="R24" s="78"/>
      <c r="S24" s="78"/>
    </row>
    <row r="25" spans="1:19" s="274" customFormat="1" ht="12.75" customHeight="1">
      <c r="A25" s="497" t="s">
        <v>1147</v>
      </c>
      <c r="B25" s="486">
        <v>67470870226</v>
      </c>
      <c r="C25" s="487" t="s">
        <v>1148</v>
      </c>
      <c r="D25" s="488" t="s">
        <v>125</v>
      </c>
      <c r="E25" s="116" t="s">
        <v>1140</v>
      </c>
      <c r="F25" s="116" t="s">
        <v>1108</v>
      </c>
      <c r="G25" s="116" t="s">
        <v>1113</v>
      </c>
      <c r="H25" s="483">
        <v>10335071.289999999</v>
      </c>
      <c r="I25" s="484">
        <v>797.06972889875021</v>
      </c>
      <c r="J25" s="485">
        <v>-3.5810533451618998E-4</v>
      </c>
      <c r="K25" s="485">
        <v>-2.4051204948284388E-3</v>
      </c>
      <c r="L25" s="485">
        <v>7.2899023396917784E-2</v>
      </c>
      <c r="M25" s="310"/>
      <c r="N25" s="310"/>
      <c r="O25" s="310"/>
      <c r="P25" s="169"/>
      <c r="Q25" s="202"/>
      <c r="R25" s="78"/>
      <c r="S25" s="78"/>
    </row>
    <row r="26" spans="1:19" ht="12.75" customHeight="1">
      <c r="A26" s="115" t="s">
        <v>1149</v>
      </c>
      <c r="B26" s="486" t="s">
        <v>1150</v>
      </c>
      <c r="C26" s="487" t="s">
        <v>1151</v>
      </c>
      <c r="D26" s="488" t="s">
        <v>125</v>
      </c>
      <c r="E26" s="116" t="s">
        <v>1140</v>
      </c>
      <c r="F26" s="116" t="s">
        <v>1108</v>
      </c>
      <c r="G26" s="116" t="s">
        <v>1113</v>
      </c>
      <c r="H26" s="483">
        <v>15062818.27</v>
      </c>
      <c r="I26" s="484">
        <v>801.19502900969485</v>
      </c>
      <c r="J26" s="485">
        <v>5.5034163143998782E-2</v>
      </c>
      <c r="K26" s="485">
        <v>-3.3562865773152373E-3</v>
      </c>
      <c r="L26" s="485">
        <v>5.913587975910839E-2</v>
      </c>
      <c r="M26" s="310"/>
      <c r="N26" s="310"/>
      <c r="O26" s="310"/>
      <c r="P26" s="169"/>
      <c r="Q26" s="202"/>
      <c r="R26" s="78"/>
      <c r="S26" s="78"/>
    </row>
    <row r="27" spans="1:19" ht="12.75" customHeight="1">
      <c r="A27" s="497" t="s">
        <v>1395</v>
      </c>
      <c r="B27" s="486">
        <v>66973781540</v>
      </c>
      <c r="C27" s="487" t="s">
        <v>1202</v>
      </c>
      <c r="D27" s="488" t="s">
        <v>1393</v>
      </c>
      <c r="E27" s="116" t="s">
        <v>1116</v>
      </c>
      <c r="F27" s="116" t="s">
        <v>1108</v>
      </c>
      <c r="G27" s="116" t="s">
        <v>1117</v>
      </c>
      <c r="H27" s="483">
        <v>10040496.739700001</v>
      </c>
      <c r="I27" s="484">
        <v>132.02563285101667</v>
      </c>
      <c r="J27" s="485">
        <v>1.2071059114858063E-2</v>
      </c>
      <c r="K27" s="485">
        <v>-4.7840100978033817E-3</v>
      </c>
      <c r="L27" s="485">
        <v>0.10859627678716643</v>
      </c>
      <c r="M27" s="310"/>
      <c r="N27" s="310"/>
      <c r="O27" s="310"/>
      <c r="P27" s="169"/>
      <c r="Q27" s="202"/>
      <c r="R27" s="78"/>
      <c r="S27" s="78"/>
    </row>
    <row r="28" spans="1:19" ht="12.75" customHeight="1">
      <c r="A28" s="115" t="s">
        <v>1394</v>
      </c>
      <c r="B28" s="196">
        <v>16642777540</v>
      </c>
      <c r="C28" s="292" t="s">
        <v>1203</v>
      </c>
      <c r="D28" s="488" t="s">
        <v>1393</v>
      </c>
      <c r="E28" s="116" t="s">
        <v>1112</v>
      </c>
      <c r="F28" s="116" t="s">
        <v>1108</v>
      </c>
      <c r="G28" s="116" t="s">
        <v>1113</v>
      </c>
      <c r="H28" s="489">
        <v>8407648.4100000001</v>
      </c>
      <c r="I28" s="490">
        <v>683.64944782712473</v>
      </c>
      <c r="J28" s="485">
        <v>2.8022134193208537E-2</v>
      </c>
      <c r="K28" s="485">
        <v>2.714608272724206E-2</v>
      </c>
      <c r="L28" s="485">
        <v>0.13067041081141095</v>
      </c>
      <c r="M28" s="310"/>
      <c r="N28" s="310"/>
      <c r="O28" s="310"/>
      <c r="P28" s="169"/>
      <c r="Q28" s="202"/>
      <c r="R28" s="78"/>
      <c r="S28" s="78"/>
    </row>
    <row r="29" spans="1:19" ht="12.75" customHeight="1">
      <c r="A29" s="491" t="s">
        <v>1396</v>
      </c>
      <c r="B29" s="492">
        <v>30082084002</v>
      </c>
      <c r="C29" s="493" t="s">
        <v>1204</v>
      </c>
      <c r="D29" s="488" t="s">
        <v>1393</v>
      </c>
      <c r="E29" s="482" t="s">
        <v>1140</v>
      </c>
      <c r="F29" s="482" t="s">
        <v>1108</v>
      </c>
      <c r="G29" s="482" t="s">
        <v>1117</v>
      </c>
      <c r="H29" s="117">
        <v>7383864.5099999998</v>
      </c>
      <c r="I29" s="118">
        <v>8.4542931683602092</v>
      </c>
      <c r="J29" s="485">
        <v>5.8601405473950319E-3</v>
      </c>
      <c r="K29" s="485">
        <v>-7.8073376256541094E-3</v>
      </c>
      <c r="L29" s="485">
        <v>4.8535825718369896E-2</v>
      </c>
      <c r="M29" s="310"/>
      <c r="N29" s="310"/>
      <c r="O29" s="310"/>
      <c r="P29" s="169"/>
      <c r="Q29" s="202"/>
      <c r="R29" s="78"/>
      <c r="S29" s="78"/>
    </row>
    <row r="30" spans="1:19" ht="12.75" customHeight="1">
      <c r="A30" s="115" t="s">
        <v>1397</v>
      </c>
      <c r="B30" s="196">
        <v>44832307529</v>
      </c>
      <c r="C30" s="292" t="s">
        <v>1205</v>
      </c>
      <c r="D30" s="488" t="s">
        <v>1393</v>
      </c>
      <c r="E30" s="116" t="s">
        <v>1112</v>
      </c>
      <c r="F30" s="116" t="s">
        <v>1108</v>
      </c>
      <c r="G30" s="116" t="s">
        <v>1113</v>
      </c>
      <c r="H30" s="483">
        <v>20701261.789999999</v>
      </c>
      <c r="I30" s="484">
        <v>992.61568147901176</v>
      </c>
      <c r="J30" s="485">
        <v>1.1459735410902727E-2</v>
      </c>
      <c r="K30" s="485">
        <v>5.1114653872752491E-3</v>
      </c>
      <c r="L30" s="485">
        <v>0.12439790019086971</v>
      </c>
      <c r="M30" s="310"/>
      <c r="N30" s="310"/>
      <c r="O30" s="310"/>
      <c r="P30" s="169"/>
      <c r="Q30" s="202"/>
      <c r="R30" s="78"/>
      <c r="S30" s="78"/>
    </row>
    <row r="31" spans="1:19" ht="12.75" customHeight="1">
      <c r="A31" s="115" t="s">
        <v>1398</v>
      </c>
      <c r="B31" s="196">
        <v>30290598804</v>
      </c>
      <c r="C31" s="292" t="s">
        <v>1206</v>
      </c>
      <c r="D31" s="488" t="s">
        <v>1393</v>
      </c>
      <c r="E31" s="116" t="s">
        <v>1112</v>
      </c>
      <c r="F31" s="116" t="s">
        <v>1108</v>
      </c>
      <c r="G31" s="116" t="s">
        <v>1117</v>
      </c>
      <c r="H31" s="483">
        <v>34722212.450000003</v>
      </c>
      <c r="I31" s="484">
        <v>6.9458223213628196</v>
      </c>
      <c r="J31" s="485">
        <v>3.0137482727754294E-2</v>
      </c>
      <c r="K31" s="485">
        <v>2.6825453767698848E-2</v>
      </c>
      <c r="L31" s="485">
        <v>0.203332259976434</v>
      </c>
      <c r="M31" s="310"/>
      <c r="N31" s="310"/>
      <c r="O31" s="310"/>
      <c r="P31" s="169"/>
      <c r="Q31" s="202"/>
      <c r="R31" s="78"/>
      <c r="S31" s="78"/>
    </row>
    <row r="32" spans="1:19" ht="12.75" customHeight="1">
      <c r="A32" s="115" t="s">
        <v>1399</v>
      </c>
      <c r="B32" s="196">
        <v>10423796399</v>
      </c>
      <c r="C32" s="292" t="s">
        <v>1207</v>
      </c>
      <c r="D32" s="488" t="s">
        <v>1393</v>
      </c>
      <c r="E32" s="116" t="s">
        <v>1120</v>
      </c>
      <c r="F32" s="116" t="s">
        <v>1108</v>
      </c>
      <c r="G32" s="116" t="s">
        <v>1117</v>
      </c>
      <c r="H32" s="483">
        <v>64253175.759999998</v>
      </c>
      <c r="I32" s="484">
        <v>1405.2977495906455</v>
      </c>
      <c r="J32" s="485">
        <v>8.3418022604026199E-2</v>
      </c>
      <c r="K32" s="485">
        <v>5.4406435671028319E-4</v>
      </c>
      <c r="L32" s="485">
        <v>8.3819069571442473E-3</v>
      </c>
      <c r="M32" s="310"/>
      <c r="N32" s="310"/>
      <c r="O32" s="310"/>
      <c r="P32" s="169"/>
      <c r="Q32" s="202"/>
      <c r="R32" s="78"/>
      <c r="S32" s="78"/>
    </row>
    <row r="33" spans="1:19" s="274" customFormat="1" ht="12.75" customHeight="1">
      <c r="A33" s="115" t="s">
        <v>1400</v>
      </c>
      <c r="B33" s="196">
        <v>86292133603</v>
      </c>
      <c r="C33" s="292" t="s">
        <v>1208</v>
      </c>
      <c r="D33" s="488" t="s">
        <v>1393</v>
      </c>
      <c r="E33" s="116" t="s">
        <v>1140</v>
      </c>
      <c r="F33" s="116" t="s">
        <v>1108</v>
      </c>
      <c r="G33" s="116" t="s">
        <v>1117</v>
      </c>
      <c r="H33" s="483">
        <v>9104539.7699999996</v>
      </c>
      <c r="I33" s="484">
        <v>16.678041064190531</v>
      </c>
      <c r="J33" s="485">
        <v>2.2696691830530469E-2</v>
      </c>
      <c r="K33" s="485">
        <v>1.1989831211206115E-2</v>
      </c>
      <c r="L33" s="485">
        <v>0.18605423222621398</v>
      </c>
      <c r="M33" s="310"/>
      <c r="N33" s="310"/>
      <c r="O33" s="310"/>
      <c r="P33" s="169"/>
      <c r="Q33" s="202"/>
      <c r="R33" s="78"/>
      <c r="S33" s="78"/>
    </row>
    <row r="34" spans="1:19" ht="12.75" customHeight="1">
      <c r="A34" s="115" t="s">
        <v>1401</v>
      </c>
      <c r="B34" s="196" t="s">
        <v>1209</v>
      </c>
      <c r="C34" s="292" t="s">
        <v>1210</v>
      </c>
      <c r="D34" s="488" t="s">
        <v>1393</v>
      </c>
      <c r="E34" s="116" t="s">
        <v>1112</v>
      </c>
      <c r="F34" s="116" t="s">
        <v>1108</v>
      </c>
      <c r="G34" s="116" t="s">
        <v>1117</v>
      </c>
      <c r="H34" s="483">
        <v>60959515.039999999</v>
      </c>
      <c r="I34" s="484">
        <v>21.023034680955512</v>
      </c>
      <c r="J34" s="485">
        <v>1.0197315922791494E-2</v>
      </c>
      <c r="K34" s="485">
        <v>1.092860506460247E-2</v>
      </c>
      <c r="L34" s="485">
        <v>0.13059492303482867</v>
      </c>
      <c r="M34" s="310"/>
      <c r="N34" s="310"/>
      <c r="O34" s="310"/>
      <c r="P34" s="169"/>
      <c r="Q34" s="202"/>
      <c r="R34" s="78"/>
      <c r="S34" s="78"/>
    </row>
    <row r="35" spans="1:19" ht="12.75" customHeight="1">
      <c r="A35" s="115" t="s">
        <v>1152</v>
      </c>
      <c r="B35" s="196">
        <v>84300431782</v>
      </c>
      <c r="C35" s="292" t="s">
        <v>1153</v>
      </c>
      <c r="D35" s="481" t="s">
        <v>167</v>
      </c>
      <c r="E35" s="116" t="s">
        <v>1112</v>
      </c>
      <c r="F35" s="116" t="s">
        <v>1108</v>
      </c>
      <c r="G35" s="116" t="s">
        <v>1117</v>
      </c>
      <c r="H35" s="483">
        <v>24162834.158100002</v>
      </c>
      <c r="I35" s="484">
        <v>111.21085777066294</v>
      </c>
      <c r="J35" s="485">
        <v>9.0519950653433767E-3</v>
      </c>
      <c r="K35" s="485">
        <v>1.0850192789364499E-2</v>
      </c>
      <c r="L35" s="485">
        <v>0.14215577605442986</v>
      </c>
      <c r="M35" s="310"/>
      <c r="N35" s="310"/>
      <c r="O35" s="310"/>
      <c r="P35" s="169"/>
      <c r="Q35" s="202"/>
      <c r="R35" s="78"/>
      <c r="S35" s="78"/>
    </row>
    <row r="36" spans="1:19" ht="12.75" customHeight="1">
      <c r="A36" s="497" t="s">
        <v>1154</v>
      </c>
      <c r="B36" s="196" t="s">
        <v>1155</v>
      </c>
      <c r="C36" s="292" t="s">
        <v>1156</v>
      </c>
      <c r="D36" s="481" t="s">
        <v>167</v>
      </c>
      <c r="E36" s="116" t="s">
        <v>1112</v>
      </c>
      <c r="F36" s="116" t="s">
        <v>1108</v>
      </c>
      <c r="G36" s="116" t="s">
        <v>1157</v>
      </c>
      <c r="H36" s="483">
        <v>6809323.3063000003</v>
      </c>
      <c r="I36" s="484">
        <v>136.3446106037039</v>
      </c>
      <c r="J36" s="485">
        <v>-1.732438504445033E-2</v>
      </c>
      <c r="K36" s="485">
        <v>2.7209728946054001E-2</v>
      </c>
      <c r="L36" s="485">
        <v>0.1013180932694453</v>
      </c>
      <c r="M36" s="310"/>
      <c r="N36" s="310"/>
      <c r="O36" s="310"/>
      <c r="P36" s="169"/>
      <c r="Q36" s="202"/>
      <c r="R36" s="78"/>
      <c r="S36" s="78"/>
    </row>
    <row r="37" spans="1:19" ht="12.75" customHeight="1">
      <c r="A37" s="497" t="s">
        <v>1158</v>
      </c>
      <c r="B37" s="196" t="s">
        <v>1159</v>
      </c>
      <c r="C37" s="292" t="s">
        <v>1160</v>
      </c>
      <c r="D37" s="481" t="s">
        <v>1161</v>
      </c>
      <c r="E37" s="116" t="s">
        <v>1116</v>
      </c>
      <c r="F37" s="116" t="s">
        <v>1108</v>
      </c>
      <c r="G37" s="116" t="s">
        <v>1113</v>
      </c>
      <c r="H37" s="483">
        <v>35136446.969999999</v>
      </c>
      <c r="I37" s="484">
        <v>783.81068219137569</v>
      </c>
      <c r="J37" s="485">
        <v>-4.9236817657713816E-2</v>
      </c>
      <c r="K37" s="485">
        <v>-2.5921574786889057E-3</v>
      </c>
      <c r="L37" s="485">
        <v>6.013757368052719E-2</v>
      </c>
      <c r="M37" s="310"/>
      <c r="N37" s="310"/>
      <c r="O37" s="310"/>
      <c r="P37" s="169"/>
      <c r="Q37" s="202"/>
      <c r="R37" s="78"/>
      <c r="S37" s="78"/>
    </row>
    <row r="38" spans="1:19" ht="12.75" customHeight="1">
      <c r="A38" s="115" t="s">
        <v>1162</v>
      </c>
      <c r="B38" s="196">
        <v>80921653541</v>
      </c>
      <c r="C38" s="292" t="s">
        <v>1163</v>
      </c>
      <c r="D38" s="481" t="s">
        <v>1161</v>
      </c>
      <c r="E38" s="116" t="s">
        <v>1112</v>
      </c>
      <c r="F38" s="116" t="s">
        <v>1108</v>
      </c>
      <c r="G38" s="116" t="s">
        <v>1117</v>
      </c>
      <c r="H38" s="483">
        <v>26354790.170000002</v>
      </c>
      <c r="I38" s="484">
        <v>121.81369521563502</v>
      </c>
      <c r="J38" s="485">
        <v>4.4211793840840397E-3</v>
      </c>
      <c r="K38" s="485">
        <v>9.6276985755359146E-3</v>
      </c>
      <c r="L38" s="485">
        <v>0.10885190947539658</v>
      </c>
      <c r="M38" s="310"/>
      <c r="N38" s="310"/>
      <c r="O38" s="310"/>
      <c r="P38" s="169"/>
      <c r="Q38" s="202"/>
      <c r="R38" s="78"/>
      <c r="S38" s="78"/>
    </row>
    <row r="39" spans="1:19" ht="12.75" customHeight="1">
      <c r="A39" s="138" t="s">
        <v>1164</v>
      </c>
      <c r="B39" s="196">
        <v>43449016606</v>
      </c>
      <c r="C39" s="292" t="s">
        <v>1165</v>
      </c>
      <c r="D39" s="481" t="s">
        <v>1161</v>
      </c>
      <c r="E39" s="494" t="s">
        <v>1116</v>
      </c>
      <c r="F39" s="494" t="s">
        <v>1108</v>
      </c>
      <c r="G39" s="494" t="s">
        <v>1117</v>
      </c>
      <c r="H39" s="483">
        <v>83300328.799999997</v>
      </c>
      <c r="I39" s="484">
        <v>115.73067875216248</v>
      </c>
      <c r="J39" s="485">
        <v>6.9206722762908957E-3</v>
      </c>
      <c r="K39" s="485">
        <v>6.4564685402221933E-3</v>
      </c>
      <c r="L39" s="485">
        <v>0.10349946816023237</v>
      </c>
      <c r="M39" s="310"/>
      <c r="N39" s="310"/>
      <c r="O39" s="310"/>
      <c r="P39" s="169"/>
      <c r="Q39" s="202"/>
      <c r="R39" s="78"/>
      <c r="S39" s="78"/>
    </row>
    <row r="40" spans="1:19" ht="12.75" customHeight="1">
      <c r="A40" s="115" t="s">
        <v>1166</v>
      </c>
      <c r="B40" s="196">
        <v>70498146370</v>
      </c>
      <c r="C40" s="292" t="s">
        <v>1167</v>
      </c>
      <c r="D40" s="481" t="s">
        <v>1161</v>
      </c>
      <c r="E40" s="494" t="s">
        <v>1120</v>
      </c>
      <c r="F40" s="494" t="s">
        <v>1108</v>
      </c>
      <c r="G40" s="494" t="s">
        <v>1113</v>
      </c>
      <c r="H40" s="489">
        <v>15570170.99</v>
      </c>
      <c r="I40" s="490">
        <v>795.33306085940751</v>
      </c>
      <c r="J40" s="485">
        <v>6.9129662121552027E-3</v>
      </c>
      <c r="K40" s="485">
        <v>2.9148767234099537E-4</v>
      </c>
      <c r="L40" s="485">
        <v>3.0998258861401062E-3</v>
      </c>
      <c r="M40" s="310"/>
      <c r="N40" s="310"/>
      <c r="O40" s="310"/>
      <c r="P40" s="169"/>
      <c r="Q40" s="202"/>
      <c r="R40" s="78"/>
      <c r="S40" s="78"/>
    </row>
    <row r="41" spans="1:19" ht="12.75" customHeight="1">
      <c r="A41" s="115" t="s">
        <v>1168</v>
      </c>
      <c r="B41" s="196" t="s">
        <v>1169</v>
      </c>
      <c r="C41" s="292" t="s">
        <v>1170</v>
      </c>
      <c r="D41" s="481" t="s">
        <v>1161</v>
      </c>
      <c r="E41" s="494" t="s">
        <v>1120</v>
      </c>
      <c r="F41" s="494" t="s">
        <v>1108</v>
      </c>
      <c r="G41" s="494" t="s">
        <v>1117</v>
      </c>
      <c r="H41" s="489">
        <v>336066231.38</v>
      </c>
      <c r="I41" s="490">
        <v>144.28126505506629</v>
      </c>
      <c r="J41" s="485">
        <v>-8.043677183304343E-3</v>
      </c>
      <c r="K41" s="485">
        <v>2.3573070153060094E-4</v>
      </c>
      <c r="L41" s="485">
        <v>1.5840587826545516E-3</v>
      </c>
      <c r="M41" s="310"/>
      <c r="N41" s="310"/>
      <c r="O41" s="310"/>
      <c r="P41" s="169"/>
      <c r="Q41" s="202"/>
      <c r="R41" s="78"/>
      <c r="S41" s="78"/>
    </row>
    <row r="42" spans="1:19" ht="12.75" customHeight="1">
      <c r="A42" s="138" t="s">
        <v>1171</v>
      </c>
      <c r="B42" s="196" t="s">
        <v>1172</v>
      </c>
      <c r="C42" s="292" t="s">
        <v>1173</v>
      </c>
      <c r="D42" s="481" t="s">
        <v>1161</v>
      </c>
      <c r="E42" s="116" t="s">
        <v>1120</v>
      </c>
      <c r="F42" s="116" t="s">
        <v>1108</v>
      </c>
      <c r="G42" s="116" t="s">
        <v>1113</v>
      </c>
      <c r="H42" s="483">
        <v>508669283.69999999</v>
      </c>
      <c r="I42" s="484">
        <v>1317.1931525304601</v>
      </c>
      <c r="J42" s="485">
        <v>1.0085735923369255E-2</v>
      </c>
      <c r="K42" s="485">
        <v>-1.8091307356082886E-3</v>
      </c>
      <c r="L42" s="485">
        <v>4.9188510832855359E-2</v>
      </c>
      <c r="M42" s="310"/>
      <c r="N42" s="310"/>
      <c r="O42" s="310"/>
      <c r="P42" s="169"/>
      <c r="Q42" s="202"/>
      <c r="R42" s="78"/>
      <c r="S42" s="78"/>
    </row>
    <row r="43" spans="1:19" s="274" customFormat="1" ht="12.75" customHeight="1">
      <c r="A43" s="138" t="s">
        <v>1174</v>
      </c>
      <c r="B43" s="196">
        <v>23186371200</v>
      </c>
      <c r="C43" s="292" t="s">
        <v>1175</v>
      </c>
      <c r="D43" s="481" t="s">
        <v>1176</v>
      </c>
      <c r="E43" s="116" t="s">
        <v>1116</v>
      </c>
      <c r="F43" s="116" t="s">
        <v>1108</v>
      </c>
      <c r="G43" s="116" t="s">
        <v>1117</v>
      </c>
      <c r="H43" s="483">
        <v>0</v>
      </c>
      <c r="I43" s="484">
        <v>0</v>
      </c>
      <c r="J43" s="485" t="s">
        <v>1108</v>
      </c>
      <c r="K43" s="485" t="s">
        <v>1108</v>
      </c>
      <c r="L43" s="485" t="s">
        <v>1108</v>
      </c>
      <c r="M43" s="310"/>
      <c r="N43" s="310"/>
      <c r="O43" s="310"/>
      <c r="P43" s="169"/>
      <c r="Q43" s="202"/>
      <c r="R43" s="78"/>
      <c r="S43" s="78"/>
    </row>
    <row r="44" spans="1:19" s="274" customFormat="1" ht="12.75" customHeight="1">
      <c r="A44" s="138" t="s">
        <v>1177</v>
      </c>
      <c r="B44" s="196">
        <v>43831181643</v>
      </c>
      <c r="C44" s="292" t="s">
        <v>1178</v>
      </c>
      <c r="D44" s="481" t="s">
        <v>1176</v>
      </c>
      <c r="E44" s="116" t="s">
        <v>1126</v>
      </c>
      <c r="F44" s="116" t="s">
        <v>1108</v>
      </c>
      <c r="G44" s="116" t="s">
        <v>1117</v>
      </c>
      <c r="H44" s="483">
        <v>0</v>
      </c>
      <c r="I44" s="484">
        <v>0</v>
      </c>
      <c r="J44" s="485" t="s">
        <v>1108</v>
      </c>
      <c r="K44" s="485" t="s">
        <v>1108</v>
      </c>
      <c r="L44" s="485" t="s">
        <v>1108</v>
      </c>
      <c r="M44" s="310"/>
      <c r="N44" s="310"/>
      <c r="O44" s="310"/>
      <c r="P44" s="169"/>
      <c r="Q44" s="202"/>
      <c r="R44" s="78"/>
      <c r="S44" s="78"/>
    </row>
    <row r="45" spans="1:19" ht="12.75" customHeight="1">
      <c r="A45" s="115" t="s">
        <v>1179</v>
      </c>
      <c r="B45" s="196">
        <v>12203685741</v>
      </c>
      <c r="C45" s="292" t="s">
        <v>1180</v>
      </c>
      <c r="D45" s="481" t="s">
        <v>1176</v>
      </c>
      <c r="E45" s="116" t="s">
        <v>1112</v>
      </c>
      <c r="F45" s="116" t="s">
        <v>1108</v>
      </c>
      <c r="G45" s="116" t="s">
        <v>1117</v>
      </c>
      <c r="H45" s="117">
        <v>0</v>
      </c>
      <c r="I45" s="118">
        <v>0</v>
      </c>
      <c r="J45" s="485" t="s">
        <v>1108</v>
      </c>
      <c r="K45" s="485" t="s">
        <v>1108</v>
      </c>
      <c r="L45" s="485" t="s">
        <v>1108</v>
      </c>
      <c r="M45" s="310"/>
      <c r="N45" s="310"/>
      <c r="O45" s="310"/>
      <c r="P45" s="169"/>
      <c r="Q45" s="202"/>
      <c r="R45" s="78"/>
      <c r="S45" s="78"/>
    </row>
    <row r="46" spans="1:19" ht="12.75" customHeight="1">
      <c r="A46" s="115" t="s">
        <v>1181</v>
      </c>
      <c r="B46" s="196">
        <v>99792542550</v>
      </c>
      <c r="C46" s="292" t="s">
        <v>1182</v>
      </c>
      <c r="D46" s="481" t="s">
        <v>135</v>
      </c>
      <c r="E46" s="116" t="s">
        <v>1116</v>
      </c>
      <c r="F46" s="116" t="s">
        <v>139</v>
      </c>
      <c r="G46" s="116" t="s">
        <v>1113</v>
      </c>
      <c r="H46" s="117">
        <v>65163398.407899998</v>
      </c>
      <c r="I46" s="118">
        <v>117.06699999999999</v>
      </c>
      <c r="J46" s="485">
        <v>1.9477938863313948E-2</v>
      </c>
      <c r="K46" s="485">
        <v>-3.3146342361912717E-3</v>
      </c>
      <c r="L46" s="485">
        <v>0.14360570564297781</v>
      </c>
      <c r="M46" s="310"/>
      <c r="N46" s="310"/>
      <c r="O46" s="310"/>
      <c r="P46" s="169"/>
      <c r="Q46" s="202"/>
      <c r="R46" s="78"/>
      <c r="S46" s="78"/>
    </row>
    <row r="47" spans="1:19" ht="12.75" customHeight="1">
      <c r="A47" s="115" t="s">
        <v>1108</v>
      </c>
      <c r="B47" s="196" t="s">
        <v>1108</v>
      </c>
      <c r="C47" s="292" t="s">
        <v>1108</v>
      </c>
      <c r="D47" s="481" t="s">
        <v>1108</v>
      </c>
      <c r="E47" s="116" t="s">
        <v>1108</v>
      </c>
      <c r="F47" s="116" t="s">
        <v>140</v>
      </c>
      <c r="G47" s="116" t="s">
        <v>1113</v>
      </c>
      <c r="H47" s="117">
        <v>2694013.9559999998</v>
      </c>
      <c r="I47" s="118">
        <v>115.25149999999999</v>
      </c>
      <c r="J47" s="485">
        <v>3.1986575420923646E-2</v>
      </c>
      <c r="K47" s="485">
        <v>-3.7384180232949982E-3</v>
      </c>
      <c r="L47" s="485">
        <v>0.13864638591083156</v>
      </c>
      <c r="M47" s="310"/>
      <c r="N47" s="310"/>
      <c r="O47" s="310"/>
      <c r="P47" s="169"/>
      <c r="Q47" s="202"/>
      <c r="R47" s="78"/>
      <c r="S47" s="78"/>
    </row>
    <row r="48" spans="1:19" ht="12.75" customHeight="1">
      <c r="A48" s="115"/>
      <c r="B48" s="196"/>
      <c r="C48" s="292"/>
      <c r="D48" s="481"/>
      <c r="E48" s="116"/>
      <c r="F48" s="116" t="s">
        <v>141</v>
      </c>
      <c r="G48" s="116" t="s">
        <v>1113</v>
      </c>
      <c r="H48" s="117">
        <v>3759086.2864999999</v>
      </c>
      <c r="I48" s="118">
        <v>117.1857</v>
      </c>
      <c r="J48" s="485">
        <v>3.6654950241012951E-3</v>
      </c>
      <c r="K48" s="485">
        <v>-3.1012954551243865E-3</v>
      </c>
      <c r="L48" s="485" t="s">
        <v>1108</v>
      </c>
      <c r="M48" s="310"/>
      <c r="N48" s="310"/>
      <c r="O48" s="310"/>
      <c r="P48" s="169"/>
      <c r="Q48" s="202"/>
      <c r="R48" s="78"/>
      <c r="S48" s="78"/>
    </row>
    <row r="49" spans="1:19" ht="12.75" customHeight="1">
      <c r="A49" s="138" t="s">
        <v>1183</v>
      </c>
      <c r="B49" s="196">
        <v>48827873221</v>
      </c>
      <c r="C49" s="292" t="s">
        <v>1184</v>
      </c>
      <c r="D49" s="481" t="s">
        <v>135</v>
      </c>
      <c r="E49" s="116" t="s">
        <v>1120</v>
      </c>
      <c r="F49" s="116" t="s">
        <v>139</v>
      </c>
      <c r="G49" s="116" t="s">
        <v>1117</v>
      </c>
      <c r="H49" s="483">
        <v>509942541.7755</v>
      </c>
      <c r="I49" s="484">
        <v>1871.0698</v>
      </c>
      <c r="J49" s="485">
        <v>-7.0297860800463408E-3</v>
      </c>
      <c r="K49" s="485">
        <v>5.6360276225173589E-3</v>
      </c>
      <c r="L49" s="485">
        <v>9.9191228698970901E-2</v>
      </c>
      <c r="M49" s="310"/>
      <c r="N49" s="310"/>
      <c r="O49" s="310"/>
      <c r="P49" s="169"/>
      <c r="Q49" s="202"/>
      <c r="R49" s="78"/>
      <c r="S49" s="78"/>
    </row>
    <row r="50" spans="1:19" s="274" customFormat="1" ht="12.75" customHeight="1">
      <c r="A50" s="138" t="s">
        <v>1108</v>
      </c>
      <c r="B50" s="196" t="s">
        <v>1108</v>
      </c>
      <c r="C50" s="292" t="s">
        <v>1108</v>
      </c>
      <c r="D50" s="481" t="s">
        <v>1108</v>
      </c>
      <c r="E50" s="116" t="s">
        <v>1108</v>
      </c>
      <c r="F50" s="116" t="s">
        <v>140</v>
      </c>
      <c r="G50" s="116" t="s">
        <v>1117</v>
      </c>
      <c r="H50" s="483">
        <v>625872532.52429998</v>
      </c>
      <c r="I50" s="484">
        <v>1824.7807</v>
      </c>
      <c r="J50" s="485">
        <v>6.8696405452858711E-2</v>
      </c>
      <c r="K50" s="485">
        <v>5.2095392133095775E-3</v>
      </c>
      <c r="L50" s="485">
        <v>9.4658946064081206E-2</v>
      </c>
      <c r="M50" s="310"/>
      <c r="N50" s="310"/>
      <c r="O50" s="310"/>
      <c r="P50" s="169"/>
      <c r="Q50" s="202"/>
      <c r="R50" s="78"/>
      <c r="S50" s="78"/>
    </row>
    <row r="51" spans="1:19" ht="12.75" customHeight="1">
      <c r="A51" s="138" t="s">
        <v>1185</v>
      </c>
      <c r="B51" s="196" t="s">
        <v>1186</v>
      </c>
      <c r="C51" s="292" t="s">
        <v>1187</v>
      </c>
      <c r="D51" s="481" t="s">
        <v>135</v>
      </c>
      <c r="E51" s="116" t="s">
        <v>1120</v>
      </c>
      <c r="F51" s="116" t="s">
        <v>139</v>
      </c>
      <c r="G51" s="116" t="s">
        <v>1157</v>
      </c>
      <c r="H51" s="483">
        <v>27178274.472199999</v>
      </c>
      <c r="I51" s="484">
        <v>706.0086</v>
      </c>
      <c r="J51" s="485">
        <v>-5.3915986712073205E-2</v>
      </c>
      <c r="K51" s="485">
        <v>1.5699560936994761E-3</v>
      </c>
      <c r="L51" s="485">
        <v>4.2955407894114783E-2</v>
      </c>
      <c r="M51" s="310"/>
      <c r="N51" s="310"/>
      <c r="O51" s="310"/>
      <c r="P51" s="169"/>
      <c r="Q51" s="202"/>
      <c r="R51" s="78"/>
      <c r="S51" s="78"/>
    </row>
    <row r="52" spans="1:19" s="274" customFormat="1" ht="12.75" customHeight="1">
      <c r="A52" s="138" t="s">
        <v>1108</v>
      </c>
      <c r="B52" s="196" t="s">
        <v>1108</v>
      </c>
      <c r="C52" s="292" t="s">
        <v>1108</v>
      </c>
      <c r="D52" s="481" t="s">
        <v>1108</v>
      </c>
      <c r="E52" s="116" t="s">
        <v>1108</v>
      </c>
      <c r="F52" s="116" t="s">
        <v>140</v>
      </c>
      <c r="G52" s="116" t="s">
        <v>1157</v>
      </c>
      <c r="H52" s="483">
        <v>154215.62779999999</v>
      </c>
      <c r="I52" s="484">
        <v>697.57749999999999</v>
      </c>
      <c r="J52" s="485">
        <v>-9.7330875102933367E-3</v>
      </c>
      <c r="K52" s="485">
        <v>1.1447606130028376E-3</v>
      </c>
      <c r="L52" s="485">
        <v>3.8675807154205488E-2</v>
      </c>
      <c r="M52" s="310"/>
      <c r="N52" s="310"/>
      <c r="O52" s="310"/>
      <c r="P52" s="169"/>
      <c r="Q52" s="202"/>
      <c r="R52" s="78"/>
      <c r="S52" s="78"/>
    </row>
    <row r="53" spans="1:19" ht="12.75" customHeight="1">
      <c r="A53" s="138" t="s">
        <v>1188</v>
      </c>
      <c r="B53" s="486" t="s">
        <v>1350</v>
      </c>
      <c r="C53" s="487" t="s">
        <v>1189</v>
      </c>
      <c r="D53" s="488" t="s">
        <v>135</v>
      </c>
      <c r="E53" s="495" t="s">
        <v>1120</v>
      </c>
      <c r="F53" s="116" t="s">
        <v>1108</v>
      </c>
      <c r="G53" s="116" t="s">
        <v>1113</v>
      </c>
      <c r="H53" s="483">
        <v>11055392.640000001</v>
      </c>
      <c r="I53" s="496">
        <v>737.02617599999996</v>
      </c>
      <c r="J53" s="485" t="s">
        <v>1108</v>
      </c>
      <c r="K53" s="485" t="s">
        <v>1108</v>
      </c>
      <c r="L53" s="485" t="s">
        <v>1108</v>
      </c>
      <c r="M53" s="310"/>
      <c r="N53" s="310"/>
      <c r="O53" s="310"/>
      <c r="P53" s="169"/>
      <c r="Q53" s="202"/>
      <c r="R53" s="78"/>
      <c r="S53" s="78"/>
    </row>
    <row r="54" spans="1:19" ht="12.75" customHeight="1">
      <c r="A54" s="115" t="s">
        <v>1190</v>
      </c>
      <c r="B54" s="486">
        <v>22443293291</v>
      </c>
      <c r="C54" s="487" t="s">
        <v>1191</v>
      </c>
      <c r="D54" s="488" t="s">
        <v>135</v>
      </c>
      <c r="E54" s="116" t="s">
        <v>1120</v>
      </c>
      <c r="F54" s="116" t="s">
        <v>139</v>
      </c>
      <c r="G54" s="116" t="s">
        <v>1113</v>
      </c>
      <c r="H54" s="483">
        <v>126703975.3898</v>
      </c>
      <c r="I54" s="496">
        <v>118.8211</v>
      </c>
      <c r="J54" s="485">
        <v>-8.0878219274220786E-3</v>
      </c>
      <c r="K54" s="485">
        <v>-5.1657422528642583E-3</v>
      </c>
      <c r="L54" s="485">
        <v>7.2407088479692128E-2</v>
      </c>
      <c r="M54" s="310"/>
      <c r="N54" s="310"/>
      <c r="O54" s="310"/>
      <c r="P54" s="169"/>
      <c r="Q54" s="202"/>
      <c r="R54" s="78"/>
      <c r="S54" s="78"/>
    </row>
    <row r="55" spans="1:19" ht="12.75" customHeight="1">
      <c r="A55" s="115" t="s">
        <v>1108</v>
      </c>
      <c r="B55" s="486" t="s">
        <v>1108</v>
      </c>
      <c r="C55" s="487" t="s">
        <v>1108</v>
      </c>
      <c r="D55" s="488" t="s">
        <v>1108</v>
      </c>
      <c r="E55" s="116" t="s">
        <v>1108</v>
      </c>
      <c r="F55" s="116" t="s">
        <v>140</v>
      </c>
      <c r="G55" s="116" t="s">
        <v>1113</v>
      </c>
      <c r="H55" s="483">
        <v>464127.82</v>
      </c>
      <c r="I55" s="496">
        <v>118.1255</v>
      </c>
      <c r="J55" s="485">
        <v>0.28936897527029259</v>
      </c>
      <c r="K55" s="485">
        <v>-5.6058456376965049E-3</v>
      </c>
      <c r="L55" s="485">
        <v>6.6730686454997912E-2</v>
      </c>
      <c r="M55" s="310"/>
      <c r="N55" s="310"/>
      <c r="O55" s="310"/>
      <c r="P55" s="169"/>
      <c r="Q55" s="202"/>
      <c r="R55" s="78"/>
      <c r="S55" s="78"/>
    </row>
    <row r="56" spans="1:19" ht="12.75" customHeight="1">
      <c r="A56" s="138" t="s">
        <v>1192</v>
      </c>
      <c r="B56" s="486">
        <v>61691616181</v>
      </c>
      <c r="C56" s="487" t="s">
        <v>1193</v>
      </c>
      <c r="D56" s="488" t="s">
        <v>135</v>
      </c>
      <c r="E56" s="116" t="s">
        <v>1112</v>
      </c>
      <c r="F56" s="116" t="s">
        <v>139</v>
      </c>
      <c r="G56" s="116" t="s">
        <v>1113</v>
      </c>
      <c r="H56" s="483">
        <v>95648894.476099998</v>
      </c>
      <c r="I56" s="496">
        <v>104.90049999999999</v>
      </c>
      <c r="J56" s="485">
        <v>1.6710553481090074E-2</v>
      </c>
      <c r="K56" s="485">
        <v>-2.4246873070854491E-4</v>
      </c>
      <c r="L56" s="485">
        <v>0.19245510693506307</v>
      </c>
      <c r="M56" s="310"/>
      <c r="N56" s="310"/>
      <c r="O56" s="310"/>
      <c r="P56" s="169"/>
      <c r="Q56" s="202"/>
      <c r="R56" s="78"/>
      <c r="S56" s="78"/>
    </row>
    <row r="57" spans="1:19" ht="13.5" customHeight="1">
      <c r="A57" s="115" t="s">
        <v>1108</v>
      </c>
      <c r="B57" s="486" t="s">
        <v>1108</v>
      </c>
      <c r="C57" s="487" t="s">
        <v>1108</v>
      </c>
      <c r="D57" s="488" t="s">
        <v>1108</v>
      </c>
      <c r="E57" s="116" t="s">
        <v>1108</v>
      </c>
      <c r="F57" s="116" t="s">
        <v>140</v>
      </c>
      <c r="G57" s="116" t="s">
        <v>1113</v>
      </c>
      <c r="H57" s="483">
        <v>2378449.0937000001</v>
      </c>
      <c r="I57" s="496">
        <v>103.8305</v>
      </c>
      <c r="J57" s="485">
        <v>-0.22887800267393899</v>
      </c>
      <c r="K57" s="485">
        <v>-1.0872969782038666E-3</v>
      </c>
      <c r="L57" s="485">
        <v>0.18175090051852583</v>
      </c>
      <c r="M57" s="310"/>
      <c r="N57" s="310"/>
      <c r="O57" s="310"/>
      <c r="P57" s="169"/>
      <c r="Q57" s="202"/>
      <c r="R57" s="78"/>
      <c r="S57" s="78"/>
    </row>
    <row r="58" spans="1:19" ht="13.5" customHeight="1">
      <c r="A58" s="497" t="s">
        <v>1194</v>
      </c>
      <c r="B58" s="486" t="s">
        <v>1195</v>
      </c>
      <c r="C58" s="487" t="s">
        <v>1196</v>
      </c>
      <c r="D58" s="488" t="s">
        <v>135</v>
      </c>
      <c r="E58" s="116" t="s">
        <v>1140</v>
      </c>
      <c r="F58" s="116" t="s">
        <v>139</v>
      </c>
      <c r="G58" s="116" t="s">
        <v>1113</v>
      </c>
      <c r="H58" s="483">
        <v>92915776.122400001</v>
      </c>
      <c r="I58" s="496">
        <v>877.20360000000005</v>
      </c>
      <c r="J58" s="485">
        <v>0.17051379613355122</v>
      </c>
      <c r="K58" s="485">
        <v>9.2769073563037097E-4</v>
      </c>
      <c r="L58" s="485">
        <v>0.11783046190841384</v>
      </c>
      <c r="M58" s="310"/>
      <c r="N58" s="310"/>
      <c r="O58" s="310"/>
      <c r="P58" s="169"/>
      <c r="Q58" s="202"/>
      <c r="R58" s="78"/>
      <c r="S58" s="78"/>
    </row>
    <row r="59" spans="1:19" s="274" customFormat="1" ht="12.75" customHeight="1">
      <c r="A59" s="497" t="s">
        <v>1108</v>
      </c>
      <c r="B59" s="486" t="s">
        <v>1108</v>
      </c>
      <c r="C59" s="487" t="s">
        <v>1108</v>
      </c>
      <c r="D59" s="488" t="s">
        <v>1108</v>
      </c>
      <c r="E59" s="116" t="s">
        <v>1108</v>
      </c>
      <c r="F59" s="116" t="s">
        <v>140</v>
      </c>
      <c r="G59" s="116" t="s">
        <v>1113</v>
      </c>
      <c r="H59" s="483">
        <v>34236641.852499999</v>
      </c>
      <c r="I59" s="496">
        <v>865.34709999999995</v>
      </c>
      <c r="J59" s="485">
        <v>2.4608882093732687E-2</v>
      </c>
      <c r="K59" s="485">
        <v>5.156482475161539E-4</v>
      </c>
      <c r="L59" s="485">
        <v>0.11329783449952502</v>
      </c>
      <c r="M59" s="310"/>
      <c r="N59" s="310"/>
      <c r="O59" s="310"/>
      <c r="P59" s="169"/>
      <c r="Q59" s="202"/>
      <c r="R59" s="78"/>
      <c r="S59" s="78"/>
    </row>
    <row r="60" spans="1:19" ht="13.5" customHeight="1">
      <c r="A60" s="138"/>
      <c r="B60" s="486"/>
      <c r="C60" s="487"/>
      <c r="D60" s="488"/>
      <c r="E60" s="116"/>
      <c r="F60" s="116" t="s">
        <v>141</v>
      </c>
      <c r="G60" s="116" t="s">
        <v>1113</v>
      </c>
      <c r="H60" s="483">
        <v>7083308.0548999999</v>
      </c>
      <c r="I60" s="484">
        <v>874.53420000000006</v>
      </c>
      <c r="J60" s="485">
        <v>7.93908077947858E-3</v>
      </c>
      <c r="K60" s="485">
        <v>1.1433648166037091E-3</v>
      </c>
      <c r="L60" s="485" t="s">
        <v>1108</v>
      </c>
      <c r="M60" s="310"/>
      <c r="N60" s="310"/>
      <c r="O60" s="310"/>
      <c r="P60" s="169"/>
      <c r="Q60" s="202"/>
      <c r="R60" s="78"/>
      <c r="S60" s="78"/>
    </row>
    <row r="61" spans="1:19" ht="12.75" customHeight="1">
      <c r="A61" s="138" t="s">
        <v>1197</v>
      </c>
      <c r="B61" s="486" t="s">
        <v>1198</v>
      </c>
      <c r="C61" s="487" t="s">
        <v>1199</v>
      </c>
      <c r="D61" s="488" t="s">
        <v>135</v>
      </c>
      <c r="E61" s="116" t="s">
        <v>1112</v>
      </c>
      <c r="F61" s="116" t="s">
        <v>139</v>
      </c>
      <c r="G61" s="116" t="s">
        <v>1117</v>
      </c>
      <c r="H61" s="483">
        <v>131326690.2695</v>
      </c>
      <c r="I61" s="484">
        <v>947.91319999999996</v>
      </c>
      <c r="J61" s="485">
        <v>5.4427145454635673E-2</v>
      </c>
      <c r="K61" s="485">
        <v>5.4640519520359199E-3</v>
      </c>
      <c r="L61" s="485">
        <v>0.17432870686393565</v>
      </c>
      <c r="M61" s="310"/>
      <c r="N61" s="310"/>
      <c r="O61" s="310"/>
      <c r="P61" s="169"/>
      <c r="Q61" s="202"/>
      <c r="R61" s="78"/>
      <c r="S61" s="78"/>
    </row>
    <row r="62" spans="1:19" ht="12.75" customHeight="1">
      <c r="A62" s="138" t="s">
        <v>1108</v>
      </c>
      <c r="B62" s="486" t="s">
        <v>1108</v>
      </c>
      <c r="C62" s="487" t="s">
        <v>1108</v>
      </c>
      <c r="D62" s="488" t="s">
        <v>1108</v>
      </c>
      <c r="E62" s="116" t="s">
        <v>1108</v>
      </c>
      <c r="F62" s="116" t="s">
        <v>140</v>
      </c>
      <c r="G62" s="116" t="s">
        <v>1117</v>
      </c>
      <c r="H62" s="483">
        <v>6244014.1169999996</v>
      </c>
      <c r="I62" s="484">
        <v>900.64290000000005</v>
      </c>
      <c r="J62" s="485">
        <v>-9.270958558177167E-3</v>
      </c>
      <c r="K62" s="485">
        <v>4.6020315730732619E-3</v>
      </c>
      <c r="L62" s="485">
        <v>0.16465732114419618</v>
      </c>
      <c r="M62" s="310"/>
      <c r="N62" s="310"/>
      <c r="O62" s="310"/>
      <c r="P62" s="169"/>
      <c r="Q62" s="202"/>
      <c r="R62" s="78"/>
      <c r="S62" s="78"/>
    </row>
    <row r="63" spans="1:19" ht="12.75" customHeight="1">
      <c r="A63" s="138" t="s">
        <v>1108</v>
      </c>
      <c r="B63" s="486" t="s">
        <v>1108</v>
      </c>
      <c r="C63" s="487" t="s">
        <v>1108</v>
      </c>
      <c r="D63" s="488" t="s">
        <v>1108</v>
      </c>
      <c r="E63" s="116" t="s">
        <v>1108</v>
      </c>
      <c r="F63" s="116" t="s">
        <v>141</v>
      </c>
      <c r="G63" s="116" t="s">
        <v>1117</v>
      </c>
      <c r="H63" s="483">
        <v>8.4572000000000003</v>
      </c>
      <c r="I63" s="484">
        <v>0</v>
      </c>
      <c r="J63" s="485">
        <v>7.2292026439588764E-3</v>
      </c>
      <c r="K63" s="485" t="s">
        <v>1108</v>
      </c>
      <c r="L63" s="485" t="s">
        <v>1108</v>
      </c>
      <c r="M63" s="310"/>
      <c r="N63" s="310"/>
      <c r="O63" s="310"/>
      <c r="P63" s="247"/>
      <c r="Q63" s="248"/>
      <c r="R63" s="78"/>
      <c r="S63" s="78"/>
    </row>
    <row r="64" spans="1:19" ht="12.75" customHeight="1">
      <c r="A64" s="138" t="s">
        <v>1200</v>
      </c>
      <c r="B64" s="196">
        <v>74643964821</v>
      </c>
      <c r="C64" s="292" t="s">
        <v>1201</v>
      </c>
      <c r="D64" s="481" t="s">
        <v>135</v>
      </c>
      <c r="E64" s="116" t="s">
        <v>1120</v>
      </c>
      <c r="F64" s="116" t="s">
        <v>1108</v>
      </c>
      <c r="G64" s="116" t="s">
        <v>1117</v>
      </c>
      <c r="H64" s="483">
        <v>284666940.88999999</v>
      </c>
      <c r="I64" s="484">
        <v>130.84501138425216</v>
      </c>
      <c r="J64" s="485">
        <v>-1.0468106800002652E-2</v>
      </c>
      <c r="K64" s="485">
        <v>1.4225623293695477E-4</v>
      </c>
      <c r="L64" s="485">
        <v>1.0074625918161662E-3</v>
      </c>
      <c r="M64" s="310"/>
      <c r="N64" s="310"/>
      <c r="O64" s="310"/>
      <c r="P64" s="249"/>
      <c r="Q64" s="202"/>
      <c r="R64" s="78"/>
      <c r="S64" s="78"/>
    </row>
    <row r="65" spans="1:19" ht="12.75" customHeight="1">
      <c r="A65" s="138" t="s">
        <v>1211</v>
      </c>
      <c r="B65" s="196" t="s">
        <v>1212</v>
      </c>
      <c r="C65" s="292" t="s">
        <v>1213</v>
      </c>
      <c r="D65" s="481" t="s">
        <v>89</v>
      </c>
      <c r="E65" s="116" t="s">
        <v>1140</v>
      </c>
      <c r="F65" s="116" t="s">
        <v>1108</v>
      </c>
      <c r="G65" s="116" t="s">
        <v>1113</v>
      </c>
      <c r="H65" s="117">
        <v>59506182.240000002</v>
      </c>
      <c r="I65" s="118">
        <v>752.09548008545141</v>
      </c>
      <c r="J65" s="485">
        <v>8.7299598850715254E-2</v>
      </c>
      <c r="K65" s="485">
        <v>-3.474223009391264E-3</v>
      </c>
      <c r="L65" s="485">
        <v>7.3171884877141435E-2</v>
      </c>
      <c r="M65" s="310"/>
      <c r="N65" s="310"/>
      <c r="O65" s="310"/>
      <c r="P65" s="169"/>
      <c r="Q65" s="202"/>
      <c r="R65" s="78"/>
      <c r="S65" s="78"/>
    </row>
    <row r="66" spans="1:19" ht="12.75" customHeight="1">
      <c r="A66" s="491" t="s">
        <v>1214</v>
      </c>
      <c r="B66" s="196">
        <v>89809469629</v>
      </c>
      <c r="C66" s="292" t="s">
        <v>1215</v>
      </c>
      <c r="D66" s="481" t="s">
        <v>89</v>
      </c>
      <c r="E66" s="482" t="s">
        <v>1120</v>
      </c>
      <c r="F66" s="482" t="s">
        <v>1108</v>
      </c>
      <c r="G66" s="482" t="s">
        <v>1113</v>
      </c>
      <c r="H66" s="117">
        <v>111329992.36</v>
      </c>
      <c r="I66" s="118">
        <v>758.06353273502634</v>
      </c>
      <c r="J66" s="485">
        <v>-1.7996387320924345E-2</v>
      </c>
      <c r="K66" s="485">
        <v>-2.1360306638451565E-4</v>
      </c>
      <c r="L66" s="485">
        <v>-1.3130267974550414E-3</v>
      </c>
      <c r="M66" s="310"/>
      <c r="N66" s="310"/>
      <c r="O66" s="310"/>
      <c r="P66" s="169"/>
      <c r="Q66" s="202"/>
      <c r="R66" s="78"/>
      <c r="S66" s="78"/>
    </row>
    <row r="67" spans="1:19" ht="12.75" customHeight="1">
      <c r="A67" s="138" t="s">
        <v>1216</v>
      </c>
      <c r="B67" s="196">
        <v>85535430386</v>
      </c>
      <c r="C67" s="292" t="s">
        <v>1217</v>
      </c>
      <c r="D67" s="481" t="s">
        <v>89</v>
      </c>
      <c r="E67" s="482" t="s">
        <v>1112</v>
      </c>
      <c r="F67" s="482" t="s">
        <v>1108</v>
      </c>
      <c r="G67" s="482" t="s">
        <v>1117</v>
      </c>
      <c r="H67" s="117">
        <v>150326841.41</v>
      </c>
      <c r="I67" s="118">
        <v>49.518843909086428</v>
      </c>
      <c r="J67" s="485">
        <v>6.1024479162638867E-2</v>
      </c>
      <c r="K67" s="485">
        <v>1.1738748834652757E-2</v>
      </c>
      <c r="L67" s="485">
        <v>0.18177257594680496</v>
      </c>
      <c r="M67" s="310"/>
      <c r="N67" s="310"/>
      <c r="O67" s="310"/>
      <c r="P67" s="169"/>
      <c r="Q67" s="202"/>
      <c r="R67" s="78"/>
      <c r="S67" s="78"/>
    </row>
    <row r="68" spans="1:19" ht="12.75" customHeight="1">
      <c r="A68" s="138" t="s">
        <v>1218</v>
      </c>
      <c r="B68" s="196">
        <v>40425097619</v>
      </c>
      <c r="C68" s="292" t="s">
        <v>1219</v>
      </c>
      <c r="D68" s="481" t="s">
        <v>89</v>
      </c>
      <c r="E68" s="482" t="s">
        <v>1112</v>
      </c>
      <c r="F68" s="482" t="s">
        <v>1108</v>
      </c>
      <c r="G68" s="482" t="s">
        <v>1113</v>
      </c>
      <c r="H68" s="117">
        <v>18013931.059999999</v>
      </c>
      <c r="I68" s="118">
        <v>763.53089282652979</v>
      </c>
      <c r="J68" s="485">
        <v>-2.018154820703999E-3</v>
      </c>
      <c r="K68" s="485">
        <v>1.8504964624999065E-3</v>
      </c>
      <c r="L68" s="485">
        <v>6.5703933720181018E-2</v>
      </c>
      <c r="M68" s="310"/>
      <c r="N68" s="310"/>
      <c r="O68" s="310"/>
      <c r="P68" s="169"/>
      <c r="Q68" s="202"/>
      <c r="R68" s="78"/>
      <c r="S68" s="78"/>
    </row>
    <row r="69" spans="1:19" ht="12.75" customHeight="1">
      <c r="A69" s="138" t="s">
        <v>1220</v>
      </c>
      <c r="B69" s="196" t="s">
        <v>1221</v>
      </c>
      <c r="C69" s="292" t="s">
        <v>1222</v>
      </c>
      <c r="D69" s="481" t="s">
        <v>89</v>
      </c>
      <c r="E69" s="482" t="s">
        <v>1140</v>
      </c>
      <c r="F69" s="482" t="s">
        <v>1108</v>
      </c>
      <c r="G69" s="482" t="s">
        <v>1113</v>
      </c>
      <c r="H69" s="117">
        <v>19334397.18</v>
      </c>
      <c r="I69" s="118">
        <v>784.43838878707334</v>
      </c>
      <c r="J69" s="485">
        <v>4.956792192337911E-3</v>
      </c>
      <c r="K69" s="485">
        <v>-1.8189192339572724E-3</v>
      </c>
      <c r="L69" s="485">
        <v>2.1326321948226257E-2</v>
      </c>
      <c r="M69" s="310"/>
      <c r="N69" s="310"/>
      <c r="O69" s="310"/>
      <c r="P69" s="169"/>
      <c r="Q69" s="202"/>
      <c r="R69" s="78"/>
      <c r="S69" s="78"/>
    </row>
    <row r="70" spans="1:19" ht="12.75" customHeight="1">
      <c r="A70" s="138" t="s">
        <v>1223</v>
      </c>
      <c r="B70" s="196">
        <v>55749429688</v>
      </c>
      <c r="C70" s="292" t="s">
        <v>1224</v>
      </c>
      <c r="D70" s="481" t="s">
        <v>89</v>
      </c>
      <c r="E70" s="482" t="s">
        <v>1140</v>
      </c>
      <c r="F70" s="482" t="s">
        <v>1108</v>
      </c>
      <c r="G70" s="482" t="s">
        <v>1113</v>
      </c>
      <c r="H70" s="117">
        <v>29859792.199999999</v>
      </c>
      <c r="I70" s="118">
        <v>768.17198071297616</v>
      </c>
      <c r="J70" s="485">
        <v>5.8387333794700513E-3</v>
      </c>
      <c r="K70" s="485">
        <v>-9.4292435120879592E-4</v>
      </c>
      <c r="L70" s="485">
        <v>1.1917528200811045E-2</v>
      </c>
      <c r="M70" s="310"/>
      <c r="N70" s="310"/>
      <c r="O70" s="310"/>
      <c r="P70" s="169"/>
      <c r="Q70" s="202"/>
      <c r="R70" s="78"/>
      <c r="S70" s="78"/>
    </row>
    <row r="71" spans="1:19" ht="12.75" customHeight="1">
      <c r="A71" s="115" t="s">
        <v>1225</v>
      </c>
      <c r="B71" s="196" t="s">
        <v>1226</v>
      </c>
      <c r="C71" s="292" t="s">
        <v>1227</v>
      </c>
      <c r="D71" s="481" t="s">
        <v>89</v>
      </c>
      <c r="E71" s="116" t="s">
        <v>1140</v>
      </c>
      <c r="F71" s="116" t="s">
        <v>1108</v>
      </c>
      <c r="G71" s="116" t="s">
        <v>1157</v>
      </c>
      <c r="H71" s="483">
        <v>16578671.640000001</v>
      </c>
      <c r="I71" s="484">
        <v>708.65512145056516</v>
      </c>
      <c r="J71" s="485">
        <v>-8.3406359325521873E-3</v>
      </c>
      <c r="K71" s="485">
        <v>1.7650412275787009E-3</v>
      </c>
      <c r="L71" s="485">
        <v>6.162755336672765E-2</v>
      </c>
      <c r="M71" s="310"/>
      <c r="N71" s="310"/>
      <c r="O71" s="310"/>
      <c r="P71" s="169"/>
      <c r="Q71" s="202"/>
      <c r="R71" s="78"/>
      <c r="S71" s="78"/>
    </row>
    <row r="72" spans="1:19" ht="12.75" customHeight="1">
      <c r="A72" s="115" t="s">
        <v>1228</v>
      </c>
      <c r="B72" s="196" t="s">
        <v>1229</v>
      </c>
      <c r="C72" s="292" t="s">
        <v>1230</v>
      </c>
      <c r="D72" s="481" t="s">
        <v>89</v>
      </c>
      <c r="E72" s="116" t="s">
        <v>1120</v>
      </c>
      <c r="F72" s="116" t="s">
        <v>1108</v>
      </c>
      <c r="G72" s="116" t="s">
        <v>1113</v>
      </c>
      <c r="H72" s="483">
        <v>56982188.280000001</v>
      </c>
      <c r="I72" s="484">
        <v>748.02172202640315</v>
      </c>
      <c r="J72" s="485">
        <v>-6.8852903950765931E-2</v>
      </c>
      <c r="K72" s="485">
        <v>-6.219042151421883E-4</v>
      </c>
      <c r="L72" s="485">
        <v>2.0710607335869824E-3</v>
      </c>
      <c r="M72" s="310"/>
      <c r="N72" s="310"/>
      <c r="O72" s="310"/>
      <c r="P72" s="169"/>
      <c r="Q72" s="202"/>
      <c r="R72" s="78"/>
      <c r="S72" s="78"/>
    </row>
    <row r="73" spans="1:19" ht="12.75" customHeight="1">
      <c r="A73" s="115" t="s">
        <v>1231</v>
      </c>
      <c r="B73" s="196">
        <v>61515780704</v>
      </c>
      <c r="C73" s="292" t="s">
        <v>1232</v>
      </c>
      <c r="D73" s="481" t="s">
        <v>89</v>
      </c>
      <c r="E73" s="116" t="s">
        <v>1120</v>
      </c>
      <c r="F73" s="116" t="s">
        <v>1108</v>
      </c>
      <c r="G73" s="116" t="s">
        <v>1117</v>
      </c>
      <c r="H73" s="483">
        <v>284470142.72000003</v>
      </c>
      <c r="I73" s="484">
        <v>133.20563010367627</v>
      </c>
      <c r="J73" s="485">
        <v>-1.7342658329356775E-3</v>
      </c>
      <c r="K73" s="485">
        <v>-2.0001479837827851E-5</v>
      </c>
      <c r="L73" s="485">
        <v>3.1448498133790359E-4</v>
      </c>
      <c r="M73" s="310"/>
      <c r="N73" s="310"/>
      <c r="O73" s="310"/>
      <c r="P73" s="169"/>
      <c r="Q73" s="202"/>
      <c r="R73" s="78"/>
      <c r="S73" s="78"/>
    </row>
    <row r="74" spans="1:19" ht="12.75" customHeight="1">
      <c r="A74" s="115" t="s">
        <v>1233</v>
      </c>
      <c r="B74" s="196">
        <v>16128752508</v>
      </c>
      <c r="C74" s="292" t="s">
        <v>1234</v>
      </c>
      <c r="D74" s="481" t="s">
        <v>89</v>
      </c>
      <c r="E74" s="116" t="s">
        <v>1116</v>
      </c>
      <c r="F74" s="116" t="s">
        <v>1108</v>
      </c>
      <c r="G74" s="116" t="s">
        <v>1113</v>
      </c>
      <c r="H74" s="483">
        <v>43956811.840000004</v>
      </c>
      <c r="I74" s="484">
        <v>106.2433837759543</v>
      </c>
      <c r="J74" s="485">
        <v>1.9287483347352197E-3</v>
      </c>
      <c r="K74" s="485">
        <v>-3.3902458050771855E-3</v>
      </c>
      <c r="L74" s="485">
        <v>9.0098157366721221E-2</v>
      </c>
      <c r="M74" s="310"/>
      <c r="N74" s="310"/>
      <c r="O74" s="310"/>
      <c r="P74" s="169"/>
      <c r="Q74" s="202"/>
      <c r="R74" s="78"/>
      <c r="S74" s="78"/>
    </row>
    <row r="75" spans="1:19" ht="12.75" customHeight="1">
      <c r="A75" s="115" t="s">
        <v>1235</v>
      </c>
      <c r="B75" s="196" t="s">
        <v>1236</v>
      </c>
      <c r="C75" s="292" t="s">
        <v>1237</v>
      </c>
      <c r="D75" s="481" t="s">
        <v>1238</v>
      </c>
      <c r="E75" s="116" t="s">
        <v>1120</v>
      </c>
      <c r="F75" s="116" t="s">
        <v>1108</v>
      </c>
      <c r="G75" s="116" t="s">
        <v>1113</v>
      </c>
      <c r="H75" s="483">
        <v>1738357877.8299999</v>
      </c>
      <c r="I75" s="484">
        <v>1073.0006097569999</v>
      </c>
      <c r="J75" s="485">
        <v>8.1433866847964165E-3</v>
      </c>
      <c r="K75" s="485">
        <v>-4.3414459180771692E-3</v>
      </c>
      <c r="L75" s="485">
        <v>4.3244629754727315E-2</v>
      </c>
      <c r="M75" s="310"/>
      <c r="N75" s="310"/>
      <c r="O75" s="310"/>
      <c r="P75" s="169"/>
      <c r="Q75" s="202"/>
      <c r="R75" s="78"/>
      <c r="S75" s="78"/>
    </row>
    <row r="76" spans="1:19" ht="12.75" customHeight="1">
      <c r="A76" s="138" t="s">
        <v>1239</v>
      </c>
      <c r="B76" s="196">
        <v>97407922886</v>
      </c>
      <c r="C76" s="292" t="s">
        <v>1240</v>
      </c>
      <c r="D76" s="481" t="s">
        <v>1238</v>
      </c>
      <c r="E76" s="116" t="s">
        <v>1120</v>
      </c>
      <c r="F76" s="116" t="s">
        <v>1108</v>
      </c>
      <c r="G76" s="116" t="s">
        <v>1113</v>
      </c>
      <c r="H76" s="483">
        <v>1037310332.21</v>
      </c>
      <c r="I76" s="484">
        <v>920.67053540193285</v>
      </c>
      <c r="J76" s="485">
        <v>1.9639053915887494E-2</v>
      </c>
      <c r="K76" s="485">
        <v>-3.0826311656720895E-3</v>
      </c>
      <c r="L76" s="485">
        <v>4.7423834516841623E-2</v>
      </c>
      <c r="M76" s="310"/>
      <c r="N76" s="310"/>
      <c r="O76" s="310"/>
      <c r="P76" s="169"/>
      <c r="Q76" s="202"/>
      <c r="R76" s="78"/>
      <c r="S76" s="78"/>
    </row>
    <row r="77" spans="1:19" ht="12.75" customHeight="1">
      <c r="A77" s="115" t="s">
        <v>1241</v>
      </c>
      <c r="B77" s="196" t="s">
        <v>1242</v>
      </c>
      <c r="C77" s="292" t="s">
        <v>1243</v>
      </c>
      <c r="D77" s="481" t="s">
        <v>1238</v>
      </c>
      <c r="E77" s="116" t="s">
        <v>1120</v>
      </c>
      <c r="F77" s="116" t="s">
        <v>139</v>
      </c>
      <c r="G77" s="116" t="s">
        <v>1157</v>
      </c>
      <c r="H77" s="483">
        <v>26088066.079</v>
      </c>
      <c r="I77" s="484">
        <v>738.36270000000002</v>
      </c>
      <c r="J77" s="485">
        <v>-9.157396137969287E-3</v>
      </c>
      <c r="K77" s="485">
        <v>1.726712140347475E-3</v>
      </c>
      <c r="L77" s="485">
        <v>2.9712309732043307E-2</v>
      </c>
      <c r="M77" s="310"/>
      <c r="N77" s="310"/>
      <c r="O77" s="310"/>
      <c r="P77" s="169"/>
      <c r="Q77" s="202"/>
      <c r="R77" s="78"/>
      <c r="S77" s="78"/>
    </row>
    <row r="78" spans="1:19" ht="12.75" customHeight="1">
      <c r="A78" s="115" t="s">
        <v>1108</v>
      </c>
      <c r="B78" s="196" t="s">
        <v>1108</v>
      </c>
      <c r="C78" s="292" t="s">
        <v>1108</v>
      </c>
      <c r="D78" s="481" t="s">
        <v>1108</v>
      </c>
      <c r="E78" s="116" t="s">
        <v>1108</v>
      </c>
      <c r="F78" s="116" t="s">
        <v>140</v>
      </c>
      <c r="G78" s="116" t="s">
        <v>1157</v>
      </c>
      <c r="H78" s="483">
        <v>11330261.845899999</v>
      </c>
      <c r="I78" s="484">
        <v>733.47950000000003</v>
      </c>
      <c r="J78" s="485">
        <v>-1.1174677855310344E-2</v>
      </c>
      <c r="K78" s="485">
        <v>1.5566004660794164E-3</v>
      </c>
      <c r="L78" s="485">
        <v>2.8002156550305912E-2</v>
      </c>
      <c r="M78" s="310"/>
      <c r="N78" s="310"/>
      <c r="O78" s="310"/>
      <c r="P78" s="169"/>
      <c r="Q78" s="202"/>
      <c r="R78" s="78"/>
      <c r="S78" s="78"/>
    </row>
    <row r="79" spans="1:19" ht="12.75" customHeight="1">
      <c r="A79" s="115" t="s">
        <v>1108</v>
      </c>
      <c r="B79" s="196" t="s">
        <v>1108</v>
      </c>
      <c r="C79" s="292" t="s">
        <v>1108</v>
      </c>
      <c r="D79" s="481" t="s">
        <v>1108</v>
      </c>
      <c r="E79" s="116" t="s">
        <v>1108</v>
      </c>
      <c r="F79" s="116" t="s">
        <v>141</v>
      </c>
      <c r="G79" s="116" t="s">
        <v>1157</v>
      </c>
      <c r="H79" s="483">
        <v>1777505.8655999999</v>
      </c>
      <c r="I79" s="484">
        <v>728.61839999999995</v>
      </c>
      <c r="J79" s="485">
        <v>-1.0297620777262706E-2</v>
      </c>
      <c r="K79" s="485">
        <v>1.3860533526370844E-3</v>
      </c>
      <c r="L79" s="485">
        <v>2.6289222960137915E-2</v>
      </c>
      <c r="M79" s="310"/>
      <c r="N79" s="310"/>
      <c r="O79" s="310"/>
      <c r="P79" s="169"/>
      <c r="Q79" s="202"/>
      <c r="R79" s="78"/>
      <c r="S79" s="78"/>
    </row>
    <row r="80" spans="1:19" ht="12.75" customHeight="1">
      <c r="A80" s="115" t="s">
        <v>1244</v>
      </c>
      <c r="B80" s="196" t="s">
        <v>1245</v>
      </c>
      <c r="C80" s="292" t="s">
        <v>1246</v>
      </c>
      <c r="D80" s="481" t="s">
        <v>1238</v>
      </c>
      <c r="E80" s="116" t="s">
        <v>1120</v>
      </c>
      <c r="F80" s="116" t="s">
        <v>139</v>
      </c>
      <c r="G80" s="116" t="s">
        <v>1157</v>
      </c>
      <c r="H80" s="483">
        <v>32952845.071899999</v>
      </c>
      <c r="I80" s="484">
        <v>718.85080000000005</v>
      </c>
      <c r="J80" s="485">
        <v>-9.201699081920367E-3</v>
      </c>
      <c r="K80" s="485">
        <v>1.6819359233803954E-3</v>
      </c>
      <c r="L80" s="485">
        <v>2.960280406172755E-2</v>
      </c>
      <c r="M80" s="310"/>
      <c r="N80" s="310"/>
      <c r="O80" s="310"/>
      <c r="P80" s="169"/>
      <c r="Q80" s="202"/>
      <c r="R80" s="78"/>
      <c r="S80" s="78"/>
    </row>
    <row r="81" spans="1:19" ht="12.75" customHeight="1">
      <c r="A81" s="115" t="s">
        <v>1108</v>
      </c>
      <c r="B81" s="196" t="s">
        <v>1108</v>
      </c>
      <c r="C81" s="292" t="s">
        <v>1108</v>
      </c>
      <c r="D81" s="481" t="s">
        <v>1108</v>
      </c>
      <c r="E81" s="116" t="s">
        <v>1108</v>
      </c>
      <c r="F81" s="116" t="s">
        <v>140</v>
      </c>
      <c r="G81" s="116" t="s">
        <v>1157</v>
      </c>
      <c r="H81" s="483">
        <v>14001330.899599999</v>
      </c>
      <c r="I81" s="484">
        <v>716.71960000000001</v>
      </c>
      <c r="J81" s="485">
        <v>-1.177565667766578E-2</v>
      </c>
      <c r="K81" s="485">
        <v>1.5972073823193877E-3</v>
      </c>
      <c r="L81" s="485">
        <v>2.874776585787675E-2</v>
      </c>
      <c r="M81" s="310"/>
      <c r="N81" s="310"/>
      <c r="O81" s="310"/>
      <c r="P81" s="169"/>
      <c r="Q81" s="202"/>
      <c r="R81" s="78"/>
      <c r="S81" s="78"/>
    </row>
    <row r="82" spans="1:19" ht="12.75" customHeight="1">
      <c r="A82" s="115" t="s">
        <v>1108</v>
      </c>
      <c r="B82" s="196" t="s">
        <v>1108</v>
      </c>
      <c r="C82" s="292" t="s">
        <v>1108</v>
      </c>
      <c r="D82" s="481" t="s">
        <v>1108</v>
      </c>
      <c r="E82" s="116" t="s">
        <v>1108</v>
      </c>
      <c r="F82" s="116" t="s">
        <v>141</v>
      </c>
      <c r="G82" s="116" t="s">
        <v>1157</v>
      </c>
      <c r="H82" s="483">
        <v>3503239.1790999998</v>
      </c>
      <c r="I82" s="484">
        <v>714.59870000000001</v>
      </c>
      <c r="J82" s="485">
        <v>-9.3700196167795236E-3</v>
      </c>
      <c r="K82" s="485">
        <v>1.5118454945233228E-3</v>
      </c>
      <c r="L82" s="485">
        <v>2.7889018535502519E-2</v>
      </c>
      <c r="M82" s="310"/>
      <c r="N82" s="310"/>
      <c r="O82" s="310"/>
      <c r="P82" s="169"/>
      <c r="Q82" s="202"/>
      <c r="R82" s="78"/>
      <c r="S82" s="78"/>
    </row>
    <row r="83" spans="1:19" ht="12.75" customHeight="1">
      <c r="A83" s="115" t="s">
        <v>1247</v>
      </c>
      <c r="B83" s="196">
        <v>30096106301</v>
      </c>
      <c r="C83" s="292" t="s">
        <v>1248</v>
      </c>
      <c r="D83" s="481" t="s">
        <v>1238</v>
      </c>
      <c r="E83" s="116" t="s">
        <v>1120</v>
      </c>
      <c r="F83" s="116" t="s">
        <v>1108</v>
      </c>
      <c r="G83" s="116" t="s">
        <v>1157</v>
      </c>
      <c r="H83" s="483">
        <v>423952850.55000001</v>
      </c>
      <c r="I83" s="484">
        <v>928.86998919455289</v>
      </c>
      <c r="J83" s="485">
        <v>1.2040388463613327E-2</v>
      </c>
      <c r="K83" s="485">
        <v>1.9263574243297832E-3</v>
      </c>
      <c r="L83" s="485">
        <v>1.9810488508152924E-2</v>
      </c>
      <c r="M83" s="310"/>
      <c r="N83" s="310"/>
      <c r="O83" s="310"/>
      <c r="P83" s="169"/>
      <c r="Q83" s="202"/>
      <c r="R83" s="78"/>
      <c r="S83" s="78"/>
    </row>
    <row r="84" spans="1:19" ht="12.75" customHeight="1">
      <c r="A84" s="115" t="s">
        <v>1249</v>
      </c>
      <c r="B84" s="196">
        <v>18911840764</v>
      </c>
      <c r="C84" s="292" t="s">
        <v>1250</v>
      </c>
      <c r="D84" s="481" t="s">
        <v>1238</v>
      </c>
      <c r="E84" s="116" t="s">
        <v>1112</v>
      </c>
      <c r="F84" s="116" t="s">
        <v>1108</v>
      </c>
      <c r="G84" s="116" t="s">
        <v>1113</v>
      </c>
      <c r="H84" s="483">
        <v>237969562.53999999</v>
      </c>
      <c r="I84" s="484">
        <v>98.818222925995613</v>
      </c>
      <c r="J84" s="485">
        <v>2.3991963585794585E-2</v>
      </c>
      <c r="K84" s="485">
        <v>1.0899445771506144E-3</v>
      </c>
      <c r="L84" s="485">
        <v>0.15944158933434771</v>
      </c>
      <c r="M84" s="310"/>
      <c r="N84" s="310"/>
      <c r="O84" s="310"/>
      <c r="P84" s="169"/>
      <c r="Q84" s="202"/>
      <c r="R84" s="78"/>
      <c r="S84" s="78"/>
    </row>
    <row r="85" spans="1:19" ht="12.75" customHeight="1">
      <c r="A85" s="138" t="s">
        <v>1251</v>
      </c>
      <c r="B85" s="196" t="s">
        <v>1252</v>
      </c>
      <c r="C85" s="292" t="s">
        <v>1253</v>
      </c>
      <c r="D85" s="481" t="s">
        <v>1238</v>
      </c>
      <c r="E85" s="116" t="s">
        <v>1120</v>
      </c>
      <c r="F85" s="116"/>
      <c r="G85" s="116" t="s">
        <v>1113</v>
      </c>
      <c r="H85" s="483">
        <v>99691464.939999998</v>
      </c>
      <c r="I85" s="484">
        <v>749.54549098494613</v>
      </c>
      <c r="J85" s="485">
        <v>1.7421611460364157</v>
      </c>
      <c r="K85" s="485">
        <v>-2.0688553218051187E-4</v>
      </c>
      <c r="L85" s="485" t="s">
        <v>1108</v>
      </c>
      <c r="M85" s="310"/>
      <c r="N85" s="310"/>
      <c r="O85" s="310"/>
      <c r="P85" s="169"/>
      <c r="Q85" s="202"/>
      <c r="R85" s="78"/>
      <c r="S85" s="78"/>
    </row>
    <row r="86" spans="1:19" ht="12.75" customHeight="1">
      <c r="A86" s="115" t="s">
        <v>1254</v>
      </c>
      <c r="B86" s="196">
        <v>62937824927</v>
      </c>
      <c r="C86" s="292" t="s">
        <v>1255</v>
      </c>
      <c r="D86" s="481" t="s">
        <v>1238</v>
      </c>
      <c r="E86" s="116" t="s">
        <v>1140</v>
      </c>
      <c r="F86" s="116" t="s">
        <v>1108</v>
      </c>
      <c r="G86" s="116" t="s">
        <v>1113</v>
      </c>
      <c r="H86" s="483">
        <v>40531160.039999999</v>
      </c>
      <c r="I86" s="484">
        <v>808.61456179776621</v>
      </c>
      <c r="J86" s="485">
        <v>5.4914933743110961E-2</v>
      </c>
      <c r="K86" s="485">
        <v>-5.6244461161480963E-5</v>
      </c>
      <c r="L86" s="485">
        <v>7.3791256627691038E-2</v>
      </c>
      <c r="M86" s="310"/>
      <c r="N86" s="310"/>
      <c r="O86" s="310"/>
      <c r="P86" s="169"/>
      <c r="Q86" s="202"/>
      <c r="R86" s="78"/>
      <c r="S86" s="78"/>
    </row>
    <row r="87" spans="1:19" ht="12.75" customHeight="1">
      <c r="A87" s="138" t="s">
        <v>1256</v>
      </c>
      <c r="B87" s="196">
        <v>52772437018</v>
      </c>
      <c r="C87" s="292" t="s">
        <v>1257</v>
      </c>
      <c r="D87" s="481" t="s">
        <v>1238</v>
      </c>
      <c r="E87" s="116" t="s">
        <v>1116</v>
      </c>
      <c r="F87" s="116" t="s">
        <v>1108</v>
      </c>
      <c r="G87" s="116" t="s">
        <v>1113</v>
      </c>
      <c r="H87" s="483">
        <v>235887950.55000001</v>
      </c>
      <c r="I87" s="484">
        <v>126.64722670272079</v>
      </c>
      <c r="J87" s="485">
        <v>2.4086658936638194E-2</v>
      </c>
      <c r="K87" s="485">
        <v>-1.5655165126867709E-3</v>
      </c>
      <c r="L87" s="485">
        <v>0.11677340647519707</v>
      </c>
      <c r="M87" s="310"/>
      <c r="N87" s="310"/>
      <c r="O87" s="310"/>
      <c r="P87" s="169"/>
      <c r="Q87" s="202"/>
      <c r="R87" s="78"/>
      <c r="S87" s="78"/>
    </row>
    <row r="88" spans="1:19" ht="12.75" customHeight="1">
      <c r="A88" s="115" t="s">
        <v>1258</v>
      </c>
      <c r="B88" s="196" t="s">
        <v>1259</v>
      </c>
      <c r="C88" s="292" t="s">
        <v>1260</v>
      </c>
      <c r="D88" s="481" t="s">
        <v>1238</v>
      </c>
      <c r="E88" s="116" t="s">
        <v>1140</v>
      </c>
      <c r="F88" s="116" t="s">
        <v>1108</v>
      </c>
      <c r="G88" s="116" t="s">
        <v>1113</v>
      </c>
      <c r="H88" s="483">
        <v>30854208.859999999</v>
      </c>
      <c r="I88" s="484">
        <v>739.50122118737806</v>
      </c>
      <c r="J88" s="485">
        <v>2.0198996941938274E-2</v>
      </c>
      <c r="K88" s="485">
        <v>3.9848518542642264E-3</v>
      </c>
      <c r="L88" s="485">
        <v>5.4696856330794352E-2</v>
      </c>
      <c r="M88" s="310"/>
      <c r="N88" s="310"/>
      <c r="O88" s="310"/>
      <c r="P88" s="169"/>
      <c r="Q88" s="202"/>
      <c r="R88" s="78"/>
      <c r="S88" s="78"/>
    </row>
    <row r="89" spans="1:19" s="274" customFormat="1" ht="12.75" customHeight="1">
      <c r="A89" s="115" t="s">
        <v>1261</v>
      </c>
      <c r="B89" s="196">
        <v>31076456551</v>
      </c>
      <c r="C89" s="292" t="s">
        <v>1262</v>
      </c>
      <c r="D89" s="481" t="s">
        <v>1238</v>
      </c>
      <c r="E89" s="116" t="s">
        <v>1120</v>
      </c>
      <c r="F89" s="116" t="s">
        <v>1108</v>
      </c>
      <c r="G89" s="116" t="s">
        <v>1117</v>
      </c>
      <c r="H89" s="483">
        <v>511535043.38</v>
      </c>
      <c r="I89" s="484">
        <v>105.71914472194294</v>
      </c>
      <c r="J89" s="485">
        <v>5.4475668544554878E-2</v>
      </c>
      <c r="K89" s="485">
        <v>-1.3947848611639557E-5</v>
      </c>
      <c r="L89" s="485">
        <v>9.8641079035806101E-3</v>
      </c>
      <c r="M89" s="310"/>
      <c r="N89" s="310"/>
      <c r="O89" s="310"/>
      <c r="P89" s="169"/>
      <c r="Q89" s="202"/>
      <c r="R89" s="78"/>
      <c r="S89" s="78"/>
    </row>
    <row r="90" spans="1:19" ht="12.75" customHeight="1">
      <c r="A90" s="115" t="s">
        <v>1263</v>
      </c>
      <c r="B90" s="196">
        <v>66324185184</v>
      </c>
      <c r="C90" s="292" t="s">
        <v>1264</v>
      </c>
      <c r="D90" s="481" t="s">
        <v>1238</v>
      </c>
      <c r="E90" s="116" t="s">
        <v>1120</v>
      </c>
      <c r="F90" s="116" t="s">
        <v>1108</v>
      </c>
      <c r="G90" s="116" t="s">
        <v>1117</v>
      </c>
      <c r="H90" s="483">
        <v>588068232.23000002</v>
      </c>
      <c r="I90" s="484">
        <v>143.64411557013557</v>
      </c>
      <c r="J90" s="485">
        <v>2.3792194001567957E-2</v>
      </c>
      <c r="K90" s="485">
        <v>1.6293339538231422E-5</v>
      </c>
      <c r="L90" s="485">
        <v>1.5149152884235129E-3</v>
      </c>
      <c r="M90" s="310"/>
      <c r="N90" s="310"/>
      <c r="O90" s="310"/>
      <c r="P90" s="169"/>
      <c r="Q90" s="202"/>
      <c r="R90" s="78"/>
      <c r="S90" s="78"/>
    </row>
    <row r="91" spans="1:19" s="274" customFormat="1" ht="12.75" customHeight="1">
      <c r="A91" s="115" t="s">
        <v>1265</v>
      </c>
      <c r="B91" s="196">
        <v>51707511570</v>
      </c>
      <c r="C91" s="292" t="s">
        <v>1266</v>
      </c>
      <c r="D91" s="481" t="s">
        <v>1267</v>
      </c>
      <c r="E91" s="116" t="s">
        <v>1112</v>
      </c>
      <c r="F91" s="116" t="s">
        <v>1108</v>
      </c>
      <c r="G91" s="116" t="s">
        <v>1113</v>
      </c>
      <c r="H91" s="483">
        <v>10563604.5331</v>
      </c>
      <c r="I91" s="484">
        <v>690.55642032979028</v>
      </c>
      <c r="J91" s="485">
        <v>8.0153118615933217E-3</v>
      </c>
      <c r="K91" s="485">
        <v>3.6920226667575662E-2</v>
      </c>
      <c r="L91" s="485">
        <v>0.13528382843381115</v>
      </c>
      <c r="M91" s="310"/>
      <c r="N91" s="310"/>
      <c r="O91" s="310"/>
      <c r="P91" s="169"/>
      <c r="Q91" s="202"/>
      <c r="R91" s="78"/>
      <c r="S91" s="78"/>
    </row>
    <row r="92" spans="1:19" ht="12.75" customHeight="1">
      <c r="A92" s="115" t="s">
        <v>1268</v>
      </c>
      <c r="B92" s="196" t="s">
        <v>1269</v>
      </c>
      <c r="C92" s="292" t="s">
        <v>1270</v>
      </c>
      <c r="D92" s="481" t="s">
        <v>1267</v>
      </c>
      <c r="E92" s="116" t="s">
        <v>1120</v>
      </c>
      <c r="F92" s="116" t="s">
        <v>139</v>
      </c>
      <c r="G92" s="116" t="s">
        <v>1157</v>
      </c>
      <c r="H92" s="483">
        <v>5399979.0760000004</v>
      </c>
      <c r="I92" s="484">
        <v>665.53420000000006</v>
      </c>
      <c r="J92" s="485">
        <v>-2.0105983232111546E-3</v>
      </c>
      <c r="K92" s="485">
        <v>9.7797433245265797E-3</v>
      </c>
      <c r="L92" s="485" t="s">
        <v>1108</v>
      </c>
      <c r="M92" s="310"/>
      <c r="N92" s="310"/>
      <c r="O92" s="310"/>
      <c r="P92" s="169"/>
      <c r="Q92" s="202"/>
      <c r="R92" s="78"/>
      <c r="S92" s="78"/>
    </row>
    <row r="93" spans="1:19" ht="12.75" customHeight="1">
      <c r="A93" s="138"/>
      <c r="B93" s="196"/>
      <c r="C93" s="292"/>
      <c r="D93" s="481"/>
      <c r="E93" s="116"/>
      <c r="F93" s="116" t="s">
        <v>140</v>
      </c>
      <c r="G93" s="116" t="s">
        <v>1157</v>
      </c>
      <c r="H93" s="483">
        <v>73651.244200000001</v>
      </c>
      <c r="I93" s="484">
        <v>662.61320000000001</v>
      </c>
      <c r="J93" s="485">
        <v>-0.33509053943096656</v>
      </c>
      <c r="K93" s="485">
        <v>8.8737002347809568E-3</v>
      </c>
      <c r="L93" s="485" t="s">
        <v>1108</v>
      </c>
      <c r="M93" s="310"/>
      <c r="N93" s="310"/>
      <c r="O93" s="310"/>
      <c r="P93" s="169"/>
      <c r="Q93" s="202"/>
      <c r="R93" s="78"/>
      <c r="S93" s="78"/>
    </row>
    <row r="94" spans="1:19" ht="12.75" customHeight="1">
      <c r="A94" s="138" t="s">
        <v>1271</v>
      </c>
      <c r="B94" s="196">
        <v>40759487854</v>
      </c>
      <c r="C94" s="292" t="s">
        <v>1272</v>
      </c>
      <c r="D94" s="481" t="s">
        <v>1267</v>
      </c>
      <c r="E94" s="116" t="s">
        <v>1112</v>
      </c>
      <c r="F94" s="116" t="s">
        <v>1108</v>
      </c>
      <c r="G94" s="116" t="s">
        <v>1157</v>
      </c>
      <c r="H94" s="483">
        <v>20418052.845699999</v>
      </c>
      <c r="I94" s="484">
        <v>110.38615267838189</v>
      </c>
      <c r="J94" s="485">
        <v>8.7427963517339613E-2</v>
      </c>
      <c r="K94" s="485">
        <v>5.346850914123813E-2</v>
      </c>
      <c r="L94" s="485">
        <v>0.17509389318687485</v>
      </c>
      <c r="M94" s="310"/>
      <c r="N94" s="310"/>
      <c r="O94" s="310"/>
      <c r="P94" s="169"/>
      <c r="Q94" s="202"/>
      <c r="R94" s="78"/>
      <c r="S94" s="78"/>
    </row>
    <row r="95" spans="1:19" ht="12.75" customHeight="1">
      <c r="A95" s="138" t="s">
        <v>1273</v>
      </c>
      <c r="B95" s="196">
        <v>89187481269</v>
      </c>
      <c r="C95" s="292" t="s">
        <v>1274</v>
      </c>
      <c r="D95" s="481" t="s">
        <v>1275</v>
      </c>
      <c r="E95" s="116" t="s">
        <v>1140</v>
      </c>
      <c r="F95" s="116" t="s">
        <v>1108</v>
      </c>
      <c r="G95" s="116" t="s">
        <v>1113</v>
      </c>
      <c r="H95" s="483">
        <v>103423036.44410001</v>
      </c>
      <c r="I95" s="484">
        <v>815.60873297954606</v>
      </c>
      <c r="J95" s="485">
        <v>5.5446166353618542E-2</v>
      </c>
      <c r="K95" s="485">
        <v>6.6195189905979834E-3</v>
      </c>
      <c r="L95" s="485">
        <v>4.761176310886861E-2</v>
      </c>
      <c r="M95" s="310"/>
      <c r="N95" s="310"/>
      <c r="O95" s="310"/>
      <c r="P95" s="169"/>
      <c r="Q95" s="202"/>
      <c r="R95" s="78"/>
      <c r="S95" s="78"/>
    </row>
    <row r="96" spans="1:19" s="274" customFormat="1" ht="12.75" customHeight="1">
      <c r="A96" s="138" t="s">
        <v>1276</v>
      </c>
      <c r="B96" s="196" t="s">
        <v>1277</v>
      </c>
      <c r="C96" s="292" t="s">
        <v>1278</v>
      </c>
      <c r="D96" s="481" t="s">
        <v>1275</v>
      </c>
      <c r="E96" s="116" t="s">
        <v>1120</v>
      </c>
      <c r="F96" s="116" t="s">
        <v>1108</v>
      </c>
      <c r="G96" s="116" t="s">
        <v>1113</v>
      </c>
      <c r="H96" s="483">
        <v>684756845.1609</v>
      </c>
      <c r="I96" s="484">
        <v>850.49535916224602</v>
      </c>
      <c r="J96" s="485">
        <v>4.5498846738062371E-2</v>
      </c>
      <c r="K96" s="485">
        <v>-9.6338496408099328E-4</v>
      </c>
      <c r="L96" s="485">
        <v>5.6914602764922773E-2</v>
      </c>
      <c r="M96" s="310"/>
      <c r="N96" s="310"/>
      <c r="O96" s="310"/>
      <c r="P96" s="169"/>
      <c r="Q96" s="202"/>
      <c r="R96" s="78"/>
      <c r="S96" s="78"/>
    </row>
    <row r="97" spans="1:19" s="274" customFormat="1" ht="12.75" customHeight="1">
      <c r="A97" s="138" t="s">
        <v>1279</v>
      </c>
      <c r="B97" s="196">
        <v>79265733460</v>
      </c>
      <c r="C97" s="292" t="s">
        <v>1280</v>
      </c>
      <c r="D97" s="481" t="s">
        <v>1275</v>
      </c>
      <c r="E97" s="116" t="s">
        <v>1140</v>
      </c>
      <c r="F97" s="116" t="s">
        <v>1108</v>
      </c>
      <c r="G97" s="116" t="s">
        <v>1113</v>
      </c>
      <c r="H97" s="483">
        <v>97271105.939099997</v>
      </c>
      <c r="I97" s="484">
        <v>848.17489716785417</v>
      </c>
      <c r="J97" s="485">
        <v>8.0127096311901624E-3</v>
      </c>
      <c r="K97" s="485">
        <v>1.027741490082601E-2</v>
      </c>
      <c r="L97" s="485">
        <v>3.5644983091982496E-3</v>
      </c>
      <c r="M97" s="310"/>
      <c r="N97" s="310"/>
      <c r="O97" s="310"/>
      <c r="P97" s="169"/>
      <c r="Q97" s="202"/>
      <c r="R97" s="78"/>
      <c r="S97" s="78"/>
    </row>
    <row r="98" spans="1:19" ht="12.75" customHeight="1">
      <c r="A98" s="115" t="s">
        <v>1281</v>
      </c>
      <c r="B98" s="196">
        <v>27751007165</v>
      </c>
      <c r="C98" s="292" t="s">
        <v>1282</v>
      </c>
      <c r="D98" s="481" t="s">
        <v>1275</v>
      </c>
      <c r="E98" s="116" t="s">
        <v>1120</v>
      </c>
      <c r="F98" s="116" t="s">
        <v>1108</v>
      </c>
      <c r="G98" s="116" t="s">
        <v>1113</v>
      </c>
      <c r="H98" s="483">
        <v>74725998.171299994</v>
      </c>
      <c r="I98" s="484">
        <v>769.63217703303758</v>
      </c>
      <c r="J98" s="485">
        <v>7.209556233268799E-3</v>
      </c>
      <c r="K98" s="485">
        <v>5.5672561726849423E-4</v>
      </c>
      <c r="L98" s="485" t="s">
        <v>1108</v>
      </c>
      <c r="M98" s="310"/>
      <c r="N98" s="310"/>
      <c r="O98" s="310"/>
      <c r="P98" s="169"/>
      <c r="Q98" s="202"/>
      <c r="R98" s="78"/>
      <c r="S98" s="78"/>
    </row>
    <row r="99" spans="1:19" ht="12.75" customHeight="1">
      <c r="A99" s="115" t="s">
        <v>1283</v>
      </c>
      <c r="B99" s="196">
        <v>20010251059</v>
      </c>
      <c r="C99" s="292" t="s">
        <v>1284</v>
      </c>
      <c r="D99" s="481" t="s">
        <v>1275</v>
      </c>
      <c r="E99" s="494" t="s">
        <v>1120</v>
      </c>
      <c r="F99" s="494" t="s">
        <v>1108</v>
      </c>
      <c r="G99" s="494" t="s">
        <v>1113</v>
      </c>
      <c r="H99" s="483">
        <v>162808880.6873</v>
      </c>
      <c r="I99" s="484">
        <v>793.99560432847625</v>
      </c>
      <c r="J99" s="485">
        <v>0.10257260960990022</v>
      </c>
      <c r="K99" s="485">
        <v>-9.4257515855789009E-5</v>
      </c>
      <c r="L99" s="485">
        <v>4.4868402232012272E-3</v>
      </c>
      <c r="M99" s="310"/>
      <c r="N99" s="310"/>
      <c r="O99" s="310"/>
      <c r="P99" s="169"/>
      <c r="Q99" s="202"/>
      <c r="R99" s="78"/>
      <c r="S99" s="78"/>
    </row>
    <row r="100" spans="1:19" ht="12.75" customHeight="1">
      <c r="A100" s="115" t="s">
        <v>1285</v>
      </c>
      <c r="B100" s="196" t="s">
        <v>1286</v>
      </c>
      <c r="C100" s="292" t="s">
        <v>1287</v>
      </c>
      <c r="D100" s="481" t="s">
        <v>1275</v>
      </c>
      <c r="E100" s="494" t="s">
        <v>1120</v>
      </c>
      <c r="F100" s="494" t="s">
        <v>1108</v>
      </c>
      <c r="G100" s="494" t="s">
        <v>1117</v>
      </c>
      <c r="H100" s="483">
        <v>293144937.26889998</v>
      </c>
      <c r="I100" s="484">
        <v>103.05970136274556</v>
      </c>
      <c r="J100" s="485">
        <v>9.8057050593524098E-2</v>
      </c>
      <c r="K100" s="485">
        <v>-1.9829167974272366E-5</v>
      </c>
      <c r="L100" s="485">
        <v>1.8527209536248979E-2</v>
      </c>
      <c r="M100" s="310"/>
      <c r="N100" s="310"/>
      <c r="O100" s="310"/>
      <c r="P100" s="169"/>
      <c r="Q100" s="202"/>
      <c r="R100" s="78"/>
      <c r="S100" s="78"/>
    </row>
    <row r="101" spans="1:19" ht="12.75" customHeight="1">
      <c r="A101" s="497" t="s">
        <v>1288</v>
      </c>
      <c r="B101" s="196" t="s">
        <v>1289</v>
      </c>
      <c r="C101" s="292" t="s">
        <v>1290</v>
      </c>
      <c r="D101" s="481" t="s">
        <v>1275</v>
      </c>
      <c r="E101" s="494" t="s">
        <v>1120</v>
      </c>
      <c r="F101" s="494" t="s">
        <v>1108</v>
      </c>
      <c r="G101" s="494" t="s">
        <v>1157</v>
      </c>
      <c r="H101" s="483">
        <v>26883555.812399998</v>
      </c>
      <c r="I101" s="484">
        <v>670.33584306824548</v>
      </c>
      <c r="J101" s="485" t="s">
        <v>1108</v>
      </c>
      <c r="K101" s="485" t="s">
        <v>1108</v>
      </c>
      <c r="L101" s="485" t="s">
        <v>1108</v>
      </c>
      <c r="M101" s="310"/>
      <c r="N101" s="310"/>
      <c r="O101" s="310"/>
      <c r="P101" s="169"/>
      <c r="Q101" s="202"/>
      <c r="R101" s="78"/>
      <c r="S101" s="78"/>
    </row>
    <row r="102" spans="1:19" ht="12.75" customHeight="1">
      <c r="A102" s="497" t="s">
        <v>1291</v>
      </c>
      <c r="B102" s="196" t="s">
        <v>1292</v>
      </c>
      <c r="C102" s="292" t="s">
        <v>1293</v>
      </c>
      <c r="D102" s="481" t="s">
        <v>1275</v>
      </c>
      <c r="E102" s="494" t="s">
        <v>1294</v>
      </c>
      <c r="F102" s="494" t="s">
        <v>1108</v>
      </c>
      <c r="G102" s="494" t="s">
        <v>1113</v>
      </c>
      <c r="H102" s="483">
        <v>8659074.0960000008</v>
      </c>
      <c r="I102" s="484">
        <v>756.68453020521338</v>
      </c>
      <c r="J102" s="485">
        <v>3.9095767661427638E-2</v>
      </c>
      <c r="K102" s="485">
        <v>-5.8218776276894868E-3</v>
      </c>
      <c r="L102" s="485">
        <v>4.9394015189314633E-2</v>
      </c>
      <c r="M102" s="310"/>
      <c r="N102" s="310"/>
      <c r="O102" s="310"/>
      <c r="P102" s="169"/>
      <c r="Q102" s="202"/>
      <c r="R102" s="78"/>
      <c r="S102" s="78"/>
    </row>
    <row r="103" spans="1:19" ht="12.75" customHeight="1">
      <c r="A103" s="115" t="s">
        <v>1295</v>
      </c>
      <c r="B103" s="196" t="s">
        <v>1296</v>
      </c>
      <c r="C103" s="292" t="s">
        <v>1297</v>
      </c>
      <c r="D103" s="481" t="s">
        <v>1275</v>
      </c>
      <c r="E103" s="494" t="s">
        <v>1294</v>
      </c>
      <c r="F103" s="494" t="s">
        <v>1108</v>
      </c>
      <c r="G103" s="494" t="s">
        <v>1113</v>
      </c>
      <c r="H103" s="483">
        <v>11988399.6905</v>
      </c>
      <c r="I103" s="484">
        <v>803.33973476412916</v>
      </c>
      <c r="J103" s="485">
        <v>5.1824374151273611E-2</v>
      </c>
      <c r="K103" s="485">
        <v>1.1738810422480039E-2</v>
      </c>
      <c r="L103" s="485">
        <v>0.17335320008294119</v>
      </c>
      <c r="M103" s="310"/>
      <c r="N103" s="310"/>
      <c r="O103" s="310"/>
      <c r="P103" s="169"/>
      <c r="Q103" s="202"/>
      <c r="R103" s="78"/>
      <c r="S103" s="78"/>
    </row>
    <row r="104" spans="1:19" s="274" customFormat="1" ht="12.75" customHeight="1">
      <c r="A104" s="115" t="s">
        <v>1298</v>
      </c>
      <c r="B104" s="196">
        <v>79301865686</v>
      </c>
      <c r="C104" s="292" t="s">
        <v>1299</v>
      </c>
      <c r="D104" s="481" t="s">
        <v>1275</v>
      </c>
      <c r="E104" s="494" t="s">
        <v>1140</v>
      </c>
      <c r="F104" s="494" t="s">
        <v>1108</v>
      </c>
      <c r="G104" s="494" t="s">
        <v>1113</v>
      </c>
      <c r="H104" s="483">
        <v>132342245.4958</v>
      </c>
      <c r="I104" s="484">
        <v>831.18434413486773</v>
      </c>
      <c r="J104" s="485">
        <v>2.5946774270555473E-3</v>
      </c>
      <c r="K104" s="485">
        <v>8.0011443569696361E-3</v>
      </c>
      <c r="L104" s="485">
        <v>5.6733702938703834E-2</v>
      </c>
      <c r="M104" s="310"/>
      <c r="N104" s="310"/>
      <c r="O104" s="310"/>
      <c r="P104" s="169"/>
      <c r="Q104" s="202"/>
      <c r="R104" s="78"/>
      <c r="S104" s="78"/>
    </row>
    <row r="105" spans="1:19" ht="12.75" customHeight="1">
      <c r="A105" s="497" t="s">
        <v>1300</v>
      </c>
      <c r="B105" s="196" t="s">
        <v>1301</v>
      </c>
      <c r="C105" s="292" t="s">
        <v>1302</v>
      </c>
      <c r="D105" s="481" t="s">
        <v>1275</v>
      </c>
      <c r="E105" s="494" t="s">
        <v>1120</v>
      </c>
      <c r="F105" s="494" t="s">
        <v>1108</v>
      </c>
      <c r="G105" s="494" t="s">
        <v>1157</v>
      </c>
      <c r="H105" s="483">
        <v>56002916.702200003</v>
      </c>
      <c r="I105" s="484">
        <v>702.67442769549496</v>
      </c>
      <c r="J105" s="485">
        <v>-9.8451981210281314E-3</v>
      </c>
      <c r="K105" s="485">
        <v>1.5337975975364682E-3</v>
      </c>
      <c r="L105" s="485">
        <v>4.1252611969504471E-2</v>
      </c>
      <c r="M105" s="310"/>
      <c r="N105" s="310"/>
      <c r="O105" s="310"/>
      <c r="P105" s="169"/>
      <c r="Q105" s="202"/>
      <c r="R105" s="78"/>
      <c r="S105" s="78"/>
    </row>
    <row r="106" spans="1:19" s="274" customFormat="1" ht="12.75" customHeight="1">
      <c r="A106" s="497" t="s">
        <v>1303</v>
      </c>
      <c r="B106" s="196" t="s">
        <v>1304</v>
      </c>
      <c r="C106" s="292" t="s">
        <v>1305</v>
      </c>
      <c r="D106" s="481" t="s">
        <v>293</v>
      </c>
      <c r="E106" s="494" t="s">
        <v>1120</v>
      </c>
      <c r="F106" s="494" t="s">
        <v>1108</v>
      </c>
      <c r="G106" s="494" t="s">
        <v>1117</v>
      </c>
      <c r="H106" s="483">
        <v>14931977.970000001</v>
      </c>
      <c r="I106" s="484">
        <v>1013.4646408167283</v>
      </c>
      <c r="J106" s="485">
        <v>1.7637210650955915E-4</v>
      </c>
      <c r="K106" s="485">
        <v>1.763721065093371E-4</v>
      </c>
      <c r="L106" s="485">
        <v>3.4263310941347047E-3</v>
      </c>
      <c r="M106" s="310"/>
      <c r="N106" s="310"/>
      <c r="O106" s="310"/>
      <c r="P106" s="169"/>
      <c r="Q106" s="202"/>
      <c r="R106" s="78"/>
      <c r="S106" s="78"/>
    </row>
    <row r="107" spans="1:19" ht="12.75" customHeight="1">
      <c r="A107" s="115" t="s">
        <v>1306</v>
      </c>
      <c r="B107" s="196">
        <v>37884602446</v>
      </c>
      <c r="C107" s="292" t="s">
        <v>1307</v>
      </c>
      <c r="D107" s="481" t="s">
        <v>90</v>
      </c>
      <c r="E107" s="494" t="s">
        <v>1112</v>
      </c>
      <c r="F107" s="494" t="s">
        <v>1108</v>
      </c>
      <c r="G107" s="494" t="s">
        <v>1117</v>
      </c>
      <c r="H107" s="489">
        <v>238105850.78150001</v>
      </c>
      <c r="I107" s="490">
        <v>122.4632025986725</v>
      </c>
      <c r="J107" s="485">
        <v>-1.6407563827725014E-4</v>
      </c>
      <c r="K107" s="485">
        <v>3.8179421329909147E-4</v>
      </c>
      <c r="L107" s="485">
        <v>0.10693757038451834</v>
      </c>
      <c r="M107" s="310"/>
      <c r="N107" s="310"/>
      <c r="O107" s="310"/>
      <c r="P107" s="169"/>
      <c r="Q107" s="202"/>
      <c r="R107" s="78"/>
      <c r="S107" s="78"/>
    </row>
    <row r="108" spans="1:19" ht="12.75" customHeight="1">
      <c r="A108" s="115" t="s">
        <v>1308</v>
      </c>
      <c r="B108" s="196" t="s">
        <v>1309</v>
      </c>
      <c r="C108" s="292" t="s">
        <v>1310</v>
      </c>
      <c r="D108" s="481" t="s">
        <v>90</v>
      </c>
      <c r="E108" s="494" t="s">
        <v>1120</v>
      </c>
      <c r="F108" s="494" t="s">
        <v>1108</v>
      </c>
      <c r="G108" s="494" t="s">
        <v>1157</v>
      </c>
      <c r="H108" s="489">
        <v>93725976.833900005</v>
      </c>
      <c r="I108" s="490">
        <v>708.44188346109706</v>
      </c>
      <c r="J108" s="485">
        <v>-7.8518509293027394E-3</v>
      </c>
      <c r="K108" s="485">
        <v>3.046639385017702E-3</v>
      </c>
      <c r="L108" s="485" t="s">
        <v>1108</v>
      </c>
      <c r="M108" s="310"/>
      <c r="N108" s="310"/>
      <c r="O108" s="310"/>
      <c r="P108" s="169"/>
      <c r="Q108" s="202"/>
      <c r="R108" s="78"/>
      <c r="S108" s="78"/>
    </row>
    <row r="109" spans="1:19" s="274" customFormat="1" ht="12.75" customHeight="1">
      <c r="A109" s="115" t="s">
        <v>1311</v>
      </c>
      <c r="B109" s="196">
        <v>94465089647</v>
      </c>
      <c r="C109" s="292" t="s">
        <v>1312</v>
      </c>
      <c r="D109" s="481" t="s">
        <v>90</v>
      </c>
      <c r="E109" s="494" t="s">
        <v>1120</v>
      </c>
      <c r="F109" s="494" t="s">
        <v>1108</v>
      </c>
      <c r="G109" s="494" t="s">
        <v>1113</v>
      </c>
      <c r="H109" s="489">
        <v>2427441550.2911</v>
      </c>
      <c r="I109" s="490">
        <v>1595.8581853554235</v>
      </c>
      <c r="J109" s="485">
        <v>3.295113098852398E-2</v>
      </c>
      <c r="K109" s="485">
        <v>-1.1915988450285075E-3</v>
      </c>
      <c r="L109" s="485">
        <v>7.224765846320147E-2</v>
      </c>
      <c r="M109" s="310"/>
      <c r="N109" s="310"/>
      <c r="O109" s="310"/>
      <c r="P109" s="169"/>
      <c r="Q109" s="202"/>
      <c r="R109" s="78"/>
      <c r="S109" s="78"/>
    </row>
    <row r="110" spans="1:19" ht="12.75" customHeight="1">
      <c r="A110" s="115" t="s">
        <v>1313</v>
      </c>
      <c r="B110" s="196">
        <v>78935969676</v>
      </c>
      <c r="C110" s="292" t="s">
        <v>1314</v>
      </c>
      <c r="D110" s="481" t="s">
        <v>90</v>
      </c>
      <c r="E110" s="494" t="s">
        <v>1112</v>
      </c>
      <c r="F110" s="494" t="s">
        <v>1108</v>
      </c>
      <c r="G110" s="494" t="s">
        <v>1113</v>
      </c>
      <c r="H110" s="483">
        <v>76853949.455300003</v>
      </c>
      <c r="I110" s="484">
        <v>814.0963912953074</v>
      </c>
      <c r="J110" s="485">
        <v>-2.9201206740891994E-4</v>
      </c>
      <c r="K110" s="485">
        <v>1.865493663647988E-2</v>
      </c>
      <c r="L110" s="485">
        <v>0.11585850706641532</v>
      </c>
      <c r="M110" s="310"/>
      <c r="N110" s="310"/>
      <c r="O110" s="310"/>
      <c r="P110" s="169"/>
      <c r="Q110" s="202"/>
      <c r="R110" s="78"/>
      <c r="S110" s="78"/>
    </row>
    <row r="111" spans="1:19" ht="12.75" customHeight="1">
      <c r="A111" s="115" t="s">
        <v>1315</v>
      </c>
      <c r="B111" s="196" t="s">
        <v>1316</v>
      </c>
      <c r="C111" s="292" t="s">
        <v>1317</v>
      </c>
      <c r="D111" s="481" t="s">
        <v>90</v>
      </c>
      <c r="E111" s="494" t="s">
        <v>1140</v>
      </c>
      <c r="F111" s="494" t="s">
        <v>1108</v>
      </c>
      <c r="G111" s="494" t="s">
        <v>1113</v>
      </c>
      <c r="H111" s="483">
        <v>196019136.498</v>
      </c>
      <c r="I111" s="484">
        <v>746.23055564748961</v>
      </c>
      <c r="J111" s="485">
        <v>6.8854359909893192E-2</v>
      </c>
      <c r="K111" s="485">
        <v>2.9455044899397986E-3</v>
      </c>
      <c r="L111" s="485" t="s">
        <v>1108</v>
      </c>
      <c r="M111" s="310"/>
      <c r="N111" s="310"/>
      <c r="O111" s="310"/>
      <c r="P111" s="169"/>
      <c r="Q111" s="202"/>
      <c r="R111" s="78"/>
      <c r="S111" s="78"/>
    </row>
    <row r="112" spans="1:19" s="274" customFormat="1" ht="12.75" customHeight="1">
      <c r="A112" s="115" t="s">
        <v>1318</v>
      </c>
      <c r="B112" s="196" t="s">
        <v>1319</v>
      </c>
      <c r="C112" s="292" t="s">
        <v>1320</v>
      </c>
      <c r="D112" s="481" t="s">
        <v>90</v>
      </c>
      <c r="E112" s="494" t="s">
        <v>1140</v>
      </c>
      <c r="F112" s="494" t="s">
        <v>1108</v>
      </c>
      <c r="G112" s="494" t="s">
        <v>1113</v>
      </c>
      <c r="H112" s="483">
        <v>68023272.590499997</v>
      </c>
      <c r="I112" s="484">
        <v>822.14779956926498</v>
      </c>
      <c r="J112" s="485">
        <v>2.4082900297044407E-3</v>
      </c>
      <c r="K112" s="485">
        <v>-1.9152242425980459E-3</v>
      </c>
      <c r="L112" s="485">
        <v>3.5021325255392144E-2</v>
      </c>
      <c r="M112" s="310"/>
      <c r="N112" s="310"/>
      <c r="O112" s="310"/>
      <c r="P112" s="169"/>
      <c r="Q112" s="202"/>
      <c r="R112" s="78"/>
      <c r="S112" s="78"/>
    </row>
    <row r="113" spans="1:19" s="274" customFormat="1" ht="12.75" customHeight="1">
      <c r="A113" s="115" t="s">
        <v>1321</v>
      </c>
      <c r="B113" s="196" t="s">
        <v>1322</v>
      </c>
      <c r="C113" s="292" t="s">
        <v>1323</v>
      </c>
      <c r="D113" s="481" t="s">
        <v>90</v>
      </c>
      <c r="E113" s="494" t="s">
        <v>1140</v>
      </c>
      <c r="F113" s="494" t="s">
        <v>1108</v>
      </c>
      <c r="G113" s="494" t="s">
        <v>1157</v>
      </c>
      <c r="H113" s="483">
        <v>103343883.1046</v>
      </c>
      <c r="I113" s="484">
        <v>723.39165405800645</v>
      </c>
      <c r="J113" s="485">
        <v>-9.2955902588767181E-3</v>
      </c>
      <c r="K113" s="485">
        <v>1.9200614958332363E-3</v>
      </c>
      <c r="L113" s="485">
        <v>7.0970206634601185E-2</v>
      </c>
      <c r="M113" s="310"/>
      <c r="N113" s="310"/>
      <c r="O113" s="310"/>
      <c r="P113" s="169"/>
      <c r="Q113" s="202"/>
      <c r="R113" s="78"/>
      <c r="S113" s="78"/>
    </row>
    <row r="114" spans="1:19" ht="12.75" customHeight="1">
      <c r="A114" s="115" t="s">
        <v>1324</v>
      </c>
      <c r="B114" s="196">
        <v>35313366580</v>
      </c>
      <c r="C114" s="292" t="s">
        <v>1325</v>
      </c>
      <c r="D114" s="481" t="s">
        <v>90</v>
      </c>
      <c r="E114" s="494" t="s">
        <v>1120</v>
      </c>
      <c r="F114" s="494" t="s">
        <v>1326</v>
      </c>
      <c r="G114" s="494" t="s">
        <v>1113</v>
      </c>
      <c r="H114" s="483">
        <v>98620229.011600003</v>
      </c>
      <c r="I114" s="484">
        <v>1127.4786999999999</v>
      </c>
      <c r="J114" s="485">
        <v>1.3955482688077669E-2</v>
      </c>
      <c r="K114" s="485">
        <v>3.2666951605642147E-4</v>
      </c>
      <c r="L114" s="485">
        <v>2.066551258458782E-3</v>
      </c>
      <c r="M114" s="310"/>
      <c r="N114" s="310"/>
      <c r="O114" s="310"/>
      <c r="P114" s="169"/>
      <c r="Q114" s="202"/>
      <c r="R114" s="78"/>
      <c r="S114" s="78"/>
    </row>
    <row r="115" spans="1:19" ht="12.75" customHeight="1">
      <c r="A115" s="115" t="s">
        <v>1108</v>
      </c>
      <c r="B115" s="196" t="s">
        <v>1108</v>
      </c>
      <c r="C115" s="292" t="s">
        <v>1108</v>
      </c>
      <c r="D115" s="481" t="s">
        <v>1108</v>
      </c>
      <c r="E115" s="494" t="s">
        <v>1108</v>
      </c>
      <c r="F115" s="494" t="s">
        <v>1327</v>
      </c>
      <c r="G115" s="494" t="s">
        <v>1113</v>
      </c>
      <c r="H115" s="483">
        <v>277527352.48369998</v>
      </c>
      <c r="I115" s="484">
        <v>1127.4786999999999</v>
      </c>
      <c r="J115" s="485">
        <v>5.3935452452169574E-3</v>
      </c>
      <c r="K115" s="485">
        <v>3.2666951605642147E-4</v>
      </c>
      <c r="L115" s="485">
        <v>2.066551258458782E-3</v>
      </c>
      <c r="M115" s="310"/>
      <c r="N115" s="310"/>
      <c r="O115" s="310"/>
      <c r="P115" s="169"/>
      <c r="Q115" s="202"/>
      <c r="R115" s="78"/>
      <c r="S115" s="78"/>
    </row>
    <row r="116" spans="1:19" ht="12.75" customHeight="1">
      <c r="A116" s="115" t="s">
        <v>1328</v>
      </c>
      <c r="B116" s="196">
        <v>41002460007</v>
      </c>
      <c r="C116" s="292" t="s">
        <v>1329</v>
      </c>
      <c r="D116" s="481" t="s">
        <v>90</v>
      </c>
      <c r="E116" s="494" t="s">
        <v>1112</v>
      </c>
      <c r="F116" s="494" t="s">
        <v>1108</v>
      </c>
      <c r="G116" s="494" t="s">
        <v>1113</v>
      </c>
      <c r="H116" s="483">
        <v>235803880.5149</v>
      </c>
      <c r="I116" s="484">
        <v>1087.8923756819993</v>
      </c>
      <c r="J116" s="485">
        <v>-2.7805764965783686E-3</v>
      </c>
      <c r="K116" s="485">
        <v>-6.2941494172267243E-3</v>
      </c>
      <c r="L116" s="485">
        <v>0.20519303859589777</v>
      </c>
      <c r="M116" s="310"/>
      <c r="N116" s="310"/>
      <c r="O116" s="310"/>
      <c r="P116" s="169"/>
      <c r="Q116" s="202"/>
      <c r="R116" s="78"/>
      <c r="S116" s="78"/>
    </row>
    <row r="117" spans="1:19" ht="12.75" customHeight="1">
      <c r="A117" s="115" t="s">
        <v>1330</v>
      </c>
      <c r="B117" s="196">
        <v>58320210450</v>
      </c>
      <c r="C117" s="292" t="s">
        <v>1331</v>
      </c>
      <c r="D117" s="481" t="s">
        <v>90</v>
      </c>
      <c r="E117" s="494" t="s">
        <v>1140</v>
      </c>
      <c r="F117" s="494" t="s">
        <v>1108</v>
      </c>
      <c r="G117" s="494" t="s">
        <v>1113</v>
      </c>
      <c r="H117" s="483">
        <v>18434364.8673</v>
      </c>
      <c r="I117" s="484">
        <v>867.86721706550395</v>
      </c>
      <c r="J117" s="485">
        <v>2.6238146737419532E-2</v>
      </c>
      <c r="K117" s="485">
        <v>-1.1067677547161869E-3</v>
      </c>
      <c r="L117" s="485">
        <v>0.14479896926667069</v>
      </c>
      <c r="M117" s="310"/>
      <c r="N117" s="310"/>
      <c r="O117" s="310"/>
      <c r="P117" s="169"/>
      <c r="Q117" s="202"/>
      <c r="R117" s="78"/>
      <c r="S117" s="78"/>
    </row>
    <row r="118" spans="1:19" ht="12.75" customHeight="1">
      <c r="A118" s="115" t="s">
        <v>1332</v>
      </c>
      <c r="B118" s="196">
        <v>31982273976</v>
      </c>
      <c r="C118" s="292" t="s">
        <v>1333</v>
      </c>
      <c r="D118" s="481" t="s">
        <v>90</v>
      </c>
      <c r="E118" s="494" t="s">
        <v>1140</v>
      </c>
      <c r="F118" s="494" t="s">
        <v>1108</v>
      </c>
      <c r="G118" s="494" t="s">
        <v>1113</v>
      </c>
      <c r="H118" s="483">
        <v>10269686.852499999</v>
      </c>
      <c r="I118" s="484">
        <v>874.38588291341853</v>
      </c>
      <c r="J118" s="485">
        <v>7.3674434788031817E-2</v>
      </c>
      <c r="K118" s="485">
        <v>8.5974945487587995E-4</v>
      </c>
      <c r="L118" s="485">
        <v>0.17143223213054015</v>
      </c>
      <c r="M118" s="310"/>
      <c r="N118" s="310"/>
      <c r="O118" s="310"/>
      <c r="P118" s="169"/>
      <c r="Q118" s="202"/>
      <c r="R118" s="78"/>
      <c r="S118" s="78"/>
    </row>
    <row r="119" spans="1:19" ht="12.75" customHeight="1">
      <c r="A119" s="115" t="s">
        <v>1334</v>
      </c>
      <c r="B119" s="196" t="s">
        <v>1335</v>
      </c>
      <c r="C119" s="292" t="s">
        <v>1336</v>
      </c>
      <c r="D119" s="481" t="s">
        <v>90</v>
      </c>
      <c r="E119" s="494" t="s">
        <v>1140</v>
      </c>
      <c r="F119" s="494" t="s">
        <v>1108</v>
      </c>
      <c r="G119" s="494" t="s">
        <v>1113</v>
      </c>
      <c r="H119" s="483">
        <v>9036331.7526999991</v>
      </c>
      <c r="I119" s="484">
        <v>865.68771091621443</v>
      </c>
      <c r="J119" s="485">
        <v>3.5339981324729042E-2</v>
      </c>
      <c r="K119" s="485">
        <v>6.3987274913612779E-4</v>
      </c>
      <c r="L119" s="485">
        <v>0.16495009720140663</v>
      </c>
      <c r="M119" s="310"/>
      <c r="N119" s="310"/>
      <c r="O119" s="310"/>
      <c r="P119" s="169"/>
      <c r="Q119" s="202"/>
      <c r="R119" s="78"/>
      <c r="S119" s="78"/>
    </row>
    <row r="120" spans="1:19" ht="12.75" customHeight="1">
      <c r="A120" s="115" t="s">
        <v>1337</v>
      </c>
      <c r="B120" s="196">
        <v>40820433166</v>
      </c>
      <c r="C120" s="292" t="s">
        <v>1338</v>
      </c>
      <c r="D120" s="481" t="s">
        <v>90</v>
      </c>
      <c r="E120" s="494" t="s">
        <v>1140</v>
      </c>
      <c r="F120" s="494" t="s">
        <v>1108</v>
      </c>
      <c r="G120" s="494" t="s">
        <v>1113</v>
      </c>
      <c r="H120" s="483">
        <v>7378967.3530000001</v>
      </c>
      <c r="I120" s="484">
        <v>868.73545288454409</v>
      </c>
      <c r="J120" s="485">
        <v>2.892395060942321E-2</v>
      </c>
      <c r="K120" s="485">
        <v>1.0704404406078893E-3</v>
      </c>
      <c r="L120" s="485">
        <v>0.1664927512347194</v>
      </c>
      <c r="M120" s="310"/>
      <c r="N120" s="310"/>
      <c r="O120" s="310"/>
      <c r="P120" s="169"/>
      <c r="Q120" s="202"/>
      <c r="R120" s="78"/>
      <c r="S120" s="78"/>
    </row>
    <row r="121" spans="1:19" s="274" customFormat="1" ht="12.75" customHeight="1">
      <c r="A121" s="115" t="s">
        <v>1339</v>
      </c>
      <c r="B121" s="196" t="s">
        <v>1340</v>
      </c>
      <c r="C121" s="292" t="s">
        <v>1341</v>
      </c>
      <c r="D121" s="481" t="s">
        <v>90</v>
      </c>
      <c r="E121" s="494" t="s">
        <v>1120</v>
      </c>
      <c r="F121" s="494" t="s">
        <v>1108</v>
      </c>
      <c r="G121" s="494" t="s">
        <v>1113</v>
      </c>
      <c r="H121" s="483">
        <v>94707962.937199995</v>
      </c>
      <c r="I121" s="484">
        <v>796.73610683319748</v>
      </c>
      <c r="J121" s="485">
        <v>0.11634927663481665</v>
      </c>
      <c r="K121" s="485">
        <v>-2.7043395483375976E-3</v>
      </c>
      <c r="L121" s="485" t="s">
        <v>1108</v>
      </c>
      <c r="M121" s="310"/>
      <c r="N121" s="310"/>
      <c r="O121" s="310"/>
      <c r="P121" s="169"/>
      <c r="Q121" s="202"/>
      <c r="R121" s="78"/>
      <c r="S121" s="78"/>
    </row>
    <row r="122" spans="1:19" ht="12.75" customHeight="1">
      <c r="A122" s="115" t="s">
        <v>1342</v>
      </c>
      <c r="B122" s="196">
        <v>84643903663</v>
      </c>
      <c r="C122" s="292" t="s">
        <v>1343</v>
      </c>
      <c r="D122" s="481" t="s">
        <v>90</v>
      </c>
      <c r="E122" s="494" t="s">
        <v>1116</v>
      </c>
      <c r="F122" s="494" t="s">
        <v>1108</v>
      </c>
      <c r="G122" s="494" t="s">
        <v>1113</v>
      </c>
      <c r="H122" s="483">
        <v>339872631.95029998</v>
      </c>
      <c r="I122" s="484">
        <v>1336.1498440668752</v>
      </c>
      <c r="J122" s="485">
        <v>1.1165712889329882E-2</v>
      </c>
      <c r="K122" s="485">
        <v>6.0081820568251842E-3</v>
      </c>
      <c r="L122" s="485">
        <v>0.10907933493483291</v>
      </c>
      <c r="M122" s="310"/>
      <c r="N122" s="310"/>
      <c r="O122" s="310"/>
      <c r="P122" s="169"/>
      <c r="Q122" s="202"/>
      <c r="R122" s="78"/>
      <c r="S122" s="78"/>
    </row>
    <row r="123" spans="1:19" ht="12.75" customHeight="1">
      <c r="A123" s="115" t="s">
        <v>1344</v>
      </c>
      <c r="B123" s="196">
        <v>56062339448</v>
      </c>
      <c r="C123" s="292" t="s">
        <v>1345</v>
      </c>
      <c r="D123" s="481" t="s">
        <v>90</v>
      </c>
      <c r="E123" s="494" t="s">
        <v>1120</v>
      </c>
      <c r="F123" s="494" t="s">
        <v>1108</v>
      </c>
      <c r="G123" s="494" t="s">
        <v>1117</v>
      </c>
      <c r="H123" s="483">
        <v>1674112386.8383002</v>
      </c>
      <c r="I123" s="484">
        <v>176.20748549895902</v>
      </c>
      <c r="J123" s="485">
        <v>-1.3022951581472042E-2</v>
      </c>
      <c r="K123" s="485">
        <v>3.0119961128471928E-4</v>
      </c>
      <c r="L123" s="485">
        <v>9.9463437004421174E-4</v>
      </c>
      <c r="M123" s="310"/>
      <c r="N123" s="310"/>
      <c r="O123" s="310"/>
      <c r="P123" s="169"/>
      <c r="Q123" s="202"/>
      <c r="R123" s="78"/>
      <c r="S123" s="78"/>
    </row>
    <row r="124" spans="1:19" ht="12.75" customHeight="1">
      <c r="A124" s="115" t="s">
        <v>1346</v>
      </c>
      <c r="B124" s="196">
        <v>53751385334</v>
      </c>
      <c r="C124" s="292" t="s">
        <v>1347</v>
      </c>
      <c r="D124" s="481" t="s">
        <v>90</v>
      </c>
      <c r="E124" s="494" t="s">
        <v>1140</v>
      </c>
      <c r="F124" s="494" t="s">
        <v>1108</v>
      </c>
      <c r="G124" s="494" t="s">
        <v>1113</v>
      </c>
      <c r="H124" s="483">
        <v>52441378.748899996</v>
      </c>
      <c r="I124" s="484">
        <v>816.39829470182326</v>
      </c>
      <c r="J124" s="485">
        <v>4.1094125492888711E-3</v>
      </c>
      <c r="K124" s="485">
        <v>-1.9230828103645736E-3</v>
      </c>
      <c r="L124" s="485">
        <v>6.9548849491443132E-3</v>
      </c>
      <c r="M124" s="310"/>
      <c r="N124" s="310"/>
      <c r="O124" s="310"/>
      <c r="P124" s="169"/>
      <c r="Q124" s="202"/>
      <c r="R124" s="78"/>
      <c r="S124" s="78"/>
    </row>
    <row r="125" spans="1:19" ht="12.75" customHeight="1">
      <c r="A125" s="491" t="s">
        <v>1348</v>
      </c>
      <c r="B125" s="196">
        <v>88183360964</v>
      </c>
      <c r="C125" s="292" t="s">
        <v>1349</v>
      </c>
      <c r="D125" s="481" t="s">
        <v>90</v>
      </c>
      <c r="E125" s="494" t="s">
        <v>1112</v>
      </c>
      <c r="F125" s="494" t="s">
        <v>1108</v>
      </c>
      <c r="G125" s="494" t="s">
        <v>1157</v>
      </c>
      <c r="H125" s="483">
        <v>111815712.99259999</v>
      </c>
      <c r="I125" s="484">
        <v>1392.3832883770253</v>
      </c>
      <c r="J125" s="485">
        <v>-7.404080810815783E-3</v>
      </c>
      <c r="K125" s="485">
        <v>-8.7517831468475471E-4</v>
      </c>
      <c r="L125" s="485">
        <v>0.11697067527345029</v>
      </c>
      <c r="M125" s="310"/>
      <c r="N125" s="310"/>
      <c r="O125" s="310"/>
      <c r="P125" s="169"/>
      <c r="Q125" s="202"/>
      <c r="R125" s="78"/>
      <c r="S125" s="78"/>
    </row>
    <row r="126" spans="1:19" ht="18.75" customHeight="1">
      <c r="A126" s="640" t="s">
        <v>502</v>
      </c>
      <c r="B126" s="641"/>
      <c r="C126" s="641"/>
      <c r="D126" s="641"/>
      <c r="E126" s="642"/>
      <c r="F126" s="642"/>
      <c r="G126" s="642"/>
      <c r="H126" s="643">
        <f>SUM(H11:H125)</f>
        <v>22512983576.7239</v>
      </c>
      <c r="I126" s="643"/>
      <c r="J126" s="644">
        <v>1.8293143338989903E-2</v>
      </c>
      <c r="K126" s="644"/>
      <c r="L126" s="644"/>
      <c r="M126" s="310"/>
      <c r="N126" s="310"/>
      <c r="O126" s="310"/>
      <c r="P126" s="169"/>
    </row>
    <row r="127" spans="1:19" ht="12.75" customHeight="1">
      <c r="A127" s="22" t="s">
        <v>400</v>
      </c>
      <c r="M127" s="169"/>
      <c r="N127" s="169"/>
      <c r="O127" s="169"/>
      <c r="P127" s="169"/>
    </row>
    <row r="128" spans="1:19" s="274" customFormat="1" ht="12.75" customHeight="1">
      <c r="A128" s="22"/>
      <c r="F128" s="231" t="s">
        <v>555</v>
      </c>
      <c r="G128" s="231"/>
      <c r="M128" s="169"/>
      <c r="N128" s="169"/>
      <c r="O128" s="169"/>
      <c r="P128" s="169"/>
    </row>
    <row r="129" spans="1:16" ht="12.75" customHeight="1">
      <c r="A129" s="47" t="s">
        <v>507</v>
      </c>
      <c r="C129" s="230"/>
      <c r="F129" s="231" t="s">
        <v>556</v>
      </c>
      <c r="G129" s="231"/>
      <c r="M129" s="169"/>
      <c r="N129" s="169"/>
      <c r="O129" s="169"/>
      <c r="P129" s="169"/>
    </row>
    <row r="130" spans="1:16" ht="12.75" customHeight="1">
      <c r="A130" s="48" t="s">
        <v>557</v>
      </c>
      <c r="F130" s="231"/>
      <c r="G130" s="231"/>
      <c r="M130" s="169"/>
      <c r="N130" s="169"/>
      <c r="O130" s="169"/>
      <c r="P130" s="169"/>
    </row>
    <row r="131" spans="1:16" ht="12.75" customHeight="1">
      <c r="A131" s="35" t="s">
        <v>131</v>
      </c>
      <c r="M131" s="169"/>
      <c r="N131" s="169"/>
      <c r="O131" s="169"/>
      <c r="P131" s="169"/>
    </row>
    <row r="132" spans="1:16" ht="12.75" customHeight="1">
      <c r="A132" s="597" t="s">
        <v>132</v>
      </c>
      <c r="H132" s="137"/>
    </row>
    <row r="133" spans="1:16" ht="12.75" customHeight="1">
      <c r="A133" s="597" t="s">
        <v>558</v>
      </c>
    </row>
    <row r="134" spans="1:16" ht="12.75" customHeight="1">
      <c r="A134" s="34" t="s">
        <v>1060</v>
      </c>
    </row>
    <row r="135" spans="1:16" ht="12.75" customHeight="1">
      <c r="A135" s="34" t="s">
        <v>1101</v>
      </c>
      <c r="B135" s="50"/>
      <c r="C135" s="50"/>
      <c r="D135" s="50"/>
      <c r="E135" s="50"/>
      <c r="F135" s="50"/>
      <c r="G135" s="50"/>
      <c r="H135" s="50"/>
      <c r="I135" s="50"/>
      <c r="J135" s="50"/>
    </row>
    <row r="136" spans="1:16" s="274" customFormat="1" ht="12.75" customHeight="1">
      <c r="A136" s="34" t="s">
        <v>1402</v>
      </c>
      <c r="B136" s="50"/>
      <c r="C136" s="50"/>
      <c r="D136" s="50"/>
      <c r="E136" s="50"/>
      <c r="F136" s="50"/>
      <c r="G136" s="50"/>
      <c r="H136" s="50"/>
      <c r="I136" s="50"/>
      <c r="J136" s="50"/>
    </row>
    <row r="137" spans="1:16" ht="12.75" customHeight="1">
      <c r="A137" s="34"/>
      <c r="E137" s="51"/>
      <c r="F137" s="51"/>
      <c r="G137" s="51"/>
      <c r="H137" s="51"/>
      <c r="I137" s="51"/>
      <c r="J137" s="51"/>
    </row>
    <row r="138" spans="1:16" ht="12.75" customHeight="1">
      <c r="A138" s="679" t="s">
        <v>496</v>
      </c>
      <c r="B138" s="680"/>
      <c r="C138" s="680"/>
      <c r="D138" s="663"/>
    </row>
    <row r="139" spans="1:16" ht="12.75" customHeight="1">
      <c r="A139" s="663" t="s">
        <v>223</v>
      </c>
      <c r="B139" s="663"/>
      <c r="C139" s="663"/>
      <c r="D139" s="663"/>
    </row>
    <row r="140" spans="1:16" ht="12.75" customHeight="1">
      <c r="A140" s="663" t="s">
        <v>315</v>
      </c>
      <c r="B140" s="663"/>
      <c r="C140" s="663"/>
      <c r="D140" s="663"/>
    </row>
    <row r="141" spans="1:16" ht="12.75" customHeight="1">
      <c r="A141" s="684" t="s">
        <v>97</v>
      </c>
      <c r="L141" s="36" t="s">
        <v>1037</v>
      </c>
    </row>
    <row r="142" spans="1:16" ht="12.75" customHeight="1"/>
    <row r="143" spans="1:16" ht="12.75" customHeight="1"/>
    <row r="144" spans="1:16" ht="12.75" customHeight="1"/>
    <row r="145" spans="1:11">
      <c r="A145" s="55"/>
      <c r="B145" s="55"/>
      <c r="C145" s="55"/>
      <c r="D145" s="55"/>
      <c r="E145" s="55"/>
      <c r="F145" s="55"/>
      <c r="G145" s="55"/>
      <c r="H145" s="55"/>
      <c r="I145" s="55"/>
      <c r="J145" s="55"/>
      <c r="K145" s="55"/>
    </row>
    <row r="146" spans="1:11" ht="12.75" customHeight="1"/>
    <row r="147" spans="1:11" ht="12.75" customHeight="1">
      <c r="A147" s="35"/>
    </row>
    <row r="148" spans="1:11" ht="12.75" customHeight="1">
      <c r="A148" s="55"/>
    </row>
    <row r="149" spans="1:11" ht="12.75" customHeight="1">
      <c r="A149" s="35"/>
    </row>
    <row r="150" spans="1:11" ht="12.75" customHeight="1">
      <c r="A150" s="35"/>
    </row>
    <row r="151" spans="1:11" ht="12.75" customHeight="1">
      <c r="A151" s="55"/>
    </row>
    <row r="152" spans="1:11" ht="12.75" customHeight="1"/>
    <row r="153" spans="1:11" ht="12.75" customHeight="1">
      <c r="A153" s="35"/>
    </row>
    <row r="154" spans="1:11" ht="12.75" customHeight="1">
      <c r="A154" s="55"/>
    </row>
    <row r="155" spans="1:11" ht="12.75" customHeight="1">
      <c r="A155" s="58"/>
    </row>
    <row r="156" spans="1:11" ht="12.75" customHeight="1">
      <c r="A156" s="35"/>
    </row>
    <row r="157" spans="1:11" ht="12.75" customHeight="1">
      <c r="A157" s="55"/>
    </row>
    <row r="158" spans="1:11" ht="12.75" customHeight="1"/>
    <row r="159" spans="1:11" ht="12.75" customHeight="1"/>
    <row r="160" spans="1: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mergeCells count="3">
    <mergeCell ref="K8:L8"/>
    <mergeCell ref="H6:I6"/>
    <mergeCell ref="H7:I7"/>
  </mergeCells>
  <hyperlinks>
    <hyperlink ref="A141" location="'2 Sadržaj'!A1" display="Sadržaj / Contents"/>
  </hyperlinks>
  <pageMargins left="0.7" right="0.7" top="0.75" bottom="0.75" header="0.3" footer="0.3"/>
  <pageSetup paperSize="9" scale="39" orientation="portrait" r:id="rId1"/>
  <ignoredErrors>
    <ignoredError sqref="B18:B26 B34:B42 B51:B69 B71:B84 B92:B113 B119:B121 B85:B88"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5"/>
  <cols>
    <col min="1" max="1" width="24.28515625" customWidth="1"/>
    <col min="2" max="3" width="8.85546875" customWidth="1"/>
    <col min="4" max="4" width="9.7109375" bestFit="1" customWidth="1"/>
    <col min="5" max="6" width="9.5703125" customWidth="1"/>
    <col min="7" max="7" width="9.85546875" customWidth="1"/>
    <col min="8" max="13" width="8.85546875" customWidth="1"/>
  </cols>
  <sheetData>
    <row r="1" spans="1:15" ht="12.75" customHeight="1">
      <c r="A1" s="146" t="s">
        <v>873</v>
      </c>
      <c r="O1" s="142" t="str">
        <f>Naslovnica!A20</f>
        <v>Listopad 2019.</v>
      </c>
    </row>
    <row r="2" spans="1:15" ht="12.75" customHeight="1">
      <c r="A2" s="602" t="s">
        <v>874</v>
      </c>
      <c r="O2" s="596" t="str">
        <f>Naslovnica!A24</f>
        <v>October 2019</v>
      </c>
    </row>
    <row r="3" spans="1:15" ht="12.75" customHeight="1">
      <c r="A3" s="11"/>
      <c r="M3" s="12"/>
    </row>
    <row r="4" spans="1:15" ht="12.75" customHeight="1">
      <c r="A4" s="65"/>
      <c r="B4" s="65"/>
      <c r="C4" s="65"/>
      <c r="D4" s="65"/>
      <c r="E4" s="65"/>
      <c r="F4" s="65"/>
      <c r="G4" s="65"/>
      <c r="H4" s="65"/>
      <c r="I4" s="65"/>
      <c r="J4" s="65"/>
      <c r="K4" s="65"/>
      <c r="L4" s="65"/>
      <c r="M4" s="14"/>
      <c r="O4" s="14" t="s">
        <v>522</v>
      </c>
    </row>
    <row r="5" spans="1:15" ht="25.5" customHeight="1">
      <c r="A5" s="1065" t="s">
        <v>514</v>
      </c>
      <c r="B5" s="1066" t="s">
        <v>515</v>
      </c>
      <c r="C5" s="1067"/>
      <c r="D5" s="1062" t="s">
        <v>516</v>
      </c>
      <c r="E5" s="1063"/>
      <c r="F5" s="1062" t="s">
        <v>517</v>
      </c>
      <c r="G5" s="1063"/>
      <c r="H5" s="1062" t="s">
        <v>518</v>
      </c>
      <c r="I5" s="1063"/>
      <c r="J5" s="1062" t="s">
        <v>519</v>
      </c>
      <c r="K5" s="1063"/>
      <c r="L5" s="1062" t="s">
        <v>520</v>
      </c>
      <c r="M5" s="1063"/>
      <c r="N5" s="1062" t="s">
        <v>521</v>
      </c>
      <c r="O5" s="1063"/>
    </row>
    <row r="6" spans="1:15" ht="12.75" customHeight="1">
      <c r="A6" s="1065"/>
      <c r="B6" s="645" t="s">
        <v>33</v>
      </c>
      <c r="C6" s="645" t="s">
        <v>34</v>
      </c>
      <c r="D6" s="645" t="s">
        <v>33</v>
      </c>
      <c r="E6" s="645" t="s">
        <v>34</v>
      </c>
      <c r="F6" s="645" t="s">
        <v>33</v>
      </c>
      <c r="G6" s="645" t="s">
        <v>34</v>
      </c>
      <c r="H6" s="645" t="s">
        <v>33</v>
      </c>
      <c r="I6" s="645" t="s">
        <v>34</v>
      </c>
      <c r="J6" s="645" t="s">
        <v>33</v>
      </c>
      <c r="K6" s="645" t="s">
        <v>34</v>
      </c>
      <c r="L6" s="645" t="s">
        <v>33</v>
      </c>
      <c r="M6" s="645" t="s">
        <v>34</v>
      </c>
      <c r="N6" s="645" t="s">
        <v>33</v>
      </c>
      <c r="O6" s="645" t="s">
        <v>34</v>
      </c>
    </row>
    <row r="7" spans="1:15" ht="12.75" customHeight="1">
      <c r="A7" s="1065"/>
      <c r="B7" s="646" t="s">
        <v>31</v>
      </c>
      <c r="C7" s="646" t="s">
        <v>32</v>
      </c>
      <c r="D7" s="646" t="s">
        <v>31</v>
      </c>
      <c r="E7" s="646" t="s">
        <v>32</v>
      </c>
      <c r="F7" s="646" t="s">
        <v>31</v>
      </c>
      <c r="G7" s="646" t="s">
        <v>32</v>
      </c>
      <c r="H7" s="646" t="s">
        <v>31</v>
      </c>
      <c r="I7" s="646" t="s">
        <v>32</v>
      </c>
      <c r="J7" s="646" t="s">
        <v>31</v>
      </c>
      <c r="K7" s="646" t="s">
        <v>32</v>
      </c>
      <c r="L7" s="646" t="s">
        <v>31</v>
      </c>
      <c r="M7" s="646" t="s">
        <v>32</v>
      </c>
      <c r="N7" s="646" t="s">
        <v>31</v>
      </c>
      <c r="O7" s="646" t="s">
        <v>32</v>
      </c>
    </row>
    <row r="8" spans="1:15" ht="18">
      <c r="A8" s="386" t="s">
        <v>523</v>
      </c>
      <c r="B8" s="498">
        <v>193017.93856000001</v>
      </c>
      <c r="C8" s="499">
        <v>0.11107282310058708</v>
      </c>
      <c r="D8" s="498">
        <v>132621.69235999999</v>
      </c>
      <c r="E8" s="499">
        <v>0.14265783377734198</v>
      </c>
      <c r="F8" s="498">
        <v>1193.8571999999999</v>
      </c>
      <c r="G8" s="499">
        <v>5.7820981526389904E-2</v>
      </c>
      <c r="H8" s="498">
        <v>1520.6386599999998</v>
      </c>
      <c r="I8" s="499">
        <v>0.2880856377446579</v>
      </c>
      <c r="J8" s="498">
        <v>2466432.0648400001</v>
      </c>
      <c r="K8" s="499">
        <v>0.13239769926473999</v>
      </c>
      <c r="L8" s="498">
        <v>184164.80437999999</v>
      </c>
      <c r="M8" s="499">
        <v>0.15467145422462752</v>
      </c>
      <c r="N8" s="498">
        <v>2978950.9960000003</v>
      </c>
      <c r="O8" s="499">
        <v>0.13232146622582089</v>
      </c>
    </row>
    <row r="9" spans="1:15" ht="18">
      <c r="A9" s="386" t="s">
        <v>524</v>
      </c>
      <c r="B9" s="498">
        <v>7498.0043399999995</v>
      </c>
      <c r="C9" s="499">
        <v>4.3147518612907006E-3</v>
      </c>
      <c r="D9" s="498">
        <v>5470.4209900000005</v>
      </c>
      <c r="E9" s="499">
        <v>5.8843948859069036E-3</v>
      </c>
      <c r="F9" s="498">
        <v>0</v>
      </c>
      <c r="G9" s="499">
        <v>0</v>
      </c>
      <c r="H9" s="498">
        <v>0</v>
      </c>
      <c r="I9" s="499">
        <v>0</v>
      </c>
      <c r="J9" s="498">
        <v>30207.336289999999</v>
      </c>
      <c r="K9" s="499">
        <v>1.6215252318217532E-3</v>
      </c>
      <c r="L9" s="498">
        <v>2943.3874599999999</v>
      </c>
      <c r="M9" s="499">
        <v>2.4720142391885442E-3</v>
      </c>
      <c r="N9" s="498">
        <v>46119.149079999996</v>
      </c>
      <c r="O9" s="499">
        <v>2.0485578431961612E-3</v>
      </c>
    </row>
    <row r="10" spans="1:15" ht="18">
      <c r="A10" s="386" t="s">
        <v>525</v>
      </c>
      <c r="B10" s="498">
        <v>1544542.8266699999</v>
      </c>
      <c r="C10" s="499">
        <v>0.88881237380259803</v>
      </c>
      <c r="D10" s="498">
        <v>813723.12507999991</v>
      </c>
      <c r="E10" s="499">
        <v>0.8753015909594436</v>
      </c>
      <c r="F10" s="498">
        <v>19939.611850000001</v>
      </c>
      <c r="G10" s="499">
        <v>0.96571677787111843</v>
      </c>
      <c r="H10" s="498">
        <v>5063.9310800000003</v>
      </c>
      <c r="I10" s="499">
        <v>0.95936388640598846</v>
      </c>
      <c r="J10" s="498">
        <v>16944480.558909997</v>
      </c>
      <c r="K10" s="499">
        <v>0.90957714717406235</v>
      </c>
      <c r="L10" s="498">
        <v>1043564.07513</v>
      </c>
      <c r="M10" s="499">
        <v>0.87644093354497865</v>
      </c>
      <c r="N10" s="498">
        <v>20371314.128719997</v>
      </c>
      <c r="O10" s="499">
        <v>0.90486958599805389</v>
      </c>
    </row>
    <row r="11" spans="1:15" ht="21.75" customHeight="1">
      <c r="A11" s="386" t="s">
        <v>526</v>
      </c>
      <c r="B11" s="500">
        <v>537191.09736999997</v>
      </c>
      <c r="C11" s="501">
        <v>0.30912842699768317</v>
      </c>
      <c r="D11" s="500">
        <v>387833.12241000001</v>
      </c>
      <c r="E11" s="501">
        <v>0.41718237888208853</v>
      </c>
      <c r="F11" s="500">
        <v>0</v>
      </c>
      <c r="G11" s="501">
        <v>0</v>
      </c>
      <c r="H11" s="500">
        <v>5063.9310800000003</v>
      </c>
      <c r="I11" s="501">
        <v>0.95936388640598846</v>
      </c>
      <c r="J11" s="500">
        <v>13936701.043609999</v>
      </c>
      <c r="K11" s="501">
        <v>0.74811999885111924</v>
      </c>
      <c r="L11" s="500">
        <v>621107.12924000004</v>
      </c>
      <c r="M11" s="501">
        <v>0.5216389919466462</v>
      </c>
      <c r="N11" s="500">
        <v>15487896.32371</v>
      </c>
      <c r="O11" s="501">
        <v>0.68795396535848485</v>
      </c>
    </row>
    <row r="12" spans="1:15" ht="18" customHeight="1">
      <c r="A12" s="393" t="s">
        <v>527</v>
      </c>
      <c r="B12" s="500">
        <v>508225.74547000002</v>
      </c>
      <c r="C12" s="501">
        <v>0.29246021765073249</v>
      </c>
      <c r="D12" s="500">
        <v>63587.173189999994</v>
      </c>
      <c r="E12" s="501">
        <v>6.8399130050960211E-2</v>
      </c>
      <c r="F12" s="500">
        <v>0</v>
      </c>
      <c r="G12" s="501">
        <v>0</v>
      </c>
      <c r="H12" s="500">
        <v>0</v>
      </c>
      <c r="I12" s="501">
        <v>0</v>
      </c>
      <c r="J12" s="500">
        <v>0</v>
      </c>
      <c r="K12" s="501">
        <v>0</v>
      </c>
      <c r="L12" s="500">
        <v>6896.6022999999996</v>
      </c>
      <c r="M12" s="501">
        <v>5.7921355306788129E-3</v>
      </c>
      <c r="N12" s="500">
        <v>578709.52095999999</v>
      </c>
      <c r="O12" s="501">
        <v>2.5705589798251792E-2</v>
      </c>
    </row>
    <row r="13" spans="1:15" ht="18" customHeight="1">
      <c r="A13" s="393" t="s">
        <v>528</v>
      </c>
      <c r="B13" s="500">
        <v>17365.199579999997</v>
      </c>
      <c r="C13" s="501">
        <v>9.9928626087577715E-3</v>
      </c>
      <c r="D13" s="500">
        <v>301706.55356999999</v>
      </c>
      <c r="E13" s="501">
        <v>0.32453818529091027</v>
      </c>
      <c r="F13" s="500">
        <v>0</v>
      </c>
      <c r="G13" s="501">
        <v>0</v>
      </c>
      <c r="H13" s="500">
        <v>0</v>
      </c>
      <c r="I13" s="501">
        <v>0</v>
      </c>
      <c r="J13" s="500">
        <v>10343144.87916</v>
      </c>
      <c r="K13" s="501">
        <v>0.55521844882092708</v>
      </c>
      <c r="L13" s="500">
        <v>452311.09769000002</v>
      </c>
      <c r="M13" s="501">
        <v>0.37987505526461701</v>
      </c>
      <c r="N13" s="500">
        <v>11114527.729999999</v>
      </c>
      <c r="O13" s="501">
        <v>0.49369412508494459</v>
      </c>
    </row>
    <row r="14" spans="1:15" ht="18" customHeight="1">
      <c r="A14" s="393" t="s">
        <v>529</v>
      </c>
      <c r="B14" s="500">
        <v>0</v>
      </c>
      <c r="C14" s="501">
        <v>0</v>
      </c>
      <c r="D14" s="500">
        <v>0</v>
      </c>
      <c r="E14" s="501">
        <v>0</v>
      </c>
      <c r="F14" s="500">
        <v>0</v>
      </c>
      <c r="G14" s="501">
        <v>0</v>
      </c>
      <c r="H14" s="500">
        <v>0</v>
      </c>
      <c r="I14" s="501">
        <v>0</v>
      </c>
      <c r="J14" s="500">
        <v>0</v>
      </c>
      <c r="K14" s="501">
        <v>0</v>
      </c>
      <c r="L14" s="500">
        <v>0</v>
      </c>
      <c r="M14" s="501">
        <v>0</v>
      </c>
      <c r="N14" s="500">
        <v>0</v>
      </c>
      <c r="O14" s="501">
        <v>0</v>
      </c>
    </row>
    <row r="15" spans="1:15" ht="19.5">
      <c r="A15" s="393" t="s">
        <v>530</v>
      </c>
      <c r="B15" s="500">
        <v>3474.3566600000004</v>
      </c>
      <c r="C15" s="501">
        <v>1.9993302465230027E-3</v>
      </c>
      <c r="D15" s="500">
        <v>14940.52529</v>
      </c>
      <c r="E15" s="501">
        <v>1.6071148960920965E-2</v>
      </c>
      <c r="F15" s="500">
        <v>0</v>
      </c>
      <c r="G15" s="501">
        <v>0</v>
      </c>
      <c r="H15" s="500">
        <v>0</v>
      </c>
      <c r="I15" s="501">
        <v>0</v>
      </c>
      <c r="J15" s="500">
        <v>284358.97732000001</v>
      </c>
      <c r="K15" s="501">
        <v>1.5264346786249178E-2</v>
      </c>
      <c r="L15" s="500">
        <v>735.63639999999998</v>
      </c>
      <c r="M15" s="501">
        <v>6.1782680003175637E-4</v>
      </c>
      <c r="N15" s="500">
        <v>303509.49567000003</v>
      </c>
      <c r="O15" s="501">
        <v>1.3481531429835523E-2</v>
      </c>
    </row>
    <row r="16" spans="1:15" ht="19.5">
      <c r="A16" s="394" t="s">
        <v>531</v>
      </c>
      <c r="B16" s="500">
        <v>0</v>
      </c>
      <c r="C16" s="501">
        <v>0</v>
      </c>
      <c r="D16" s="500">
        <v>0</v>
      </c>
      <c r="E16" s="501">
        <v>0</v>
      </c>
      <c r="F16" s="500">
        <v>0</v>
      </c>
      <c r="G16" s="501">
        <v>0</v>
      </c>
      <c r="H16" s="500">
        <v>0</v>
      </c>
      <c r="I16" s="501">
        <v>0</v>
      </c>
      <c r="J16" s="500">
        <v>0</v>
      </c>
      <c r="K16" s="501">
        <v>0</v>
      </c>
      <c r="L16" s="500">
        <v>0</v>
      </c>
      <c r="M16" s="501">
        <v>0</v>
      </c>
      <c r="N16" s="500">
        <v>0</v>
      </c>
      <c r="O16" s="501">
        <v>0</v>
      </c>
    </row>
    <row r="17" spans="1:15" ht="18" customHeight="1">
      <c r="A17" s="394" t="s">
        <v>532</v>
      </c>
      <c r="B17" s="500">
        <v>6505.7339900000006</v>
      </c>
      <c r="C17" s="501">
        <v>3.7437465450192954E-3</v>
      </c>
      <c r="D17" s="500">
        <v>896.75993000000005</v>
      </c>
      <c r="E17" s="501">
        <v>9.6462220286600508E-4</v>
      </c>
      <c r="F17" s="500">
        <v>0</v>
      </c>
      <c r="G17" s="501">
        <v>0</v>
      </c>
      <c r="H17" s="500">
        <v>0</v>
      </c>
      <c r="I17" s="501">
        <v>0</v>
      </c>
      <c r="J17" s="500">
        <v>28565.103199999998</v>
      </c>
      <c r="K17" s="501">
        <v>1.5333704085562156E-3</v>
      </c>
      <c r="L17" s="500">
        <v>45378.588060000002</v>
      </c>
      <c r="M17" s="501">
        <v>3.8111365684282437E-2</v>
      </c>
      <c r="N17" s="500">
        <v>81346.18518</v>
      </c>
      <c r="O17" s="501">
        <v>3.6133009604212836E-3</v>
      </c>
    </row>
    <row r="18" spans="1:15" ht="18" customHeight="1">
      <c r="A18" s="395" t="s">
        <v>533</v>
      </c>
      <c r="B18" s="500">
        <v>0</v>
      </c>
      <c r="C18" s="501">
        <v>0</v>
      </c>
      <c r="D18" s="500">
        <v>0</v>
      </c>
      <c r="E18" s="501">
        <v>0</v>
      </c>
      <c r="F18" s="500">
        <v>0</v>
      </c>
      <c r="G18" s="501">
        <v>0</v>
      </c>
      <c r="H18" s="500">
        <v>0</v>
      </c>
      <c r="I18" s="501">
        <v>0</v>
      </c>
      <c r="J18" s="500">
        <v>714887.62147999997</v>
      </c>
      <c r="K18" s="501">
        <v>3.8375059125309544E-2</v>
      </c>
      <c r="L18" s="500">
        <v>99.970300000000009</v>
      </c>
      <c r="M18" s="501">
        <v>8.3960405639545163E-5</v>
      </c>
      <c r="N18" s="500">
        <v>714987.59178000002</v>
      </c>
      <c r="O18" s="501">
        <v>3.1758899896182871E-2</v>
      </c>
    </row>
    <row r="19" spans="1:15" ht="18" customHeight="1">
      <c r="A19" s="386" t="s">
        <v>534</v>
      </c>
      <c r="B19" s="500">
        <v>1620.0616699999998</v>
      </c>
      <c r="C19" s="501">
        <v>9.3226994665066053E-4</v>
      </c>
      <c r="D19" s="500">
        <v>6702.1104299999997</v>
      </c>
      <c r="E19" s="501">
        <v>7.2092923764310347E-3</v>
      </c>
      <c r="F19" s="500">
        <v>0</v>
      </c>
      <c r="G19" s="501">
        <v>0</v>
      </c>
      <c r="H19" s="500">
        <v>5063.9310800000003</v>
      </c>
      <c r="I19" s="501">
        <v>0.95936388640598846</v>
      </c>
      <c r="J19" s="500">
        <v>2565744.46245</v>
      </c>
      <c r="K19" s="501">
        <v>0.1377287737100773</v>
      </c>
      <c r="L19" s="500">
        <v>115685.23448999999</v>
      </c>
      <c r="M19" s="501">
        <v>9.7158648261396627E-2</v>
      </c>
      <c r="N19" s="500">
        <v>2694815.8001200003</v>
      </c>
      <c r="O19" s="501">
        <v>0.11970051818884873</v>
      </c>
    </row>
    <row r="20" spans="1:15" ht="18" customHeight="1">
      <c r="A20" s="393" t="s">
        <v>535</v>
      </c>
      <c r="B20" s="500">
        <v>1007351.7293</v>
      </c>
      <c r="C20" s="501">
        <v>0.57968394680491497</v>
      </c>
      <c r="D20" s="500">
        <v>425890.00266999996</v>
      </c>
      <c r="E20" s="501">
        <v>0.45811921207735512</v>
      </c>
      <c r="F20" s="500">
        <v>19939.611850000001</v>
      </c>
      <c r="G20" s="501">
        <v>0.96571677787111843</v>
      </c>
      <c r="H20" s="500">
        <v>0</v>
      </c>
      <c r="I20" s="501">
        <v>0</v>
      </c>
      <c r="J20" s="500">
        <v>3007779.5153000001</v>
      </c>
      <c r="K20" s="501">
        <v>0.16145714832294314</v>
      </c>
      <c r="L20" s="500">
        <v>422456.94588999997</v>
      </c>
      <c r="M20" s="501">
        <v>0.3548019415983325</v>
      </c>
      <c r="N20" s="500">
        <v>4883417.8050100002</v>
      </c>
      <c r="O20" s="501">
        <v>0.21691562063956926</v>
      </c>
    </row>
    <row r="21" spans="1:15" ht="18" customHeight="1">
      <c r="A21" s="393" t="s">
        <v>536</v>
      </c>
      <c r="B21" s="500">
        <v>954067.06163999997</v>
      </c>
      <c r="C21" s="501">
        <v>0.54902110526216896</v>
      </c>
      <c r="D21" s="500">
        <v>195367.36846999999</v>
      </c>
      <c r="E21" s="501">
        <v>0.21015178648946312</v>
      </c>
      <c r="F21" s="500">
        <v>0</v>
      </c>
      <c r="G21" s="501">
        <v>0</v>
      </c>
      <c r="H21" s="500">
        <v>0</v>
      </c>
      <c r="I21" s="501">
        <v>0</v>
      </c>
      <c r="J21" s="500">
        <v>9866.9547200000015</v>
      </c>
      <c r="K21" s="501">
        <v>5.2965663328015161E-4</v>
      </c>
      <c r="L21" s="500">
        <v>45100.699420000004</v>
      </c>
      <c r="M21" s="501">
        <v>3.7877979939345982E-2</v>
      </c>
      <c r="N21" s="500">
        <v>1204402.0842500001</v>
      </c>
      <c r="O21" s="501">
        <v>5.349811055213298E-2</v>
      </c>
    </row>
    <row r="22" spans="1:15" ht="18" customHeight="1">
      <c r="A22" s="393" t="s">
        <v>537</v>
      </c>
      <c r="B22" s="500">
        <v>0</v>
      </c>
      <c r="C22" s="501">
        <v>0</v>
      </c>
      <c r="D22" s="500">
        <v>97081.554049999992</v>
      </c>
      <c r="E22" s="501">
        <v>0.10442819688137284</v>
      </c>
      <c r="F22" s="500">
        <v>0</v>
      </c>
      <c r="G22" s="501">
        <v>0</v>
      </c>
      <c r="H22" s="500">
        <v>0</v>
      </c>
      <c r="I22" s="501">
        <v>0</v>
      </c>
      <c r="J22" s="500">
        <v>2730803.6587299998</v>
      </c>
      <c r="K22" s="501">
        <v>0.14658912633907895</v>
      </c>
      <c r="L22" s="500">
        <v>102263.85403</v>
      </c>
      <c r="M22" s="501">
        <v>8.5886655002756176E-2</v>
      </c>
      <c r="N22" s="500">
        <v>2930149.0668099998</v>
      </c>
      <c r="O22" s="501">
        <v>0.13015374247550057</v>
      </c>
    </row>
    <row r="23" spans="1:15" ht="18" customHeight="1">
      <c r="A23" s="393" t="s">
        <v>529</v>
      </c>
      <c r="B23" s="500">
        <v>0</v>
      </c>
      <c r="C23" s="501">
        <v>0</v>
      </c>
      <c r="D23" s="500">
        <v>0</v>
      </c>
      <c r="E23" s="501">
        <v>0</v>
      </c>
      <c r="F23" s="500">
        <v>0</v>
      </c>
      <c r="G23" s="501">
        <v>0</v>
      </c>
      <c r="H23" s="500">
        <v>0</v>
      </c>
      <c r="I23" s="501">
        <v>0</v>
      </c>
      <c r="J23" s="500">
        <v>0</v>
      </c>
      <c r="K23" s="501">
        <v>0</v>
      </c>
      <c r="L23" s="500">
        <v>0</v>
      </c>
      <c r="M23" s="501">
        <v>0</v>
      </c>
      <c r="N23" s="500">
        <v>0</v>
      </c>
      <c r="O23" s="501">
        <v>0</v>
      </c>
    </row>
    <row r="24" spans="1:15" ht="19.5">
      <c r="A24" s="393" t="s">
        <v>538</v>
      </c>
      <c r="B24" s="500">
        <v>284.90643999999998</v>
      </c>
      <c r="C24" s="501">
        <v>1.6395037086411015E-4</v>
      </c>
      <c r="D24" s="500">
        <v>0</v>
      </c>
      <c r="E24" s="501">
        <v>0</v>
      </c>
      <c r="F24" s="500">
        <v>0</v>
      </c>
      <c r="G24" s="501">
        <v>0</v>
      </c>
      <c r="H24" s="500">
        <v>0</v>
      </c>
      <c r="I24" s="501">
        <v>0</v>
      </c>
      <c r="J24" s="500">
        <v>202405.52553000001</v>
      </c>
      <c r="K24" s="501">
        <v>1.0865097920457423E-2</v>
      </c>
      <c r="L24" s="500">
        <v>14857.81243</v>
      </c>
      <c r="M24" s="501">
        <v>1.2478385665933544E-2</v>
      </c>
      <c r="N24" s="500">
        <v>217548.2444</v>
      </c>
      <c r="O24" s="501">
        <v>9.6632347133316938E-3</v>
      </c>
    </row>
    <row r="25" spans="1:15" ht="19.5">
      <c r="A25" s="394" t="s">
        <v>531</v>
      </c>
      <c r="B25" s="500">
        <v>0</v>
      </c>
      <c r="C25" s="501">
        <v>0</v>
      </c>
      <c r="D25" s="500">
        <v>0</v>
      </c>
      <c r="E25" s="501">
        <v>0</v>
      </c>
      <c r="F25" s="500">
        <v>0</v>
      </c>
      <c r="G25" s="501">
        <v>0</v>
      </c>
      <c r="H25" s="500">
        <v>0</v>
      </c>
      <c r="I25" s="501">
        <v>0</v>
      </c>
      <c r="J25" s="500">
        <v>0</v>
      </c>
      <c r="K25" s="501">
        <v>0</v>
      </c>
      <c r="L25" s="500">
        <v>0</v>
      </c>
      <c r="M25" s="501">
        <v>0</v>
      </c>
      <c r="N25" s="500">
        <v>0</v>
      </c>
      <c r="O25" s="501">
        <v>0</v>
      </c>
    </row>
    <row r="26" spans="1:15" ht="19.5">
      <c r="A26" s="394" t="s">
        <v>539</v>
      </c>
      <c r="B26" s="500">
        <v>52999.76122</v>
      </c>
      <c r="C26" s="501">
        <v>3.0498891171881839E-2</v>
      </c>
      <c r="D26" s="500">
        <v>133441.08014999999</v>
      </c>
      <c r="E26" s="501">
        <v>0.1435392287065192</v>
      </c>
      <c r="F26" s="500">
        <v>19939.611850000001</v>
      </c>
      <c r="G26" s="501">
        <v>0.96571677787111843</v>
      </c>
      <c r="H26" s="500">
        <v>0</v>
      </c>
      <c r="I26" s="501">
        <v>0</v>
      </c>
      <c r="J26" s="500">
        <v>50854.493659999993</v>
      </c>
      <c r="K26" s="501">
        <v>2.7298615087920871E-3</v>
      </c>
      <c r="L26" s="500">
        <v>260234.58000999998</v>
      </c>
      <c r="M26" s="501">
        <v>0.21855892099029681</v>
      </c>
      <c r="N26" s="500">
        <v>517469.52688999992</v>
      </c>
      <c r="O26" s="501">
        <v>2.2985381974127184E-2</v>
      </c>
    </row>
    <row r="27" spans="1:15" ht="18" customHeight="1">
      <c r="A27" s="395" t="s">
        <v>533</v>
      </c>
      <c r="B27" s="500">
        <v>0</v>
      </c>
      <c r="C27" s="501">
        <v>0</v>
      </c>
      <c r="D27" s="500">
        <v>0</v>
      </c>
      <c r="E27" s="501">
        <v>0</v>
      </c>
      <c r="F27" s="500">
        <v>0</v>
      </c>
      <c r="G27" s="501">
        <v>0</v>
      </c>
      <c r="H27" s="500">
        <v>0</v>
      </c>
      <c r="I27" s="501">
        <v>0</v>
      </c>
      <c r="J27" s="500">
        <v>13848.882659999999</v>
      </c>
      <c r="K27" s="501">
        <v>7.4340592133450764E-4</v>
      </c>
      <c r="L27" s="500">
        <v>0</v>
      </c>
      <c r="M27" s="501">
        <v>0</v>
      </c>
      <c r="N27" s="500">
        <v>13848.882659999999</v>
      </c>
      <c r="O27" s="501">
        <v>6.151509244768208E-4</v>
      </c>
    </row>
    <row r="28" spans="1:15" ht="18" customHeight="1">
      <c r="A28" s="393" t="s">
        <v>534</v>
      </c>
      <c r="B28" s="500">
        <v>0</v>
      </c>
      <c r="C28" s="501">
        <v>0</v>
      </c>
      <c r="D28" s="500">
        <v>0</v>
      </c>
      <c r="E28" s="501">
        <v>0</v>
      </c>
      <c r="F28" s="500">
        <v>0</v>
      </c>
      <c r="G28" s="501">
        <v>0</v>
      </c>
      <c r="H28" s="500">
        <v>0</v>
      </c>
      <c r="I28" s="501">
        <v>0</v>
      </c>
      <c r="J28" s="500">
        <v>0</v>
      </c>
      <c r="K28" s="501">
        <v>0</v>
      </c>
      <c r="L28" s="500">
        <v>0</v>
      </c>
      <c r="M28" s="501">
        <v>0</v>
      </c>
      <c r="N28" s="500">
        <v>0</v>
      </c>
      <c r="O28" s="501">
        <v>0</v>
      </c>
    </row>
    <row r="29" spans="1:15" ht="18" customHeight="1">
      <c r="A29" s="393" t="s">
        <v>540</v>
      </c>
      <c r="B29" s="502">
        <v>3998.7617999999998</v>
      </c>
      <c r="C29" s="503">
        <v>2.3011009512710089E-3</v>
      </c>
      <c r="D29" s="502">
        <v>1639.55242</v>
      </c>
      <c r="E29" s="503">
        <v>1.7636254856912368E-3</v>
      </c>
      <c r="F29" s="502">
        <v>0</v>
      </c>
      <c r="G29" s="503">
        <v>0</v>
      </c>
      <c r="H29" s="502">
        <v>0</v>
      </c>
      <c r="I29" s="503">
        <v>0</v>
      </c>
      <c r="J29" s="502">
        <v>3429.6276699999999</v>
      </c>
      <c r="K29" s="503">
        <v>1.8410189330398085E-4</v>
      </c>
      <c r="L29" s="502">
        <v>10954.144189999999</v>
      </c>
      <c r="M29" s="503">
        <v>9.199876259513743E-3</v>
      </c>
      <c r="N29" s="502">
        <v>20022.086080000001</v>
      </c>
      <c r="O29" s="503">
        <v>8.8935729072503282E-4</v>
      </c>
    </row>
    <row r="30" spans="1:15" ht="18" customHeight="1">
      <c r="A30" s="386" t="s">
        <v>541</v>
      </c>
      <c r="B30" s="498">
        <v>1749057.53137</v>
      </c>
      <c r="C30" s="499">
        <v>1.0065010497157469</v>
      </c>
      <c r="D30" s="498">
        <v>953454.79084999987</v>
      </c>
      <c r="E30" s="499">
        <v>1.0256074451083836</v>
      </c>
      <c r="F30" s="498">
        <v>21133.46905</v>
      </c>
      <c r="G30" s="499">
        <v>1.0235377593975081</v>
      </c>
      <c r="H30" s="498">
        <v>6584.5697399999999</v>
      </c>
      <c r="I30" s="499">
        <v>1.2474495241506465</v>
      </c>
      <c r="J30" s="498">
        <v>19444549.587709997</v>
      </c>
      <c r="K30" s="499">
        <v>1.043780473563928</v>
      </c>
      <c r="L30" s="498">
        <v>1241626.4111599999</v>
      </c>
      <c r="M30" s="499">
        <v>1.0427842782683083</v>
      </c>
      <c r="N30" s="498">
        <v>23416406.359879997</v>
      </c>
      <c r="O30" s="499">
        <v>1.040128967357796</v>
      </c>
    </row>
    <row r="31" spans="1:15" ht="18" customHeight="1">
      <c r="A31" s="393" t="s">
        <v>542</v>
      </c>
      <c r="B31" s="502">
        <v>11297.265880000001</v>
      </c>
      <c r="C31" s="503">
        <v>6.501049715746888E-3</v>
      </c>
      <c r="D31" s="502">
        <v>23805.932120000001</v>
      </c>
      <c r="E31" s="503">
        <v>2.5607445108383677E-2</v>
      </c>
      <c r="F31" s="502">
        <v>485.99527</v>
      </c>
      <c r="G31" s="503">
        <v>2.353775939750824E-2</v>
      </c>
      <c r="H31" s="502">
        <v>1306.1439499999999</v>
      </c>
      <c r="I31" s="503">
        <v>0.24744952415064642</v>
      </c>
      <c r="J31" s="502">
        <v>815584.89620000008</v>
      </c>
      <c r="K31" s="503">
        <v>4.3780473563927925E-2</v>
      </c>
      <c r="L31" s="502">
        <v>50942.549659999997</v>
      </c>
      <c r="M31" s="503">
        <v>4.2784278268308419E-2</v>
      </c>
      <c r="N31" s="502">
        <v>903422.78308000008</v>
      </c>
      <c r="O31" s="503">
        <v>4.0128967357795808E-2</v>
      </c>
    </row>
    <row r="32" spans="1:15" ht="26.25" customHeight="1">
      <c r="A32" s="647" t="s">
        <v>543</v>
      </c>
      <c r="B32" s="648">
        <v>1737760.2654899999</v>
      </c>
      <c r="C32" s="649">
        <v>1</v>
      </c>
      <c r="D32" s="648">
        <v>929648.85872999986</v>
      </c>
      <c r="E32" s="649">
        <v>1</v>
      </c>
      <c r="F32" s="648">
        <v>20647.47378</v>
      </c>
      <c r="G32" s="649">
        <v>1</v>
      </c>
      <c r="H32" s="648">
        <v>5278.4257900000002</v>
      </c>
      <c r="I32" s="649">
        <v>1</v>
      </c>
      <c r="J32" s="648">
        <v>18628964.691509996</v>
      </c>
      <c r="K32" s="649">
        <v>1</v>
      </c>
      <c r="L32" s="648">
        <v>1190683.8614999999</v>
      </c>
      <c r="M32" s="649">
        <v>1</v>
      </c>
      <c r="N32" s="648">
        <v>22512983.576799992</v>
      </c>
      <c r="O32" s="649">
        <v>1</v>
      </c>
    </row>
    <row r="33" spans="1:15" ht="19.5">
      <c r="A33" s="395" t="s">
        <v>544</v>
      </c>
      <c r="B33" s="500">
        <v>681.41945999999996</v>
      </c>
      <c r="C33" s="501">
        <v>3.9212512423735196E-4</v>
      </c>
      <c r="D33" s="500">
        <v>1135.01322</v>
      </c>
      <c r="E33" s="501">
        <v>1.2209053013312466E-3</v>
      </c>
      <c r="F33" s="500">
        <v>0</v>
      </c>
      <c r="G33" s="501">
        <v>0</v>
      </c>
      <c r="H33" s="500">
        <v>0</v>
      </c>
      <c r="I33" s="501">
        <v>0</v>
      </c>
      <c r="J33" s="500">
        <v>11709.443640000001</v>
      </c>
      <c r="K33" s="501">
        <v>6.2856115913604627E-4</v>
      </c>
      <c r="L33" s="500">
        <v>1230.8011899999999</v>
      </c>
      <c r="M33" s="501">
        <v>1.0336926784658533E-3</v>
      </c>
      <c r="N33" s="500">
        <v>14756.677510000001</v>
      </c>
      <c r="O33" s="501">
        <v>6.5547409385608953E-4</v>
      </c>
    </row>
    <row r="34" spans="1:15" ht="19.5">
      <c r="A34" s="395" t="s">
        <v>545</v>
      </c>
      <c r="B34" s="500">
        <v>0</v>
      </c>
      <c r="C34" s="501">
        <v>0</v>
      </c>
      <c r="D34" s="500">
        <v>19078.608100000001</v>
      </c>
      <c r="E34" s="501">
        <v>2.0522381026814175E-2</v>
      </c>
      <c r="F34" s="500">
        <v>0</v>
      </c>
      <c r="G34" s="501">
        <v>0</v>
      </c>
      <c r="H34" s="500">
        <v>0</v>
      </c>
      <c r="I34" s="501">
        <v>0</v>
      </c>
      <c r="J34" s="500">
        <v>690022.04410000006</v>
      </c>
      <c r="K34" s="501">
        <v>3.704027870182567E-2</v>
      </c>
      <c r="L34" s="500">
        <v>45868.208279999999</v>
      </c>
      <c r="M34" s="501">
        <v>3.8522574936235503E-2</v>
      </c>
      <c r="N34" s="500">
        <v>754968.86048000003</v>
      </c>
      <c r="O34" s="501">
        <v>3.35348203806273E-2</v>
      </c>
    </row>
    <row r="35" spans="1:15" ht="12.75" customHeight="1">
      <c r="A35" s="22" t="s">
        <v>491</v>
      </c>
    </row>
    <row r="36" spans="1:15" ht="12.75" customHeight="1">
      <c r="A36" s="41" t="s">
        <v>546</v>
      </c>
    </row>
    <row r="37" spans="1:15" ht="12.75" customHeight="1"/>
    <row r="38" spans="1:15" ht="12.75" customHeight="1"/>
    <row r="39" spans="1:15" ht="12.75" customHeight="1"/>
    <row r="40" spans="1:15" ht="12.75" customHeight="1"/>
    <row r="41" spans="1:15" ht="12.75" customHeight="1">
      <c r="A41" s="146" t="s">
        <v>904</v>
      </c>
      <c r="H41" s="142" t="str">
        <f>Naslovnica!A20</f>
        <v>Listopad 2019.</v>
      </c>
    </row>
    <row r="42" spans="1:15">
      <c r="A42" s="602" t="s">
        <v>905</v>
      </c>
      <c r="H42" s="596" t="str">
        <f>Naslovnica!A24</f>
        <v>October 2019</v>
      </c>
    </row>
    <row r="43" spans="1:15" ht="12.75" customHeight="1"/>
    <row r="44" spans="1:15">
      <c r="H44" s="14" t="s">
        <v>547</v>
      </c>
    </row>
    <row r="45" spans="1:15" ht="22.5">
      <c r="A45" s="1064" t="s">
        <v>548</v>
      </c>
      <c r="B45" s="650" t="s">
        <v>515</v>
      </c>
      <c r="C45" s="650" t="s">
        <v>516</v>
      </c>
      <c r="D45" s="650" t="s">
        <v>517</v>
      </c>
      <c r="E45" s="650" t="s">
        <v>518</v>
      </c>
      <c r="F45" s="650" t="s">
        <v>519</v>
      </c>
      <c r="G45" s="650" t="s">
        <v>550</v>
      </c>
      <c r="H45" s="650" t="s">
        <v>521</v>
      </c>
    </row>
    <row r="46" spans="1:15" ht="22.5">
      <c r="A46" s="1064"/>
      <c r="B46" s="651" t="s">
        <v>549</v>
      </c>
      <c r="C46" s="651" t="s">
        <v>549</v>
      </c>
      <c r="D46" s="651" t="s">
        <v>549</v>
      </c>
      <c r="E46" s="651" t="s">
        <v>549</v>
      </c>
      <c r="F46" s="651" t="s">
        <v>549</v>
      </c>
      <c r="G46" s="651" t="s">
        <v>549</v>
      </c>
      <c r="H46" s="651" t="s">
        <v>549</v>
      </c>
    </row>
    <row r="47" spans="1:15" ht="22.5">
      <c r="A47" s="81" t="s">
        <v>551</v>
      </c>
      <c r="B47" s="504">
        <v>48104.789619999989</v>
      </c>
      <c r="C47" s="504">
        <v>11534.500159999996</v>
      </c>
      <c r="D47" s="504">
        <v>1264.0749999999998</v>
      </c>
      <c r="E47" s="504">
        <v>3863.7119000000002</v>
      </c>
      <c r="F47" s="504">
        <v>750934.70341999969</v>
      </c>
      <c r="G47" s="504">
        <v>30401.629639999988</v>
      </c>
      <c r="H47" s="504">
        <v>846103.40973999957</v>
      </c>
    </row>
    <row r="48" spans="1:15" ht="22.5">
      <c r="A48" s="505" t="s">
        <v>552</v>
      </c>
      <c r="B48" s="504">
        <v>44198.238589999994</v>
      </c>
      <c r="C48" s="504">
        <v>9068.6607499999973</v>
      </c>
      <c r="D48" s="504">
        <v>581.88545000000011</v>
      </c>
      <c r="E48" s="504">
        <v>3863.6559400000006</v>
      </c>
      <c r="F48" s="504">
        <v>473569.04885000002</v>
      </c>
      <c r="G48" s="504">
        <v>7858.0487899999989</v>
      </c>
      <c r="H48" s="504">
        <v>539139.53837000008</v>
      </c>
    </row>
    <row r="49" spans="1:15" ht="33">
      <c r="A49" s="647" t="s">
        <v>553</v>
      </c>
      <c r="B49" s="652">
        <v>3906.5510299999951</v>
      </c>
      <c r="C49" s="652">
        <v>2465.8394099999987</v>
      </c>
      <c r="D49" s="652">
        <v>682.18954999999971</v>
      </c>
      <c r="E49" s="652">
        <v>5.5959999999686261E-2</v>
      </c>
      <c r="F49" s="652">
        <v>277365.65456999966</v>
      </c>
      <c r="G49" s="652">
        <v>22543.580849999991</v>
      </c>
      <c r="H49" s="652">
        <v>306963.87136999948</v>
      </c>
    </row>
    <row r="50" spans="1:15" ht="12.75" customHeight="1">
      <c r="A50" s="22" t="s">
        <v>491</v>
      </c>
    </row>
    <row r="51" spans="1:15" ht="12.75" customHeight="1">
      <c r="A51" s="41" t="s">
        <v>546</v>
      </c>
    </row>
    <row r="52" spans="1:15" ht="12.75" customHeight="1"/>
    <row r="53" spans="1:15" ht="12.75" customHeight="1">
      <c r="A53" s="684" t="s">
        <v>97</v>
      </c>
    </row>
    <row r="54" spans="1:15" ht="12.75" customHeight="1"/>
    <row r="55" spans="1:15" ht="12.75" customHeight="1"/>
    <row r="56" spans="1:15" ht="12.75" customHeight="1">
      <c r="O56" s="36" t="s">
        <v>1038</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P96"/>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5" bestFit="1" customWidth="1"/>
    <col min="8" max="8" width="13.140625" bestFit="1" customWidth="1"/>
    <col min="9" max="9" width="8.7109375" customWidth="1"/>
    <col min="10" max="10" width="10.140625" customWidth="1"/>
    <col min="11" max="12" width="12.42578125" bestFit="1" customWidth="1"/>
    <col min="13" max="13" width="9.28515625" bestFit="1" customWidth="1"/>
  </cols>
  <sheetData>
    <row r="1" spans="1:16" ht="12.75" customHeight="1">
      <c r="A1" s="144" t="s">
        <v>906</v>
      </c>
      <c r="F1" s="286" t="s">
        <v>289</v>
      </c>
      <c r="G1" s="163" t="s">
        <v>1092</v>
      </c>
    </row>
    <row r="2" spans="1:16">
      <c r="A2" s="598" t="s">
        <v>907</v>
      </c>
      <c r="F2" s="599" t="s">
        <v>290</v>
      </c>
      <c r="G2" s="600" t="s">
        <v>1093</v>
      </c>
    </row>
    <row r="3" spans="1:16" ht="12.75" customHeight="1"/>
    <row r="4" spans="1:16" ht="12.75" customHeight="1">
      <c r="C4" s="193"/>
      <c r="G4" s="162" t="s">
        <v>484</v>
      </c>
    </row>
    <row r="5" spans="1:16" ht="22.5" customHeight="1">
      <c r="A5" s="634" t="s">
        <v>497</v>
      </c>
      <c r="B5" s="634" t="s">
        <v>498</v>
      </c>
      <c r="C5" s="634" t="s">
        <v>487</v>
      </c>
      <c r="D5" s="634" t="s">
        <v>499</v>
      </c>
      <c r="E5" s="634"/>
      <c r="F5" s="634" t="s">
        <v>500</v>
      </c>
      <c r="G5" s="634" t="s">
        <v>501</v>
      </c>
      <c r="J5" s="274"/>
      <c r="K5" s="274"/>
      <c r="L5" s="274"/>
      <c r="M5" s="274"/>
      <c r="N5" s="274"/>
      <c r="O5" s="274"/>
      <c r="P5" s="274"/>
    </row>
    <row r="6" spans="1:16" ht="12.75" customHeight="1">
      <c r="A6" s="115" t="s">
        <v>88</v>
      </c>
      <c r="B6" s="196">
        <v>47572962490</v>
      </c>
      <c r="C6" s="292" t="s">
        <v>186</v>
      </c>
      <c r="D6" s="115" t="s">
        <v>87</v>
      </c>
      <c r="E6" s="115"/>
      <c r="F6" s="117">
        <v>8572971.5399999991</v>
      </c>
      <c r="G6" s="118">
        <v>116.3641630649047</v>
      </c>
      <c r="H6" s="305"/>
      <c r="I6" s="306"/>
      <c r="J6" s="274"/>
      <c r="K6" s="274"/>
      <c r="L6" s="274"/>
      <c r="M6" s="274"/>
      <c r="N6" s="274"/>
      <c r="O6" s="274"/>
      <c r="P6" s="274"/>
    </row>
    <row r="7" spans="1:16" ht="12.75" customHeight="1">
      <c r="A7" s="115" t="s">
        <v>134</v>
      </c>
      <c r="B7" s="196">
        <v>97433886648</v>
      </c>
      <c r="C7" s="292" t="s">
        <v>189</v>
      </c>
      <c r="D7" s="115" t="s">
        <v>125</v>
      </c>
      <c r="E7" s="115"/>
      <c r="F7" s="117">
        <v>7071958.1299999999</v>
      </c>
      <c r="G7" s="118">
        <v>1204.4731334732915</v>
      </c>
      <c r="H7" s="305"/>
      <c r="I7" s="306"/>
      <c r="J7" s="274"/>
      <c r="K7" s="274"/>
      <c r="L7" s="274"/>
      <c r="M7" s="274"/>
      <c r="N7" s="274"/>
      <c r="O7" s="274"/>
      <c r="P7" s="274"/>
    </row>
    <row r="8" spans="1:16" ht="12.75" customHeight="1">
      <c r="A8" s="115" t="s">
        <v>219</v>
      </c>
      <c r="B8" s="196">
        <v>93273216321</v>
      </c>
      <c r="C8" s="292" t="s">
        <v>188</v>
      </c>
      <c r="D8" s="115" t="s">
        <v>125</v>
      </c>
      <c r="E8" s="115"/>
      <c r="F8" s="117">
        <v>1022376327.09</v>
      </c>
      <c r="G8" s="118">
        <v>852.4841992153506</v>
      </c>
      <c r="H8" s="305"/>
      <c r="I8" s="306"/>
      <c r="J8" s="274"/>
      <c r="K8" s="274"/>
      <c r="L8" s="274"/>
      <c r="M8" s="274"/>
      <c r="N8" s="274"/>
      <c r="O8" s="274"/>
      <c r="P8" s="274"/>
    </row>
    <row r="9" spans="1:16" ht="12.75" customHeight="1">
      <c r="A9" s="115" t="s">
        <v>1067</v>
      </c>
      <c r="B9" s="196" t="s">
        <v>1071</v>
      </c>
      <c r="C9" s="292" t="s">
        <v>1072</v>
      </c>
      <c r="D9" s="115" t="s">
        <v>1068</v>
      </c>
      <c r="E9" s="115"/>
      <c r="F9" s="117">
        <v>31740606.100000001</v>
      </c>
      <c r="G9" s="118">
        <v>105.80202033333332</v>
      </c>
      <c r="H9" s="298"/>
      <c r="I9" s="299"/>
      <c r="J9" s="274"/>
      <c r="K9" s="274"/>
      <c r="L9" s="274"/>
      <c r="M9" s="274"/>
      <c r="N9" s="274"/>
      <c r="O9" s="274"/>
      <c r="P9" s="274"/>
    </row>
    <row r="10" spans="1:16" ht="12.75" customHeight="1">
      <c r="A10" s="115" t="s">
        <v>164</v>
      </c>
      <c r="B10" s="196">
        <v>57255663752</v>
      </c>
      <c r="C10" s="292" t="s">
        <v>187</v>
      </c>
      <c r="D10" s="115" t="s">
        <v>224</v>
      </c>
      <c r="E10" s="115"/>
      <c r="F10" s="117">
        <v>8593772.9600000009</v>
      </c>
      <c r="G10" s="118">
        <v>113.47824980229879</v>
      </c>
      <c r="H10" s="305"/>
      <c r="I10" s="306"/>
      <c r="J10" s="274"/>
      <c r="K10" s="274"/>
      <c r="L10" s="274"/>
      <c r="M10" s="274"/>
      <c r="N10" s="274"/>
      <c r="O10" s="274"/>
      <c r="P10" s="274"/>
    </row>
    <row r="11" spans="1:16" ht="12.75" customHeight="1">
      <c r="A11" s="115" t="s">
        <v>225</v>
      </c>
      <c r="B11" s="196">
        <v>13264226136</v>
      </c>
      <c r="C11" s="292" t="s">
        <v>190</v>
      </c>
      <c r="D11" s="138" t="s">
        <v>135</v>
      </c>
      <c r="E11" s="138"/>
      <c r="F11" s="119">
        <v>23275758.850000001</v>
      </c>
      <c r="G11" s="118">
        <v>1.0382599443602614</v>
      </c>
      <c r="H11" s="305"/>
      <c r="I11" s="306"/>
      <c r="J11" s="274"/>
      <c r="K11" s="274"/>
      <c r="L11" s="274"/>
      <c r="M11" s="274"/>
      <c r="N11" s="274"/>
      <c r="O11" s="274"/>
      <c r="P11" s="274"/>
    </row>
    <row r="12" spans="1:16" ht="12.75" customHeight="1">
      <c r="A12" s="115" t="s">
        <v>257</v>
      </c>
      <c r="B12" s="196" t="s">
        <v>262</v>
      </c>
      <c r="C12" s="292" t="s">
        <v>263</v>
      </c>
      <c r="D12" s="138" t="s">
        <v>135</v>
      </c>
      <c r="E12" s="138"/>
      <c r="F12" s="119">
        <v>85405734.25</v>
      </c>
      <c r="G12" s="118">
        <v>7.8869977776049707</v>
      </c>
      <c r="H12" s="305"/>
      <c r="I12" s="306"/>
      <c r="J12" s="274"/>
      <c r="K12" s="274"/>
      <c r="L12" s="274"/>
      <c r="M12" s="274"/>
      <c r="N12" s="274"/>
      <c r="O12" s="274"/>
      <c r="P12" s="274"/>
    </row>
    <row r="13" spans="1:16" s="274" customFormat="1" ht="12.75" customHeight="1">
      <c r="A13" s="115" t="s">
        <v>1096</v>
      </c>
      <c r="B13" s="196">
        <v>75398635234</v>
      </c>
      <c r="C13" s="292" t="s">
        <v>1074</v>
      </c>
      <c r="D13" s="138" t="s">
        <v>180</v>
      </c>
      <c r="E13" s="138"/>
      <c r="F13" s="119">
        <v>44355828.579999998</v>
      </c>
      <c r="G13" s="118">
        <v>5735.1729290102685</v>
      </c>
      <c r="H13" s="305"/>
      <c r="I13" s="306"/>
    </row>
    <row r="14" spans="1:16" ht="12.75" customHeight="1">
      <c r="A14" s="115" t="s">
        <v>181</v>
      </c>
      <c r="B14" s="196">
        <v>45897406091</v>
      </c>
      <c r="C14" s="293" t="s">
        <v>191</v>
      </c>
      <c r="D14" s="115" t="s">
        <v>180</v>
      </c>
      <c r="E14" s="115"/>
      <c r="F14" s="117">
        <v>2800259.92</v>
      </c>
      <c r="G14" s="118">
        <v>33.166904738128046</v>
      </c>
      <c r="H14" s="305"/>
      <c r="J14" s="274"/>
      <c r="K14" s="274"/>
      <c r="L14" s="274"/>
      <c r="M14" s="274"/>
      <c r="N14" s="274"/>
      <c r="O14" s="274"/>
      <c r="P14" s="274"/>
    </row>
    <row r="15" spans="1:16" ht="12.75" customHeight="1">
      <c r="A15" s="115" t="s">
        <v>137</v>
      </c>
      <c r="B15" s="196">
        <v>48815690681</v>
      </c>
      <c r="C15" s="292" t="s">
        <v>192</v>
      </c>
      <c r="D15" s="115" t="s">
        <v>180</v>
      </c>
      <c r="E15" s="115"/>
      <c r="F15" s="120">
        <v>7053447.2800000003</v>
      </c>
      <c r="G15" s="121">
        <v>861.91850844495207</v>
      </c>
      <c r="H15" s="305"/>
      <c r="I15" s="306"/>
      <c r="J15" s="274"/>
      <c r="K15" s="274"/>
      <c r="L15" s="274"/>
      <c r="M15" s="274"/>
      <c r="N15" s="274"/>
      <c r="O15" s="274"/>
      <c r="P15" s="274"/>
    </row>
    <row r="16" spans="1:16" ht="12.75" customHeight="1">
      <c r="A16" s="115" t="s">
        <v>176</v>
      </c>
      <c r="B16" s="196">
        <v>81393286204</v>
      </c>
      <c r="C16" s="292" t="s">
        <v>193</v>
      </c>
      <c r="D16" s="115" t="s">
        <v>90</v>
      </c>
      <c r="E16" s="115"/>
      <c r="F16" s="119">
        <v>8368806.0351999998</v>
      </c>
      <c r="G16" s="122">
        <v>62.226184853985323</v>
      </c>
      <c r="H16" s="305"/>
      <c r="I16" s="306"/>
      <c r="J16" s="274"/>
      <c r="K16" s="274"/>
      <c r="L16" s="274"/>
      <c r="M16" s="274"/>
      <c r="N16" s="274"/>
      <c r="O16" s="274"/>
      <c r="P16" s="274"/>
    </row>
    <row r="17" spans="1:16" ht="18.75" customHeight="1">
      <c r="A17" s="640" t="s">
        <v>502</v>
      </c>
      <c r="B17" s="654"/>
      <c r="C17" s="655"/>
      <c r="D17" s="641"/>
      <c r="E17" s="641"/>
      <c r="F17" s="643">
        <f>SUM(F6:F16)</f>
        <v>1249615470.7351999</v>
      </c>
      <c r="G17" s="656"/>
      <c r="J17" s="274"/>
      <c r="K17" s="274"/>
      <c r="L17" s="274"/>
      <c r="M17" s="274"/>
      <c r="N17" s="274"/>
      <c r="O17" s="274"/>
      <c r="P17" s="274"/>
    </row>
    <row r="18" spans="1:16" ht="12.75" customHeight="1">
      <c r="A18" s="22" t="s">
        <v>482</v>
      </c>
      <c r="J18" s="274"/>
      <c r="K18" s="274"/>
      <c r="L18" s="274"/>
      <c r="M18" s="274"/>
      <c r="N18" s="274"/>
      <c r="O18" s="274"/>
      <c r="P18" s="274"/>
    </row>
    <row r="19" spans="1:16" ht="12.75" customHeight="1">
      <c r="A19" s="47" t="s">
        <v>503</v>
      </c>
      <c r="J19" s="274"/>
      <c r="K19" s="274"/>
      <c r="L19" s="274"/>
      <c r="M19" s="274"/>
      <c r="N19" s="274"/>
      <c r="O19" s="274"/>
      <c r="P19" s="274"/>
    </row>
    <row r="20" spans="1:16" ht="12.75" customHeight="1">
      <c r="A20" s="115"/>
    </row>
    <row r="21" spans="1:16" ht="12.75" customHeight="1">
      <c r="A21" s="144" t="s">
        <v>908</v>
      </c>
      <c r="G21" s="163" t="s">
        <v>1092</v>
      </c>
    </row>
    <row r="22" spans="1:16" ht="12.75" customHeight="1">
      <c r="A22" s="598" t="s">
        <v>909</v>
      </c>
      <c r="G22" s="600" t="s">
        <v>1093</v>
      </c>
    </row>
    <row r="23" spans="1:16" ht="12.75" customHeight="1">
      <c r="A23" s="55"/>
    </row>
    <row r="24" spans="1:16" ht="12.75" customHeight="1">
      <c r="A24" s="55"/>
      <c r="G24" s="187" t="s">
        <v>484</v>
      </c>
    </row>
    <row r="25" spans="1:16" ht="21.75">
      <c r="A25" s="634" t="s">
        <v>504</v>
      </c>
      <c r="B25" s="634" t="s">
        <v>498</v>
      </c>
      <c r="C25" s="634" t="s">
        <v>487</v>
      </c>
      <c r="D25" s="634" t="s">
        <v>499</v>
      </c>
      <c r="E25" s="634" t="s">
        <v>505</v>
      </c>
      <c r="F25" s="634" t="s">
        <v>500</v>
      </c>
      <c r="G25" s="634" t="s">
        <v>501</v>
      </c>
    </row>
    <row r="26" spans="1:16">
      <c r="A26" s="115" t="s">
        <v>266</v>
      </c>
      <c r="B26" s="196" t="s">
        <v>272</v>
      </c>
      <c r="C26" s="292" t="s">
        <v>273</v>
      </c>
      <c r="D26" s="115" t="s">
        <v>87</v>
      </c>
      <c r="E26" s="116"/>
      <c r="F26" s="119">
        <v>5174302.3899999997</v>
      </c>
      <c r="G26" s="118">
        <v>83.564430470910935</v>
      </c>
      <c r="H26" s="300"/>
    </row>
    <row r="27" spans="1:16">
      <c r="A27" s="115" t="s">
        <v>267</v>
      </c>
      <c r="B27" s="196" t="s">
        <v>274</v>
      </c>
      <c r="C27" s="292" t="s">
        <v>275</v>
      </c>
      <c r="D27" s="115" t="s">
        <v>270</v>
      </c>
      <c r="E27" s="116"/>
      <c r="F27" s="119">
        <v>31061587.749000002</v>
      </c>
      <c r="G27" s="118">
        <v>900.53188211466625</v>
      </c>
      <c r="H27" s="300"/>
    </row>
    <row r="28" spans="1:16">
      <c r="A28" s="115" t="s">
        <v>268</v>
      </c>
      <c r="B28" s="196" t="s">
        <v>276</v>
      </c>
      <c r="C28" s="292" t="s">
        <v>277</v>
      </c>
      <c r="D28" s="115" t="s">
        <v>270</v>
      </c>
      <c r="E28" s="116"/>
      <c r="F28" s="119">
        <v>228934471.67410001</v>
      </c>
      <c r="G28" s="118">
        <v>883.48166915809952</v>
      </c>
      <c r="H28" s="300"/>
    </row>
    <row r="29" spans="1:16">
      <c r="A29" s="115" t="s">
        <v>269</v>
      </c>
      <c r="B29" s="196" t="s">
        <v>278</v>
      </c>
      <c r="C29" s="292" t="s">
        <v>279</v>
      </c>
      <c r="D29" s="115" t="s">
        <v>270</v>
      </c>
      <c r="E29" s="116"/>
      <c r="F29" s="119">
        <v>8535049.5265999995</v>
      </c>
      <c r="G29" s="118">
        <v>139.58120417247352</v>
      </c>
      <c r="H29" s="300"/>
    </row>
    <row r="30" spans="1:16" ht="12.75" customHeight="1">
      <c r="A30" s="115" t="s">
        <v>227</v>
      </c>
      <c r="B30" s="196" t="s">
        <v>228</v>
      </c>
      <c r="C30" s="292" t="s">
        <v>229</v>
      </c>
      <c r="D30" s="115" t="s">
        <v>224</v>
      </c>
      <c r="E30" s="116" t="s">
        <v>139</v>
      </c>
      <c r="F30" s="119">
        <v>11994502.944700001</v>
      </c>
      <c r="G30" s="118">
        <v>118.9962</v>
      </c>
      <c r="H30" s="300"/>
    </row>
    <row r="31" spans="1:16" ht="12.75" customHeight="1">
      <c r="A31" s="115"/>
      <c r="B31" s="196"/>
      <c r="C31" s="292"/>
      <c r="D31" s="115"/>
      <c r="E31" s="116" t="s">
        <v>140</v>
      </c>
      <c r="F31" s="119">
        <v>5205219.8152999999</v>
      </c>
      <c r="G31" s="118">
        <v>115.5613</v>
      </c>
      <c r="H31" s="300"/>
    </row>
    <row r="32" spans="1:16" ht="12.75" customHeight="1">
      <c r="A32" s="115" t="s">
        <v>1069</v>
      </c>
      <c r="B32" s="196" t="s">
        <v>264</v>
      </c>
      <c r="C32" s="292" t="s">
        <v>265</v>
      </c>
      <c r="D32" s="138" t="s">
        <v>135</v>
      </c>
      <c r="E32" s="138"/>
      <c r="F32" s="119">
        <v>45274313.710000001</v>
      </c>
      <c r="G32" s="118">
        <v>7.542699456334633</v>
      </c>
      <c r="H32" s="303"/>
    </row>
    <row r="33" spans="1:13" ht="12.75" customHeight="1">
      <c r="A33" s="115" t="s">
        <v>226</v>
      </c>
      <c r="B33" s="196" t="s">
        <v>217</v>
      </c>
      <c r="C33" s="292" t="s">
        <v>194</v>
      </c>
      <c r="D33" s="115" t="s">
        <v>135</v>
      </c>
      <c r="E33" s="115"/>
      <c r="F33" s="119">
        <v>57243330.43</v>
      </c>
      <c r="G33" s="118">
        <v>1.3006539920062812</v>
      </c>
      <c r="H33" s="300"/>
    </row>
    <row r="34" spans="1:13" ht="12.75" customHeight="1">
      <c r="A34" s="115" t="s">
        <v>230</v>
      </c>
      <c r="B34" s="196" t="s">
        <v>231</v>
      </c>
      <c r="C34" s="292" t="s">
        <v>232</v>
      </c>
      <c r="D34" s="115" t="s">
        <v>135</v>
      </c>
      <c r="E34" s="115"/>
      <c r="F34" s="119">
        <v>85418823.409999996</v>
      </c>
      <c r="G34" s="118">
        <v>7.9113571728548884</v>
      </c>
      <c r="H34" s="300"/>
    </row>
    <row r="35" spans="1:13" ht="12.75" customHeight="1">
      <c r="A35" s="115" t="s">
        <v>136</v>
      </c>
      <c r="B35" s="196">
        <v>34464772270</v>
      </c>
      <c r="C35" s="292" t="s">
        <v>195</v>
      </c>
      <c r="D35" s="115" t="s">
        <v>180</v>
      </c>
      <c r="E35" s="115"/>
      <c r="F35" s="119">
        <v>6628160.7699999996</v>
      </c>
      <c r="G35" s="118">
        <v>1060.1313187424225</v>
      </c>
      <c r="H35" s="300"/>
    </row>
    <row r="36" spans="1:13" ht="12.75" customHeight="1">
      <c r="A36" s="115" t="s">
        <v>179</v>
      </c>
      <c r="B36" s="196">
        <v>84595320778</v>
      </c>
      <c r="C36" s="292" t="s">
        <v>196</v>
      </c>
      <c r="D36" s="115" t="s">
        <v>180</v>
      </c>
      <c r="E36" s="115"/>
      <c r="F36" s="117">
        <v>2393478.92</v>
      </c>
      <c r="G36" s="118">
        <v>2027.1985960668528</v>
      </c>
      <c r="H36" s="300"/>
      <c r="I36" s="301"/>
      <c r="J36" s="304"/>
      <c r="K36" s="304"/>
      <c r="L36" s="287"/>
      <c r="M36" s="287"/>
    </row>
    <row r="37" spans="1:13" ht="12.75" customHeight="1">
      <c r="A37" s="115" t="s">
        <v>271</v>
      </c>
      <c r="B37" s="196" t="s">
        <v>281</v>
      </c>
      <c r="C37" s="292" t="s">
        <v>280</v>
      </c>
      <c r="D37" s="115" t="s">
        <v>293</v>
      </c>
      <c r="E37" s="115"/>
      <c r="F37" s="117">
        <v>2762420.59</v>
      </c>
      <c r="G37" s="118">
        <v>728.8956774518183</v>
      </c>
      <c r="H37" s="300"/>
      <c r="I37" s="301"/>
      <c r="J37" s="304"/>
      <c r="K37" s="304"/>
      <c r="L37" s="287"/>
      <c r="M37" s="287"/>
    </row>
    <row r="38" spans="1:13" ht="12.75" customHeight="1">
      <c r="A38" s="115" t="s">
        <v>291</v>
      </c>
      <c r="B38" s="196">
        <v>34988643147</v>
      </c>
      <c r="C38" s="292" t="s">
        <v>197</v>
      </c>
      <c r="D38" s="138" t="s">
        <v>293</v>
      </c>
      <c r="E38" s="115"/>
      <c r="F38" s="117">
        <v>44588806.32</v>
      </c>
      <c r="G38" s="118">
        <v>1658.2679840239696</v>
      </c>
      <c r="H38" s="298"/>
      <c r="I38" s="299"/>
      <c r="J38" s="304"/>
      <c r="K38" s="304"/>
      <c r="L38" s="287"/>
      <c r="M38" s="287"/>
    </row>
    <row r="39" spans="1:13" ht="18.75" customHeight="1">
      <c r="A39" s="640" t="s">
        <v>506</v>
      </c>
      <c r="B39" s="654"/>
      <c r="C39" s="655"/>
      <c r="D39" s="641"/>
      <c r="E39" s="641"/>
      <c r="F39" s="643">
        <f>SUM(F26:F38)</f>
        <v>535214468.24969989</v>
      </c>
      <c r="G39" s="656"/>
      <c r="H39" s="298"/>
      <c r="I39" s="287"/>
      <c r="J39" s="287"/>
      <c r="K39" s="287"/>
      <c r="L39" s="287"/>
      <c r="M39" s="287"/>
    </row>
    <row r="40" spans="1:13" ht="12.75" customHeight="1">
      <c r="A40" s="22" t="s">
        <v>482</v>
      </c>
    </row>
    <row r="41" spans="1:13" ht="12.75" customHeight="1">
      <c r="A41" s="47" t="s">
        <v>507</v>
      </c>
    </row>
    <row r="42" spans="1:13" ht="12.75" customHeight="1">
      <c r="A42" s="288" t="s">
        <v>508</v>
      </c>
    </row>
    <row r="43" spans="1:13" ht="12.75" customHeight="1">
      <c r="A43" s="288" t="s">
        <v>1073</v>
      </c>
    </row>
    <row r="44" spans="1:13" s="274" customFormat="1" ht="12.75" customHeight="1">
      <c r="A44" s="288"/>
    </row>
    <row r="45" spans="1:13" ht="12.75" customHeight="1">
      <c r="A45" s="144" t="s">
        <v>910</v>
      </c>
      <c r="G45" s="163" t="s">
        <v>1092</v>
      </c>
    </row>
    <row r="46" spans="1:13" ht="12.75" customHeight="1">
      <c r="A46" s="598" t="s">
        <v>1056</v>
      </c>
      <c r="G46" s="600" t="s">
        <v>1093</v>
      </c>
    </row>
    <row r="47" spans="1:13" ht="12.75" customHeight="1">
      <c r="A47" s="70"/>
    </row>
    <row r="48" spans="1:13" ht="12.75" customHeight="1">
      <c r="A48" s="47"/>
      <c r="G48" s="201" t="s">
        <v>484</v>
      </c>
    </row>
    <row r="49" spans="1:7" ht="47.25" customHeight="1">
      <c r="A49" s="657" t="s">
        <v>509</v>
      </c>
      <c r="B49" s="634" t="s">
        <v>486</v>
      </c>
      <c r="C49" s="634" t="s">
        <v>487</v>
      </c>
      <c r="D49" s="657" t="s">
        <v>488</v>
      </c>
      <c r="E49" s="657"/>
      <c r="F49" s="657" t="s">
        <v>489</v>
      </c>
      <c r="G49" s="657" t="s">
        <v>490</v>
      </c>
    </row>
    <row r="50" spans="1:7">
      <c r="A50" s="123" t="s">
        <v>178</v>
      </c>
      <c r="B50" s="115">
        <v>8269700991</v>
      </c>
      <c r="C50" s="292" t="s">
        <v>206</v>
      </c>
      <c r="D50" s="123" t="s">
        <v>124</v>
      </c>
      <c r="E50" s="123"/>
      <c r="F50" s="124">
        <v>1352246852.4300001</v>
      </c>
      <c r="G50" s="118">
        <v>351.64386966223645</v>
      </c>
    </row>
    <row r="51" spans="1:7">
      <c r="A51" s="22" t="s">
        <v>400</v>
      </c>
      <c r="G51" s="229"/>
    </row>
    <row r="52" spans="1:7">
      <c r="A52" s="159" t="s">
        <v>510</v>
      </c>
    </row>
    <row r="53" spans="1:7" ht="12.75" customHeight="1">
      <c r="A53" s="165" t="s">
        <v>129</v>
      </c>
      <c r="B53" s="188"/>
      <c r="C53" s="188"/>
      <c r="D53" s="188"/>
      <c r="E53" s="228"/>
      <c r="F53" s="188"/>
      <c r="G53" s="188"/>
    </row>
    <row r="54" spans="1:7" ht="21.75" customHeight="1">
      <c r="A54" s="1068" t="s">
        <v>130</v>
      </c>
      <c r="B54" s="1068"/>
      <c r="C54" s="1068"/>
      <c r="D54" s="1068"/>
      <c r="E54" s="1068"/>
      <c r="F54" s="1068"/>
      <c r="G54" s="1068"/>
    </row>
    <row r="55" spans="1:7" ht="12.75" customHeight="1">
      <c r="A55" s="55"/>
    </row>
    <row r="56" spans="1:7" ht="12.75" customHeight="1">
      <c r="A56" s="150" t="s">
        <v>911</v>
      </c>
      <c r="F56" s="151"/>
      <c r="G56" s="163" t="s">
        <v>1092</v>
      </c>
    </row>
    <row r="57" spans="1:7" ht="12.75" customHeight="1">
      <c r="A57" s="601" t="s">
        <v>1053</v>
      </c>
      <c r="F57" s="56"/>
      <c r="G57" s="600" t="s">
        <v>1093</v>
      </c>
    </row>
    <row r="58" spans="1:7" ht="12.75" customHeight="1"/>
    <row r="59" spans="1:7" ht="12.75" customHeight="1">
      <c r="G59" s="162" t="s">
        <v>492</v>
      </c>
    </row>
    <row r="60" spans="1:7" ht="35.25" customHeight="1">
      <c r="A60" s="657" t="s">
        <v>1052</v>
      </c>
      <c r="B60" s="634" t="s">
        <v>498</v>
      </c>
      <c r="C60" s="634" t="s">
        <v>487</v>
      </c>
      <c r="D60" s="657" t="s">
        <v>488</v>
      </c>
      <c r="E60" s="657"/>
      <c r="F60" s="657" t="s">
        <v>489</v>
      </c>
      <c r="G60" s="634" t="s">
        <v>501</v>
      </c>
    </row>
    <row r="61" spans="1:7" ht="12.75" customHeight="1">
      <c r="A61" s="127" t="s">
        <v>1079</v>
      </c>
      <c r="B61" s="196">
        <v>40266711905</v>
      </c>
      <c r="C61" s="294" t="s">
        <v>198</v>
      </c>
      <c r="D61" s="127" t="s">
        <v>224</v>
      </c>
      <c r="E61" s="127"/>
      <c r="F61" s="128">
        <v>2217328.4700000002</v>
      </c>
      <c r="G61" s="129">
        <v>11.186611520634063</v>
      </c>
    </row>
    <row r="62" spans="1:7" ht="12.75" customHeight="1">
      <c r="A62" s="42" t="s">
        <v>511</v>
      </c>
    </row>
    <row r="63" spans="1:7" s="274" customFormat="1" ht="12.75" customHeight="1">
      <c r="A63" s="42" t="s">
        <v>512</v>
      </c>
    </row>
    <row r="64" spans="1:7" ht="12.75" customHeight="1">
      <c r="A64" s="47" t="s">
        <v>507</v>
      </c>
    </row>
    <row r="65" spans="1:7" ht="12.75" customHeight="1"/>
    <row r="66" spans="1:7" ht="12.75" customHeight="1">
      <c r="A66" s="150" t="s">
        <v>1054</v>
      </c>
      <c r="F66" s="151"/>
      <c r="G66" s="163" t="s">
        <v>1092</v>
      </c>
    </row>
    <row r="67" spans="1:7" ht="12.75" customHeight="1">
      <c r="A67" s="601" t="s">
        <v>1055</v>
      </c>
      <c r="F67" s="56"/>
      <c r="G67" s="600" t="s">
        <v>1093</v>
      </c>
    </row>
    <row r="68" spans="1:7" ht="12.75" customHeight="1">
      <c r="A68" s="164"/>
    </row>
    <row r="69" spans="1:7" ht="12.75" customHeight="1">
      <c r="G69" s="162" t="s">
        <v>492</v>
      </c>
    </row>
    <row r="70" spans="1:7" ht="66.75" customHeight="1">
      <c r="A70" s="657" t="s">
        <v>513</v>
      </c>
      <c r="B70" s="634" t="s">
        <v>498</v>
      </c>
      <c r="C70" s="634" t="s">
        <v>487</v>
      </c>
      <c r="D70" s="657" t="s">
        <v>488</v>
      </c>
      <c r="E70" s="657"/>
      <c r="F70" s="657" t="s">
        <v>489</v>
      </c>
      <c r="G70" s="634" t="s">
        <v>501</v>
      </c>
    </row>
    <row r="71" spans="1:7" ht="12.75" customHeight="1">
      <c r="A71" s="127" t="s">
        <v>93</v>
      </c>
      <c r="B71" s="196">
        <v>50454412454</v>
      </c>
      <c r="C71" s="294" t="s">
        <v>199</v>
      </c>
      <c r="D71" s="130" t="s">
        <v>94</v>
      </c>
      <c r="E71" s="130"/>
      <c r="F71" s="937">
        <v>10990153.48</v>
      </c>
      <c r="G71" s="938">
        <v>0.66004157795658958</v>
      </c>
    </row>
    <row r="72" spans="1:7" ht="12.75" customHeight="1">
      <c r="A72" s="295" t="s">
        <v>1351</v>
      </c>
      <c r="B72" s="196">
        <v>79640747340</v>
      </c>
      <c r="C72" s="294" t="s">
        <v>200</v>
      </c>
      <c r="D72" s="127" t="s">
        <v>224</v>
      </c>
      <c r="E72" s="127"/>
      <c r="F72" s="937">
        <v>165005845.74000001</v>
      </c>
      <c r="G72" s="938">
        <v>74.189880604300114</v>
      </c>
    </row>
    <row r="73" spans="1:7" ht="12.75" customHeight="1">
      <c r="A73" s="127" t="s">
        <v>95</v>
      </c>
      <c r="B73" s="196">
        <v>61196386099</v>
      </c>
      <c r="C73" s="294" t="s">
        <v>202</v>
      </c>
      <c r="D73" s="127" t="s">
        <v>96</v>
      </c>
      <c r="E73" s="127"/>
      <c r="F73" s="937">
        <v>260117830.66</v>
      </c>
      <c r="G73" s="938">
        <v>3.6082547226828088</v>
      </c>
    </row>
    <row r="74" spans="1:7" ht="12.75" customHeight="1">
      <c r="A74" s="295" t="s">
        <v>1352</v>
      </c>
      <c r="B74" s="196">
        <v>37735093339</v>
      </c>
      <c r="C74" s="294" t="s">
        <v>201</v>
      </c>
      <c r="D74" s="127" t="s">
        <v>96</v>
      </c>
      <c r="E74" s="127"/>
      <c r="F74" s="937">
        <v>122383201.77</v>
      </c>
      <c r="G74" s="938">
        <v>7.9914504120761194</v>
      </c>
    </row>
    <row r="75" spans="1:7" ht="12.75" customHeight="1">
      <c r="A75" s="127" t="s">
        <v>292</v>
      </c>
      <c r="B75" s="196">
        <v>48379655657</v>
      </c>
      <c r="C75" s="294" t="s">
        <v>203</v>
      </c>
      <c r="D75" s="130" t="s">
        <v>92</v>
      </c>
      <c r="E75" s="130"/>
      <c r="F75" s="937">
        <v>395944454.77999997</v>
      </c>
      <c r="G75" s="938">
        <v>294.22699293189237</v>
      </c>
    </row>
    <row r="76" spans="1:7" ht="18.75" customHeight="1">
      <c r="A76" s="640" t="s">
        <v>506</v>
      </c>
      <c r="B76" s="654"/>
      <c r="C76" s="655"/>
      <c r="D76" s="654"/>
      <c r="E76" s="654"/>
      <c r="F76" s="658">
        <f>SUM(F71:F75)</f>
        <v>954441486.42999995</v>
      </c>
      <c r="G76" s="659"/>
    </row>
    <row r="77" spans="1:7" ht="12.75" customHeight="1">
      <c r="A77" s="42" t="s">
        <v>511</v>
      </c>
    </row>
    <row r="78" spans="1:7" ht="12.75" customHeight="1">
      <c r="A78" s="47" t="s">
        <v>507</v>
      </c>
      <c r="F78" s="46"/>
    </row>
    <row r="79" spans="1:7" ht="12.75" customHeight="1">
      <c r="A79" s="597" t="s">
        <v>213</v>
      </c>
    </row>
    <row r="80" spans="1:7" ht="12.75" customHeight="1"/>
    <row r="81" spans="1:7">
      <c r="A81" s="165" t="s">
        <v>128</v>
      </c>
    </row>
    <row r="82" spans="1:7" ht="21" customHeight="1">
      <c r="A82" s="1069" t="s">
        <v>127</v>
      </c>
      <c r="B82" s="1069"/>
      <c r="C82" s="1069"/>
      <c r="D82" s="1069"/>
      <c r="E82" s="1069"/>
      <c r="F82" s="1069"/>
      <c r="G82" s="1069"/>
    </row>
    <row r="83" spans="1:7" ht="12.75" customHeight="1">
      <c r="A83" s="166"/>
    </row>
    <row r="84" spans="1:7" ht="12.75" customHeight="1">
      <c r="A84" s="684" t="s">
        <v>97</v>
      </c>
    </row>
    <row r="85" spans="1:7" ht="12.75" customHeight="1">
      <c r="G85" s="36" t="s">
        <v>1039</v>
      </c>
    </row>
    <row r="86" spans="1:7" ht="12.75" customHeight="1"/>
    <row r="87" spans="1:7" ht="12.75" customHeight="1">
      <c r="A87" s="167"/>
    </row>
    <row r="88" spans="1:7" ht="12.75" customHeight="1">
      <c r="A88" s="165"/>
    </row>
    <row r="89" spans="1:7" ht="12.75" customHeight="1">
      <c r="A89" s="165"/>
    </row>
    <row r="90" spans="1:7" ht="12.75" customHeight="1">
      <c r="A90" s="165"/>
    </row>
    <row r="91" spans="1:7" ht="12.75" customHeight="1">
      <c r="A91" s="166"/>
    </row>
    <row r="92" spans="1:7" ht="12.75" customHeight="1">
      <c r="A92" s="166"/>
    </row>
    <row r="93" spans="1:7" ht="12.75" customHeight="1">
      <c r="A93" s="166"/>
    </row>
    <row r="94" spans="1:7" ht="12.75" customHeight="1">
      <c r="A94" s="166"/>
    </row>
    <row r="95" spans="1:7" ht="12.75" customHeight="1"/>
    <row r="96" spans="1:7" ht="12.75" customHeight="1"/>
  </sheetData>
  <sortState ref="A6:D15">
    <sortCondition ref="B6"/>
  </sortState>
  <mergeCells count="2">
    <mergeCell ref="A54:G54"/>
    <mergeCell ref="A82:G82"/>
  </mergeCells>
  <hyperlinks>
    <hyperlink ref="A84" location="'2 Sadržaj'!A1" display="Sadržaj / Contents"/>
  </hyperlinks>
  <pageMargins left="0.7" right="0.7" top="0.75" bottom="0.75" header="0.3" footer="0.3"/>
  <pageSetup paperSize="9" scale="58" orientation="portrait" r:id="rId1"/>
  <ignoredErrors>
    <ignoredError sqref="B26:B38 B12 B9"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6"/>
  <sheetViews>
    <sheetView showGridLines="0" zoomScaleNormal="100" workbookViewId="0"/>
  </sheetViews>
  <sheetFormatPr defaultColWidth="9.140625" defaultRowHeight="15"/>
  <cols>
    <col min="1" max="1" width="32.28515625" style="65" customWidth="1"/>
    <col min="2" max="2" width="10.42578125" style="65" bestFit="1" customWidth="1"/>
    <col min="3" max="3" width="13.42578125" style="65" bestFit="1" customWidth="1"/>
    <col min="4" max="4" width="31.5703125" style="65" customWidth="1"/>
    <col min="5" max="5" width="13.140625" style="65" bestFit="1" customWidth="1"/>
    <col min="6" max="16384" width="9.140625" style="65"/>
  </cols>
  <sheetData>
    <row r="1" spans="1:6" ht="12.75" customHeight="1">
      <c r="A1" s="146" t="s">
        <v>913</v>
      </c>
      <c r="F1" s="148" t="str">
        <f>Naslovnica!A20</f>
        <v>Listopad 2019.</v>
      </c>
    </row>
    <row r="2" spans="1:6" ht="12.75" customHeight="1">
      <c r="A2" s="594" t="s">
        <v>914</v>
      </c>
      <c r="F2" s="595" t="str">
        <f>Naslovnica!A24</f>
        <v>October 2019</v>
      </c>
    </row>
    <row r="3" spans="1:6" ht="12.75" customHeight="1"/>
    <row r="4" spans="1:6" ht="12.75" customHeight="1">
      <c r="F4" s="14" t="s">
        <v>484</v>
      </c>
    </row>
    <row r="5" spans="1:6" ht="54.75">
      <c r="A5" s="657" t="s">
        <v>485</v>
      </c>
      <c r="B5" s="634" t="s">
        <v>486</v>
      </c>
      <c r="C5" s="634" t="s">
        <v>487</v>
      </c>
      <c r="D5" s="657" t="s">
        <v>488</v>
      </c>
      <c r="E5" s="657" t="s">
        <v>489</v>
      </c>
      <c r="F5" s="657" t="s">
        <v>490</v>
      </c>
    </row>
    <row r="6" spans="1:6">
      <c r="A6" s="123" t="s">
        <v>298</v>
      </c>
      <c r="B6" s="196" t="s">
        <v>299</v>
      </c>
      <c r="C6" s="292" t="s">
        <v>300</v>
      </c>
      <c r="D6" s="123" t="s">
        <v>87</v>
      </c>
      <c r="E6" s="124">
        <v>0</v>
      </c>
      <c r="F6" s="170">
        <v>0</v>
      </c>
    </row>
    <row r="7" spans="1:6" ht="12.75" customHeight="1">
      <c r="A7" s="22" t="s">
        <v>491</v>
      </c>
    </row>
    <row r="8" spans="1:6" ht="12.75" customHeight="1">
      <c r="A8" s="22"/>
    </row>
    <row r="9" spans="1:6" ht="12.75" customHeight="1">
      <c r="A9" s="146" t="s">
        <v>915</v>
      </c>
      <c r="F9" s="148" t="s">
        <v>1353</v>
      </c>
    </row>
    <row r="10" spans="1:6" ht="12.75" customHeight="1">
      <c r="A10" s="594" t="s">
        <v>916</v>
      </c>
      <c r="F10" s="595" t="s">
        <v>1354</v>
      </c>
    </row>
    <row r="11" spans="1:6" ht="12.75" customHeight="1"/>
    <row r="12" spans="1:6" ht="12.75" customHeight="1">
      <c r="F12" s="14" t="s">
        <v>492</v>
      </c>
    </row>
    <row r="13" spans="1:6" ht="54.75">
      <c r="A13" s="657" t="s">
        <v>493</v>
      </c>
      <c r="B13" s="634" t="s">
        <v>486</v>
      </c>
      <c r="C13" s="634" t="s">
        <v>487</v>
      </c>
      <c r="D13" s="657" t="s">
        <v>488</v>
      </c>
      <c r="E13" s="657" t="s">
        <v>489</v>
      </c>
      <c r="F13" s="657" t="s">
        <v>490</v>
      </c>
    </row>
    <row r="14" spans="1:6" ht="12.75" customHeight="1">
      <c r="A14" s="123" t="s">
        <v>177</v>
      </c>
      <c r="B14" s="196" t="s">
        <v>216</v>
      </c>
      <c r="C14" s="292" t="s">
        <v>204</v>
      </c>
      <c r="D14" s="123" t="s">
        <v>99</v>
      </c>
      <c r="E14" s="124">
        <v>118529648.48</v>
      </c>
      <c r="F14" s="170">
        <v>38.907874257570697</v>
      </c>
    </row>
    <row r="15" spans="1:6" ht="12.75" customHeight="1">
      <c r="A15" s="123" t="s">
        <v>165</v>
      </c>
      <c r="B15" s="196">
        <v>75111210338</v>
      </c>
      <c r="C15" s="292" t="s">
        <v>205</v>
      </c>
      <c r="D15" s="290" t="s">
        <v>167</v>
      </c>
      <c r="E15" s="124">
        <v>25408986.203000002</v>
      </c>
      <c r="F15" s="170">
        <v>50.215387752964425</v>
      </c>
    </row>
    <row r="16" spans="1:6">
      <c r="A16" s="640" t="s">
        <v>481</v>
      </c>
      <c r="B16" s="653"/>
      <c r="C16" s="653"/>
      <c r="D16" s="660"/>
      <c r="E16" s="661">
        <f>SUM(E14:E15)</f>
        <v>143938634.683</v>
      </c>
      <c r="F16" s="662"/>
    </row>
    <row r="17" spans="1:6" ht="12.75" customHeight="1">
      <c r="A17" s="22" t="s">
        <v>494</v>
      </c>
    </row>
    <row r="18" spans="1:6" ht="12.75" customHeight="1"/>
    <row r="19" spans="1:6" ht="12.75" customHeight="1">
      <c r="A19" s="147" t="s">
        <v>917</v>
      </c>
      <c r="F19" s="148" t="s">
        <v>1353</v>
      </c>
    </row>
    <row r="20" spans="1:6" ht="12.75" customHeight="1">
      <c r="A20" s="592" t="s">
        <v>918</v>
      </c>
      <c r="F20" s="595" t="s">
        <v>1354</v>
      </c>
    </row>
    <row r="21" spans="1:6" ht="12.75" customHeight="1"/>
    <row r="22" spans="1:6" ht="12.75" customHeight="1">
      <c r="F22" s="14" t="s">
        <v>484</v>
      </c>
    </row>
    <row r="23" spans="1:6" ht="54.75">
      <c r="A23" s="657" t="s">
        <v>493</v>
      </c>
      <c r="B23" s="634" t="s">
        <v>486</v>
      </c>
      <c r="C23" s="634" t="s">
        <v>487</v>
      </c>
      <c r="D23" s="657" t="s">
        <v>488</v>
      </c>
      <c r="E23" s="657" t="s">
        <v>489</v>
      </c>
      <c r="F23" s="657" t="s">
        <v>490</v>
      </c>
    </row>
    <row r="24" spans="1:6" ht="12.75" customHeight="1">
      <c r="A24" s="123" t="s">
        <v>1091</v>
      </c>
      <c r="B24" s="196">
        <v>56903349567</v>
      </c>
      <c r="C24" s="292" t="s">
        <v>207</v>
      </c>
      <c r="D24" s="295" t="s">
        <v>89</v>
      </c>
      <c r="E24" s="124" t="s">
        <v>166</v>
      </c>
      <c r="F24" s="170" t="s">
        <v>166</v>
      </c>
    </row>
    <row r="25" spans="1:6" ht="12.75" customHeight="1">
      <c r="A25" s="936" t="s">
        <v>1097</v>
      </c>
    </row>
    <row r="26" spans="1:6" ht="12.75" customHeight="1">
      <c r="A26" s="22" t="s">
        <v>491</v>
      </c>
    </row>
    <row r="27" spans="1:6" ht="19.5" customHeight="1">
      <c r="A27" s="1070" t="s">
        <v>129</v>
      </c>
      <c r="B27" s="1070"/>
      <c r="C27" s="1070"/>
      <c r="D27" s="1070"/>
    </row>
    <row r="28" spans="1:6" ht="21.75" customHeight="1">
      <c r="A28" s="1068" t="s">
        <v>130</v>
      </c>
      <c r="B28" s="1068"/>
      <c r="C28" s="1068"/>
      <c r="D28" s="1068"/>
      <c r="E28" s="55"/>
      <c r="F28" s="55"/>
    </row>
    <row r="29" spans="1:6" ht="12.75" customHeight="1">
      <c r="A29" s="936"/>
    </row>
    <row r="30" spans="1:6" ht="12.75" customHeight="1"/>
    <row r="31" spans="1:6" ht="12.75" customHeight="1">
      <c r="A31" s="149" t="s">
        <v>919</v>
      </c>
      <c r="E31" s="142" t="str">
        <f>Naslovnica!A20</f>
        <v>Listopad 2019.</v>
      </c>
    </row>
    <row r="32" spans="1:6" ht="12.75" customHeight="1">
      <c r="A32" s="592" t="s">
        <v>920</v>
      </c>
      <c r="E32" s="596" t="str">
        <f>Naslovnica!A24</f>
        <v>October 2019</v>
      </c>
    </row>
    <row r="33" spans="1:5" ht="12.75" customHeight="1"/>
    <row r="34" spans="1:5" ht="12.75" customHeight="1">
      <c r="E34" s="14" t="s">
        <v>492</v>
      </c>
    </row>
    <row r="35" spans="1:5" ht="22.5" customHeight="1">
      <c r="A35" s="657" t="s">
        <v>495</v>
      </c>
      <c r="B35" s="634" t="s">
        <v>486</v>
      </c>
      <c r="C35" s="634" t="s">
        <v>487</v>
      </c>
      <c r="D35" s="657" t="s">
        <v>488</v>
      </c>
      <c r="E35" s="657" t="s">
        <v>489</v>
      </c>
    </row>
    <row r="36" spans="1:5" ht="22.5" customHeight="1">
      <c r="A36" s="125" t="s">
        <v>91</v>
      </c>
      <c r="B36" s="196">
        <v>39146857475</v>
      </c>
      <c r="C36" s="292" t="s">
        <v>208</v>
      </c>
      <c r="D36" s="271" t="s">
        <v>135</v>
      </c>
      <c r="E36" s="126">
        <v>913351025.63999999</v>
      </c>
    </row>
    <row r="37" spans="1:5" ht="12.75" customHeight="1">
      <c r="A37" s="22" t="s">
        <v>491</v>
      </c>
      <c r="B37" s="281"/>
      <c r="C37" s="282"/>
      <c r="D37" s="283"/>
      <c r="E37" s="284"/>
    </row>
    <row r="38" spans="1:5" ht="12.75" customHeight="1">
      <c r="A38" s="597" t="s">
        <v>214</v>
      </c>
    </row>
    <row r="39" spans="1:5" ht="12.75" customHeight="1">
      <c r="A39" s="161"/>
    </row>
    <row r="40" spans="1:5" ht="12.75" customHeight="1">
      <c r="A40" s="285"/>
      <c r="B40" s="189"/>
      <c r="C40" s="189"/>
      <c r="D40" s="189"/>
    </row>
    <row r="41" spans="1:5" ht="12.75" customHeight="1">
      <c r="A41" s="291"/>
      <c r="B41" s="55"/>
      <c r="C41" s="55"/>
      <c r="D41" s="55"/>
    </row>
    <row r="42" spans="1:5" ht="12.75" customHeight="1">
      <c r="A42" s="180"/>
    </row>
    <row r="43" spans="1:5" ht="12.75" customHeight="1"/>
    <row r="44" spans="1:5" ht="12.75" customHeight="1"/>
    <row r="45" spans="1:5" ht="12.75" customHeight="1">
      <c r="A45" s="679" t="s">
        <v>496</v>
      </c>
      <c r="B45" s="681"/>
    </row>
    <row r="46" spans="1:5" ht="12.75" customHeight="1">
      <c r="A46" s="682" t="s">
        <v>222</v>
      </c>
      <c r="B46" s="681"/>
    </row>
    <row r="47" spans="1:5" ht="12.75" customHeight="1"/>
    <row r="48" spans="1:5" ht="12.75" customHeight="1">
      <c r="A48" s="684" t="s">
        <v>97</v>
      </c>
    </row>
    <row r="49" spans="6:6" ht="12.75" customHeight="1"/>
    <row r="50" spans="6:6" ht="12.75" customHeight="1">
      <c r="F50" s="36" t="s">
        <v>1041</v>
      </c>
    </row>
    <row r="51" spans="6:6" ht="12.75" customHeight="1"/>
    <row r="52" spans="6:6" ht="12.75" customHeight="1"/>
    <row r="53" spans="6:6" ht="12.75" customHeight="1"/>
    <row r="54" spans="6:6" ht="12.75" customHeight="1"/>
    <row r="55" spans="6:6" ht="12.75" customHeight="1"/>
    <row r="56" spans="6:6" ht="12.75" customHeight="1"/>
    <row r="57" spans="6:6" ht="12.75" customHeight="1"/>
    <row r="58" spans="6:6" ht="12.75" customHeight="1"/>
    <row r="59" spans="6:6" ht="12.75" customHeight="1"/>
    <row r="60" spans="6:6" ht="12.75" customHeight="1"/>
    <row r="61" spans="6:6" ht="12.75" customHeight="1"/>
    <row r="62" spans="6:6" ht="12.75" customHeight="1"/>
    <row r="63" spans="6:6" ht="12.75" customHeight="1"/>
    <row r="64" spans="6: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sheetData>
  <mergeCells count="2">
    <mergeCell ref="A27:D27"/>
    <mergeCell ref="A28:D28"/>
  </mergeCells>
  <hyperlinks>
    <hyperlink ref="A48" location="'2 Sadržaj'!A1" display="Sadržaj / Contents"/>
  </hyperlinks>
  <pageMargins left="0.7" right="0.7" top="0.75" bottom="0.75" header="0.3" footer="0.3"/>
  <pageSetup paperSize="9" scale="79" orientation="portrait" r:id="rId1"/>
  <ignoredErrors>
    <ignoredError sqref="B14 B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7109375" customWidth="1"/>
    <col min="2" max="2" width="12.85546875" customWidth="1"/>
    <col min="3" max="3" width="12.140625" customWidth="1"/>
    <col min="4" max="4" width="19.140625" customWidth="1"/>
    <col min="5" max="5" width="11.28515625" customWidth="1"/>
    <col min="6" max="6" width="15.7109375" customWidth="1"/>
    <col min="7" max="7" width="14.140625" customWidth="1"/>
    <col min="8" max="8" width="17.71093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28515625" customWidth="1"/>
    <col min="22" max="22" width="15.42578125" customWidth="1"/>
    <col min="23" max="23" width="11.140625" customWidth="1"/>
    <col min="24" max="24" width="23.5703125" customWidth="1"/>
    <col min="25" max="25" width="11.42578125" customWidth="1"/>
  </cols>
  <sheetData>
    <row r="1" spans="1:27" ht="15" customHeight="1">
      <c r="A1" s="675" t="s">
        <v>875</v>
      </c>
      <c r="B1" s="676"/>
      <c r="C1" s="676"/>
      <c r="D1" s="579"/>
      <c r="E1" s="673"/>
      <c r="F1" s="206"/>
      <c r="G1" s="206"/>
      <c r="H1" s="206"/>
      <c r="I1" s="580" t="s">
        <v>1391</v>
      </c>
    </row>
    <row r="2" spans="1:27" ht="15" customHeight="1">
      <c r="A2" s="677" t="s">
        <v>876</v>
      </c>
      <c r="B2" s="676"/>
      <c r="C2" s="676"/>
      <c r="D2" s="579"/>
      <c r="E2" s="674"/>
      <c r="F2" s="206"/>
      <c r="G2" s="206"/>
      <c r="H2" s="206"/>
      <c r="I2" s="587" t="s">
        <v>1392</v>
      </c>
    </row>
    <row r="3" spans="1:27" ht="12.75" customHeight="1">
      <c r="A3" s="43" t="s">
        <v>1446</v>
      </c>
    </row>
    <row r="4" spans="1:27" ht="12.75" customHeight="1"/>
    <row r="5" spans="1:27" ht="12.75" customHeight="1">
      <c r="A5" s="152" t="s">
        <v>877</v>
      </c>
    </row>
    <row r="6" spans="1:27" ht="12.75" customHeight="1">
      <c r="A6" s="588" t="s">
        <v>878</v>
      </c>
    </row>
    <row r="7" spans="1:27" ht="12.75" customHeight="1">
      <c r="J7" s="1074"/>
      <c r="K7" s="1074"/>
      <c r="L7" s="338"/>
      <c r="M7" s="338"/>
      <c r="N7" s="338"/>
      <c r="O7" s="338"/>
      <c r="P7" s="338"/>
    </row>
    <row r="8" spans="1:27" ht="16.5" customHeight="1">
      <c r="A8" s="1076" t="s">
        <v>470</v>
      </c>
      <c r="B8" s="1076"/>
      <c r="C8" s="506">
        <v>43738</v>
      </c>
      <c r="D8" s="338"/>
      <c r="E8" s="338"/>
      <c r="F8" s="338"/>
      <c r="G8" s="338"/>
      <c r="J8" s="1074"/>
      <c r="K8" s="1074"/>
      <c r="L8" s="339"/>
      <c r="M8" s="339"/>
      <c r="N8" s="339"/>
      <c r="O8" s="339"/>
      <c r="P8" s="339"/>
    </row>
    <row r="9" spans="1:27" ht="21.75" customHeight="1">
      <c r="A9" s="1077" t="s">
        <v>471</v>
      </c>
      <c r="B9" s="1077"/>
      <c r="C9" s="507">
        <v>15</v>
      </c>
      <c r="D9" s="338"/>
      <c r="E9" s="339"/>
      <c r="F9" s="339"/>
      <c r="G9" s="339"/>
    </row>
    <row r="10" spans="1:27" ht="12.75" customHeight="1">
      <c r="A10" s="17" t="s">
        <v>400</v>
      </c>
    </row>
    <row r="11" spans="1:27" ht="12.75" customHeight="1"/>
    <row r="12" spans="1:27" ht="12.75" customHeight="1">
      <c r="A12" s="152" t="s">
        <v>879</v>
      </c>
    </row>
    <row r="13" spans="1:27" ht="12.75" customHeight="1">
      <c r="A13" s="588" t="s">
        <v>880</v>
      </c>
      <c r="Z13" s="66"/>
      <c r="AA13" s="66"/>
    </row>
    <row r="14" spans="1:27" s="274" customFormat="1" ht="12.75" customHeight="1">
      <c r="A14" s="44"/>
      <c r="F14" s="206"/>
      <c r="I14" s="66" t="s">
        <v>473</v>
      </c>
      <c r="Y14" s="66"/>
      <c r="Z14" s="66"/>
      <c r="AA14" s="66"/>
    </row>
    <row r="15" spans="1:27" s="274" customFormat="1" ht="22.5" customHeight="1">
      <c r="A15" s="508"/>
      <c r="B15" s="1073" t="s">
        <v>472</v>
      </c>
      <c r="C15" s="1073"/>
      <c r="D15" s="1073"/>
      <c r="E15" s="1073"/>
      <c r="F15" s="1073" t="s">
        <v>410</v>
      </c>
      <c r="G15" s="1073"/>
      <c r="H15" s="1073"/>
      <c r="I15" s="1073"/>
      <c r="Y15" s="66"/>
      <c r="Z15" s="66"/>
      <c r="AA15" s="66"/>
    </row>
    <row r="16" spans="1:27" ht="135" customHeight="1">
      <c r="A16" s="1075" t="s">
        <v>474</v>
      </c>
      <c r="B16" s="939" t="s">
        <v>990</v>
      </c>
      <c r="C16" s="1072" t="s">
        <v>475</v>
      </c>
      <c r="D16" s="939" t="s">
        <v>476</v>
      </c>
      <c r="E16" s="1072" t="s">
        <v>475</v>
      </c>
      <c r="F16" s="939" t="s">
        <v>991</v>
      </c>
      <c r="G16" s="1072" t="s">
        <v>477</v>
      </c>
      <c r="H16" s="939" t="s">
        <v>988</v>
      </c>
      <c r="I16" s="1072" t="s">
        <v>477</v>
      </c>
    </row>
    <row r="17" spans="1:16" ht="15.75" customHeight="1">
      <c r="A17" s="1075"/>
      <c r="B17" s="559">
        <v>43738</v>
      </c>
      <c r="C17" s="1072"/>
      <c r="D17" s="559">
        <v>43738</v>
      </c>
      <c r="E17" s="1072"/>
      <c r="F17" s="559" t="s">
        <v>1434</v>
      </c>
      <c r="G17" s="1072"/>
      <c r="H17" s="559" t="s">
        <v>1434</v>
      </c>
      <c r="I17" s="1072"/>
      <c r="J17" s="1074"/>
      <c r="K17" s="234"/>
      <c r="L17" s="340"/>
      <c r="M17" s="234"/>
      <c r="N17" s="341"/>
      <c r="O17" s="274"/>
    </row>
    <row r="18" spans="1:16" ht="16.5" customHeight="1">
      <c r="A18" s="509" t="s">
        <v>478</v>
      </c>
      <c r="B18" s="510">
        <v>46853</v>
      </c>
      <c r="C18" s="511">
        <v>-8.4920216402023393E-2</v>
      </c>
      <c r="D18" s="510">
        <v>2601025.35274</v>
      </c>
      <c r="E18" s="511">
        <v>-4.0030982367725725E-2</v>
      </c>
      <c r="F18" s="510">
        <v>11964</v>
      </c>
      <c r="G18" s="511">
        <v>-0.30595196658545076</v>
      </c>
      <c r="H18" s="510">
        <v>1258037.2369300004</v>
      </c>
      <c r="I18" s="513">
        <v>0.1228644032273758</v>
      </c>
      <c r="J18" s="1074"/>
      <c r="K18" s="342"/>
      <c r="L18" s="343"/>
      <c r="M18" s="342"/>
      <c r="N18" s="343"/>
      <c r="O18" s="274"/>
    </row>
    <row r="19" spans="1:16" ht="16.5" customHeight="1">
      <c r="A19" s="509" t="s">
        <v>479</v>
      </c>
      <c r="B19" s="510">
        <v>112278</v>
      </c>
      <c r="C19" s="511">
        <v>0.23616065530453165</v>
      </c>
      <c r="D19" s="510">
        <v>14866851.508989999</v>
      </c>
      <c r="E19" s="511">
        <v>0.18759383530296797</v>
      </c>
      <c r="F19" s="510">
        <v>40488</v>
      </c>
      <c r="G19" s="511">
        <v>0.31211718572771169</v>
      </c>
      <c r="H19" s="510">
        <v>6932740.8072799994</v>
      </c>
      <c r="I19" s="513">
        <v>0.26002420423976336</v>
      </c>
      <c r="J19" s="43"/>
      <c r="K19" s="344"/>
      <c r="L19" s="345"/>
      <c r="M19" s="344"/>
      <c r="N19" s="346"/>
      <c r="O19" s="274"/>
    </row>
    <row r="20" spans="1:16" ht="16.5" customHeight="1">
      <c r="A20" s="509" t="s">
        <v>480</v>
      </c>
      <c r="B20" s="510">
        <v>29</v>
      </c>
      <c r="C20" s="511">
        <v>-0.86635944700460832</v>
      </c>
      <c r="D20" s="510">
        <v>673.27122999999995</v>
      </c>
      <c r="E20" s="511">
        <v>-0.96107895101546104</v>
      </c>
      <c r="F20" s="510"/>
      <c r="G20" s="511"/>
      <c r="H20" s="510"/>
      <c r="I20" s="512"/>
      <c r="J20" s="43"/>
      <c r="K20" s="344"/>
      <c r="L20" s="345"/>
      <c r="M20" s="344"/>
      <c r="N20" s="346"/>
      <c r="O20" s="274"/>
    </row>
    <row r="21" spans="1:16" ht="16.5" customHeight="1">
      <c r="A21" s="514" t="s">
        <v>481</v>
      </c>
      <c r="B21" s="515">
        <v>159160</v>
      </c>
      <c r="C21" s="516">
        <v>0.11890668278897122</v>
      </c>
      <c r="D21" s="515">
        <v>17468550.132959999</v>
      </c>
      <c r="E21" s="516">
        <v>0.14583545105071322</v>
      </c>
      <c r="F21" s="515">
        <v>52452</v>
      </c>
      <c r="G21" s="516">
        <v>9.0591537581869219E-2</v>
      </c>
      <c r="H21" s="515">
        <v>8190778.04421</v>
      </c>
      <c r="I21" s="517">
        <v>0.2368195966458457</v>
      </c>
      <c r="J21" s="43"/>
      <c r="K21" s="344"/>
      <c r="L21" s="345"/>
      <c r="M21" s="344"/>
      <c r="N21" s="346"/>
      <c r="O21" s="274"/>
    </row>
    <row r="22" spans="1:16" ht="12.75" customHeight="1">
      <c r="A22" s="17" t="s">
        <v>482</v>
      </c>
    </row>
    <row r="23" spans="1:16" ht="49.5" customHeight="1">
      <c r="A23" s="1078" t="s">
        <v>483</v>
      </c>
      <c r="B23" s="1078"/>
      <c r="C23" s="1078"/>
      <c r="D23" s="1078"/>
      <c r="E23" s="1078"/>
      <c r="F23" s="1078"/>
      <c r="G23" s="1078"/>
      <c r="H23" s="1078"/>
      <c r="I23" s="1078"/>
    </row>
    <row r="24" spans="1:16" ht="56.25" customHeight="1">
      <c r="A24" s="1078" t="s">
        <v>989</v>
      </c>
      <c r="B24" s="1078"/>
      <c r="C24" s="1078"/>
      <c r="D24" s="1078"/>
      <c r="E24" s="1078"/>
      <c r="F24" s="1078"/>
      <c r="G24" s="1078"/>
      <c r="H24" s="1078"/>
      <c r="I24" s="1078"/>
    </row>
    <row r="25" spans="1:16" ht="23.25" customHeight="1">
      <c r="A25" s="1071" t="s">
        <v>433</v>
      </c>
      <c r="B25" s="1071"/>
      <c r="C25" s="1071"/>
      <c r="D25" s="1071"/>
      <c r="E25" s="1071"/>
      <c r="F25" s="1071"/>
      <c r="G25" s="1071"/>
      <c r="H25" s="1071"/>
      <c r="I25" s="1071"/>
      <c r="J25" s="160"/>
      <c r="K25" s="72"/>
      <c r="L25" s="72"/>
      <c r="M25" s="72"/>
      <c r="N25" s="72"/>
      <c r="O25" s="72"/>
      <c r="P25" s="72"/>
    </row>
    <row r="26" spans="1:16">
      <c r="A26" s="160"/>
      <c r="B26" s="72"/>
      <c r="C26" s="72"/>
      <c r="D26" s="72"/>
      <c r="E26" s="72"/>
      <c r="F26" s="72"/>
      <c r="G26" s="72"/>
    </row>
    <row r="27" spans="1:16" ht="12.75" customHeight="1">
      <c r="A27" s="684" t="s">
        <v>97</v>
      </c>
    </row>
    <row r="28" spans="1:16" ht="12.75" customHeight="1"/>
    <row r="29" spans="1:16" ht="12.75" customHeight="1"/>
    <row r="30" spans="1:16" ht="12.75" customHeight="1"/>
    <row r="31" spans="1:16" ht="12.75" customHeight="1"/>
    <row r="32" spans="1:16" ht="12.75" customHeight="1">
      <c r="I32" s="36" t="s">
        <v>1040</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3" t="s">
        <v>881</v>
      </c>
    </row>
    <row r="2" spans="1:5" ht="12.75" customHeight="1">
      <c r="A2" s="591" t="s">
        <v>882</v>
      </c>
    </row>
    <row r="3" spans="1:5" ht="12.75" customHeight="1"/>
    <row r="4" spans="1:5" ht="12.75" customHeight="1">
      <c r="D4" s="66" t="s">
        <v>411</v>
      </c>
      <c r="E4" s="75"/>
    </row>
    <row r="5" spans="1:5" ht="45" customHeight="1">
      <c r="A5" s="1075" t="s">
        <v>401</v>
      </c>
      <c r="B5" s="518" t="s">
        <v>439</v>
      </c>
      <c r="C5" s="1081" t="s">
        <v>440</v>
      </c>
      <c r="D5" s="1081"/>
    </row>
    <row r="6" spans="1:5" ht="22.5" customHeight="1">
      <c r="A6" s="1079"/>
      <c r="B6" s="920">
        <v>43738</v>
      </c>
      <c r="C6" s="921" t="s">
        <v>441</v>
      </c>
      <c r="D6" s="921" t="s">
        <v>442</v>
      </c>
    </row>
    <row r="7" spans="1:5" ht="12.75" customHeight="1">
      <c r="A7" s="527" t="s">
        <v>443</v>
      </c>
      <c r="B7" s="528">
        <v>14811788.707</v>
      </c>
      <c r="C7" s="529">
        <v>6.3645968484362409E-2</v>
      </c>
      <c r="D7" s="528">
        <v>886301.14265000075</v>
      </c>
      <c r="E7" s="45"/>
    </row>
    <row r="8" spans="1:5" ht="12.75" customHeight="1">
      <c r="A8" s="519" t="s">
        <v>444</v>
      </c>
      <c r="B8" s="520">
        <v>28539.832440000006</v>
      </c>
      <c r="C8" s="521">
        <v>0.61478870837010557</v>
      </c>
      <c r="D8" s="520">
        <v>10865.797260000007</v>
      </c>
      <c r="E8" s="54"/>
    </row>
    <row r="9" spans="1:5" ht="12.75" customHeight="1">
      <c r="A9" s="519" t="s">
        <v>445</v>
      </c>
      <c r="B9" s="520">
        <v>4705344.2941099992</v>
      </c>
      <c r="C9" s="521">
        <v>-7.8347216223411439E-2</v>
      </c>
      <c r="D9" s="520">
        <v>-399988.62186000124</v>
      </c>
      <c r="E9" s="54"/>
    </row>
    <row r="10" spans="1:5" ht="12.75" customHeight="1">
      <c r="A10" s="519" t="s">
        <v>446</v>
      </c>
      <c r="B10" s="520">
        <v>126928.18672999999</v>
      </c>
      <c r="C10" s="521">
        <v>-0.63726182351708127</v>
      </c>
      <c r="D10" s="520">
        <v>-222988.62644000005</v>
      </c>
    </row>
    <row r="11" spans="1:5" ht="12.75" customHeight="1">
      <c r="A11" s="519" t="s">
        <v>447</v>
      </c>
      <c r="B11" s="520">
        <v>9826929.6422900017</v>
      </c>
      <c r="C11" s="521">
        <v>0.17813022346410859</v>
      </c>
      <c r="D11" s="520">
        <v>1485806.1853300026</v>
      </c>
    </row>
    <row r="12" spans="1:5" ht="12.75" customHeight="1">
      <c r="A12" s="519" t="s">
        <v>448</v>
      </c>
      <c r="B12" s="520">
        <v>124046.75142999999</v>
      </c>
      <c r="C12" s="521">
        <v>0.11312248340873672</v>
      </c>
      <c r="D12" s="520">
        <v>12606.408360000001</v>
      </c>
    </row>
    <row r="13" spans="1:5" ht="12.75" customHeight="1">
      <c r="A13" s="527" t="s">
        <v>449</v>
      </c>
      <c r="B13" s="528">
        <v>7286144.4236499993</v>
      </c>
      <c r="C13" s="529">
        <v>0.23482748162303649</v>
      </c>
      <c r="D13" s="528">
        <v>1385608.0879399991</v>
      </c>
    </row>
    <row r="14" spans="1:5" ht="12.75" customHeight="1">
      <c r="A14" s="519" t="s">
        <v>450</v>
      </c>
      <c r="B14" s="520">
        <v>135537.16019999998</v>
      </c>
      <c r="C14" s="521">
        <v>-0.42219961403642325</v>
      </c>
      <c r="D14" s="520">
        <v>-99037.207510000037</v>
      </c>
    </row>
    <row r="15" spans="1:5" ht="12.75" customHeight="1">
      <c r="A15" s="519" t="s">
        <v>451</v>
      </c>
      <c r="B15" s="520">
        <v>6090543.9261699999</v>
      </c>
      <c r="C15" s="521">
        <v>0.16591416382568827</v>
      </c>
      <c r="D15" s="520">
        <v>866708.31704999972</v>
      </c>
    </row>
    <row r="16" spans="1:5" ht="12.75" customHeight="1">
      <c r="A16" s="519" t="s">
        <v>452</v>
      </c>
      <c r="B16" s="520">
        <v>39847.62625999999</v>
      </c>
      <c r="C16" s="521">
        <v>-0.70912975134641454</v>
      </c>
      <c r="D16" s="520">
        <v>-97146.880549999973</v>
      </c>
    </row>
    <row r="17" spans="1:6" ht="12.75" customHeight="1">
      <c r="A17" s="519" t="s">
        <v>453</v>
      </c>
      <c r="B17" s="520">
        <v>1020215.7110199999</v>
      </c>
      <c r="C17" s="521">
        <v>2.3435241325967948</v>
      </c>
      <c r="D17" s="520">
        <v>715083.85895000002</v>
      </c>
    </row>
    <row r="18" spans="1:6" ht="22.5">
      <c r="A18" s="522" t="s">
        <v>454</v>
      </c>
      <c r="B18" s="520">
        <v>112359.63969999999</v>
      </c>
      <c r="C18" s="521">
        <v>0.1799871980241122</v>
      </c>
      <c r="D18" s="520">
        <v>17138.572989999971</v>
      </c>
    </row>
    <row r="19" spans="1:6" ht="12.75" customHeight="1">
      <c r="A19" s="530" t="s">
        <v>455</v>
      </c>
      <c r="B19" s="531">
        <v>22210292.770349998</v>
      </c>
      <c r="C19" s="532">
        <v>0.11490485697044987</v>
      </c>
      <c r="D19" s="531">
        <v>2289047.803580001</v>
      </c>
    </row>
    <row r="20" spans="1:6" ht="12.75" customHeight="1">
      <c r="A20" s="519" t="s">
        <v>456</v>
      </c>
      <c r="B20" s="520">
        <v>29254402.06459</v>
      </c>
      <c r="C20" s="521">
        <v>0.14943642136351129</v>
      </c>
      <c r="D20" s="520">
        <v>3803318.802509997</v>
      </c>
    </row>
    <row r="21" spans="1:6" ht="12.75" customHeight="1">
      <c r="A21" s="523" t="s">
        <v>343</v>
      </c>
      <c r="B21" s="524">
        <v>2563375.7944299998</v>
      </c>
      <c r="C21" s="525">
        <v>6.9382529264804968E-2</v>
      </c>
      <c r="D21" s="524">
        <v>166314.19646999985</v>
      </c>
    </row>
    <row r="22" spans="1:6" ht="12.75" customHeight="1">
      <c r="A22" s="523" t="s">
        <v>349</v>
      </c>
      <c r="B22" s="524">
        <v>122675.41836000001</v>
      </c>
      <c r="C22" s="525">
        <v>0.57578775159064299</v>
      </c>
      <c r="D22" s="524">
        <v>44825.201390000017</v>
      </c>
    </row>
    <row r="23" spans="1:6" ht="12.75" customHeight="1">
      <c r="A23" s="523" t="s">
        <v>345</v>
      </c>
      <c r="B23" s="524">
        <v>13172464.552479999</v>
      </c>
      <c r="C23" s="525">
        <v>0.14954929496582925</v>
      </c>
      <c r="D23" s="524">
        <v>1713656.6438799985</v>
      </c>
    </row>
    <row r="24" spans="1:6" ht="12.75" customHeight="1">
      <c r="A24" s="523" t="s">
        <v>346</v>
      </c>
      <c r="B24" s="524">
        <v>5906622.7103300001</v>
      </c>
      <c r="C24" s="525">
        <v>6.1543503585780139E-2</v>
      </c>
      <c r="D24" s="524">
        <v>342439.33925000019</v>
      </c>
    </row>
    <row r="25" spans="1:6" ht="22.5">
      <c r="A25" s="526" t="s">
        <v>457</v>
      </c>
      <c r="B25" s="524">
        <v>445154.29475000006</v>
      </c>
      <c r="C25" s="525">
        <v>5.1524368422871551E-2</v>
      </c>
      <c r="D25" s="524">
        <v>21812.422590000031</v>
      </c>
    </row>
    <row r="26" spans="1:6">
      <c r="A26" s="530" t="s">
        <v>458</v>
      </c>
      <c r="B26" s="531">
        <v>22210292.770349998</v>
      </c>
      <c r="C26" s="532">
        <v>0.11490485697044987</v>
      </c>
      <c r="D26" s="531">
        <v>2289047.803580001</v>
      </c>
    </row>
    <row r="27" spans="1:6" ht="12.75" customHeight="1">
      <c r="A27" s="519" t="s">
        <v>459</v>
      </c>
      <c r="B27" s="520">
        <v>29254402.06459</v>
      </c>
      <c r="C27" s="521">
        <v>0.14943642136351129</v>
      </c>
      <c r="D27" s="520">
        <v>3803318.802509997</v>
      </c>
    </row>
    <row r="28" spans="1:6" ht="12.75" customHeight="1">
      <c r="A28" s="22" t="s">
        <v>400</v>
      </c>
    </row>
    <row r="29" spans="1:6" ht="12.75" customHeight="1">
      <c r="E29" s="72"/>
      <c r="F29" s="72"/>
    </row>
    <row r="30" spans="1:6" ht="26.25" customHeight="1">
      <c r="A30" s="1071" t="s">
        <v>433</v>
      </c>
      <c r="B30" s="1071"/>
      <c r="C30" s="1071"/>
      <c r="D30" s="1071"/>
      <c r="E30" s="72"/>
      <c r="F30" s="72"/>
    </row>
    <row r="31" spans="1:6" ht="12.75" customHeight="1"/>
    <row r="32" spans="1:6" ht="12.75" customHeight="1">
      <c r="A32" s="152" t="s">
        <v>883</v>
      </c>
    </row>
    <row r="33" spans="1:4" ht="12.75" customHeight="1">
      <c r="A33" s="588" t="s">
        <v>884</v>
      </c>
    </row>
    <row r="34" spans="1:4" s="274" customFormat="1" ht="12.75" customHeight="1">
      <c r="A34" s="44"/>
    </row>
    <row r="35" spans="1:4" s="274" customFormat="1" ht="12.75" customHeight="1">
      <c r="A35" s="44"/>
      <c r="D35" s="66" t="s">
        <v>335</v>
      </c>
    </row>
    <row r="36" spans="1:4" ht="55.5" customHeight="1">
      <c r="A36" s="1075" t="s">
        <v>401</v>
      </c>
      <c r="B36" s="533" t="s">
        <v>402</v>
      </c>
      <c r="C36" s="1081" t="s">
        <v>460</v>
      </c>
      <c r="D36" s="1081"/>
    </row>
    <row r="37" spans="1:4" ht="21" customHeight="1">
      <c r="A37" s="1080"/>
      <c r="B37" s="534" t="s">
        <v>1434</v>
      </c>
      <c r="C37" s="518" t="s">
        <v>441</v>
      </c>
      <c r="D37" s="518" t="s">
        <v>442</v>
      </c>
    </row>
    <row r="38" spans="1:4">
      <c r="A38" s="81" t="s">
        <v>461</v>
      </c>
      <c r="B38" s="131">
        <v>493952.25169000006</v>
      </c>
      <c r="C38" s="132">
        <v>0.12536058518405296</v>
      </c>
      <c r="D38" s="131">
        <v>55024.268790000002</v>
      </c>
    </row>
    <row r="39" spans="1:4">
      <c r="A39" s="81" t="s">
        <v>403</v>
      </c>
      <c r="B39" s="131">
        <v>148305.73854000002</v>
      </c>
      <c r="C39" s="132">
        <v>-5.0978386750641549E-2</v>
      </c>
      <c r="D39" s="131">
        <v>-7966.5069699999876</v>
      </c>
    </row>
    <row r="40" spans="1:4">
      <c r="A40" s="133" t="s">
        <v>404</v>
      </c>
      <c r="B40" s="134">
        <v>345646.51315000001</v>
      </c>
      <c r="C40" s="135">
        <v>0.22285334216686067</v>
      </c>
      <c r="D40" s="136">
        <v>62990.77575999999</v>
      </c>
    </row>
    <row r="41" spans="1:4">
      <c r="A41" s="81" t="s">
        <v>462</v>
      </c>
      <c r="B41" s="131">
        <v>26537.843020000004</v>
      </c>
      <c r="C41" s="132">
        <v>2.9958357211515269E-2</v>
      </c>
      <c r="D41" s="131">
        <v>771.90517000000182</v>
      </c>
    </row>
    <row r="42" spans="1:4">
      <c r="A42" s="81" t="s">
        <v>463</v>
      </c>
      <c r="B42" s="131">
        <v>18419.96845</v>
      </c>
      <c r="C42" s="132">
        <v>-2.1061874434414485E-2</v>
      </c>
      <c r="D42" s="131">
        <v>-396.30601000000024</v>
      </c>
    </row>
    <row r="43" spans="1:4" ht="19.5" customHeight="1">
      <c r="A43" s="133" t="s">
        <v>464</v>
      </c>
      <c r="B43" s="134">
        <v>8117.8745700000009</v>
      </c>
      <c r="C43" s="135">
        <v>0.16809608098155704</v>
      </c>
      <c r="D43" s="136">
        <v>1168.2111800000021</v>
      </c>
    </row>
    <row r="44" spans="1:4">
      <c r="A44" s="81" t="s">
        <v>465</v>
      </c>
      <c r="B44" s="131">
        <v>1350620.6895899996</v>
      </c>
      <c r="C44" s="132">
        <v>0.20042194378538197</v>
      </c>
      <c r="D44" s="131">
        <v>225499.06332999934</v>
      </c>
    </row>
    <row r="45" spans="1:4">
      <c r="A45" s="81" t="s">
        <v>466</v>
      </c>
      <c r="B45" s="131">
        <v>1049380.5602599999</v>
      </c>
      <c r="C45" s="132">
        <v>-4.6268054296085817E-3</v>
      </c>
      <c r="D45" s="131">
        <v>-4877.8485300000757</v>
      </c>
    </row>
    <row r="46" spans="1:4" ht="19.5" customHeight="1">
      <c r="A46" s="133" t="s">
        <v>405</v>
      </c>
      <c r="B46" s="134">
        <v>301240.12933000003</v>
      </c>
      <c r="C46" s="135">
        <v>3.2510083522178532</v>
      </c>
      <c r="D46" s="136">
        <v>230376.91186000005</v>
      </c>
    </row>
    <row r="47" spans="1:4" ht="28.5" customHeight="1">
      <c r="A47" s="81" t="s">
        <v>406</v>
      </c>
      <c r="B47" s="131">
        <v>655004.51704999991</v>
      </c>
      <c r="C47" s="132">
        <v>0.81709165205534484</v>
      </c>
      <c r="D47" s="131">
        <v>294535.89879999991</v>
      </c>
    </row>
    <row r="48" spans="1:4" ht="19.5" customHeight="1">
      <c r="A48" s="81" t="s">
        <v>407</v>
      </c>
      <c r="B48" s="131">
        <v>58989.165890000004</v>
      </c>
      <c r="C48" s="132">
        <v>-3.3125636698571483</v>
      </c>
      <c r="D48" s="131">
        <v>84497.292069999996</v>
      </c>
    </row>
    <row r="49" spans="1:4">
      <c r="A49" s="81" t="s">
        <v>467</v>
      </c>
      <c r="B49" s="131">
        <v>596015.35115999996</v>
      </c>
      <c r="C49" s="132">
        <v>0.54417425340010928</v>
      </c>
      <c r="D49" s="131">
        <v>210038.60673</v>
      </c>
    </row>
    <row r="50" spans="1:4">
      <c r="A50" s="81" t="s">
        <v>468</v>
      </c>
      <c r="B50" s="131">
        <v>103156.80831000001</v>
      </c>
      <c r="C50" s="132">
        <v>0.479352413894374</v>
      </c>
      <c r="D50" s="131">
        <v>33425.75076000001</v>
      </c>
    </row>
    <row r="51" spans="1:4" ht="19.5" customHeight="1">
      <c r="A51" s="535" t="s">
        <v>469</v>
      </c>
      <c r="B51" s="536">
        <v>492858.54285000003</v>
      </c>
      <c r="C51" s="537">
        <v>0.55846724017777993</v>
      </c>
      <c r="D51" s="538">
        <v>176612.85596999998</v>
      </c>
    </row>
    <row r="52" spans="1:4" ht="12.75" customHeight="1"/>
    <row r="53" spans="1:4" ht="21" customHeight="1">
      <c r="A53" s="1071" t="s">
        <v>408</v>
      </c>
      <c r="B53" s="1071"/>
      <c r="C53" s="1071"/>
    </row>
    <row r="54" spans="1:4" ht="12.75" customHeight="1"/>
    <row r="55" spans="1:4" ht="12.75" customHeight="1">
      <c r="A55" s="684" t="s">
        <v>97</v>
      </c>
    </row>
    <row r="56" spans="1:4" ht="12.75" customHeight="1">
      <c r="D56" s="36" t="s">
        <v>1042</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7109375" customWidth="1"/>
    <col min="2" max="2" width="18" customWidth="1"/>
    <col min="3" max="3" width="14.7109375" style="274" customWidth="1"/>
    <col min="4" max="4" width="21.7109375" customWidth="1"/>
    <col min="5" max="5" width="14.7109375" customWidth="1"/>
  </cols>
  <sheetData>
    <row r="1" spans="1:8" ht="12.75" customHeight="1">
      <c r="A1" s="152" t="s">
        <v>885</v>
      </c>
    </row>
    <row r="2" spans="1:8" ht="12.75" customHeight="1">
      <c r="A2" s="588" t="s">
        <v>886</v>
      </c>
    </row>
    <row r="3" spans="1:8">
      <c r="D3" s="337"/>
      <c r="E3" s="66" t="s">
        <v>335</v>
      </c>
    </row>
    <row r="4" spans="1:8" ht="79.5" customHeight="1">
      <c r="A4" s="1075" t="s">
        <v>434</v>
      </c>
      <c r="B4" s="518" t="s">
        <v>435</v>
      </c>
      <c r="C4" s="558" t="s">
        <v>416</v>
      </c>
      <c r="D4" s="518" t="s">
        <v>436</v>
      </c>
      <c r="E4" s="558" t="s">
        <v>416</v>
      </c>
    </row>
    <row r="5" spans="1:8" ht="15.75" customHeight="1">
      <c r="A5" s="1075"/>
      <c r="B5" s="559" t="s">
        <v>1434</v>
      </c>
      <c r="C5" s="560"/>
      <c r="D5" s="559" t="s">
        <v>1434</v>
      </c>
      <c r="E5" s="560"/>
    </row>
    <row r="6" spans="1:8">
      <c r="A6" s="561" t="s">
        <v>799</v>
      </c>
      <c r="B6" s="562">
        <v>1808</v>
      </c>
      <c r="C6" s="563">
        <v>0.53220338983050852</v>
      </c>
      <c r="D6" s="562">
        <v>262307.1496</v>
      </c>
      <c r="E6" s="563">
        <v>0.63178275953761331</v>
      </c>
      <c r="F6" s="45"/>
      <c r="G6" s="78"/>
      <c r="H6" s="78"/>
    </row>
    <row r="7" spans="1:8">
      <c r="A7" s="561" t="s">
        <v>1425</v>
      </c>
      <c r="B7" s="562">
        <v>614</v>
      </c>
      <c r="C7" s="563">
        <v>9.2526690391459068E-2</v>
      </c>
      <c r="D7" s="562">
        <v>190819.57757999998</v>
      </c>
      <c r="E7" s="563">
        <v>0.51319683782273007</v>
      </c>
      <c r="F7" s="45"/>
      <c r="G7" s="78"/>
      <c r="H7" s="78"/>
    </row>
    <row r="8" spans="1:8">
      <c r="A8" s="561" t="s">
        <v>1426</v>
      </c>
      <c r="B8" s="562">
        <v>5888</v>
      </c>
      <c r="C8" s="563">
        <v>3.207712532865907E-2</v>
      </c>
      <c r="D8" s="562">
        <v>1268453.2790600001</v>
      </c>
      <c r="E8" s="563">
        <v>0.11917971192576383</v>
      </c>
      <c r="F8" s="45"/>
      <c r="G8" s="78"/>
      <c r="H8" s="78"/>
    </row>
    <row r="9" spans="1:8">
      <c r="A9" s="561" t="s">
        <v>312</v>
      </c>
      <c r="B9" s="562">
        <v>2270</v>
      </c>
      <c r="C9" s="563">
        <v>0.20488322717622082</v>
      </c>
      <c r="D9" s="562">
        <v>227583.13171000002</v>
      </c>
      <c r="E9" s="563">
        <v>9.615701828680541E-2</v>
      </c>
      <c r="F9" s="45"/>
      <c r="G9" s="78"/>
      <c r="H9" s="78"/>
    </row>
    <row r="10" spans="1:8">
      <c r="A10" s="561" t="s">
        <v>1427</v>
      </c>
      <c r="B10" s="562">
        <v>0</v>
      </c>
      <c r="C10" s="563" t="s">
        <v>166</v>
      </c>
      <c r="D10" s="562">
        <v>0</v>
      </c>
      <c r="E10" s="563" t="s">
        <v>166</v>
      </c>
      <c r="F10" s="45"/>
      <c r="G10" s="78"/>
      <c r="H10" s="78"/>
    </row>
    <row r="11" spans="1:8">
      <c r="A11" s="561" t="s">
        <v>800</v>
      </c>
      <c r="B11" s="562">
        <v>108</v>
      </c>
      <c r="C11" s="563">
        <v>0.52112676056338025</v>
      </c>
      <c r="D11" s="562">
        <v>48008.618999999999</v>
      </c>
      <c r="E11" s="563">
        <v>2.3975454876205404</v>
      </c>
      <c r="F11" s="45"/>
      <c r="G11" s="78"/>
      <c r="H11" s="78"/>
    </row>
    <row r="12" spans="1:8">
      <c r="A12" s="561" t="s">
        <v>801</v>
      </c>
      <c r="B12" s="562">
        <v>3168</v>
      </c>
      <c r="C12" s="563">
        <v>7.3898305084745763E-2</v>
      </c>
      <c r="D12" s="562">
        <v>493944.72005999996</v>
      </c>
      <c r="E12" s="563">
        <v>9.8744920486724536E-2</v>
      </c>
      <c r="F12" s="45"/>
      <c r="G12" s="78"/>
      <c r="H12" s="78"/>
    </row>
    <row r="13" spans="1:8">
      <c r="A13" s="561" t="s">
        <v>1103</v>
      </c>
      <c r="B13" s="562">
        <v>1970</v>
      </c>
      <c r="C13" s="563">
        <v>-0.20113544201135442</v>
      </c>
      <c r="D13" s="562">
        <v>477992.96308999998</v>
      </c>
      <c r="E13" s="563">
        <v>-0.11645536019357453</v>
      </c>
      <c r="F13" s="45"/>
      <c r="G13" s="78"/>
      <c r="H13" s="78"/>
    </row>
    <row r="14" spans="1:8">
      <c r="A14" s="561" t="s">
        <v>1104</v>
      </c>
      <c r="B14" s="562">
        <v>7629</v>
      </c>
      <c r="C14" s="563">
        <v>0.40990574755128439</v>
      </c>
      <c r="D14" s="562">
        <v>1383990.7329500001</v>
      </c>
      <c r="E14" s="563">
        <v>0.46896117351591793</v>
      </c>
      <c r="F14" s="45"/>
      <c r="G14" s="78"/>
      <c r="H14" s="78"/>
    </row>
    <row r="15" spans="1:8">
      <c r="A15" s="561" t="s">
        <v>1428</v>
      </c>
      <c r="B15" s="562">
        <v>2329</v>
      </c>
      <c r="C15" s="563">
        <v>-6.7654123298638916E-2</v>
      </c>
      <c r="D15" s="562">
        <v>384902.12278999999</v>
      </c>
      <c r="E15" s="563">
        <v>7.958558687956048E-2</v>
      </c>
      <c r="F15" s="45"/>
      <c r="G15" s="78"/>
      <c r="H15" s="78"/>
    </row>
    <row r="16" spans="1:8">
      <c r="A16" s="561" t="s">
        <v>1429</v>
      </c>
      <c r="B16" s="562">
        <v>10255</v>
      </c>
      <c r="C16" s="563">
        <v>3.2729103726082578E-2</v>
      </c>
      <c r="D16" s="562">
        <v>1072395.5426399999</v>
      </c>
      <c r="E16" s="563">
        <v>0.10097347661288304</v>
      </c>
      <c r="F16" s="45"/>
      <c r="G16" s="78"/>
      <c r="H16" s="78"/>
    </row>
    <row r="17" spans="1:11">
      <c r="A17" s="561" t="s">
        <v>282</v>
      </c>
      <c r="B17" s="562">
        <v>3457</v>
      </c>
      <c r="C17" s="563">
        <v>0.56567028985507251</v>
      </c>
      <c r="D17" s="562">
        <v>593463.61875999998</v>
      </c>
      <c r="E17" s="563">
        <v>0.60603887160823333</v>
      </c>
      <c r="F17" s="45"/>
      <c r="G17" s="78"/>
      <c r="H17" s="78"/>
    </row>
    <row r="18" spans="1:11">
      <c r="A18" s="561" t="s">
        <v>1430</v>
      </c>
      <c r="B18" s="562">
        <v>303</v>
      </c>
      <c r="C18" s="563">
        <v>0.24691358024691357</v>
      </c>
      <c r="D18" s="562">
        <v>174104.79428</v>
      </c>
      <c r="E18" s="563">
        <v>0.41700300469736062</v>
      </c>
      <c r="F18" s="45"/>
      <c r="G18" s="78"/>
      <c r="H18" s="78"/>
    </row>
    <row r="19" spans="1:11">
      <c r="A19" s="561" t="s">
        <v>1431</v>
      </c>
      <c r="B19" s="562">
        <v>12653</v>
      </c>
      <c r="C19" s="563">
        <v>-2.504237941131145E-2</v>
      </c>
      <c r="D19" s="562">
        <v>1612811.79269</v>
      </c>
      <c r="E19" s="563">
        <v>0.31779299408164491</v>
      </c>
      <c r="F19" s="45"/>
      <c r="G19" s="78"/>
      <c r="H19" s="78"/>
    </row>
    <row r="20" spans="1:11">
      <c r="A20" s="561" t="s">
        <v>1432</v>
      </c>
      <c r="B20" s="562">
        <v>0</v>
      </c>
      <c r="C20" s="563">
        <v>-1</v>
      </c>
      <c r="D20" s="562">
        <v>0</v>
      </c>
      <c r="E20" s="563">
        <v>-1</v>
      </c>
      <c r="F20" s="45"/>
      <c r="G20" s="78"/>
      <c r="H20" s="78"/>
    </row>
    <row r="21" spans="1:11">
      <c r="A21" s="564" t="s">
        <v>437</v>
      </c>
      <c r="B21" s="565">
        <v>52452</v>
      </c>
      <c r="C21" s="566">
        <v>9.0591537581869219E-2</v>
      </c>
      <c r="D21" s="565">
        <v>8190778.04421</v>
      </c>
      <c r="E21" s="566">
        <v>0.2368195966458457</v>
      </c>
      <c r="G21" s="78"/>
      <c r="H21" s="78"/>
    </row>
    <row r="22" spans="1:11">
      <c r="A22" s="17" t="s">
        <v>431</v>
      </c>
    </row>
    <row r="23" spans="1:11" ht="76.5" customHeight="1">
      <c r="A23" s="1078" t="s">
        <v>438</v>
      </c>
      <c r="B23" s="1078"/>
      <c r="C23" s="1078"/>
      <c r="D23" s="1078"/>
      <c r="E23" s="1078"/>
      <c r="G23" s="1082"/>
      <c r="H23" s="1082"/>
      <c r="I23" s="1082"/>
      <c r="J23" s="1082"/>
      <c r="K23" s="1082"/>
    </row>
    <row r="24" spans="1:11" ht="21.75" customHeight="1">
      <c r="A24" s="1071" t="s">
        <v>408</v>
      </c>
      <c r="B24" s="1071"/>
      <c r="C24" s="1071"/>
      <c r="D24" s="1071"/>
      <c r="E24" s="1071"/>
      <c r="F24" s="72"/>
    </row>
    <row r="25" spans="1:11" ht="12.75" customHeight="1"/>
    <row r="26" spans="1:11" ht="12.75" customHeight="1">
      <c r="A26" s="684" t="s">
        <v>97</v>
      </c>
      <c r="B26" s="73"/>
      <c r="C26" s="73"/>
      <c r="D26" s="73"/>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6" t="s">
        <v>1043</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7109375" customWidth="1"/>
    <col min="2" max="2" width="11.5703125" customWidth="1"/>
    <col min="3" max="3" width="11.42578125" customWidth="1"/>
    <col min="4" max="4" width="19.7109375" customWidth="1"/>
    <col min="5" max="5" width="11.5703125" customWidth="1"/>
    <col min="6" max="6" width="15.5703125" customWidth="1"/>
    <col min="7" max="7" width="12.140625" customWidth="1"/>
    <col min="8" max="8" width="18.7109375" customWidth="1"/>
    <col min="9" max="9" width="12.5703125" customWidth="1"/>
  </cols>
  <sheetData>
    <row r="1" spans="1:9" ht="12.75" customHeight="1">
      <c r="A1" s="149" t="s">
        <v>887</v>
      </c>
    </row>
    <row r="2" spans="1:9" ht="12.75" customHeight="1">
      <c r="A2" s="592" t="s">
        <v>888</v>
      </c>
    </row>
    <row r="3" spans="1:9" ht="12.75" customHeight="1">
      <c r="E3" s="75"/>
      <c r="F3" s="75"/>
      <c r="I3" s="66" t="s">
        <v>411</v>
      </c>
    </row>
    <row r="4" spans="1:9" s="274" customFormat="1" ht="21" customHeight="1">
      <c r="A4" s="508"/>
      <c r="B4" s="1073" t="s">
        <v>409</v>
      </c>
      <c r="C4" s="1073"/>
      <c r="D4" s="1073"/>
      <c r="E4" s="1073"/>
      <c r="F4" s="1073" t="s">
        <v>410</v>
      </c>
      <c r="G4" s="1073"/>
      <c r="H4" s="1073"/>
      <c r="I4" s="1073"/>
    </row>
    <row r="5" spans="1:9" ht="89.25" customHeight="1">
      <c r="A5" s="518" t="s">
        <v>412</v>
      </c>
      <c r="B5" s="940" t="s">
        <v>413</v>
      </c>
      <c r="C5" s="1084" t="s">
        <v>414</v>
      </c>
      <c r="D5" s="940" t="s">
        <v>984</v>
      </c>
      <c r="E5" s="1084" t="s">
        <v>414</v>
      </c>
      <c r="F5" s="940" t="s">
        <v>415</v>
      </c>
      <c r="G5" s="1084" t="s">
        <v>1447</v>
      </c>
      <c r="H5" s="940" t="s">
        <v>985</v>
      </c>
      <c r="I5" s="1084" t="s">
        <v>1447</v>
      </c>
    </row>
    <row r="6" spans="1:9" ht="17.25" customHeight="1">
      <c r="A6" s="539"/>
      <c r="B6" s="559">
        <v>43738</v>
      </c>
      <c r="C6" s="1084"/>
      <c r="D6" s="559">
        <v>43738</v>
      </c>
      <c r="E6" s="1084"/>
      <c r="F6" s="559" t="s">
        <v>1434</v>
      </c>
      <c r="G6" s="1084"/>
      <c r="H6" s="559" t="s">
        <v>1434</v>
      </c>
      <c r="I6" s="1084"/>
    </row>
    <row r="7" spans="1:9" ht="12.75" customHeight="1">
      <c r="A7" s="552" t="s">
        <v>417</v>
      </c>
      <c r="B7" s="553"/>
      <c r="C7" s="554"/>
      <c r="D7" s="553"/>
      <c r="E7" s="554"/>
      <c r="F7" s="553"/>
      <c r="G7" s="554"/>
      <c r="H7" s="553"/>
      <c r="I7" s="554"/>
    </row>
    <row r="8" spans="1:9" ht="12.75" customHeight="1">
      <c r="A8" s="544" t="s">
        <v>418</v>
      </c>
      <c r="B8" s="541">
        <v>32</v>
      </c>
      <c r="C8" s="542">
        <v>-8.5714285714285715E-2</v>
      </c>
      <c r="D8" s="543">
        <v>185023.55531999998</v>
      </c>
      <c r="E8" s="542">
        <v>0.324108836079809</v>
      </c>
      <c r="F8" s="541">
        <v>10</v>
      </c>
      <c r="G8" s="542">
        <v>9</v>
      </c>
      <c r="H8" s="543">
        <v>87675.304050000006</v>
      </c>
      <c r="I8" s="542">
        <v>80.68353190895202</v>
      </c>
    </row>
    <row r="9" spans="1:9" ht="12.75" customHeight="1">
      <c r="A9" s="544" t="s">
        <v>419</v>
      </c>
      <c r="B9" s="541">
        <v>39248</v>
      </c>
      <c r="C9" s="542">
        <v>-0.1090731618731982</v>
      </c>
      <c r="D9" s="543">
        <v>1899363.3437900003</v>
      </c>
      <c r="E9" s="542">
        <v>-7.1539860532907132E-2</v>
      </c>
      <c r="F9" s="541">
        <v>10760</v>
      </c>
      <c r="G9" s="542">
        <v>-0.3378054034094406</v>
      </c>
      <c r="H9" s="543">
        <v>1014144.2329899999</v>
      </c>
      <c r="I9" s="542">
        <v>-3.2287925424907354E-3</v>
      </c>
    </row>
    <row r="10" spans="1:9" ht="12.75" customHeight="1">
      <c r="A10" s="540" t="s">
        <v>420</v>
      </c>
      <c r="B10" s="541">
        <v>6824</v>
      </c>
      <c r="C10" s="542">
        <v>0.10082271334086143</v>
      </c>
      <c r="D10" s="543">
        <v>424990.29005000001</v>
      </c>
      <c r="E10" s="542">
        <v>7.2426709747351103E-2</v>
      </c>
      <c r="F10" s="541">
        <v>1109</v>
      </c>
      <c r="G10" s="542">
        <v>0.22676991150442477</v>
      </c>
      <c r="H10" s="543">
        <v>140327.12253999998</v>
      </c>
      <c r="I10" s="542">
        <v>0.5929019857756147</v>
      </c>
    </row>
    <row r="11" spans="1:9" ht="12.75" customHeight="1">
      <c r="A11" s="544" t="s">
        <v>421</v>
      </c>
      <c r="B11" s="541">
        <v>120</v>
      </c>
      <c r="C11" s="542">
        <v>-0.21052631578947367</v>
      </c>
      <c r="D11" s="543">
        <v>44797.877860000001</v>
      </c>
      <c r="E11" s="542">
        <v>-0.36523830565995957</v>
      </c>
      <c r="F11" s="541">
        <v>6</v>
      </c>
      <c r="G11" s="542">
        <v>0.2</v>
      </c>
      <c r="H11" s="543">
        <v>1215.8444199999999</v>
      </c>
      <c r="I11" s="542">
        <v>-0.73690591772811975</v>
      </c>
    </row>
    <row r="12" spans="1:9" ht="12.75" customHeight="1">
      <c r="A12" s="545" t="s">
        <v>422</v>
      </c>
      <c r="B12" s="541">
        <v>0</v>
      </c>
      <c r="C12" s="542" t="s">
        <v>166</v>
      </c>
      <c r="D12" s="543">
        <v>0</v>
      </c>
      <c r="E12" s="542" t="s">
        <v>166</v>
      </c>
      <c r="F12" s="541">
        <v>0</v>
      </c>
      <c r="G12" s="542" t="s">
        <v>166</v>
      </c>
      <c r="H12" s="543">
        <v>0</v>
      </c>
      <c r="I12" s="542" t="s">
        <v>166</v>
      </c>
    </row>
    <row r="13" spans="1:9" ht="29.25">
      <c r="A13" s="540" t="s">
        <v>423</v>
      </c>
      <c r="B13" s="541">
        <v>624</v>
      </c>
      <c r="C13" s="542">
        <v>-0.17894736842105263</v>
      </c>
      <c r="D13" s="543">
        <v>46652.332230000007</v>
      </c>
      <c r="E13" s="542">
        <v>-0.18409038655924198</v>
      </c>
      <c r="F13" s="541">
        <v>75</v>
      </c>
      <c r="G13" s="542">
        <v>-5.0632911392405063E-2</v>
      </c>
      <c r="H13" s="543">
        <v>14341.764969999998</v>
      </c>
      <c r="I13" s="542">
        <v>0.56519875752001936</v>
      </c>
    </row>
    <row r="14" spans="1:9" ht="12.75" customHeight="1">
      <c r="A14" s="544" t="s">
        <v>424</v>
      </c>
      <c r="B14" s="541">
        <v>5</v>
      </c>
      <c r="C14" s="542">
        <v>1.5</v>
      </c>
      <c r="D14" s="543">
        <v>197.95348999999999</v>
      </c>
      <c r="E14" s="542" t="s">
        <v>166</v>
      </c>
      <c r="F14" s="541">
        <v>4</v>
      </c>
      <c r="G14" s="542" t="s">
        <v>166</v>
      </c>
      <c r="H14" s="543">
        <v>332.96796000000001</v>
      </c>
      <c r="I14" s="542" t="s">
        <v>166</v>
      </c>
    </row>
    <row r="15" spans="1:9" ht="22.5" customHeight="1">
      <c r="A15" s="546" t="s">
        <v>425</v>
      </c>
      <c r="B15" s="549">
        <v>46853</v>
      </c>
      <c r="C15" s="548">
        <v>-8.4920216402023393E-2</v>
      </c>
      <c r="D15" s="549">
        <v>2601025.35274</v>
      </c>
      <c r="E15" s="548">
        <v>-4.0030982367725725E-2</v>
      </c>
      <c r="F15" s="549">
        <v>11964</v>
      </c>
      <c r="G15" s="550">
        <v>-0.30595196658545076</v>
      </c>
      <c r="H15" s="549">
        <v>1258037.2369300004</v>
      </c>
      <c r="I15" s="550">
        <v>0.1228644032273758</v>
      </c>
    </row>
    <row r="16" spans="1:9" ht="15" customHeight="1">
      <c r="A16" s="552" t="s">
        <v>426</v>
      </c>
      <c r="B16" s="555"/>
      <c r="C16" s="551"/>
      <c r="D16" s="555"/>
      <c r="E16" s="556"/>
      <c r="F16" s="555"/>
      <c r="G16" s="551"/>
      <c r="H16" s="555"/>
      <c r="I16" s="556"/>
    </row>
    <row r="17" spans="1:9" ht="12.75" customHeight="1">
      <c r="A17" s="544" t="s">
        <v>418</v>
      </c>
      <c r="B17" s="541">
        <v>309</v>
      </c>
      <c r="C17" s="542">
        <v>-0.13445378151260504</v>
      </c>
      <c r="D17" s="541">
        <v>782537.74893</v>
      </c>
      <c r="E17" s="542">
        <v>-9.1377223669930702E-2</v>
      </c>
      <c r="F17" s="541">
        <v>10</v>
      </c>
      <c r="G17" s="542">
        <v>-0.16666666666666666</v>
      </c>
      <c r="H17" s="543">
        <v>22592.444649999998</v>
      </c>
      <c r="I17" s="542">
        <v>-0.406690304462969</v>
      </c>
    </row>
    <row r="18" spans="1:9" ht="12.75" customHeight="1">
      <c r="A18" s="544" t="s">
        <v>419</v>
      </c>
      <c r="B18" s="541">
        <v>79774</v>
      </c>
      <c r="C18" s="542">
        <v>0.3009882905508986</v>
      </c>
      <c r="D18" s="541">
        <v>6780197.7843800001</v>
      </c>
      <c r="E18" s="542">
        <v>0.3144101460686306</v>
      </c>
      <c r="F18" s="541">
        <v>32732</v>
      </c>
      <c r="G18" s="542">
        <v>0.34533497739416358</v>
      </c>
      <c r="H18" s="543">
        <v>4089774.8016499998</v>
      </c>
      <c r="I18" s="542">
        <v>0.30830293224392208</v>
      </c>
    </row>
    <row r="19" spans="1:9" ht="12.75" customHeight="1">
      <c r="A19" s="540" t="s">
        <v>420</v>
      </c>
      <c r="B19" s="541">
        <v>22774</v>
      </c>
      <c r="C19" s="542">
        <v>0.11380642637061672</v>
      </c>
      <c r="D19" s="541">
        <v>4003164.0413600006</v>
      </c>
      <c r="E19" s="542">
        <v>0.10545586184804653</v>
      </c>
      <c r="F19" s="541">
        <v>5551</v>
      </c>
      <c r="G19" s="542">
        <v>0.19043534205447138</v>
      </c>
      <c r="H19" s="543">
        <v>1627354.0073499999</v>
      </c>
      <c r="I19" s="542">
        <v>0.17043572918245817</v>
      </c>
    </row>
    <row r="20" spans="1:9" ht="12.75" customHeight="1">
      <c r="A20" s="544" t="s">
        <v>421</v>
      </c>
      <c r="B20" s="541">
        <v>1417</v>
      </c>
      <c r="C20" s="542">
        <v>0.23647469458987783</v>
      </c>
      <c r="D20" s="541">
        <v>1096814.2231399999</v>
      </c>
      <c r="E20" s="542">
        <v>0.37673196092740169</v>
      </c>
      <c r="F20" s="541">
        <v>427</v>
      </c>
      <c r="G20" s="542">
        <v>1.6666666666666666E-2</v>
      </c>
      <c r="H20" s="543">
        <v>511090.23959000001</v>
      </c>
      <c r="I20" s="542">
        <v>6.0849708523266682E-2</v>
      </c>
    </row>
    <row r="21" spans="1:9" ht="12.75" customHeight="1">
      <c r="A21" s="545" t="s">
        <v>422</v>
      </c>
      <c r="B21" s="541">
        <v>1</v>
      </c>
      <c r="C21" s="542">
        <v>0</v>
      </c>
      <c r="D21" s="541">
        <v>171.49779000000001</v>
      </c>
      <c r="E21" s="542">
        <v>-0.50767242839929005</v>
      </c>
      <c r="F21" s="541">
        <v>0</v>
      </c>
      <c r="G21" s="542" t="s">
        <v>166</v>
      </c>
      <c r="H21" s="543">
        <v>0</v>
      </c>
      <c r="I21" s="542" t="s">
        <v>166</v>
      </c>
    </row>
    <row r="22" spans="1:9" ht="29.25">
      <c r="A22" s="540" t="s">
        <v>423</v>
      </c>
      <c r="B22" s="541">
        <v>7573</v>
      </c>
      <c r="C22" s="542">
        <v>6.1238789237668165E-2</v>
      </c>
      <c r="D22" s="541">
        <v>2164420.8426300008</v>
      </c>
      <c r="E22" s="542">
        <v>5.6212780552965275E-2</v>
      </c>
      <c r="F22" s="541">
        <v>1671</v>
      </c>
      <c r="G22" s="542">
        <v>0.22867647058823529</v>
      </c>
      <c r="H22" s="543">
        <v>662864.65555999998</v>
      </c>
      <c r="I22" s="542">
        <v>0.45551092559035072</v>
      </c>
    </row>
    <row r="23" spans="1:9" ht="12.75" customHeight="1">
      <c r="A23" s="544" t="s">
        <v>427</v>
      </c>
      <c r="B23" s="541">
        <v>430</v>
      </c>
      <c r="C23" s="542">
        <v>1.6548463356973995E-2</v>
      </c>
      <c r="D23" s="541">
        <v>39545.370759999998</v>
      </c>
      <c r="E23" s="542">
        <v>0.26193740861518378</v>
      </c>
      <c r="F23" s="541">
        <v>97</v>
      </c>
      <c r="G23" s="542">
        <v>0.34722222222222221</v>
      </c>
      <c r="H23" s="543">
        <v>19064.658489999998</v>
      </c>
      <c r="I23" s="542">
        <v>0.83294783629866043</v>
      </c>
    </row>
    <row r="24" spans="1:9" ht="22.5" customHeight="1">
      <c r="A24" s="546" t="s">
        <v>428</v>
      </c>
      <c r="B24" s="547">
        <v>112278</v>
      </c>
      <c r="C24" s="548">
        <v>0.23616065530453165</v>
      </c>
      <c r="D24" s="549">
        <v>14866851.508989999</v>
      </c>
      <c r="E24" s="548">
        <v>0.18759383530296797</v>
      </c>
      <c r="F24" s="549">
        <v>40488</v>
      </c>
      <c r="G24" s="550">
        <v>0.31211718572771169</v>
      </c>
      <c r="H24" s="549">
        <v>6932740.8072799994</v>
      </c>
      <c r="I24" s="550">
        <v>0.26002420423976336</v>
      </c>
    </row>
    <row r="25" spans="1:9" ht="15" customHeight="1">
      <c r="A25" s="552" t="s">
        <v>429</v>
      </c>
      <c r="B25" s="555"/>
      <c r="C25" s="551"/>
      <c r="D25" s="555"/>
      <c r="E25" s="557"/>
      <c r="F25" s="555"/>
      <c r="G25" s="551"/>
      <c r="H25" s="555"/>
      <c r="I25" s="557"/>
    </row>
    <row r="26" spans="1:9" ht="12.75" customHeight="1">
      <c r="A26" s="544" t="s">
        <v>418</v>
      </c>
      <c r="B26" s="541">
        <v>14</v>
      </c>
      <c r="C26" s="542">
        <v>-0.85416666666666663</v>
      </c>
      <c r="D26" s="541">
        <v>673.27107999999998</v>
      </c>
      <c r="E26" s="542">
        <v>-0.96107895934929433</v>
      </c>
      <c r="F26" s="541"/>
      <c r="G26" s="542"/>
      <c r="H26" s="541"/>
      <c r="I26" s="542"/>
    </row>
    <row r="27" spans="1:9" ht="12.75" customHeight="1">
      <c r="A27" s="544" t="s">
        <v>419</v>
      </c>
      <c r="B27" s="541">
        <v>9</v>
      </c>
      <c r="C27" s="542">
        <v>-0.74285714285714288</v>
      </c>
      <c r="D27" s="541">
        <v>1.4999999999999999E-4</v>
      </c>
      <c r="E27" s="542">
        <v>0</v>
      </c>
      <c r="F27" s="541"/>
      <c r="G27" s="542"/>
      <c r="H27" s="541"/>
      <c r="I27" s="542"/>
    </row>
    <row r="28" spans="1:9" ht="12.75" customHeight="1">
      <c r="A28" s="540" t="s">
        <v>420</v>
      </c>
      <c r="B28" s="541">
        <v>0</v>
      </c>
      <c r="C28" s="542">
        <v>-1</v>
      </c>
      <c r="D28" s="541">
        <v>0</v>
      </c>
      <c r="E28" s="542" t="s">
        <v>166</v>
      </c>
      <c r="F28" s="541"/>
      <c r="G28" s="542"/>
      <c r="H28" s="541"/>
      <c r="I28" s="542"/>
    </row>
    <row r="29" spans="1:9" ht="12.75" customHeight="1">
      <c r="A29" s="544" t="s">
        <v>421</v>
      </c>
      <c r="B29" s="541">
        <v>0</v>
      </c>
      <c r="C29" s="542">
        <v>-1</v>
      </c>
      <c r="D29" s="541">
        <v>0</v>
      </c>
      <c r="E29" s="542" t="s">
        <v>166</v>
      </c>
      <c r="F29" s="541"/>
      <c r="G29" s="542"/>
      <c r="H29" s="541"/>
      <c r="I29" s="542"/>
    </row>
    <row r="30" spans="1:9" ht="12.75" customHeight="1">
      <c r="A30" s="545" t="s">
        <v>430</v>
      </c>
      <c r="B30" s="541">
        <v>0</v>
      </c>
      <c r="C30" s="542" t="s">
        <v>166</v>
      </c>
      <c r="D30" s="541">
        <v>0</v>
      </c>
      <c r="E30" s="542" t="s">
        <v>166</v>
      </c>
      <c r="F30" s="541"/>
      <c r="G30" s="542"/>
      <c r="H30" s="541"/>
      <c r="I30" s="542"/>
    </row>
    <row r="31" spans="1:9" ht="29.25">
      <c r="A31" s="540" t="s">
        <v>423</v>
      </c>
      <c r="B31" s="541">
        <v>6</v>
      </c>
      <c r="C31" s="542">
        <v>-0.85365853658536583</v>
      </c>
      <c r="D31" s="541">
        <v>0</v>
      </c>
      <c r="E31" s="542" t="s">
        <v>166</v>
      </c>
      <c r="F31" s="541"/>
      <c r="G31" s="542"/>
      <c r="H31" s="541"/>
      <c r="I31" s="542"/>
    </row>
    <row r="32" spans="1:9" ht="12.75" customHeight="1">
      <c r="A32" s="544" t="s">
        <v>424</v>
      </c>
      <c r="B32" s="541">
        <v>0</v>
      </c>
      <c r="C32" s="542" t="s">
        <v>166</v>
      </c>
      <c r="D32" s="541">
        <v>0</v>
      </c>
      <c r="E32" s="542" t="s">
        <v>166</v>
      </c>
      <c r="F32" s="541"/>
      <c r="G32" s="542"/>
      <c r="H32" s="541"/>
      <c r="I32" s="542"/>
    </row>
    <row r="33" spans="1:9" ht="22.5" customHeight="1">
      <c r="A33" s="546" t="s">
        <v>425</v>
      </c>
      <c r="B33" s="549">
        <v>29</v>
      </c>
      <c r="C33" s="548">
        <v>-0.86635944700460832</v>
      </c>
      <c r="D33" s="549">
        <v>673.27122999999995</v>
      </c>
      <c r="E33" s="548">
        <v>-0.96107895101546104</v>
      </c>
      <c r="F33" s="549"/>
      <c r="G33" s="548"/>
      <c r="H33" s="549"/>
      <c r="I33" s="548"/>
    </row>
    <row r="34" spans="1:9" ht="12.75" customHeight="1">
      <c r="A34" s="17" t="s">
        <v>431</v>
      </c>
    </row>
    <row r="35" spans="1:9" ht="48" customHeight="1">
      <c r="A35" s="1085" t="s">
        <v>432</v>
      </c>
      <c r="B35" s="1085"/>
      <c r="C35" s="1085"/>
      <c r="D35" s="1085"/>
      <c r="E35" s="1085"/>
      <c r="F35" s="1085"/>
      <c r="G35" s="1085"/>
      <c r="H35" s="1085"/>
      <c r="I35" s="1085"/>
    </row>
    <row r="36" spans="1:9" ht="25.5" customHeight="1">
      <c r="A36" s="1083" t="s">
        <v>433</v>
      </c>
      <c r="B36" s="1083"/>
      <c r="C36" s="1083"/>
      <c r="D36" s="1083"/>
      <c r="E36" s="1083"/>
      <c r="F36" s="1083"/>
      <c r="G36" s="1083"/>
      <c r="H36" s="1083"/>
      <c r="I36" s="1083"/>
    </row>
    <row r="37" spans="1:9" ht="58.5" customHeight="1">
      <c r="A37" s="1078" t="s">
        <v>986</v>
      </c>
      <c r="B37" s="1078"/>
      <c r="C37" s="1078"/>
      <c r="D37" s="1078"/>
      <c r="E37" s="1078"/>
      <c r="F37" s="1078"/>
      <c r="G37" s="1078"/>
      <c r="H37" s="1078"/>
      <c r="I37" s="1078"/>
    </row>
    <row r="38" spans="1:9" ht="22.5" customHeight="1">
      <c r="A38" s="1083" t="s">
        <v>408</v>
      </c>
      <c r="B38" s="1083"/>
      <c r="C38" s="1083"/>
      <c r="D38" s="1083"/>
      <c r="E38" s="1083"/>
      <c r="F38" s="1083"/>
      <c r="G38" s="1083"/>
      <c r="H38" s="1083"/>
      <c r="I38" s="1083"/>
    </row>
    <row r="39" spans="1:9" ht="12.75" customHeight="1"/>
    <row r="40" spans="1:9" ht="12.75" customHeight="1">
      <c r="A40" s="684" t="s">
        <v>97</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9" t="s">
        <v>1044</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28515625" customWidth="1"/>
  </cols>
  <sheetData>
    <row r="1" spans="1:15">
      <c r="A1" s="152" t="s">
        <v>889</v>
      </c>
      <c r="C1" s="44"/>
      <c r="O1" s="142"/>
    </row>
    <row r="2" spans="1:15">
      <c r="A2" s="591" t="s">
        <v>890</v>
      </c>
      <c r="O2" s="67"/>
    </row>
    <row r="3" spans="1:15" ht="12.75" customHeight="1">
      <c r="A3" s="44"/>
      <c r="B3" s="65"/>
      <c r="C3" s="65"/>
      <c r="D3" s="65"/>
      <c r="E3" s="65"/>
      <c r="F3" s="65"/>
      <c r="G3" s="65"/>
      <c r="H3" s="65"/>
      <c r="I3" s="65"/>
      <c r="J3" s="65"/>
      <c r="K3" s="65"/>
      <c r="L3" s="65"/>
      <c r="M3" s="65"/>
      <c r="O3" s="66" t="s">
        <v>335</v>
      </c>
    </row>
    <row r="4" spans="1:15" ht="30.75" customHeight="1">
      <c r="A4" s="567" t="s">
        <v>1433</v>
      </c>
      <c r="B4" s="1086" t="s">
        <v>374</v>
      </c>
      <c r="C4" s="1086"/>
      <c r="D4" s="1086" t="s">
        <v>375</v>
      </c>
      <c r="E4" s="1086"/>
      <c r="F4" s="1086" t="s">
        <v>376</v>
      </c>
      <c r="G4" s="1086"/>
      <c r="H4" s="1086" t="s">
        <v>377</v>
      </c>
      <c r="I4" s="1086"/>
      <c r="J4" s="1086" t="s">
        <v>378</v>
      </c>
      <c r="K4" s="1086"/>
      <c r="L4" s="1086" t="s">
        <v>379</v>
      </c>
      <c r="M4" s="1086"/>
      <c r="N4" s="1086" t="s">
        <v>380</v>
      </c>
      <c r="O4" s="1086"/>
    </row>
    <row r="5" spans="1:15" ht="48.75" customHeight="1">
      <c r="A5" s="922" t="s">
        <v>373</v>
      </c>
      <c r="B5" s="923" t="s">
        <v>381</v>
      </c>
      <c r="C5" s="923" t="s">
        <v>382</v>
      </c>
      <c r="D5" s="923" t="s">
        <v>381</v>
      </c>
      <c r="E5" s="923" t="s">
        <v>382</v>
      </c>
      <c r="F5" s="923" t="s">
        <v>381</v>
      </c>
      <c r="G5" s="923" t="s">
        <v>382</v>
      </c>
      <c r="H5" s="923" t="s">
        <v>381</v>
      </c>
      <c r="I5" s="923" t="s">
        <v>382</v>
      </c>
      <c r="J5" s="923" t="s">
        <v>381</v>
      </c>
      <c r="K5" s="923" t="s">
        <v>382</v>
      </c>
      <c r="L5" s="923" t="s">
        <v>381</v>
      </c>
      <c r="M5" s="923" t="s">
        <v>382</v>
      </c>
      <c r="N5" s="923" t="s">
        <v>381</v>
      </c>
      <c r="O5" s="923" t="s">
        <v>382</v>
      </c>
    </row>
    <row r="6" spans="1:15" ht="13.5" customHeight="1">
      <c r="A6" s="568" t="s">
        <v>383</v>
      </c>
      <c r="B6" s="569">
        <v>14831104.537799999</v>
      </c>
      <c r="C6" s="569">
        <v>199475.56196000002</v>
      </c>
      <c r="D6" s="569">
        <v>155911.42793999999</v>
      </c>
      <c r="E6" s="569">
        <v>52443.720270000005</v>
      </c>
      <c r="F6" s="569">
        <v>48071.494890000002</v>
      </c>
      <c r="G6" s="569">
        <v>34688.8753</v>
      </c>
      <c r="H6" s="569">
        <v>10363.658940000001</v>
      </c>
      <c r="I6" s="569">
        <v>5680.2358400000012</v>
      </c>
      <c r="J6" s="569">
        <v>407505.17693999998</v>
      </c>
      <c r="K6" s="569">
        <v>260182.95413999999</v>
      </c>
      <c r="L6" s="569">
        <v>15452956.296509998</v>
      </c>
      <c r="M6" s="569">
        <v>552471.34750999999</v>
      </c>
      <c r="N6" s="569">
        <v>377563.02223</v>
      </c>
      <c r="O6" s="569">
        <v>109074.29522999999</v>
      </c>
    </row>
    <row r="7" spans="1:15" ht="13.5" customHeight="1">
      <c r="A7" s="572" t="s">
        <v>384</v>
      </c>
      <c r="B7" s="573">
        <v>737237.65049000003</v>
      </c>
      <c r="C7" s="573">
        <v>28263.116649999996</v>
      </c>
      <c r="D7" s="573">
        <v>52259.900900000001</v>
      </c>
      <c r="E7" s="573">
        <v>40785.232590000007</v>
      </c>
      <c r="F7" s="573">
        <v>62.93</v>
      </c>
      <c r="G7" s="573">
        <v>0</v>
      </c>
      <c r="H7" s="573">
        <v>64.870999999999995</v>
      </c>
      <c r="I7" s="573">
        <v>0</v>
      </c>
      <c r="J7" s="573">
        <v>100218.31637</v>
      </c>
      <c r="K7" s="573">
        <v>87480.749479999999</v>
      </c>
      <c r="L7" s="573">
        <v>889843.66876000003</v>
      </c>
      <c r="M7" s="573">
        <v>156529.09872000001</v>
      </c>
      <c r="N7" s="573">
        <v>142264.81904</v>
      </c>
      <c r="O7" s="573">
        <v>53003.954030000008</v>
      </c>
    </row>
    <row r="8" spans="1:15" ht="13.5" customHeight="1">
      <c r="A8" s="572" t="s">
        <v>385</v>
      </c>
      <c r="B8" s="573">
        <v>6896802.5155999996</v>
      </c>
      <c r="C8" s="573">
        <v>60817.576370000002</v>
      </c>
      <c r="D8" s="573">
        <v>38952.421730000002</v>
      </c>
      <c r="E8" s="573">
        <v>3501.39266</v>
      </c>
      <c r="F8" s="573">
        <v>18240.330679999999</v>
      </c>
      <c r="G8" s="573">
        <v>11496.236199999999</v>
      </c>
      <c r="H8" s="573">
        <v>5224.5513700000001</v>
      </c>
      <c r="I8" s="573">
        <v>3773.4797699999999</v>
      </c>
      <c r="J8" s="573">
        <v>42469.81781</v>
      </c>
      <c r="K8" s="573">
        <v>41538.224279999995</v>
      </c>
      <c r="L8" s="573">
        <v>7001689.6371900011</v>
      </c>
      <c r="M8" s="573">
        <v>121126.90928000001</v>
      </c>
      <c r="N8" s="573">
        <v>6637.0785999999998</v>
      </c>
      <c r="O8" s="573">
        <v>787.51690000000008</v>
      </c>
    </row>
    <row r="9" spans="1:15" ht="13.5" customHeight="1">
      <c r="A9" s="572" t="s">
        <v>386</v>
      </c>
      <c r="B9" s="573">
        <v>4045061.2433899995</v>
      </c>
      <c r="C9" s="573">
        <v>68873.318029999995</v>
      </c>
      <c r="D9" s="573">
        <v>36935.467669999991</v>
      </c>
      <c r="E9" s="573">
        <v>5242.3145000000004</v>
      </c>
      <c r="F9" s="573">
        <v>1523.3875700000001</v>
      </c>
      <c r="G9" s="573">
        <v>516.93361999999991</v>
      </c>
      <c r="H9" s="573">
        <v>817.84675000000004</v>
      </c>
      <c r="I9" s="573">
        <v>680.43221999999992</v>
      </c>
      <c r="J9" s="573">
        <v>31892.359839999997</v>
      </c>
      <c r="K9" s="573">
        <v>31128.087829999997</v>
      </c>
      <c r="L9" s="573">
        <v>4116230.3052200009</v>
      </c>
      <c r="M9" s="573">
        <v>106441.08619999999</v>
      </c>
      <c r="N9" s="573">
        <v>26159.796999999999</v>
      </c>
      <c r="O9" s="573">
        <v>2768.5676800000001</v>
      </c>
    </row>
    <row r="10" spans="1:15" ht="13.5" customHeight="1">
      <c r="A10" s="572" t="s">
        <v>387</v>
      </c>
      <c r="B10" s="573">
        <v>1085227.24016</v>
      </c>
      <c r="C10" s="573">
        <v>13213.424199999999</v>
      </c>
      <c r="D10" s="573">
        <v>22580.910829999997</v>
      </c>
      <c r="E10" s="573">
        <v>2226.40942</v>
      </c>
      <c r="F10" s="573">
        <v>0</v>
      </c>
      <c r="G10" s="573">
        <v>0</v>
      </c>
      <c r="H10" s="573">
        <v>0</v>
      </c>
      <c r="I10" s="573">
        <v>0</v>
      </c>
      <c r="J10" s="573">
        <v>6817.6937199999993</v>
      </c>
      <c r="K10" s="573">
        <v>6794.7389400000002</v>
      </c>
      <c r="L10" s="573">
        <v>1114625.8447100001</v>
      </c>
      <c r="M10" s="573">
        <v>22234.572560000004</v>
      </c>
      <c r="N10" s="573">
        <v>0</v>
      </c>
      <c r="O10" s="573">
        <v>0</v>
      </c>
    </row>
    <row r="11" spans="1:15" ht="13.5" customHeight="1">
      <c r="A11" s="572" t="s">
        <v>388</v>
      </c>
      <c r="B11" s="573">
        <v>171.57561999999999</v>
      </c>
      <c r="C11" s="573">
        <v>1.4109999999999999E-2</v>
      </c>
      <c r="D11" s="573">
        <v>0</v>
      </c>
      <c r="E11" s="573">
        <v>0</v>
      </c>
      <c r="F11" s="573">
        <v>0</v>
      </c>
      <c r="G11" s="573">
        <v>0</v>
      </c>
      <c r="H11" s="573">
        <v>0</v>
      </c>
      <c r="I11" s="573">
        <v>0</v>
      </c>
      <c r="J11" s="573">
        <v>0</v>
      </c>
      <c r="K11" s="573">
        <v>0</v>
      </c>
      <c r="L11" s="573">
        <v>171.57561999999999</v>
      </c>
      <c r="M11" s="573">
        <v>1.4109999999999999E-2</v>
      </c>
      <c r="N11" s="573">
        <v>0</v>
      </c>
      <c r="O11" s="573">
        <v>0</v>
      </c>
    </row>
    <row r="12" spans="1:15" ht="22.5">
      <c r="A12" s="572" t="s">
        <v>389</v>
      </c>
      <c r="B12" s="573">
        <v>2026283.29541</v>
      </c>
      <c r="C12" s="573">
        <v>26827.942850000003</v>
      </c>
      <c r="D12" s="573">
        <v>5116.2054699999999</v>
      </c>
      <c r="E12" s="573">
        <v>643.55004000000008</v>
      </c>
      <c r="F12" s="573">
        <v>28244.79852</v>
      </c>
      <c r="G12" s="573">
        <v>22675.694440000003</v>
      </c>
      <c r="H12" s="573">
        <v>4256.3898200000003</v>
      </c>
      <c r="I12" s="573">
        <v>1226.32385</v>
      </c>
      <c r="J12" s="573">
        <v>223866.07079000003</v>
      </c>
      <c r="K12" s="573">
        <v>91041.285019999996</v>
      </c>
      <c r="L12" s="573">
        <v>2287766.7600099999</v>
      </c>
      <c r="M12" s="573">
        <v>142414.79619999998</v>
      </c>
      <c r="N12" s="573">
        <v>202501.32759</v>
      </c>
      <c r="O12" s="573">
        <v>52514.25662</v>
      </c>
    </row>
    <row r="13" spans="1:15" ht="13.5" customHeight="1">
      <c r="A13" s="572" t="s">
        <v>390</v>
      </c>
      <c r="B13" s="573">
        <v>40321.01713</v>
      </c>
      <c r="C13" s="573">
        <v>1480.1697499999998</v>
      </c>
      <c r="D13" s="573">
        <v>66.521339999999995</v>
      </c>
      <c r="E13" s="573">
        <v>44.821059999999996</v>
      </c>
      <c r="F13" s="573">
        <v>4.8119999999999996E-2</v>
      </c>
      <c r="G13" s="573">
        <v>1.1039999999999999E-2</v>
      </c>
      <c r="H13" s="573">
        <v>0</v>
      </c>
      <c r="I13" s="573">
        <v>0</v>
      </c>
      <c r="J13" s="573">
        <v>2240.9184100000002</v>
      </c>
      <c r="K13" s="573">
        <v>2199.86859</v>
      </c>
      <c r="L13" s="573">
        <v>42628.50499999999</v>
      </c>
      <c r="M13" s="573">
        <v>3724.8704400000001</v>
      </c>
      <c r="N13" s="573">
        <v>0</v>
      </c>
      <c r="O13" s="573">
        <v>0</v>
      </c>
    </row>
    <row r="14" spans="1:15" ht="13.5" customHeight="1">
      <c r="A14" s="568" t="s">
        <v>391</v>
      </c>
      <c r="B14" s="569">
        <v>2677340.8196</v>
      </c>
      <c r="C14" s="569">
        <v>1164.9378099999999</v>
      </c>
      <c r="D14" s="569">
        <v>16338.659629999998</v>
      </c>
      <c r="E14" s="569">
        <v>1854.9127100000003</v>
      </c>
      <c r="F14" s="569">
        <v>2075.02054</v>
      </c>
      <c r="G14" s="569">
        <v>1449.0817500000001</v>
      </c>
      <c r="H14" s="569">
        <v>6984.9703899999995</v>
      </c>
      <c r="I14" s="569">
        <v>5719.0337899999995</v>
      </c>
      <c r="J14" s="569">
        <v>93138.413690000016</v>
      </c>
      <c r="K14" s="569">
        <v>90453.656959999993</v>
      </c>
      <c r="L14" s="569">
        <v>2795877.8838499994</v>
      </c>
      <c r="M14" s="569">
        <v>100641.62302000001</v>
      </c>
      <c r="N14" s="569">
        <v>5706.5574899999992</v>
      </c>
      <c r="O14" s="569">
        <v>470.10484000000002</v>
      </c>
    </row>
    <row r="15" spans="1:15" ht="13.5" customHeight="1">
      <c r="A15" s="572" t="s">
        <v>384</v>
      </c>
      <c r="B15" s="573">
        <v>185488.51626</v>
      </c>
      <c r="C15" s="573">
        <v>11.941229999999999</v>
      </c>
      <c r="D15" s="573">
        <v>0</v>
      </c>
      <c r="E15" s="573">
        <v>0</v>
      </c>
      <c r="F15" s="573">
        <v>82.088890000000006</v>
      </c>
      <c r="G15" s="573">
        <v>82.088890000000006</v>
      </c>
      <c r="H15" s="573">
        <v>0</v>
      </c>
      <c r="I15" s="573">
        <v>0</v>
      </c>
      <c r="J15" s="573">
        <v>78.148669999999996</v>
      </c>
      <c r="K15" s="573">
        <v>78.148669999999996</v>
      </c>
      <c r="L15" s="573">
        <v>185648.75381999998</v>
      </c>
      <c r="M15" s="573">
        <v>172.17879000000002</v>
      </c>
      <c r="N15" s="573">
        <v>0</v>
      </c>
      <c r="O15" s="573">
        <v>0</v>
      </c>
    </row>
    <row r="16" spans="1:15" ht="13.5" customHeight="1">
      <c r="A16" s="572" t="s">
        <v>385</v>
      </c>
      <c r="B16" s="573">
        <v>1965101.47278</v>
      </c>
      <c r="C16" s="573">
        <v>817.41917000000001</v>
      </c>
      <c r="D16" s="573">
        <v>10417.07026</v>
      </c>
      <c r="E16" s="573">
        <v>1372.5162399999999</v>
      </c>
      <c r="F16" s="573">
        <v>1917.0231100000001</v>
      </c>
      <c r="G16" s="573">
        <v>1298.7657200000001</v>
      </c>
      <c r="H16" s="573">
        <v>6723.4976299999998</v>
      </c>
      <c r="I16" s="573">
        <v>5628.5406999999996</v>
      </c>
      <c r="J16" s="573">
        <v>67106.206009999994</v>
      </c>
      <c r="K16" s="573">
        <v>65081.047769999997</v>
      </c>
      <c r="L16" s="573">
        <v>2051265.26979</v>
      </c>
      <c r="M16" s="573">
        <v>74198.289600000004</v>
      </c>
      <c r="N16" s="573">
        <v>513.50162999999998</v>
      </c>
      <c r="O16" s="573">
        <v>111.91740000000001</v>
      </c>
    </row>
    <row r="17" spans="1:15" ht="13.5" customHeight="1">
      <c r="A17" s="572" t="s">
        <v>392</v>
      </c>
      <c r="B17" s="573">
        <v>439594.82796000002</v>
      </c>
      <c r="C17" s="573">
        <v>193.18626</v>
      </c>
      <c r="D17" s="573">
        <v>509.46566999999999</v>
      </c>
      <c r="E17" s="573">
        <v>118.45697</v>
      </c>
      <c r="F17" s="573">
        <v>75.908539999999988</v>
      </c>
      <c r="G17" s="573">
        <v>68.227140000000006</v>
      </c>
      <c r="H17" s="573">
        <v>261.46753999999999</v>
      </c>
      <c r="I17" s="573">
        <v>90.487870000000001</v>
      </c>
      <c r="J17" s="573">
        <v>9283.404050000001</v>
      </c>
      <c r="K17" s="573">
        <v>9243.9482399999997</v>
      </c>
      <c r="L17" s="573">
        <v>449725.07376</v>
      </c>
      <c r="M17" s="573">
        <v>9714.3064800000011</v>
      </c>
      <c r="N17" s="573">
        <v>0</v>
      </c>
      <c r="O17" s="573">
        <v>0</v>
      </c>
    </row>
    <row r="18" spans="1:15" ht="13.5" customHeight="1">
      <c r="A18" s="572" t="s">
        <v>393</v>
      </c>
      <c r="B18" s="573">
        <v>39774.538340000006</v>
      </c>
      <c r="C18" s="573">
        <v>9.874979999999999</v>
      </c>
      <c r="D18" s="573">
        <v>5412.1237000000001</v>
      </c>
      <c r="E18" s="573">
        <v>363.93950000000001</v>
      </c>
      <c r="F18" s="573">
        <v>0</v>
      </c>
      <c r="G18" s="573">
        <v>0</v>
      </c>
      <c r="H18" s="573">
        <v>0</v>
      </c>
      <c r="I18" s="573">
        <v>0</v>
      </c>
      <c r="J18" s="573">
        <v>10776.537179999999</v>
      </c>
      <c r="K18" s="573">
        <v>10134.041009999999</v>
      </c>
      <c r="L18" s="573">
        <v>55963.199220000002</v>
      </c>
      <c r="M18" s="573">
        <v>10507.85549</v>
      </c>
      <c r="N18" s="573">
        <v>5193.0558600000004</v>
      </c>
      <c r="O18" s="573">
        <v>358.18743999999998</v>
      </c>
    </row>
    <row r="19" spans="1:15" ht="13.5" customHeight="1">
      <c r="A19" s="572" t="s">
        <v>394</v>
      </c>
      <c r="B19" s="573">
        <v>0</v>
      </c>
      <c r="C19" s="573">
        <v>0</v>
      </c>
      <c r="D19" s="573">
        <v>0</v>
      </c>
      <c r="E19" s="573">
        <v>0</v>
      </c>
      <c r="F19" s="573">
        <v>0</v>
      </c>
      <c r="G19" s="573">
        <v>0</v>
      </c>
      <c r="H19" s="573">
        <v>0</v>
      </c>
      <c r="I19" s="573">
        <v>0</v>
      </c>
      <c r="J19" s="573">
        <v>0</v>
      </c>
      <c r="K19" s="573">
        <v>0</v>
      </c>
      <c r="L19" s="573">
        <v>0</v>
      </c>
      <c r="M19" s="573">
        <v>0</v>
      </c>
      <c r="N19" s="573">
        <v>0</v>
      </c>
      <c r="O19" s="573">
        <v>0</v>
      </c>
    </row>
    <row r="20" spans="1:15" ht="22.5">
      <c r="A20" s="572" t="s">
        <v>389</v>
      </c>
      <c r="B20" s="573">
        <v>47183.510769999993</v>
      </c>
      <c r="C20" s="573">
        <v>132.51616999999999</v>
      </c>
      <c r="D20" s="573">
        <v>0</v>
      </c>
      <c r="E20" s="573">
        <v>0</v>
      </c>
      <c r="F20" s="573">
        <v>0</v>
      </c>
      <c r="G20" s="573">
        <v>0</v>
      </c>
      <c r="H20" s="573">
        <v>5.2199999999999998E-3</v>
      </c>
      <c r="I20" s="573">
        <v>5.2199999999999998E-3</v>
      </c>
      <c r="J20" s="573">
        <v>5894.1177799999996</v>
      </c>
      <c r="K20" s="573">
        <v>5916.47127</v>
      </c>
      <c r="L20" s="573">
        <v>53077.633769999993</v>
      </c>
      <c r="M20" s="573">
        <v>6048.9926599999999</v>
      </c>
      <c r="N20" s="573">
        <v>0</v>
      </c>
      <c r="O20" s="573">
        <v>0</v>
      </c>
    </row>
    <row r="21" spans="1:15" ht="13.5" customHeight="1">
      <c r="A21" s="572" t="s">
        <v>395</v>
      </c>
      <c r="B21" s="573">
        <v>197.95348999999999</v>
      </c>
      <c r="C21" s="573">
        <v>0</v>
      </c>
      <c r="D21" s="573">
        <v>0</v>
      </c>
      <c r="E21" s="573">
        <v>0</v>
      </c>
      <c r="F21" s="573">
        <v>0</v>
      </c>
      <c r="G21" s="573">
        <v>0</v>
      </c>
      <c r="H21" s="573">
        <v>0</v>
      </c>
      <c r="I21" s="573">
        <v>0</v>
      </c>
      <c r="J21" s="573">
        <v>0</v>
      </c>
      <c r="K21" s="573">
        <v>0</v>
      </c>
      <c r="L21" s="573">
        <v>197.95348999999999</v>
      </c>
      <c r="M21" s="573">
        <v>0</v>
      </c>
      <c r="N21" s="573">
        <v>0</v>
      </c>
      <c r="O21" s="573">
        <v>0</v>
      </c>
    </row>
    <row r="22" spans="1:15" ht="13.5" customHeight="1">
      <c r="A22" s="568" t="s">
        <v>396</v>
      </c>
      <c r="B22" s="569">
        <v>714.30651999999998</v>
      </c>
      <c r="C22" s="569">
        <v>65.600520000000003</v>
      </c>
      <c r="D22" s="569">
        <v>20.3125</v>
      </c>
      <c r="E22" s="569">
        <v>20.3125</v>
      </c>
      <c r="F22" s="569">
        <v>0</v>
      </c>
      <c r="G22" s="569">
        <v>0</v>
      </c>
      <c r="H22" s="569">
        <v>0</v>
      </c>
      <c r="I22" s="569">
        <v>0</v>
      </c>
      <c r="J22" s="569">
        <v>138588.99519999998</v>
      </c>
      <c r="K22" s="569">
        <v>119412.15515000001</v>
      </c>
      <c r="L22" s="569">
        <v>139323.61421999999</v>
      </c>
      <c r="M22" s="569">
        <v>119498.06818</v>
      </c>
      <c r="N22" s="569">
        <v>0</v>
      </c>
      <c r="O22" s="569">
        <v>0</v>
      </c>
    </row>
    <row r="23" spans="1:15" ht="13.5" customHeight="1">
      <c r="A23" s="572" t="s">
        <v>384</v>
      </c>
      <c r="B23" s="573">
        <v>714.30636000000004</v>
      </c>
      <c r="C23" s="573">
        <v>65.600520000000003</v>
      </c>
      <c r="D23" s="573">
        <v>0</v>
      </c>
      <c r="E23" s="573">
        <v>0</v>
      </c>
      <c r="F23" s="573">
        <v>0</v>
      </c>
      <c r="G23" s="573">
        <v>0</v>
      </c>
      <c r="H23" s="573">
        <v>0</v>
      </c>
      <c r="I23" s="573">
        <v>0</v>
      </c>
      <c r="J23" s="573">
        <v>133332.77089000001</v>
      </c>
      <c r="K23" s="573">
        <v>114155.93083999999</v>
      </c>
      <c r="L23" s="573">
        <v>134047.07725</v>
      </c>
      <c r="M23" s="573">
        <v>114221.53137</v>
      </c>
      <c r="N23" s="573">
        <v>0</v>
      </c>
      <c r="O23" s="573">
        <v>0</v>
      </c>
    </row>
    <row r="24" spans="1:15" ht="13.5" customHeight="1">
      <c r="A24" s="572" t="s">
        <v>397</v>
      </c>
      <c r="B24" s="573">
        <v>1.4999999999999999E-4</v>
      </c>
      <c r="C24" s="573">
        <v>0</v>
      </c>
      <c r="D24" s="573">
        <v>20.3125</v>
      </c>
      <c r="E24" s="573">
        <v>20.3125</v>
      </c>
      <c r="F24" s="573">
        <v>0</v>
      </c>
      <c r="G24" s="573">
        <v>0</v>
      </c>
      <c r="H24" s="573">
        <v>0</v>
      </c>
      <c r="I24" s="573">
        <v>0</v>
      </c>
      <c r="J24" s="573">
        <v>878.03165999999999</v>
      </c>
      <c r="K24" s="573">
        <v>878.03165999999999</v>
      </c>
      <c r="L24" s="573">
        <v>898.34430999999995</v>
      </c>
      <c r="M24" s="573">
        <v>898.34415999999999</v>
      </c>
      <c r="N24" s="573">
        <v>0</v>
      </c>
      <c r="O24" s="573">
        <v>0</v>
      </c>
    </row>
    <row r="25" spans="1:15" ht="13.5" customHeight="1">
      <c r="A25" s="572" t="s">
        <v>386</v>
      </c>
      <c r="B25" s="573">
        <v>0</v>
      </c>
      <c r="C25" s="573">
        <v>0</v>
      </c>
      <c r="D25" s="573">
        <v>0</v>
      </c>
      <c r="E25" s="573">
        <v>0</v>
      </c>
      <c r="F25" s="573">
        <v>0</v>
      </c>
      <c r="G25" s="573">
        <v>0</v>
      </c>
      <c r="H25" s="573">
        <v>0</v>
      </c>
      <c r="I25" s="573">
        <v>0</v>
      </c>
      <c r="J25" s="573">
        <v>0</v>
      </c>
      <c r="K25" s="573">
        <v>0</v>
      </c>
      <c r="L25" s="573">
        <v>0</v>
      </c>
      <c r="M25" s="573">
        <v>0</v>
      </c>
      <c r="N25" s="573">
        <v>0</v>
      </c>
      <c r="O25" s="573">
        <v>0</v>
      </c>
    </row>
    <row r="26" spans="1:15" ht="13.5" customHeight="1">
      <c r="A26" s="572" t="s">
        <v>398</v>
      </c>
      <c r="B26" s="573">
        <v>0</v>
      </c>
      <c r="C26" s="573">
        <v>0</v>
      </c>
      <c r="D26" s="573">
        <v>0</v>
      </c>
      <c r="E26" s="573">
        <v>0</v>
      </c>
      <c r="F26" s="573">
        <v>0</v>
      </c>
      <c r="G26" s="573">
        <v>0</v>
      </c>
      <c r="H26" s="573">
        <v>0</v>
      </c>
      <c r="I26" s="573">
        <v>0</v>
      </c>
      <c r="J26" s="573">
        <v>0</v>
      </c>
      <c r="K26" s="573">
        <v>0</v>
      </c>
      <c r="L26" s="573">
        <v>0</v>
      </c>
      <c r="M26" s="573">
        <v>0</v>
      </c>
      <c r="N26" s="573">
        <v>0</v>
      </c>
      <c r="O26" s="573">
        <v>0</v>
      </c>
    </row>
    <row r="27" spans="1:15" ht="13.5" customHeight="1">
      <c r="A27" s="572" t="s">
        <v>394</v>
      </c>
      <c r="B27" s="573">
        <v>0</v>
      </c>
      <c r="C27" s="573">
        <v>0</v>
      </c>
      <c r="D27" s="573">
        <v>0</v>
      </c>
      <c r="E27" s="573">
        <v>0</v>
      </c>
      <c r="F27" s="573">
        <v>0</v>
      </c>
      <c r="G27" s="573">
        <v>0</v>
      </c>
      <c r="H27" s="573">
        <v>0</v>
      </c>
      <c r="I27" s="573">
        <v>0</v>
      </c>
      <c r="J27" s="573">
        <v>0</v>
      </c>
      <c r="K27" s="573">
        <v>0</v>
      </c>
      <c r="L27" s="573">
        <v>0</v>
      </c>
      <c r="M27" s="573">
        <v>0</v>
      </c>
      <c r="N27" s="573">
        <v>0</v>
      </c>
      <c r="O27" s="573">
        <v>0</v>
      </c>
    </row>
    <row r="28" spans="1:15" ht="22.5">
      <c r="A28" s="572" t="s">
        <v>389</v>
      </c>
      <c r="B28" s="573">
        <v>1.0000000000000001E-5</v>
      </c>
      <c r="C28" s="573">
        <v>0</v>
      </c>
      <c r="D28" s="573">
        <v>0</v>
      </c>
      <c r="E28" s="573">
        <v>0</v>
      </c>
      <c r="F28" s="573">
        <v>0</v>
      </c>
      <c r="G28" s="573">
        <v>0</v>
      </c>
      <c r="H28" s="573">
        <v>0</v>
      </c>
      <c r="I28" s="573">
        <v>0</v>
      </c>
      <c r="J28" s="573">
        <v>4378.19265</v>
      </c>
      <c r="K28" s="573">
        <v>4378.19265</v>
      </c>
      <c r="L28" s="573">
        <v>4378.1926599999997</v>
      </c>
      <c r="M28" s="573">
        <v>4378.19265</v>
      </c>
      <c r="N28" s="573">
        <v>0</v>
      </c>
      <c r="O28" s="573">
        <v>0</v>
      </c>
    </row>
    <row r="29" spans="1:15" ht="13.5" customHeight="1">
      <c r="A29" s="572" t="s">
        <v>395</v>
      </c>
      <c r="B29" s="573">
        <v>0</v>
      </c>
      <c r="C29" s="573">
        <v>0</v>
      </c>
      <c r="D29" s="573">
        <v>0</v>
      </c>
      <c r="E29" s="573">
        <v>0</v>
      </c>
      <c r="F29" s="573">
        <v>0</v>
      </c>
      <c r="G29" s="573">
        <v>0</v>
      </c>
      <c r="H29" s="573">
        <v>0</v>
      </c>
      <c r="I29" s="573">
        <v>0</v>
      </c>
      <c r="J29" s="573">
        <v>0</v>
      </c>
      <c r="K29" s="573">
        <v>0</v>
      </c>
      <c r="L29" s="573">
        <v>0</v>
      </c>
      <c r="M29" s="573">
        <v>0</v>
      </c>
      <c r="N29" s="573">
        <v>0</v>
      </c>
      <c r="O29" s="573">
        <v>0</v>
      </c>
    </row>
    <row r="30" spans="1:15" ht="13.5" customHeight="1">
      <c r="A30" s="570" t="s">
        <v>399</v>
      </c>
      <c r="B30" s="571">
        <v>17509159.66392</v>
      </c>
      <c r="C30" s="571">
        <v>200706.10029000003</v>
      </c>
      <c r="D30" s="571">
        <v>172270.40007</v>
      </c>
      <c r="E30" s="571">
        <v>54318.945480000002</v>
      </c>
      <c r="F30" s="571">
        <v>50146.515429999992</v>
      </c>
      <c r="G30" s="571">
        <v>36137.957049999997</v>
      </c>
      <c r="H30" s="571">
        <v>17348.629330000003</v>
      </c>
      <c r="I30" s="571">
        <v>11399.269629999999</v>
      </c>
      <c r="J30" s="571">
        <v>639232.58582999988</v>
      </c>
      <c r="K30" s="571">
        <v>470048.76625000004</v>
      </c>
      <c r="L30" s="571">
        <v>18388157.794580001</v>
      </c>
      <c r="M30" s="571">
        <v>772611.03870999988</v>
      </c>
      <c r="N30" s="571">
        <v>383269.57971999998</v>
      </c>
      <c r="O30" s="571">
        <v>109544.40006999999</v>
      </c>
    </row>
    <row r="31" spans="1:15" ht="12.75" customHeight="1">
      <c r="A31" s="22" t="s">
        <v>400</v>
      </c>
      <c r="L31" s="137"/>
    </row>
    <row r="32" spans="1:15" ht="12.75" customHeight="1">
      <c r="B32" s="137"/>
      <c r="L32" s="137"/>
    </row>
    <row r="33" spans="1:15" ht="12.75" customHeight="1">
      <c r="A33" s="684" t="s">
        <v>97</v>
      </c>
    </row>
    <row r="34" spans="1:15" ht="12.75" customHeight="1">
      <c r="G34" s="36"/>
    </row>
    <row r="35" spans="1:15" ht="12.75" customHeight="1"/>
    <row r="36" spans="1:15" ht="12.75" customHeight="1"/>
    <row r="37" spans="1:15" ht="12.75" customHeight="1"/>
    <row r="38" spans="1:15" ht="12.75" customHeight="1"/>
    <row r="39" spans="1:15" ht="12.75" customHeight="1"/>
    <row r="46" spans="1:15">
      <c r="O46" s="273" t="s">
        <v>1045</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RowHeight="12.75"/>
  <cols>
    <col min="1" max="1" width="10.85546875" style="336" customWidth="1"/>
    <col min="2" max="2" width="19.42578125" style="336" customWidth="1"/>
    <col min="3" max="16384" width="9.140625" style="336"/>
  </cols>
  <sheetData>
    <row r="1" spans="1:2">
      <c r="A1" s="152" t="s">
        <v>1081</v>
      </c>
    </row>
    <row r="2" spans="1:2">
      <c r="A2" s="591" t="s">
        <v>1082</v>
      </c>
    </row>
    <row r="4" spans="1:2">
      <c r="B4" s="66" t="s">
        <v>335</v>
      </c>
    </row>
    <row r="5" spans="1:2" ht="50.25" customHeight="1">
      <c r="A5" s="929" t="s">
        <v>1084</v>
      </c>
      <c r="B5" s="929" t="s">
        <v>1083</v>
      </c>
    </row>
    <row r="6" spans="1:2" ht="15" customHeight="1">
      <c r="A6" s="955">
        <v>42735</v>
      </c>
      <c r="B6" s="956">
        <v>40389.062909999993</v>
      </c>
    </row>
    <row r="7" spans="1:2" ht="15" customHeight="1">
      <c r="A7" s="955">
        <v>42825</v>
      </c>
      <c r="B7" s="956">
        <v>37713.038419999997</v>
      </c>
    </row>
    <row r="8" spans="1:2" ht="15" customHeight="1">
      <c r="A8" s="955">
        <v>42916</v>
      </c>
      <c r="B8" s="956">
        <v>142490.68692000001</v>
      </c>
    </row>
    <row r="9" spans="1:2" ht="15" customHeight="1">
      <c r="A9" s="955">
        <v>43008</v>
      </c>
      <c r="B9" s="956">
        <v>137477.17043999996</v>
      </c>
    </row>
    <row r="10" spans="1:2" ht="15" customHeight="1">
      <c r="A10" s="955">
        <v>43100</v>
      </c>
      <c r="B10" s="956">
        <v>132862.53498</v>
      </c>
    </row>
    <row r="11" spans="1:2" ht="15" customHeight="1">
      <c r="A11" s="955">
        <v>43190</v>
      </c>
      <c r="B11" s="956">
        <v>129902.28234000001</v>
      </c>
    </row>
    <row r="12" spans="1:2" ht="15" customHeight="1">
      <c r="A12" s="955">
        <v>43281</v>
      </c>
      <c r="B12" s="956">
        <v>125814.01814</v>
      </c>
    </row>
    <row r="13" spans="1:2" ht="15" customHeight="1">
      <c r="A13" s="955">
        <v>43373</v>
      </c>
      <c r="B13" s="956">
        <v>121555.80378999999</v>
      </c>
    </row>
    <row r="14" spans="1:2" ht="15" customHeight="1">
      <c r="A14" s="955">
        <v>43465</v>
      </c>
      <c r="B14" s="956">
        <v>116784.54037</v>
      </c>
    </row>
    <row r="15" spans="1:2" ht="15" customHeight="1">
      <c r="A15" s="955">
        <v>43555</v>
      </c>
      <c r="B15" s="956">
        <v>111231.46580000001</v>
      </c>
    </row>
    <row r="16" spans="1:2">
      <c r="A16" s="955">
        <v>43646</v>
      </c>
      <c r="B16" s="956">
        <v>106331.236</v>
      </c>
    </row>
    <row r="17" spans="1:1">
      <c r="A17" s="22" t="s">
        <v>1085</v>
      </c>
    </row>
    <row r="55" spans="8:8">
      <c r="H55" s="36" t="s">
        <v>1046</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5"/>
  <cols>
    <col min="1" max="1" width="24.5703125" customWidth="1"/>
    <col min="2" max="2" width="8.7109375" style="274" customWidth="1"/>
    <col min="3" max="3" width="13.28515625" style="274" customWidth="1"/>
    <col min="4" max="18" width="10" customWidth="1"/>
    <col min="19" max="19" width="12.140625" customWidth="1"/>
  </cols>
  <sheetData>
    <row r="1" spans="1:19" ht="18">
      <c r="A1" s="740" t="s">
        <v>6</v>
      </c>
      <c r="B1" s="740"/>
      <c r="C1" s="740"/>
      <c r="D1" s="629"/>
      <c r="E1" s="629"/>
      <c r="F1" s="629"/>
      <c r="G1" s="629"/>
      <c r="H1" s="629"/>
      <c r="I1" s="629"/>
      <c r="J1" s="629"/>
      <c r="K1" s="629"/>
      <c r="L1" s="629"/>
      <c r="M1" s="629"/>
      <c r="N1" s="629"/>
      <c r="O1" s="629"/>
      <c r="P1" s="629"/>
      <c r="Q1" s="629"/>
      <c r="R1" s="629"/>
      <c r="S1" s="629"/>
    </row>
    <row r="2" spans="1:19" ht="16.5">
      <c r="A2" s="741" t="s">
        <v>7</v>
      </c>
      <c r="B2" s="741"/>
      <c r="C2" s="741"/>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5" t="s">
        <v>802</v>
      </c>
      <c r="B4" s="155"/>
      <c r="C4" s="155"/>
      <c r="D4" s="364"/>
      <c r="E4" s="5"/>
      <c r="F4" s="6"/>
      <c r="G4" s="7"/>
      <c r="S4" s="142" t="str">
        <f>Naslovnica!A20</f>
        <v>Listopad 2019.</v>
      </c>
    </row>
    <row r="5" spans="1:19" ht="12.75" customHeight="1">
      <c r="A5" s="620" t="s">
        <v>803</v>
      </c>
      <c r="B5" s="620"/>
      <c r="C5" s="620"/>
      <c r="D5" s="365"/>
      <c r="E5" s="9"/>
      <c r="F5" s="10"/>
      <c r="G5" s="11"/>
      <c r="S5" s="596" t="str">
        <f>Naslovnica!A24</f>
        <v>October 2019</v>
      </c>
    </row>
    <row r="6" spans="1:19" ht="12.75" customHeight="1">
      <c r="E6" s="274"/>
    </row>
    <row r="7" spans="1:19" ht="12.75" customHeight="1">
      <c r="A7" s="981"/>
      <c r="B7" s="981"/>
      <c r="C7" s="981"/>
      <c r="D7" s="987" t="s">
        <v>21</v>
      </c>
      <c r="E7" s="987"/>
      <c r="F7" s="987"/>
      <c r="G7" s="987" t="s">
        <v>22</v>
      </c>
      <c r="H7" s="987"/>
      <c r="I7" s="987"/>
      <c r="J7" s="987" t="s">
        <v>23</v>
      </c>
      <c r="K7" s="987"/>
      <c r="L7" s="987"/>
      <c r="M7" s="987" t="s">
        <v>24</v>
      </c>
      <c r="N7" s="987"/>
      <c r="O7" s="987"/>
      <c r="P7" s="987" t="s">
        <v>749</v>
      </c>
      <c r="Q7" s="987"/>
      <c r="R7" s="987"/>
      <c r="S7" s="987" t="s">
        <v>578</v>
      </c>
    </row>
    <row r="8" spans="1:19" ht="15" customHeight="1">
      <c r="A8" s="982"/>
      <c r="B8" s="982"/>
      <c r="C8" s="982"/>
      <c r="D8" s="988" t="s">
        <v>747</v>
      </c>
      <c r="E8" s="989"/>
      <c r="F8" s="989"/>
      <c r="G8" s="988" t="s">
        <v>748</v>
      </c>
      <c r="H8" s="989"/>
      <c r="I8" s="989"/>
      <c r="J8" s="988" t="s">
        <v>747</v>
      </c>
      <c r="K8" s="989"/>
      <c r="L8" s="989"/>
      <c r="M8" s="988" t="s">
        <v>747</v>
      </c>
      <c r="N8" s="989"/>
      <c r="O8" s="989"/>
      <c r="P8" s="988" t="s">
        <v>747</v>
      </c>
      <c r="Q8" s="989"/>
      <c r="R8" s="989"/>
      <c r="S8" s="981"/>
    </row>
    <row r="9" spans="1:19">
      <c r="A9" s="982" t="s">
        <v>746</v>
      </c>
      <c r="B9" s="982"/>
      <c r="C9" s="982"/>
      <c r="D9" s="743" t="s">
        <v>139</v>
      </c>
      <c r="E9" s="743" t="s">
        <v>140</v>
      </c>
      <c r="F9" s="743" t="s">
        <v>141</v>
      </c>
      <c r="G9" s="743" t="s">
        <v>139</v>
      </c>
      <c r="H9" s="743" t="s">
        <v>140</v>
      </c>
      <c r="I9" s="743" t="s">
        <v>141</v>
      </c>
      <c r="J9" s="743" t="s">
        <v>139</v>
      </c>
      <c r="K9" s="743" t="s">
        <v>140</v>
      </c>
      <c r="L9" s="743" t="s">
        <v>141</v>
      </c>
      <c r="M9" s="743" t="s">
        <v>139</v>
      </c>
      <c r="N9" s="743" t="s">
        <v>140</v>
      </c>
      <c r="O9" s="743" t="s">
        <v>141</v>
      </c>
      <c r="P9" s="743" t="s">
        <v>139</v>
      </c>
      <c r="Q9" s="743" t="s">
        <v>140</v>
      </c>
      <c r="R9" s="743" t="s">
        <v>141</v>
      </c>
      <c r="S9" s="981"/>
    </row>
    <row r="10" spans="1:19" s="356" customFormat="1" ht="22.5" customHeight="1">
      <c r="A10" s="975" t="s">
        <v>750</v>
      </c>
      <c r="B10" s="975"/>
      <c r="C10" s="975"/>
      <c r="D10" s="745">
        <v>2703</v>
      </c>
      <c r="E10" s="745">
        <v>664060</v>
      </c>
      <c r="F10" s="745">
        <v>12742</v>
      </c>
      <c r="G10" s="745">
        <v>1171</v>
      </c>
      <c r="H10" s="745">
        <v>337294</v>
      </c>
      <c r="I10" s="745">
        <v>4668</v>
      </c>
      <c r="J10" s="745">
        <v>1515</v>
      </c>
      <c r="K10" s="745">
        <v>372521</v>
      </c>
      <c r="L10" s="745">
        <v>5978</v>
      </c>
      <c r="M10" s="745">
        <v>1982</v>
      </c>
      <c r="N10" s="745">
        <v>578747</v>
      </c>
      <c r="O10" s="745">
        <v>12162</v>
      </c>
      <c r="P10" s="745">
        <v>7371</v>
      </c>
      <c r="Q10" s="745">
        <v>1952622</v>
      </c>
      <c r="R10" s="745">
        <v>35550</v>
      </c>
      <c r="S10" s="745">
        <v>1995543</v>
      </c>
    </row>
    <row r="11" spans="1:19" ht="21.75" customHeight="1">
      <c r="A11" s="977" t="s">
        <v>751</v>
      </c>
      <c r="B11" s="977"/>
      <c r="C11" s="977"/>
      <c r="D11" s="744">
        <v>1.354518544576589E-3</v>
      </c>
      <c r="E11" s="744">
        <v>0.33277158146930436</v>
      </c>
      <c r="F11" s="744">
        <v>6.3852294839048824E-3</v>
      </c>
      <c r="G11" s="744">
        <v>5.8680770096159287E-4</v>
      </c>
      <c r="H11" s="744">
        <v>0.16902366924691675</v>
      </c>
      <c r="I11" s="744">
        <v>2.3392129360279381E-3</v>
      </c>
      <c r="J11" s="744">
        <v>7.5919185905791052E-4</v>
      </c>
      <c r="K11" s="744">
        <v>0.18667650859941379</v>
      </c>
      <c r="L11" s="744">
        <v>2.995675863662171E-3</v>
      </c>
      <c r="M11" s="744">
        <v>9.9321337600843484E-4</v>
      </c>
      <c r="N11" s="744">
        <v>0.2900198091446789</v>
      </c>
      <c r="O11" s="744">
        <v>6.0945817754866722E-3</v>
      </c>
      <c r="P11" s="744">
        <v>3.6937314806045271E-3</v>
      </c>
      <c r="Q11" s="744">
        <v>0.97849156846031382</v>
      </c>
      <c r="R11" s="744">
        <v>1.7814700059081662E-2</v>
      </c>
      <c r="S11" s="744">
        <v>1</v>
      </c>
    </row>
    <row r="12" spans="1:19" ht="22.5" customHeight="1">
      <c r="A12" s="980" t="s">
        <v>752</v>
      </c>
      <c r="B12" s="980"/>
      <c r="C12" s="980"/>
      <c r="D12" s="357">
        <v>51</v>
      </c>
      <c r="E12" s="357">
        <v>59</v>
      </c>
      <c r="F12" s="357">
        <v>3</v>
      </c>
      <c r="G12" s="357">
        <v>41</v>
      </c>
      <c r="H12" s="357">
        <v>70</v>
      </c>
      <c r="I12" s="357">
        <v>9</v>
      </c>
      <c r="J12" s="357">
        <v>50</v>
      </c>
      <c r="K12" s="357">
        <v>87</v>
      </c>
      <c r="L12" s="357">
        <v>3</v>
      </c>
      <c r="M12" s="357">
        <v>34</v>
      </c>
      <c r="N12" s="357">
        <v>60</v>
      </c>
      <c r="O12" s="357">
        <v>8</v>
      </c>
      <c r="P12" s="357">
        <v>176</v>
      </c>
      <c r="Q12" s="357">
        <v>276</v>
      </c>
      <c r="R12" s="357">
        <v>23</v>
      </c>
      <c r="S12" s="357">
        <v>475</v>
      </c>
    </row>
    <row r="13" spans="1:19" ht="22.5" customHeight="1">
      <c r="A13" s="980" t="s">
        <v>753</v>
      </c>
      <c r="B13" s="980"/>
      <c r="C13" s="980"/>
      <c r="D13" s="357">
        <v>0</v>
      </c>
      <c r="E13" s="357">
        <v>0</v>
      </c>
      <c r="F13" s="357">
        <v>0</v>
      </c>
      <c r="G13" s="357">
        <v>0</v>
      </c>
      <c r="H13" s="357">
        <v>0</v>
      </c>
      <c r="I13" s="357">
        <v>0</v>
      </c>
      <c r="J13" s="357">
        <v>0</v>
      </c>
      <c r="K13" s="357">
        <v>2</v>
      </c>
      <c r="L13" s="357">
        <v>0</v>
      </c>
      <c r="M13" s="357">
        <v>0</v>
      </c>
      <c r="N13" s="357">
        <v>0</v>
      </c>
      <c r="O13" s="357">
        <v>0</v>
      </c>
      <c r="P13" s="357">
        <v>0</v>
      </c>
      <c r="Q13" s="357">
        <v>2</v>
      </c>
      <c r="R13" s="357">
        <v>0</v>
      </c>
      <c r="S13" s="357">
        <v>2</v>
      </c>
    </row>
    <row r="14" spans="1:19" ht="22.5" customHeight="1">
      <c r="A14" s="980" t="s">
        <v>754</v>
      </c>
      <c r="B14" s="980"/>
      <c r="C14" s="980"/>
      <c r="D14" s="357">
        <v>949</v>
      </c>
      <c r="E14" s="357">
        <v>0</v>
      </c>
      <c r="F14" s="357">
        <v>0</v>
      </c>
      <c r="G14" s="357">
        <v>1902</v>
      </c>
      <c r="H14" s="357">
        <v>0</v>
      </c>
      <c r="I14" s="357">
        <v>0</v>
      </c>
      <c r="J14" s="357">
        <v>949</v>
      </c>
      <c r="K14" s="357">
        <v>0</v>
      </c>
      <c r="L14" s="357">
        <v>0</v>
      </c>
      <c r="M14" s="357">
        <v>949</v>
      </c>
      <c r="N14" s="357">
        <v>1</v>
      </c>
      <c r="O14" s="357">
        <v>0</v>
      </c>
      <c r="P14" s="357">
        <v>4749</v>
      </c>
      <c r="Q14" s="357">
        <v>1</v>
      </c>
      <c r="R14" s="357">
        <v>0</v>
      </c>
      <c r="S14" s="357">
        <v>4750</v>
      </c>
    </row>
    <row r="15" spans="1:19" ht="21.75" customHeight="1">
      <c r="A15" s="977" t="s">
        <v>755</v>
      </c>
      <c r="B15" s="977"/>
      <c r="C15" s="977"/>
      <c r="D15" s="748">
        <v>1000</v>
      </c>
      <c r="E15" s="748">
        <v>59</v>
      </c>
      <c r="F15" s="748">
        <v>3</v>
      </c>
      <c r="G15" s="748">
        <v>1943</v>
      </c>
      <c r="H15" s="748">
        <v>70</v>
      </c>
      <c r="I15" s="748">
        <v>9</v>
      </c>
      <c r="J15" s="748">
        <v>999</v>
      </c>
      <c r="K15" s="748">
        <v>89</v>
      </c>
      <c r="L15" s="748">
        <v>3</v>
      </c>
      <c r="M15" s="748">
        <v>983</v>
      </c>
      <c r="N15" s="748">
        <v>61</v>
      </c>
      <c r="O15" s="748">
        <v>8</v>
      </c>
      <c r="P15" s="748">
        <v>4925</v>
      </c>
      <c r="Q15" s="748">
        <v>279</v>
      </c>
      <c r="R15" s="748">
        <v>23</v>
      </c>
      <c r="S15" s="748">
        <v>5227</v>
      </c>
    </row>
    <row r="16" spans="1:19" ht="22.5" customHeight="1">
      <c r="A16" s="978" t="s">
        <v>756</v>
      </c>
      <c r="B16" s="978"/>
      <c r="C16" s="978"/>
      <c r="D16" s="177">
        <v>2</v>
      </c>
      <c r="E16" s="177">
        <v>412</v>
      </c>
      <c r="F16" s="177">
        <v>1</v>
      </c>
      <c r="G16" s="177">
        <v>0</v>
      </c>
      <c r="H16" s="177">
        <v>138</v>
      </c>
      <c r="I16" s="177">
        <v>0</v>
      </c>
      <c r="J16" s="177">
        <v>0</v>
      </c>
      <c r="K16" s="177">
        <v>166</v>
      </c>
      <c r="L16" s="177">
        <v>0</v>
      </c>
      <c r="M16" s="177">
        <v>3</v>
      </c>
      <c r="N16" s="177">
        <v>403</v>
      </c>
      <c r="O16" s="177">
        <v>2</v>
      </c>
      <c r="P16" s="177">
        <v>5</v>
      </c>
      <c r="Q16" s="177">
        <v>1119</v>
      </c>
      <c r="R16" s="177">
        <v>3</v>
      </c>
      <c r="S16" s="177">
        <v>1127</v>
      </c>
    </row>
    <row r="17" spans="1:20" ht="22.5" customHeight="1">
      <c r="A17" s="978" t="s">
        <v>757</v>
      </c>
      <c r="B17" s="978"/>
      <c r="C17" s="978"/>
      <c r="D17" s="178">
        <v>18</v>
      </c>
      <c r="E17" s="177">
        <v>2</v>
      </c>
      <c r="F17" s="177">
        <v>395</v>
      </c>
      <c r="G17" s="177">
        <v>6</v>
      </c>
      <c r="H17" s="177">
        <v>0</v>
      </c>
      <c r="I17" s="177">
        <v>132</v>
      </c>
      <c r="J17" s="177">
        <v>6</v>
      </c>
      <c r="K17" s="177">
        <v>0</v>
      </c>
      <c r="L17" s="177">
        <v>160</v>
      </c>
      <c r="M17" s="177">
        <v>18</v>
      </c>
      <c r="N17" s="177">
        <v>3</v>
      </c>
      <c r="O17" s="177">
        <v>387</v>
      </c>
      <c r="P17" s="177">
        <v>48</v>
      </c>
      <c r="Q17" s="177">
        <v>5</v>
      </c>
      <c r="R17" s="177">
        <v>1074</v>
      </c>
      <c r="S17" s="177">
        <v>1127</v>
      </c>
    </row>
    <row r="18" spans="1:20" ht="22.5" customHeight="1">
      <c r="A18" s="979" t="s">
        <v>758</v>
      </c>
      <c r="B18" s="979"/>
      <c r="C18" s="979"/>
      <c r="D18" s="177">
        <v>4</v>
      </c>
      <c r="E18" s="177">
        <v>17</v>
      </c>
      <c r="F18" s="177">
        <v>0</v>
      </c>
      <c r="G18" s="177">
        <v>0</v>
      </c>
      <c r="H18" s="177">
        <v>7</v>
      </c>
      <c r="I18" s="177">
        <v>0</v>
      </c>
      <c r="J18" s="177">
        <v>0</v>
      </c>
      <c r="K18" s="177">
        <v>9</v>
      </c>
      <c r="L18" s="177">
        <v>0</v>
      </c>
      <c r="M18" s="177">
        <v>1</v>
      </c>
      <c r="N18" s="177">
        <v>12</v>
      </c>
      <c r="O18" s="177">
        <v>0</v>
      </c>
      <c r="P18" s="177">
        <v>5</v>
      </c>
      <c r="Q18" s="177">
        <v>45</v>
      </c>
      <c r="R18" s="177">
        <v>0</v>
      </c>
      <c r="S18" s="177">
        <v>50</v>
      </c>
    </row>
    <row r="19" spans="1:20" ht="22.5" customHeight="1">
      <c r="A19" s="976" t="s">
        <v>759</v>
      </c>
      <c r="B19" s="976"/>
      <c r="C19" s="976"/>
      <c r="D19" s="177">
        <v>0</v>
      </c>
      <c r="E19" s="177">
        <v>8</v>
      </c>
      <c r="F19" s="177">
        <v>0</v>
      </c>
      <c r="G19" s="177">
        <v>1</v>
      </c>
      <c r="H19" s="177">
        <v>22</v>
      </c>
      <c r="I19" s="177">
        <v>0</v>
      </c>
      <c r="J19" s="177">
        <v>4</v>
      </c>
      <c r="K19" s="177">
        <v>6</v>
      </c>
      <c r="L19" s="177">
        <v>0</v>
      </c>
      <c r="M19" s="177">
        <v>0</v>
      </c>
      <c r="N19" s="177">
        <v>9</v>
      </c>
      <c r="O19" s="177">
        <v>0</v>
      </c>
      <c r="P19" s="177">
        <v>5</v>
      </c>
      <c r="Q19" s="177">
        <v>45</v>
      </c>
      <c r="R19" s="177">
        <v>0</v>
      </c>
      <c r="S19" s="177">
        <v>50</v>
      </c>
    </row>
    <row r="20" spans="1:20" ht="22.5" customHeight="1">
      <c r="A20" s="977" t="s">
        <v>760</v>
      </c>
      <c r="B20" s="977"/>
      <c r="C20" s="977"/>
      <c r="D20" s="748">
        <v>12</v>
      </c>
      <c r="E20" s="748">
        <v>-419</v>
      </c>
      <c r="F20" s="748">
        <v>394</v>
      </c>
      <c r="G20" s="748">
        <v>7</v>
      </c>
      <c r="H20" s="748">
        <v>-123</v>
      </c>
      <c r="I20" s="748">
        <v>132</v>
      </c>
      <c r="J20" s="748">
        <v>10</v>
      </c>
      <c r="K20" s="748">
        <v>-169</v>
      </c>
      <c r="L20" s="748">
        <v>160</v>
      </c>
      <c r="M20" s="748">
        <v>14</v>
      </c>
      <c r="N20" s="748">
        <v>-403</v>
      </c>
      <c r="O20" s="748">
        <v>385</v>
      </c>
      <c r="P20" s="748">
        <v>43</v>
      </c>
      <c r="Q20" s="748">
        <v>-1114</v>
      </c>
      <c r="R20" s="748">
        <v>1071</v>
      </c>
      <c r="S20" s="748">
        <v>0</v>
      </c>
    </row>
    <row r="21" spans="1:20" ht="22.5" customHeight="1">
      <c r="A21" s="977" t="s">
        <v>761</v>
      </c>
      <c r="B21" s="977"/>
      <c r="C21" s="977"/>
      <c r="D21" s="748">
        <v>0</v>
      </c>
      <c r="E21" s="748">
        <v>110</v>
      </c>
      <c r="F21" s="748">
        <v>92</v>
      </c>
      <c r="G21" s="748">
        <v>0</v>
      </c>
      <c r="H21" s="748">
        <v>47</v>
      </c>
      <c r="I21" s="748">
        <v>39</v>
      </c>
      <c r="J21" s="748">
        <v>0</v>
      </c>
      <c r="K21" s="748">
        <v>71</v>
      </c>
      <c r="L21" s="748">
        <v>54</v>
      </c>
      <c r="M21" s="748">
        <v>1</v>
      </c>
      <c r="N21" s="748">
        <v>101</v>
      </c>
      <c r="O21" s="748">
        <v>81</v>
      </c>
      <c r="P21" s="748">
        <v>1</v>
      </c>
      <c r="Q21" s="748">
        <v>329</v>
      </c>
      <c r="R21" s="748">
        <v>266</v>
      </c>
      <c r="S21" s="748">
        <v>596</v>
      </c>
    </row>
    <row r="22" spans="1:20" ht="21.75" customHeight="1">
      <c r="A22" s="975" t="s">
        <v>762</v>
      </c>
      <c r="B22" s="975"/>
      <c r="C22" s="975"/>
      <c r="D22" s="746">
        <v>3715</v>
      </c>
      <c r="E22" s="746">
        <v>663590</v>
      </c>
      <c r="F22" s="746">
        <v>13047</v>
      </c>
      <c r="G22" s="746">
        <v>3121</v>
      </c>
      <c r="H22" s="746">
        <v>337194</v>
      </c>
      <c r="I22" s="746">
        <v>4770</v>
      </c>
      <c r="J22" s="747">
        <v>2524</v>
      </c>
      <c r="K22" s="746">
        <v>372370</v>
      </c>
      <c r="L22" s="746">
        <v>6087</v>
      </c>
      <c r="M22" s="746">
        <v>2978</v>
      </c>
      <c r="N22" s="746">
        <v>578304</v>
      </c>
      <c r="O22" s="746">
        <v>12474</v>
      </c>
      <c r="P22" s="746">
        <v>12338</v>
      </c>
      <c r="Q22" s="746">
        <v>1951458</v>
      </c>
      <c r="R22" s="746">
        <v>36378</v>
      </c>
      <c r="S22" s="746">
        <v>2000174</v>
      </c>
    </row>
    <row r="23" spans="1:20" s="274" customFormat="1" ht="22.5" customHeight="1">
      <c r="A23" s="976" t="s">
        <v>798</v>
      </c>
      <c r="B23" s="976"/>
      <c r="C23" s="976"/>
      <c r="D23" s="360">
        <v>1012</v>
      </c>
      <c r="E23" s="360">
        <v>-470</v>
      </c>
      <c r="F23" s="360">
        <v>305</v>
      </c>
      <c r="G23" s="360">
        <v>1950</v>
      </c>
      <c r="H23" s="360">
        <v>-100</v>
      </c>
      <c r="I23" s="360">
        <v>102</v>
      </c>
      <c r="J23" s="360">
        <v>1009</v>
      </c>
      <c r="K23" s="360">
        <v>-151</v>
      </c>
      <c r="L23" s="360">
        <v>109</v>
      </c>
      <c r="M23" s="360">
        <v>996</v>
      </c>
      <c r="N23" s="360">
        <v>-443</v>
      </c>
      <c r="O23" s="360">
        <v>312</v>
      </c>
      <c r="P23" s="360">
        <v>4967</v>
      </c>
      <c r="Q23" s="360">
        <v>-1164</v>
      </c>
      <c r="R23" s="360">
        <v>828</v>
      </c>
      <c r="S23" s="360">
        <v>4631</v>
      </c>
      <c r="T23" s="311"/>
    </row>
    <row r="24" spans="1:20" ht="22.5" customHeight="1">
      <c r="A24" s="977" t="s">
        <v>763</v>
      </c>
      <c r="B24" s="977"/>
      <c r="C24" s="977"/>
      <c r="D24" s="744">
        <v>0.37439881613022569</v>
      </c>
      <c r="E24" s="744">
        <v>-7.0776737041833564E-4</v>
      </c>
      <c r="F24" s="744">
        <v>2.3936587662847276E-2</v>
      </c>
      <c r="G24" s="744">
        <v>1.6652433817250214</v>
      </c>
      <c r="H24" s="744">
        <v>-2.9647725722959793E-4</v>
      </c>
      <c r="I24" s="744">
        <v>2.1850899742930592E-2</v>
      </c>
      <c r="J24" s="744">
        <v>0.66600660066006601</v>
      </c>
      <c r="K24" s="744">
        <v>-4.0534627578042579E-4</v>
      </c>
      <c r="L24" s="744">
        <v>1.8233522917363666E-2</v>
      </c>
      <c r="M24" s="744">
        <v>0.50252270433905144</v>
      </c>
      <c r="N24" s="744">
        <v>-7.6544673233727343E-4</v>
      </c>
      <c r="O24" s="744">
        <v>2.5653675382338433E-2</v>
      </c>
      <c r="P24" s="744">
        <v>0.67385700719034047</v>
      </c>
      <c r="Q24" s="744">
        <v>-5.9612152275248357E-4</v>
      </c>
      <c r="R24" s="744">
        <v>2.3291139240506329E-2</v>
      </c>
      <c r="S24" s="744">
        <v>2.3206716166978112E-3</v>
      </c>
    </row>
    <row r="25" spans="1:20" ht="21.75" customHeight="1">
      <c r="A25" s="977" t="s">
        <v>751</v>
      </c>
      <c r="B25" s="977"/>
      <c r="C25" s="977"/>
      <c r="D25" s="744">
        <v>1.8573384115581945E-3</v>
      </c>
      <c r="E25" s="744">
        <v>0.33176613634613789</v>
      </c>
      <c r="F25" s="744">
        <v>6.522932504872076E-3</v>
      </c>
      <c r="G25" s="744">
        <v>1.560364248310397E-3</v>
      </c>
      <c r="H25" s="744">
        <v>0.16858233333699968</v>
      </c>
      <c r="I25" s="744">
        <v>2.3847925230504946E-3</v>
      </c>
      <c r="J25" s="744">
        <v>1.2618902155512471E-3</v>
      </c>
      <c r="K25" s="744">
        <v>0.18616880331411167</v>
      </c>
      <c r="L25" s="744">
        <v>3.0432352385342475E-3</v>
      </c>
      <c r="M25" s="744">
        <v>1.4888704682692606E-3</v>
      </c>
      <c r="N25" s="744">
        <v>0.28912684596440108</v>
      </c>
      <c r="O25" s="744">
        <v>6.2364574282037467E-3</v>
      </c>
      <c r="P25" s="744">
        <v>6.1684633436890988E-3</v>
      </c>
      <c r="Q25" s="744">
        <v>0.97564411896165038</v>
      </c>
      <c r="R25" s="744">
        <v>1.8187417694660566E-2</v>
      </c>
      <c r="S25" s="744">
        <v>1</v>
      </c>
    </row>
    <row r="26" spans="1:20">
      <c r="A26" s="22" t="s">
        <v>764</v>
      </c>
      <c r="B26" s="22"/>
      <c r="C26" s="22"/>
    </row>
    <row r="27" spans="1:20" ht="12.75" customHeight="1">
      <c r="A27" s="176" t="s">
        <v>765</v>
      </c>
      <c r="B27" s="176"/>
      <c r="C27" s="176"/>
      <c r="D27" s="174"/>
      <c r="E27" s="174"/>
      <c r="F27" s="174"/>
      <c r="G27" s="174"/>
      <c r="H27" s="175"/>
    </row>
    <row r="28" spans="1:20" ht="12.75" customHeight="1">
      <c r="A28" s="171" t="s">
        <v>766</v>
      </c>
      <c r="B28" s="171"/>
      <c r="C28" s="171"/>
      <c r="D28" s="173"/>
      <c r="E28" s="173"/>
      <c r="F28" s="173"/>
      <c r="G28" s="173"/>
      <c r="H28" s="173"/>
    </row>
    <row r="29" spans="1:20" ht="12.75" customHeight="1">
      <c r="A29" s="172"/>
      <c r="B29" s="172"/>
      <c r="C29" s="172"/>
      <c r="D29" s="171"/>
      <c r="E29" s="171"/>
      <c r="F29" s="171"/>
      <c r="G29" s="171"/>
      <c r="H29" s="171"/>
    </row>
    <row r="30" spans="1:20" ht="12.75" customHeight="1">
      <c r="B30" s="683"/>
      <c r="C30" s="683"/>
    </row>
    <row r="31" spans="1:20" ht="12.75" customHeight="1">
      <c r="A31" s="154" t="s">
        <v>804</v>
      </c>
      <c r="B31" s="206"/>
      <c r="C31" s="206"/>
      <c r="D31" s="206"/>
      <c r="E31" s="206"/>
      <c r="F31" s="206"/>
      <c r="S31" s="142" t="str">
        <f>Naslovnica!A20</f>
        <v>Listopad 2019.</v>
      </c>
    </row>
    <row r="32" spans="1:20">
      <c r="A32" s="628" t="s">
        <v>805</v>
      </c>
      <c r="B32" s="206"/>
      <c r="C32" s="206"/>
      <c r="D32" s="206"/>
      <c r="E32" s="206"/>
      <c r="F32" s="206"/>
      <c r="S32" s="596" t="str">
        <f>Naslovnica!A24</f>
        <v>October 2019</v>
      </c>
    </row>
    <row r="33" spans="1:19">
      <c r="B33"/>
      <c r="C33"/>
    </row>
    <row r="34" spans="1:19" ht="32.25" customHeight="1">
      <c r="A34" s="749"/>
      <c r="B34" s="982" t="s">
        <v>734</v>
      </c>
      <c r="C34" s="982"/>
      <c r="D34" s="982"/>
      <c r="E34" s="984" t="s">
        <v>735</v>
      </c>
      <c r="F34" s="984"/>
      <c r="G34" s="984"/>
      <c r="H34" s="984" t="s">
        <v>736</v>
      </c>
      <c r="I34" s="984"/>
      <c r="J34" s="984"/>
      <c r="K34" s="983" t="s">
        <v>737</v>
      </c>
      <c r="L34" s="983"/>
      <c r="M34" s="983"/>
      <c r="N34" s="983" t="s">
        <v>738</v>
      </c>
      <c r="O34" s="983"/>
      <c r="P34" s="983"/>
      <c r="Q34" s="984" t="s">
        <v>739</v>
      </c>
      <c r="R34" s="984"/>
      <c r="S34" s="984"/>
    </row>
    <row r="35" spans="1:19" ht="21">
      <c r="A35" s="749" t="s">
        <v>659</v>
      </c>
      <c r="B35" s="982" t="s">
        <v>740</v>
      </c>
      <c r="C35" s="982"/>
      <c r="D35" s="982"/>
      <c r="E35" s="982" t="s">
        <v>741</v>
      </c>
      <c r="F35" s="982"/>
      <c r="G35" s="982"/>
      <c r="H35" s="982" t="s">
        <v>741</v>
      </c>
      <c r="I35" s="982"/>
      <c r="J35" s="982"/>
      <c r="K35" s="982" t="s">
        <v>742</v>
      </c>
      <c r="L35" s="982"/>
      <c r="M35" s="982"/>
      <c r="N35" s="982" t="s">
        <v>742</v>
      </c>
      <c r="O35" s="982"/>
      <c r="P35" s="982"/>
      <c r="Q35" s="982" t="s">
        <v>742</v>
      </c>
      <c r="R35" s="982"/>
      <c r="S35" s="982"/>
    </row>
    <row r="36" spans="1:19">
      <c r="A36" s="749"/>
      <c r="B36" s="750" t="s">
        <v>139</v>
      </c>
      <c r="C36" s="750" t="s">
        <v>140</v>
      </c>
      <c r="D36" s="750" t="s">
        <v>141</v>
      </c>
      <c r="E36" s="750" t="s">
        <v>139</v>
      </c>
      <c r="F36" s="750" t="s">
        <v>140</v>
      </c>
      <c r="G36" s="750" t="s">
        <v>141</v>
      </c>
      <c r="H36" s="750" t="s">
        <v>139</v>
      </c>
      <c r="I36" s="750" t="s">
        <v>140</v>
      </c>
      <c r="J36" s="750" t="s">
        <v>141</v>
      </c>
      <c r="K36" s="750" t="s">
        <v>139</v>
      </c>
      <c r="L36" s="750" t="s">
        <v>140</v>
      </c>
      <c r="M36" s="750" t="s">
        <v>141</v>
      </c>
      <c r="N36" s="750" t="s">
        <v>139</v>
      </c>
      <c r="O36" s="750" t="s">
        <v>140</v>
      </c>
      <c r="P36" s="750" t="s">
        <v>141</v>
      </c>
      <c r="Q36" s="742" t="s">
        <v>139</v>
      </c>
      <c r="R36" s="742" t="s">
        <v>140</v>
      </c>
      <c r="S36" s="742" t="s">
        <v>141</v>
      </c>
    </row>
    <row r="37" spans="1:19">
      <c r="A37" s="181" t="s">
        <v>8</v>
      </c>
      <c r="B37" s="190">
        <v>695</v>
      </c>
      <c r="C37" s="190">
        <v>5112</v>
      </c>
      <c r="D37" s="190">
        <v>11</v>
      </c>
      <c r="E37" s="190">
        <v>359</v>
      </c>
      <c r="F37" s="190">
        <v>3763</v>
      </c>
      <c r="G37" s="190">
        <v>5</v>
      </c>
      <c r="H37" s="190">
        <v>1054</v>
      </c>
      <c r="I37" s="190">
        <v>8875</v>
      </c>
      <c r="J37" s="190">
        <v>16</v>
      </c>
      <c r="K37" s="190">
        <v>621</v>
      </c>
      <c r="L37" s="190">
        <v>-633</v>
      </c>
      <c r="M37" s="190">
        <v>4</v>
      </c>
      <c r="N37" s="190">
        <v>323</v>
      </c>
      <c r="O37" s="190">
        <v>-475</v>
      </c>
      <c r="P37" s="190">
        <v>2</v>
      </c>
      <c r="Q37" s="191">
        <v>8.581818181818182</v>
      </c>
      <c r="R37" s="191">
        <v>-0.11098868075728741</v>
      </c>
      <c r="S37" s="191">
        <v>0.60000000000000009</v>
      </c>
    </row>
    <row r="38" spans="1:19">
      <c r="A38" s="79" t="s">
        <v>9</v>
      </c>
      <c r="B38" s="190">
        <v>1734</v>
      </c>
      <c r="C38" s="190">
        <v>109647</v>
      </c>
      <c r="D38" s="190">
        <v>137</v>
      </c>
      <c r="E38" s="190">
        <v>1249</v>
      </c>
      <c r="F38" s="190">
        <v>85979</v>
      </c>
      <c r="G38" s="190">
        <v>102</v>
      </c>
      <c r="H38" s="190">
        <v>2983</v>
      </c>
      <c r="I38" s="190">
        <v>195626</v>
      </c>
      <c r="J38" s="190">
        <v>239</v>
      </c>
      <c r="K38" s="190">
        <v>1274</v>
      </c>
      <c r="L38" s="190">
        <v>-1191</v>
      </c>
      <c r="M38" s="190">
        <v>6</v>
      </c>
      <c r="N38" s="190">
        <v>912</v>
      </c>
      <c r="O38" s="190">
        <v>-1015</v>
      </c>
      <c r="P38" s="190">
        <v>2</v>
      </c>
      <c r="Q38" s="191">
        <v>2.7427854454203264</v>
      </c>
      <c r="R38" s="191">
        <v>-1.1150875490315015E-2</v>
      </c>
      <c r="S38" s="191">
        <v>3.463203463203457E-2</v>
      </c>
    </row>
    <row r="39" spans="1:19">
      <c r="A39" s="79" t="s">
        <v>10</v>
      </c>
      <c r="B39" s="190">
        <v>1145</v>
      </c>
      <c r="C39" s="190">
        <v>127416</v>
      </c>
      <c r="D39" s="190">
        <v>102</v>
      </c>
      <c r="E39" s="190">
        <v>688</v>
      </c>
      <c r="F39" s="190">
        <v>114165</v>
      </c>
      <c r="G39" s="190">
        <v>108</v>
      </c>
      <c r="H39" s="190">
        <v>1833</v>
      </c>
      <c r="I39" s="190">
        <v>241581</v>
      </c>
      <c r="J39" s="190">
        <v>210</v>
      </c>
      <c r="K39" s="190">
        <v>556</v>
      </c>
      <c r="L39" s="190">
        <v>-358</v>
      </c>
      <c r="M39" s="190">
        <v>3</v>
      </c>
      <c r="N39" s="190">
        <v>253</v>
      </c>
      <c r="O39" s="190">
        <v>-398</v>
      </c>
      <c r="P39" s="190">
        <v>2</v>
      </c>
      <c r="Q39" s="191">
        <v>0.7900390625</v>
      </c>
      <c r="R39" s="191">
        <v>-3.1196226742098432E-3</v>
      </c>
      <c r="S39" s="191">
        <v>2.4390243902439046E-2</v>
      </c>
    </row>
    <row r="40" spans="1:19">
      <c r="A40" s="79" t="s">
        <v>11</v>
      </c>
      <c r="B40" s="190">
        <v>1178</v>
      </c>
      <c r="C40" s="190">
        <v>147159</v>
      </c>
      <c r="D40" s="190">
        <v>76</v>
      </c>
      <c r="E40" s="190">
        <v>556</v>
      </c>
      <c r="F40" s="190">
        <v>135177</v>
      </c>
      <c r="G40" s="190">
        <v>64</v>
      </c>
      <c r="H40" s="190">
        <v>1734</v>
      </c>
      <c r="I40" s="190">
        <v>282336</v>
      </c>
      <c r="J40" s="190">
        <v>140</v>
      </c>
      <c r="K40" s="190">
        <v>393</v>
      </c>
      <c r="L40" s="190">
        <v>-318</v>
      </c>
      <c r="M40" s="190">
        <v>2</v>
      </c>
      <c r="N40" s="190">
        <v>104</v>
      </c>
      <c r="O40" s="190">
        <v>-463</v>
      </c>
      <c r="P40" s="190">
        <v>0</v>
      </c>
      <c r="Q40" s="191">
        <v>0.40177849636216645</v>
      </c>
      <c r="R40" s="191">
        <v>-2.7585768427893509E-3</v>
      </c>
      <c r="S40" s="191">
        <v>1.449275362318847E-2</v>
      </c>
    </row>
    <row r="41" spans="1:19">
      <c r="A41" s="79" t="s">
        <v>12</v>
      </c>
      <c r="B41" s="190">
        <v>1345</v>
      </c>
      <c r="C41" s="190">
        <v>162203</v>
      </c>
      <c r="D41" s="190">
        <v>73</v>
      </c>
      <c r="E41" s="190">
        <v>507</v>
      </c>
      <c r="F41" s="190">
        <v>148869</v>
      </c>
      <c r="G41" s="190">
        <v>70</v>
      </c>
      <c r="H41" s="190">
        <v>1852</v>
      </c>
      <c r="I41" s="190">
        <v>311072</v>
      </c>
      <c r="J41" s="190">
        <v>143</v>
      </c>
      <c r="K41" s="190">
        <v>394</v>
      </c>
      <c r="L41" s="190">
        <v>-197</v>
      </c>
      <c r="M41" s="190">
        <v>-2</v>
      </c>
      <c r="N41" s="190">
        <v>84</v>
      </c>
      <c r="O41" s="190">
        <v>-66</v>
      </c>
      <c r="P41" s="190">
        <v>-1</v>
      </c>
      <c r="Q41" s="191">
        <v>0.34788937409024756</v>
      </c>
      <c r="R41" s="191">
        <v>-8.4474922511124095E-4</v>
      </c>
      <c r="S41" s="191">
        <v>-2.0547945205479423E-2</v>
      </c>
    </row>
    <row r="42" spans="1:19">
      <c r="A42" s="79" t="s">
        <v>13</v>
      </c>
      <c r="B42" s="190">
        <v>886</v>
      </c>
      <c r="C42" s="190">
        <v>148483</v>
      </c>
      <c r="D42" s="190">
        <v>80</v>
      </c>
      <c r="E42" s="190">
        <v>437</v>
      </c>
      <c r="F42" s="190">
        <v>142223</v>
      </c>
      <c r="G42" s="190">
        <v>90</v>
      </c>
      <c r="H42" s="190">
        <v>1323</v>
      </c>
      <c r="I42" s="190">
        <v>290706</v>
      </c>
      <c r="J42" s="190">
        <v>170</v>
      </c>
      <c r="K42" s="190">
        <v>29</v>
      </c>
      <c r="L42" s="190">
        <v>462</v>
      </c>
      <c r="M42" s="190">
        <v>1</v>
      </c>
      <c r="N42" s="190">
        <v>8</v>
      </c>
      <c r="O42" s="190">
        <v>135</v>
      </c>
      <c r="P42" s="190">
        <v>-1</v>
      </c>
      <c r="Q42" s="191">
        <v>2.8771384136858424E-2</v>
      </c>
      <c r="R42" s="191">
        <v>2.0578472229404454E-3</v>
      </c>
      <c r="S42" s="191">
        <v>0</v>
      </c>
    </row>
    <row r="43" spans="1:19">
      <c r="A43" s="79" t="s">
        <v>14</v>
      </c>
      <c r="B43" s="190">
        <v>621</v>
      </c>
      <c r="C43" s="190">
        <v>121358</v>
      </c>
      <c r="D43" s="190">
        <v>111</v>
      </c>
      <c r="E43" s="190">
        <v>337</v>
      </c>
      <c r="F43" s="190">
        <v>126484</v>
      </c>
      <c r="G43" s="190">
        <v>83</v>
      </c>
      <c r="H43" s="190">
        <v>958</v>
      </c>
      <c r="I43" s="190">
        <v>247842</v>
      </c>
      <c r="J43" s="190">
        <v>194</v>
      </c>
      <c r="K43" s="190">
        <v>8</v>
      </c>
      <c r="L43" s="190">
        <v>295</v>
      </c>
      <c r="M43" s="190">
        <v>-2</v>
      </c>
      <c r="N43" s="190">
        <v>6</v>
      </c>
      <c r="O43" s="190">
        <v>248</v>
      </c>
      <c r="P43" s="190">
        <v>0</v>
      </c>
      <c r="Q43" s="191">
        <v>1.4830508474576343E-2</v>
      </c>
      <c r="R43" s="191">
        <v>2.1957225868280972E-3</v>
      </c>
      <c r="S43" s="191">
        <v>-1.0204081632653073E-2</v>
      </c>
    </row>
    <row r="44" spans="1:19">
      <c r="A44" s="79" t="s">
        <v>15</v>
      </c>
      <c r="B44" s="190">
        <v>361</v>
      </c>
      <c r="C44" s="190">
        <v>112639</v>
      </c>
      <c r="D44" s="190">
        <v>119</v>
      </c>
      <c r="E44" s="190">
        <v>196</v>
      </c>
      <c r="F44" s="190">
        <v>119353</v>
      </c>
      <c r="G44" s="190">
        <v>154</v>
      </c>
      <c r="H44" s="190">
        <v>557</v>
      </c>
      <c r="I44" s="190">
        <v>231992</v>
      </c>
      <c r="J44" s="190">
        <v>273</v>
      </c>
      <c r="K44" s="190">
        <v>2</v>
      </c>
      <c r="L44" s="190">
        <v>-89</v>
      </c>
      <c r="M44" s="190">
        <v>2</v>
      </c>
      <c r="N44" s="190">
        <v>-1</v>
      </c>
      <c r="O44" s="190">
        <v>119</v>
      </c>
      <c r="P44" s="190">
        <v>-4</v>
      </c>
      <c r="Q44" s="191">
        <v>1.7985611510791255E-3</v>
      </c>
      <c r="R44" s="191">
        <v>1.2933152844007978E-4</v>
      </c>
      <c r="S44" s="191">
        <v>-7.2727272727273196E-3</v>
      </c>
    </row>
    <row r="45" spans="1:19">
      <c r="A45" s="79" t="s">
        <v>16</v>
      </c>
      <c r="B45" s="190">
        <v>30</v>
      </c>
      <c r="C45" s="190">
        <v>74169</v>
      </c>
      <c r="D45" s="190">
        <v>195</v>
      </c>
      <c r="E45" s="190">
        <v>14</v>
      </c>
      <c r="F45" s="190">
        <v>67235</v>
      </c>
      <c r="G45" s="190">
        <v>5827</v>
      </c>
      <c r="H45" s="190">
        <v>44</v>
      </c>
      <c r="I45" s="190">
        <v>141404</v>
      </c>
      <c r="J45" s="190">
        <v>6022</v>
      </c>
      <c r="K45" s="190">
        <v>-1</v>
      </c>
      <c r="L45" s="190">
        <v>1390</v>
      </c>
      <c r="M45" s="190">
        <v>-3</v>
      </c>
      <c r="N45" s="190">
        <v>2</v>
      </c>
      <c r="O45" s="190">
        <v>1387</v>
      </c>
      <c r="P45" s="190">
        <v>126</v>
      </c>
      <c r="Q45" s="191">
        <v>2.3255813953488413E-2</v>
      </c>
      <c r="R45" s="191">
        <v>2.0032172664776748E-2</v>
      </c>
      <c r="S45" s="191">
        <v>2.0850991693507348E-2</v>
      </c>
    </row>
    <row r="46" spans="1:19">
      <c r="A46" s="79" t="s">
        <v>17</v>
      </c>
      <c r="B46" s="190">
        <v>0</v>
      </c>
      <c r="C46" s="190">
        <v>22</v>
      </c>
      <c r="D46" s="190">
        <v>16187</v>
      </c>
      <c r="E46" s="190">
        <v>0</v>
      </c>
      <c r="F46" s="190">
        <v>1</v>
      </c>
      <c r="G46" s="190">
        <v>11136</v>
      </c>
      <c r="H46" s="190">
        <v>0</v>
      </c>
      <c r="I46" s="190">
        <v>23</v>
      </c>
      <c r="J46" s="190">
        <v>27323</v>
      </c>
      <c r="K46" s="190">
        <v>0</v>
      </c>
      <c r="L46" s="190">
        <v>3</v>
      </c>
      <c r="M46" s="190">
        <v>342</v>
      </c>
      <c r="N46" s="190">
        <v>0</v>
      </c>
      <c r="O46" s="190">
        <v>0</v>
      </c>
      <c r="P46" s="190">
        <v>307</v>
      </c>
      <c r="Q46" s="191" t="s">
        <v>1108</v>
      </c>
      <c r="R46" s="191">
        <v>0.14999999999999991</v>
      </c>
      <c r="S46" s="191">
        <v>2.4330809027517386E-2</v>
      </c>
    </row>
    <row r="47" spans="1:19">
      <c r="A47" s="79" t="s">
        <v>18</v>
      </c>
      <c r="B47" s="190">
        <v>0</v>
      </c>
      <c r="C47" s="190">
        <v>1</v>
      </c>
      <c r="D47" s="190">
        <v>1068</v>
      </c>
      <c r="E47" s="190">
        <v>0</v>
      </c>
      <c r="F47" s="190">
        <v>0</v>
      </c>
      <c r="G47" s="190">
        <v>580</v>
      </c>
      <c r="H47" s="190">
        <v>0</v>
      </c>
      <c r="I47" s="190">
        <v>1</v>
      </c>
      <c r="J47" s="190">
        <v>1648</v>
      </c>
      <c r="K47" s="190">
        <v>0</v>
      </c>
      <c r="L47" s="190">
        <v>0</v>
      </c>
      <c r="M47" s="190">
        <v>36</v>
      </c>
      <c r="N47" s="190">
        <v>0</v>
      </c>
      <c r="O47" s="190">
        <v>0</v>
      </c>
      <c r="P47" s="190">
        <v>6</v>
      </c>
      <c r="Q47" s="191" t="s">
        <v>1108</v>
      </c>
      <c r="R47" s="191">
        <v>0</v>
      </c>
      <c r="S47" s="191">
        <v>2.6151930261519407E-2</v>
      </c>
    </row>
    <row r="48" spans="1:19" ht="24">
      <c r="A48" s="752" t="s">
        <v>743</v>
      </c>
      <c r="B48" s="753">
        <v>7995</v>
      </c>
      <c r="C48" s="753">
        <v>1008209</v>
      </c>
      <c r="D48" s="753">
        <v>18159</v>
      </c>
      <c r="E48" s="753">
        <v>4343</v>
      </c>
      <c r="F48" s="753">
        <v>943249</v>
      </c>
      <c r="G48" s="753">
        <v>18219</v>
      </c>
      <c r="H48" s="753">
        <v>12338</v>
      </c>
      <c r="I48" s="753">
        <v>1951458</v>
      </c>
      <c r="J48" s="753">
        <v>36378</v>
      </c>
      <c r="K48" s="753">
        <v>3276</v>
      </c>
      <c r="L48" s="753">
        <v>-636</v>
      </c>
      <c r="M48" s="753">
        <v>389</v>
      </c>
      <c r="N48" s="753">
        <v>1691</v>
      </c>
      <c r="O48" s="753">
        <v>-528</v>
      </c>
      <c r="P48" s="753">
        <v>439</v>
      </c>
      <c r="Q48" s="754">
        <v>0.67385700719034047</v>
      </c>
      <c r="R48" s="754">
        <v>-5.9612152275245744E-4</v>
      </c>
      <c r="S48" s="754">
        <v>2.3291139240506409E-2</v>
      </c>
    </row>
    <row r="49" spans="1:19" ht="24">
      <c r="A49" s="755" t="s">
        <v>744</v>
      </c>
      <c r="B49" s="986">
        <v>1034363</v>
      </c>
      <c r="C49" s="986"/>
      <c r="D49" s="986"/>
      <c r="E49" s="986">
        <v>965811</v>
      </c>
      <c r="F49" s="986"/>
      <c r="G49" s="986"/>
      <c r="H49" s="986">
        <v>2000174</v>
      </c>
      <c r="I49" s="986"/>
      <c r="J49" s="986"/>
      <c r="K49" s="986">
        <v>3029</v>
      </c>
      <c r="L49" s="986"/>
      <c r="M49" s="986"/>
      <c r="N49" s="986">
        <v>1602</v>
      </c>
      <c r="O49" s="986"/>
      <c r="P49" s="986"/>
      <c r="Q49" s="985">
        <v>2.3206716166979113E-3</v>
      </c>
      <c r="R49" s="985"/>
      <c r="S49" s="985"/>
    </row>
    <row r="50" spans="1:19">
      <c r="A50" s="15" t="s">
        <v>745</v>
      </c>
      <c r="B50"/>
      <c r="C50"/>
    </row>
    <row r="53" spans="1:19">
      <c r="A53" s="683" t="s">
        <v>97</v>
      </c>
    </row>
    <row r="54" spans="1:19">
      <c r="S54" s="14" t="s">
        <v>1020</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3"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9"/>
  <sheetViews>
    <sheetView showGridLines="0" zoomScaleNormal="100" workbookViewId="0"/>
  </sheetViews>
  <sheetFormatPr defaultColWidth="9.140625" defaultRowHeight="12.75"/>
  <cols>
    <col min="1" max="1" width="56.42578125" style="57" customWidth="1"/>
    <col min="2" max="3" width="10.85546875" style="57" bestFit="1" customWidth="1"/>
    <col min="4" max="5" width="10.85546875" style="57" customWidth="1"/>
    <col min="6" max="8" width="9.140625" style="57"/>
    <col min="9" max="9" width="23.7109375" style="57" customWidth="1"/>
    <col min="10" max="10" width="12.85546875" style="57" customWidth="1"/>
    <col min="11" max="11" width="12.140625" style="57" customWidth="1"/>
    <col min="12" max="16384" width="9.140625" style="57"/>
  </cols>
  <sheetData>
    <row r="1" spans="1:11" ht="15" customHeight="1">
      <c r="A1" s="678" t="s">
        <v>891</v>
      </c>
      <c r="B1" s="579"/>
      <c r="C1" s="579"/>
      <c r="D1" s="580" t="s">
        <v>1391</v>
      </c>
    </row>
    <row r="2" spans="1:11" ht="15" customHeight="1">
      <c r="A2" s="593" t="s">
        <v>892</v>
      </c>
      <c r="B2" s="579"/>
      <c r="C2" s="586"/>
      <c r="D2" s="587" t="s">
        <v>1392</v>
      </c>
    </row>
    <row r="3" spans="1:11" ht="15" customHeight="1">
      <c r="A3" s="588"/>
      <c r="B3" s="579"/>
      <c r="C3" s="586"/>
      <c r="D3" s="587"/>
    </row>
    <row r="4" spans="1:11" ht="15" customHeight="1">
      <c r="A4" s="152" t="s">
        <v>893</v>
      </c>
      <c r="B4" s="579"/>
      <c r="C4" s="586"/>
      <c r="D4" s="587"/>
    </row>
    <row r="5" spans="1:11" ht="15" customHeight="1">
      <c r="A5" s="588" t="s">
        <v>894</v>
      </c>
      <c r="B5" s="579"/>
      <c r="C5" s="586"/>
      <c r="D5" s="587"/>
    </row>
    <row r="6" spans="1:11" ht="15" customHeight="1">
      <c r="A6" s="587" t="s">
        <v>895</v>
      </c>
      <c r="B6" s="959">
        <v>43738</v>
      </c>
      <c r="C6" s="586"/>
      <c r="D6" s="587"/>
    </row>
    <row r="7" spans="1:11" ht="23.25">
      <c r="A7" s="691" t="s">
        <v>334</v>
      </c>
      <c r="B7" s="578">
        <v>6</v>
      </c>
      <c r="C7" s="692"/>
      <c r="D7" s="693"/>
      <c r="H7" s="152"/>
      <c r="I7" s="348"/>
      <c r="J7" s="349"/>
      <c r="K7" s="349"/>
    </row>
    <row r="8" spans="1:11">
      <c r="B8" s="243"/>
      <c r="C8" s="244"/>
      <c r="D8" s="242"/>
      <c r="E8" s="245"/>
      <c r="H8" s="588"/>
      <c r="I8" s="347"/>
      <c r="J8" s="347"/>
      <c r="K8" s="347"/>
    </row>
    <row r="9" spans="1:11">
      <c r="A9" s="232" t="s">
        <v>896</v>
      </c>
    </row>
    <row r="10" spans="1:11">
      <c r="A10" s="589" t="s">
        <v>897</v>
      </c>
    </row>
    <row r="11" spans="1:11" ht="12.75" customHeight="1">
      <c r="A11"/>
      <c r="B11"/>
      <c r="C11"/>
      <c r="D11" s="66" t="s">
        <v>335</v>
      </c>
    </row>
    <row r="12" spans="1:11" ht="22.5" customHeight="1">
      <c r="A12" s="1087" t="s">
        <v>339</v>
      </c>
      <c r="B12" s="574" t="s">
        <v>336</v>
      </c>
      <c r="C12" s="1087" t="s">
        <v>337</v>
      </c>
      <c r="D12" s="1087" t="s">
        <v>338</v>
      </c>
    </row>
    <row r="13" spans="1:11" ht="22.5" customHeight="1">
      <c r="A13" s="1088"/>
      <c r="B13" s="575">
        <v>43738</v>
      </c>
      <c r="C13" s="1087"/>
      <c r="D13" s="1087"/>
      <c r="E13" s="347"/>
    </row>
    <row r="14" spans="1:11" ht="15">
      <c r="A14" s="523" t="s">
        <v>340</v>
      </c>
      <c r="B14" s="520">
        <v>91797.790840000001</v>
      </c>
      <c r="C14" s="521">
        <v>0.3983144921392221</v>
      </c>
      <c r="D14" s="520">
        <v>26148.903300000005</v>
      </c>
      <c r="F14" s="54"/>
    </row>
    <row r="15" spans="1:11">
      <c r="A15" s="523" t="s">
        <v>341</v>
      </c>
      <c r="B15" s="520">
        <v>1254906.3752400002</v>
      </c>
      <c r="C15" s="521">
        <v>-0.16193350193470366</v>
      </c>
      <c r="D15" s="520">
        <v>-242476.44358999981</v>
      </c>
    </row>
    <row r="16" spans="1:11" ht="22.5">
      <c r="A16" s="526" t="s">
        <v>342</v>
      </c>
      <c r="B16" s="520">
        <v>903.06875000000014</v>
      </c>
      <c r="C16" s="521">
        <v>0.7049657850933978</v>
      </c>
      <c r="D16" s="520">
        <v>373.39903000000015</v>
      </c>
      <c r="F16" s="54"/>
    </row>
    <row r="17" spans="1:4">
      <c r="A17" s="694" t="s">
        <v>344</v>
      </c>
      <c r="B17" s="695">
        <v>1347607.23483</v>
      </c>
      <c r="C17" s="696">
        <v>-0.13811683030955699</v>
      </c>
      <c r="D17" s="695">
        <v>-215954.14125999995</v>
      </c>
    </row>
    <row r="18" spans="1:4">
      <c r="A18" s="523" t="s">
        <v>343</v>
      </c>
      <c r="B18" s="524">
        <v>129849.38636999999</v>
      </c>
      <c r="C18" s="525">
        <v>7.0209293761717931E-2</v>
      </c>
      <c r="D18" s="524">
        <v>8518.5521799999988</v>
      </c>
    </row>
    <row r="19" spans="1:4">
      <c r="A19" s="523" t="s">
        <v>349</v>
      </c>
      <c r="B19" s="520">
        <v>0</v>
      </c>
      <c r="C19" s="576">
        <v>-1</v>
      </c>
      <c r="D19" s="577">
        <v>-97.58386999999999</v>
      </c>
    </row>
    <row r="20" spans="1:4">
      <c r="A20" s="523" t="s">
        <v>345</v>
      </c>
      <c r="B20" s="520">
        <v>11140.384470000001</v>
      </c>
      <c r="C20" s="521">
        <v>-8.4173233134447412E-2</v>
      </c>
      <c r="D20" s="520">
        <v>-1023.9078099999988</v>
      </c>
    </row>
    <row r="21" spans="1:4">
      <c r="A21" s="523" t="s">
        <v>346</v>
      </c>
      <c r="B21" s="520">
        <v>1203213.21551</v>
      </c>
      <c r="C21" s="521">
        <v>-0.15688686844794841</v>
      </c>
      <c r="D21" s="520">
        <v>-223894.45305999997</v>
      </c>
    </row>
    <row r="22" spans="1:4" ht="22.5">
      <c r="A22" s="526" t="s">
        <v>347</v>
      </c>
      <c r="B22" s="520">
        <v>3404.2484799999993</v>
      </c>
      <c r="C22" s="521">
        <v>0.18988180198066448</v>
      </c>
      <c r="D22" s="520">
        <v>543.25129999999945</v>
      </c>
    </row>
    <row r="23" spans="1:4">
      <c r="A23" s="694" t="s">
        <v>348</v>
      </c>
      <c r="B23" s="697">
        <v>1347607.23483</v>
      </c>
      <c r="C23" s="698">
        <v>-0.13811683030955699</v>
      </c>
      <c r="D23" s="697">
        <v>-215954.14125999995</v>
      </c>
    </row>
    <row r="24" spans="1:4">
      <c r="A24" s="22" t="s">
        <v>350</v>
      </c>
    </row>
    <row r="26" spans="1:4">
      <c r="A26" s="233" t="s">
        <v>898</v>
      </c>
    </row>
    <row r="27" spans="1:4">
      <c r="A27" s="590" t="s">
        <v>899</v>
      </c>
    </row>
    <row r="28" spans="1:4">
      <c r="D28" s="66" t="s">
        <v>335</v>
      </c>
    </row>
    <row r="29" spans="1:4" ht="24" customHeight="1">
      <c r="A29" s="1087" t="s">
        <v>339</v>
      </c>
      <c r="B29" s="574" t="s">
        <v>351</v>
      </c>
      <c r="C29" s="1087" t="s">
        <v>337</v>
      </c>
      <c r="D29" s="1087" t="s">
        <v>338</v>
      </c>
    </row>
    <row r="30" spans="1:4" ht="22.5">
      <c r="A30" s="1088"/>
      <c r="B30" s="575" t="s">
        <v>1434</v>
      </c>
      <c r="C30" s="1087"/>
      <c r="D30" s="1087"/>
    </row>
    <row r="31" spans="1:4">
      <c r="A31" s="526" t="s">
        <v>352</v>
      </c>
      <c r="B31" s="581">
        <v>30529.841179999999</v>
      </c>
      <c r="C31" s="521">
        <v>-0.44930904427403656</v>
      </c>
      <c r="D31" s="520">
        <v>-24909.313689999999</v>
      </c>
    </row>
    <row r="32" spans="1:4">
      <c r="A32" s="526" t="s">
        <v>353</v>
      </c>
      <c r="B32" s="581">
        <v>14204.40893</v>
      </c>
      <c r="C32" s="521">
        <v>-0.39206460446345459</v>
      </c>
      <c r="D32" s="520">
        <v>-9160.5884599999972</v>
      </c>
    </row>
    <row r="33" spans="1:4">
      <c r="A33" s="526" t="s">
        <v>354</v>
      </c>
      <c r="B33" s="581">
        <v>16325.432249999998</v>
      </c>
      <c r="C33" s="521">
        <v>-0.49100978692332592</v>
      </c>
      <c r="D33" s="520">
        <v>-15748.72523</v>
      </c>
    </row>
    <row r="34" spans="1:4">
      <c r="A34" s="526" t="s">
        <v>355</v>
      </c>
      <c r="B34" s="581">
        <v>12772.786029999999</v>
      </c>
      <c r="C34" s="521">
        <v>0.61602634671384937</v>
      </c>
      <c r="D34" s="520">
        <v>4868.9631399999989</v>
      </c>
    </row>
    <row r="35" spans="1:4">
      <c r="A35" s="526" t="s">
        <v>356</v>
      </c>
      <c r="B35" s="581">
        <v>2325.5594400000004</v>
      </c>
      <c r="C35" s="521">
        <v>-0.10707579327453466</v>
      </c>
      <c r="D35" s="520">
        <v>-278.87150999999994</v>
      </c>
    </row>
    <row r="36" spans="1:4" ht="22.5">
      <c r="A36" s="526" t="s">
        <v>357</v>
      </c>
      <c r="B36" s="581">
        <v>10447.226590000002</v>
      </c>
      <c r="C36" s="582">
        <v>0.97140100379139027</v>
      </c>
      <c r="D36" s="520">
        <v>5147.8346500000025</v>
      </c>
    </row>
    <row r="37" spans="1:4">
      <c r="A37" s="526" t="s">
        <v>359</v>
      </c>
      <c r="B37" s="581">
        <v>11031.20235</v>
      </c>
      <c r="C37" s="521">
        <v>0.33998220403627644</v>
      </c>
      <c r="D37" s="520">
        <v>2798.8524599999982</v>
      </c>
    </row>
    <row r="38" spans="1:4">
      <c r="A38" s="526" t="s">
        <v>358</v>
      </c>
      <c r="B38" s="581">
        <v>23667.634740000001</v>
      </c>
      <c r="C38" s="521">
        <v>-0.81884323609847232</v>
      </c>
      <c r="D38" s="520">
        <v>-106979.62474000003</v>
      </c>
    </row>
    <row r="39" spans="1:4" ht="22.5">
      <c r="A39" s="526" t="s">
        <v>360</v>
      </c>
      <c r="B39" s="581">
        <v>-12636.43239</v>
      </c>
      <c r="C39" s="582">
        <v>-0.89677374731294768</v>
      </c>
      <c r="D39" s="520">
        <v>109778.47719999999</v>
      </c>
    </row>
    <row r="40" spans="1:4">
      <c r="A40" s="526" t="s">
        <v>362</v>
      </c>
      <c r="B40" s="581">
        <v>54333.829560000013</v>
      </c>
      <c r="C40" s="521">
        <v>-0.24088605188522641</v>
      </c>
      <c r="D40" s="520">
        <v>-17241.498089999979</v>
      </c>
    </row>
    <row r="41" spans="1:4">
      <c r="A41" s="526" t="s">
        <v>361</v>
      </c>
      <c r="B41" s="581">
        <v>40197.603109999996</v>
      </c>
      <c r="C41" s="521">
        <v>-0.7433376757641611</v>
      </c>
      <c r="D41" s="520">
        <v>-116419.08471</v>
      </c>
    </row>
    <row r="42" spans="1:4" ht="22.5">
      <c r="A42" s="526" t="s">
        <v>363</v>
      </c>
      <c r="B42" s="581">
        <v>14136.22645</v>
      </c>
      <c r="C42" s="582">
        <v>-1.1662276617135627</v>
      </c>
      <c r="D42" s="520">
        <v>99177.586620000002</v>
      </c>
    </row>
    <row r="43" spans="1:4">
      <c r="A43" s="526" t="s">
        <v>366</v>
      </c>
      <c r="B43" s="581">
        <v>435.62195000000003</v>
      </c>
      <c r="C43" s="582">
        <v>0.15626162822471867</v>
      </c>
      <c r="D43" s="520">
        <v>58.871620000000064</v>
      </c>
    </row>
    <row r="44" spans="1:4" ht="21.75">
      <c r="A44" s="699" t="s">
        <v>364</v>
      </c>
      <c r="B44" s="700">
        <v>13700.604499999998</v>
      </c>
      <c r="C44" s="701">
        <v>-1.1603946097590159</v>
      </c>
      <c r="D44" s="695">
        <v>99118.715000000011</v>
      </c>
    </row>
    <row r="45" spans="1:4">
      <c r="A45" s="22" t="s">
        <v>365</v>
      </c>
    </row>
    <row r="47" spans="1:4">
      <c r="A47" s="233" t="s">
        <v>900</v>
      </c>
    </row>
    <row r="48" spans="1:4">
      <c r="A48" s="590" t="s">
        <v>901</v>
      </c>
    </row>
    <row r="49" spans="1:5">
      <c r="B49" s="66" t="s">
        <v>335</v>
      </c>
    </row>
    <row r="50" spans="1:5" ht="22.5">
      <c r="A50" s="1087" t="s">
        <v>339</v>
      </c>
      <c r="B50" s="574" t="s">
        <v>351</v>
      </c>
      <c r="C50" s="234"/>
      <c r="D50" s="1089"/>
      <c r="E50" s="1089"/>
    </row>
    <row r="51" spans="1:5" ht="22.5">
      <c r="A51" s="1088"/>
      <c r="B51" s="575" t="s">
        <v>1434</v>
      </c>
      <c r="C51" s="235"/>
      <c r="D51" s="1089"/>
      <c r="E51" s="1089"/>
    </row>
    <row r="52" spans="1:5">
      <c r="A52" s="583" t="s">
        <v>367</v>
      </c>
      <c r="B52" s="584">
        <v>1339357.4790800002</v>
      </c>
      <c r="C52" s="236"/>
      <c r="D52" s="237"/>
      <c r="E52" s="238"/>
    </row>
    <row r="53" spans="1:5" ht="22.5">
      <c r="A53" s="526" t="s">
        <v>368</v>
      </c>
      <c r="B53" s="584">
        <v>210268.01459999997</v>
      </c>
      <c r="C53" s="236"/>
      <c r="D53" s="237"/>
      <c r="E53" s="238"/>
    </row>
    <row r="54" spans="1:5" ht="22.5">
      <c r="A54" s="526" t="s">
        <v>369</v>
      </c>
      <c r="B54" s="584">
        <v>746661.00361999986</v>
      </c>
      <c r="C54" s="236"/>
      <c r="D54" s="237"/>
      <c r="E54" s="238"/>
    </row>
    <row r="55" spans="1:5">
      <c r="A55" s="702" t="s">
        <v>370</v>
      </c>
      <c r="B55" s="703">
        <v>2296286.4972999999</v>
      </c>
      <c r="C55" s="239"/>
      <c r="D55" s="240"/>
      <c r="E55" s="241"/>
    </row>
    <row r="56" spans="1:5">
      <c r="A56" s="22" t="s">
        <v>350</v>
      </c>
    </row>
    <row r="57" spans="1:5">
      <c r="A57" s="22"/>
    </row>
    <row r="58" spans="1:5">
      <c r="A58" s="233" t="s">
        <v>902</v>
      </c>
    </row>
    <row r="59" spans="1:5">
      <c r="A59" s="590" t="s">
        <v>903</v>
      </c>
    </row>
    <row r="60" spans="1:5">
      <c r="A60" s="22"/>
      <c r="B60" s="66" t="s">
        <v>335</v>
      </c>
    </row>
    <row r="61" spans="1:5" ht="22.5">
      <c r="A61" s="1087" t="s">
        <v>339</v>
      </c>
      <c r="B61" s="574" t="s">
        <v>336</v>
      </c>
    </row>
    <row r="62" spans="1:5">
      <c r="A62" s="1088"/>
      <c r="B62" s="575">
        <v>43738</v>
      </c>
    </row>
    <row r="63" spans="1:5">
      <c r="A63" s="583" t="s">
        <v>371</v>
      </c>
      <c r="B63" s="584">
        <v>403204.24550000002</v>
      </c>
    </row>
    <row r="64" spans="1:5" ht="22.5">
      <c r="A64" s="526" t="s">
        <v>368</v>
      </c>
      <c r="B64" s="584">
        <v>158190.65003999998</v>
      </c>
    </row>
    <row r="65" spans="1:5" ht="22.5">
      <c r="A65" s="526" t="s">
        <v>369</v>
      </c>
      <c r="B65" s="584">
        <v>387771.05364999996</v>
      </c>
    </row>
    <row r="66" spans="1:5">
      <c r="A66" s="702" t="s">
        <v>372</v>
      </c>
      <c r="B66" s="703">
        <v>949165.94918999984</v>
      </c>
    </row>
    <row r="67" spans="1:5">
      <c r="A67" s="22" t="s">
        <v>365</v>
      </c>
    </row>
    <row r="69" spans="1:5">
      <c r="A69" s="684" t="s">
        <v>97</v>
      </c>
      <c r="E69" s="36" t="s">
        <v>1089</v>
      </c>
    </row>
  </sheetData>
  <mergeCells count="10">
    <mergeCell ref="A61:A62"/>
    <mergeCell ref="A50:A51"/>
    <mergeCell ref="D50:D51"/>
    <mergeCell ref="E50:E51"/>
    <mergeCell ref="A12:A13"/>
    <mergeCell ref="D12:D13"/>
    <mergeCell ref="A29:A30"/>
    <mergeCell ref="D29:D30"/>
    <mergeCell ref="C12:C13"/>
    <mergeCell ref="C29:C30"/>
  </mergeCells>
  <hyperlinks>
    <hyperlink ref="A69" location="'2 Sadržaj'!A1" display="Sadržaj / Contents"/>
  </hyperlinks>
  <pageMargins left="0.7" right="0.7" top="0.75" bottom="0.75" header="0.3" footer="0.3"/>
  <pageSetup paperSize="9" scale="71" orientation="portrait" r:id="rId1"/>
  <rowBreaks count="1" manualBreakCount="1">
    <brk id="69" max="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RowHeight="12"/>
  <cols>
    <col min="1" max="1" width="11" style="928" customWidth="1"/>
    <col min="2" max="2" width="19.42578125" style="928" customWidth="1"/>
    <col min="3" max="16384" width="9.140625" style="928"/>
  </cols>
  <sheetData>
    <row r="1" spans="1:2" ht="12.75">
      <c r="A1" s="152" t="s">
        <v>1086</v>
      </c>
    </row>
    <row r="2" spans="1:2">
      <c r="A2" s="591" t="s">
        <v>1087</v>
      </c>
    </row>
    <row r="4" spans="1:2">
      <c r="B4" s="66" t="s">
        <v>335</v>
      </c>
    </row>
    <row r="5" spans="1:2" ht="48">
      <c r="A5" s="932" t="s">
        <v>1084</v>
      </c>
      <c r="B5" s="932" t="s">
        <v>1088</v>
      </c>
    </row>
    <row r="6" spans="1:2">
      <c r="A6" s="931">
        <v>42735</v>
      </c>
      <c r="B6" s="930">
        <v>1203495.0464000001</v>
      </c>
    </row>
    <row r="7" spans="1:2">
      <c r="A7" s="931">
        <v>42825</v>
      </c>
      <c r="B7" s="930">
        <v>1146319.70306</v>
      </c>
    </row>
    <row r="8" spans="1:2">
      <c r="A8" s="931">
        <v>42916</v>
      </c>
      <c r="B8" s="930">
        <v>877228.42964999995</v>
      </c>
    </row>
    <row r="9" spans="1:2">
      <c r="A9" s="931">
        <v>43008</v>
      </c>
      <c r="B9" s="930">
        <v>894151.84952999989</v>
      </c>
    </row>
    <row r="10" spans="1:2">
      <c r="A10" s="931">
        <v>43100</v>
      </c>
      <c r="B10" s="930">
        <v>1107262.56757</v>
      </c>
    </row>
    <row r="11" spans="1:2">
      <c r="A11" s="931">
        <v>43190</v>
      </c>
      <c r="B11" s="930">
        <v>900884.15221000009</v>
      </c>
    </row>
    <row r="12" spans="1:2">
      <c r="A12" s="931">
        <v>43281</v>
      </c>
      <c r="B12" s="930">
        <v>848211.15226999996</v>
      </c>
    </row>
    <row r="13" spans="1:2">
      <c r="A13" s="931">
        <v>43373</v>
      </c>
      <c r="B13" s="930">
        <v>810938.32378999994</v>
      </c>
    </row>
    <row r="14" spans="1:2">
      <c r="A14" s="931">
        <v>43465</v>
      </c>
      <c r="B14" s="930">
        <v>1130869.9720300001</v>
      </c>
    </row>
    <row r="15" spans="1:2">
      <c r="A15" s="931">
        <v>43555</v>
      </c>
      <c r="B15" s="930">
        <v>1115130.94731</v>
      </c>
    </row>
    <row r="16" spans="1:2">
      <c r="A16" s="931" t="s">
        <v>1107</v>
      </c>
      <c r="B16" s="930">
        <v>963335.01599999995</v>
      </c>
    </row>
    <row r="17" spans="1:1">
      <c r="A17" s="22" t="s">
        <v>1085</v>
      </c>
    </row>
    <row r="60" spans="8:8">
      <c r="H60" s="36" t="s">
        <v>1090</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7109375" customWidth="1"/>
    <col min="3" max="3" width="23.7109375" customWidth="1"/>
    <col min="4" max="4" width="14" customWidth="1"/>
    <col min="5" max="5" width="10" bestFit="1" customWidth="1"/>
    <col min="7" max="7" width="10.42578125" customWidth="1"/>
    <col min="8" max="8" width="10" bestFit="1" customWidth="1"/>
    <col min="9" max="10" width="9.7109375" customWidth="1"/>
    <col min="11" max="11" width="8" customWidth="1"/>
    <col min="12" max="12" width="7.5703125" customWidth="1"/>
    <col min="13" max="13" width="10.28515625" customWidth="1"/>
    <col min="15" max="15" width="11.5703125" bestFit="1" customWidth="1"/>
  </cols>
  <sheetData>
    <row r="1" spans="1:13" ht="12.75" customHeight="1">
      <c r="A1" s="155" t="s">
        <v>922</v>
      </c>
      <c r="D1" s="142" t="str">
        <f>Naslovnica!A20</f>
        <v>Listopad 2019.</v>
      </c>
    </row>
    <row r="2" spans="1:13" ht="12.75" customHeight="1">
      <c r="A2" s="620" t="s">
        <v>923</v>
      </c>
      <c r="D2" s="596" t="str">
        <f>Naslovnica!A24</f>
        <v>October 2019</v>
      </c>
    </row>
    <row r="3" spans="1:13" ht="12.75" customHeight="1"/>
    <row r="4" spans="1:13" ht="12.75" customHeight="1">
      <c r="D4" s="66" t="s">
        <v>411</v>
      </c>
      <c r="E4" s="320"/>
      <c r="F4" s="320"/>
      <c r="G4" s="320"/>
      <c r="J4" s="320"/>
      <c r="K4" s="320"/>
      <c r="L4" s="320"/>
      <c r="M4" s="320"/>
    </row>
    <row r="5" spans="1:13" ht="31.5" customHeight="1">
      <c r="A5" s="887"/>
      <c r="B5" s="888" t="str">
        <f>D1</f>
        <v>Listopad 2019.</v>
      </c>
      <c r="C5" s="889" t="s">
        <v>784</v>
      </c>
      <c r="D5" s="889" t="s">
        <v>20</v>
      </c>
      <c r="E5" s="318"/>
      <c r="F5" s="319"/>
      <c r="G5" s="319"/>
      <c r="H5" s="318"/>
      <c r="I5" s="318"/>
      <c r="J5" s="318"/>
      <c r="K5" s="990"/>
      <c r="L5" s="990"/>
      <c r="M5" s="990"/>
    </row>
    <row r="6" spans="1:13" s="274" customFormat="1" ht="24">
      <c r="A6" s="887"/>
      <c r="B6" s="890" t="str">
        <f>D2</f>
        <v>October 2019</v>
      </c>
      <c r="C6" s="890" t="s">
        <v>48</v>
      </c>
      <c r="D6" s="908" t="s">
        <v>326</v>
      </c>
      <c r="E6" s="318"/>
      <c r="F6" s="319"/>
      <c r="G6" s="319"/>
      <c r="H6" s="318"/>
      <c r="I6" s="318"/>
      <c r="J6" s="318"/>
      <c r="K6" s="990"/>
      <c r="L6" s="990"/>
      <c r="M6" s="990"/>
    </row>
    <row r="7" spans="1:13" ht="24">
      <c r="A7" s="891" t="s">
        <v>998</v>
      </c>
      <c r="B7" s="892">
        <v>28722.421329999343</v>
      </c>
      <c r="C7" s="892">
        <v>11479.428090000285</v>
      </c>
      <c r="D7" s="892"/>
      <c r="E7" s="312"/>
      <c r="F7" s="319"/>
      <c r="G7" s="860"/>
      <c r="H7" s="312"/>
      <c r="I7" s="312"/>
      <c r="J7" s="312"/>
      <c r="K7" s="990"/>
      <c r="L7" s="990"/>
      <c r="M7" s="990"/>
    </row>
    <row r="8" spans="1:13" s="274" customFormat="1">
      <c r="A8" s="893" t="s">
        <v>999</v>
      </c>
      <c r="B8" s="894"/>
      <c r="C8" s="894"/>
      <c r="D8" s="894"/>
      <c r="E8" s="312"/>
      <c r="F8" s="312"/>
      <c r="G8" s="312"/>
      <c r="H8" s="312"/>
      <c r="I8" s="312"/>
      <c r="J8" s="312"/>
      <c r="K8" s="312"/>
      <c r="L8" s="312"/>
      <c r="M8" s="312"/>
    </row>
    <row r="9" spans="1:13" s="274" customFormat="1">
      <c r="A9" s="895" t="s">
        <v>1000</v>
      </c>
      <c r="B9" s="892">
        <v>569100.52925999998</v>
      </c>
      <c r="C9" s="892">
        <v>-3427.3532500001602</v>
      </c>
      <c r="D9" s="892">
        <v>5522691.4226700002</v>
      </c>
      <c r="E9" s="312"/>
      <c r="F9" s="312"/>
      <c r="G9" s="312"/>
      <c r="H9" s="312"/>
      <c r="I9" s="312"/>
      <c r="J9" s="312"/>
      <c r="K9" s="312"/>
      <c r="L9" s="312"/>
      <c r="M9" s="312"/>
    </row>
    <row r="10" spans="1:13" s="274" customFormat="1">
      <c r="A10" s="895" t="s">
        <v>1001</v>
      </c>
      <c r="B10" s="892">
        <v>168195.54716999998</v>
      </c>
      <c r="C10" s="892">
        <v>28498.814039999968</v>
      </c>
      <c r="D10" s="892">
        <v>1649961.7300599997</v>
      </c>
      <c r="E10" s="312"/>
      <c r="F10" s="312"/>
      <c r="G10" s="312"/>
      <c r="H10" s="312"/>
      <c r="I10" s="312"/>
      <c r="J10" s="312"/>
      <c r="K10" s="312"/>
      <c r="L10" s="312"/>
      <c r="M10" s="312"/>
    </row>
    <row r="11" spans="1:13" s="274" customFormat="1" ht="24">
      <c r="A11" s="896" t="s">
        <v>1002</v>
      </c>
      <c r="B11" s="892">
        <v>20146.911009999996</v>
      </c>
      <c r="C11" s="892">
        <v>-3835.4970500000018</v>
      </c>
      <c r="D11" s="892">
        <v>207062.85183</v>
      </c>
      <c r="E11" s="312"/>
      <c r="F11" s="312"/>
      <c r="G11" s="312"/>
      <c r="H11" s="312"/>
      <c r="I11" s="312"/>
      <c r="J11" s="312"/>
      <c r="K11" s="312"/>
      <c r="L11" s="312"/>
      <c r="M11" s="312"/>
    </row>
    <row r="12" spans="1:13" s="274" customFormat="1">
      <c r="A12" s="895" t="s">
        <v>1003</v>
      </c>
      <c r="B12" s="892">
        <v>1744.00415</v>
      </c>
      <c r="C12" s="892">
        <v>769.24156000000005</v>
      </c>
      <c r="D12" s="892">
        <v>15308.463520000001</v>
      </c>
      <c r="E12" s="312"/>
      <c r="F12" s="312"/>
      <c r="G12" s="312"/>
      <c r="H12" s="312"/>
      <c r="I12" s="312"/>
      <c r="J12" s="312"/>
      <c r="K12" s="312"/>
      <c r="L12" s="312"/>
      <c r="M12" s="312"/>
    </row>
    <row r="13" spans="1:13" s="274" customFormat="1">
      <c r="A13" s="896" t="s">
        <v>1004</v>
      </c>
      <c r="B13" s="892">
        <v>1064.6911100000002</v>
      </c>
      <c r="C13" s="892">
        <v>252.14765000000023</v>
      </c>
      <c r="D13" s="892">
        <v>8918.4171299999998</v>
      </c>
      <c r="E13" s="312"/>
      <c r="F13" s="312"/>
      <c r="G13" s="312"/>
      <c r="H13" s="312"/>
      <c r="I13" s="312"/>
      <c r="J13" s="312"/>
      <c r="K13" s="312"/>
      <c r="L13" s="312"/>
      <c r="M13" s="312"/>
    </row>
    <row r="14" spans="1:13" s="274" customFormat="1">
      <c r="A14" s="897" t="s">
        <v>1005</v>
      </c>
      <c r="B14" s="898">
        <v>760251.6827</v>
      </c>
      <c r="C14" s="898">
        <v>22257.352949999804</v>
      </c>
      <c r="D14" s="898">
        <v>7403942.88521</v>
      </c>
      <c r="E14" s="312"/>
      <c r="F14" s="312"/>
      <c r="G14" s="312"/>
      <c r="H14" s="312"/>
      <c r="I14" s="312"/>
      <c r="J14" s="312"/>
      <c r="K14" s="312"/>
      <c r="L14" s="312"/>
      <c r="M14" s="312"/>
    </row>
    <row r="15" spans="1:13" s="274" customFormat="1">
      <c r="A15" s="893" t="s">
        <v>1006</v>
      </c>
      <c r="B15" s="892"/>
      <c r="C15" s="892"/>
      <c r="D15" s="892"/>
      <c r="E15" s="312"/>
      <c r="F15" s="312"/>
      <c r="G15" s="312"/>
      <c r="H15" s="312"/>
      <c r="I15" s="312"/>
      <c r="J15" s="312"/>
      <c r="K15" s="312"/>
      <c r="L15" s="312"/>
      <c r="M15" s="312"/>
    </row>
    <row r="16" spans="1:13" s="274" customFormat="1">
      <c r="A16" s="895" t="s">
        <v>1007</v>
      </c>
      <c r="B16" s="892">
        <v>2903.1329500000002</v>
      </c>
      <c r="C16" s="892">
        <v>57.526800000000549</v>
      </c>
      <c r="D16" s="892">
        <v>27839.358319999999</v>
      </c>
      <c r="E16" s="312"/>
      <c r="F16" s="312"/>
      <c r="G16" s="312"/>
      <c r="H16" s="312"/>
      <c r="I16" s="312"/>
      <c r="J16" s="312"/>
      <c r="K16" s="312"/>
      <c r="L16" s="312"/>
      <c r="M16" s="312"/>
    </row>
    <row r="17" spans="1:14" s="274" customFormat="1">
      <c r="A17" s="899" t="s">
        <v>1008</v>
      </c>
      <c r="B17" s="892">
        <v>2903.03197</v>
      </c>
      <c r="C17" s="892">
        <v>57.464690000000246</v>
      </c>
      <c r="D17" s="892">
        <v>27833.553919999998</v>
      </c>
      <c r="E17" s="312"/>
      <c r="F17" s="312"/>
      <c r="G17" s="312"/>
      <c r="H17" s="312"/>
      <c r="I17" s="312"/>
      <c r="J17" s="312"/>
      <c r="K17" s="312"/>
      <c r="L17" s="312"/>
      <c r="M17" s="312"/>
    </row>
    <row r="18" spans="1:14" s="274" customFormat="1">
      <c r="A18" s="899" t="s">
        <v>1009</v>
      </c>
      <c r="B18" s="900">
        <v>0.10098</v>
      </c>
      <c r="C18" s="900">
        <v>6.2110000000000005E-2</v>
      </c>
      <c r="D18" s="892">
        <v>5.8044000000000002</v>
      </c>
      <c r="E18" s="312"/>
      <c r="F18" s="312"/>
      <c r="G18" s="312"/>
      <c r="H18" s="312"/>
      <c r="I18" s="312"/>
      <c r="J18" s="312"/>
      <c r="K18" s="312"/>
      <c r="L18" s="312"/>
      <c r="M18" s="312"/>
    </row>
    <row r="19" spans="1:14" s="274" customFormat="1">
      <c r="A19" s="895" t="s">
        <v>1010</v>
      </c>
      <c r="B19" s="892">
        <v>667934.48886000004</v>
      </c>
      <c r="C19" s="892">
        <v>19410.845110000111</v>
      </c>
      <c r="D19" s="892">
        <v>6398729.3973199995</v>
      </c>
      <c r="E19" s="312"/>
      <c r="F19" s="312"/>
      <c r="G19" s="312"/>
      <c r="H19" s="312"/>
      <c r="I19" s="312"/>
      <c r="J19" s="312"/>
      <c r="K19" s="312"/>
      <c r="L19" s="312"/>
      <c r="M19" s="312"/>
    </row>
    <row r="20" spans="1:14" s="274" customFormat="1">
      <c r="A20" s="899" t="s">
        <v>1011</v>
      </c>
      <c r="B20" s="892">
        <v>577711.94975000003</v>
      </c>
      <c r="C20" s="892">
        <v>11431.50363000005</v>
      </c>
      <c r="D20" s="892">
        <v>5534110.3579899995</v>
      </c>
      <c r="E20" s="312"/>
      <c r="F20" s="312"/>
      <c r="G20" s="312"/>
      <c r="H20" s="312"/>
      <c r="I20" s="312"/>
      <c r="J20" s="312"/>
      <c r="K20" s="312"/>
      <c r="L20" s="312"/>
      <c r="M20" s="312"/>
    </row>
    <row r="21" spans="1:14" s="274" customFormat="1">
      <c r="A21" s="899" t="s">
        <v>1012</v>
      </c>
      <c r="B21" s="892">
        <v>90222.539109999998</v>
      </c>
      <c r="C21" s="892">
        <v>7979.3414800000028</v>
      </c>
      <c r="D21" s="892">
        <v>864619.03933000006</v>
      </c>
      <c r="E21" s="312"/>
      <c r="F21" s="312"/>
      <c r="G21" s="312"/>
      <c r="H21" s="312"/>
      <c r="I21" s="312"/>
      <c r="J21" s="312"/>
      <c r="K21" s="312"/>
      <c r="L21" s="312"/>
      <c r="M21" s="312"/>
    </row>
    <row r="22" spans="1:14" s="274" customFormat="1" ht="24">
      <c r="A22" s="896" t="s">
        <v>1013</v>
      </c>
      <c r="B22" s="892">
        <v>20740.812570000002</v>
      </c>
      <c r="C22" s="892">
        <v>-649.35916999999608</v>
      </c>
      <c r="D22" s="892">
        <v>202618.17709000001</v>
      </c>
      <c r="E22" s="312"/>
      <c r="F22" s="312"/>
      <c r="G22" s="312"/>
      <c r="H22" s="312"/>
      <c r="I22" s="312"/>
      <c r="J22" s="312"/>
      <c r="K22" s="312"/>
      <c r="L22" s="312"/>
      <c r="M22" s="312"/>
    </row>
    <row r="23" spans="1:14" s="274" customFormat="1">
      <c r="A23" s="896" t="s">
        <v>1014</v>
      </c>
      <c r="B23" s="892">
        <v>75111.463669999997</v>
      </c>
      <c r="C23" s="892">
        <v>23046.098879999998</v>
      </c>
      <c r="D23" s="892">
        <v>761672.63665</v>
      </c>
      <c r="E23" s="312"/>
      <c r="F23" s="312"/>
      <c r="G23" s="312"/>
      <c r="H23" s="312"/>
      <c r="I23" s="312"/>
      <c r="J23" s="312"/>
      <c r="K23" s="312"/>
      <c r="L23" s="312"/>
      <c r="M23" s="312"/>
    </row>
    <row r="24" spans="1:14" s="274" customFormat="1">
      <c r="A24" s="895" t="s">
        <v>1015</v>
      </c>
      <c r="B24" s="892">
        <v>1064.6911100000002</v>
      </c>
      <c r="C24" s="892">
        <v>252.14765000000023</v>
      </c>
      <c r="D24" s="892">
        <v>8918.4171299999998</v>
      </c>
      <c r="E24" s="312"/>
      <c r="F24" s="312"/>
      <c r="G24" s="312"/>
      <c r="H24" s="312"/>
      <c r="I24" s="312"/>
      <c r="J24" s="312"/>
      <c r="K24" s="312"/>
      <c r="L24" s="312"/>
      <c r="M24" s="312"/>
    </row>
    <row r="25" spans="1:14" s="274" customFormat="1" ht="30.75" customHeight="1">
      <c r="A25" s="896" t="s">
        <v>1016</v>
      </c>
      <c r="B25" s="892">
        <v>1230.19814</v>
      </c>
      <c r="C25" s="892">
        <v>352.62636999999995</v>
      </c>
      <c r="D25" s="892">
        <v>10259.361489999999</v>
      </c>
      <c r="E25" s="312"/>
      <c r="F25" s="312"/>
      <c r="G25" s="312"/>
      <c r="H25" s="312"/>
      <c r="I25" s="312"/>
      <c r="J25" s="312"/>
      <c r="K25" s="312"/>
      <c r="L25" s="312"/>
      <c r="M25" s="312"/>
    </row>
    <row r="26" spans="1:14">
      <c r="A26" s="897" t="s">
        <v>1017</v>
      </c>
      <c r="B26" s="898">
        <v>768984.78730000008</v>
      </c>
      <c r="C26" s="898">
        <v>42469.88564000011</v>
      </c>
      <c r="D26" s="898">
        <v>7410037.3479999993</v>
      </c>
      <c r="E26" s="313"/>
      <c r="F26" s="313"/>
      <c r="G26" s="313"/>
      <c r="H26" s="313"/>
      <c r="I26" s="313"/>
      <c r="J26" s="313"/>
      <c r="K26" s="314"/>
      <c r="L26" s="313"/>
      <c r="M26" s="313"/>
      <c r="N26" s="54"/>
    </row>
    <row r="27" spans="1:14">
      <c r="A27" s="383" t="s">
        <v>1018</v>
      </c>
      <c r="B27" s="892">
        <v>19989.316729999264</v>
      </c>
      <c r="C27" s="892">
        <v>-8733.1046000000788</v>
      </c>
      <c r="D27" s="892"/>
      <c r="E27" s="313"/>
      <c r="F27" s="313"/>
      <c r="G27" s="313"/>
      <c r="H27" s="313"/>
      <c r="I27" s="313"/>
      <c r="J27" s="313"/>
      <c r="K27" s="314"/>
      <c r="L27" s="313"/>
      <c r="M27" s="313"/>
      <c r="N27" s="54"/>
    </row>
    <row r="28" spans="1:14" ht="12.75" customHeight="1">
      <c r="A28" s="992"/>
      <c r="B28" s="992"/>
      <c r="C28" s="992"/>
    </row>
    <row r="29" spans="1:14" ht="12.75" customHeight="1"/>
    <row r="30" spans="1:14" ht="12.75" customHeight="1">
      <c r="A30" s="155"/>
      <c r="D30" s="8" t="str">
        <f>Naslovnica!A20</f>
        <v>Listopad 2019.</v>
      </c>
    </row>
    <row r="31" spans="1:14" ht="12.75" customHeight="1">
      <c r="A31" s="363" t="s">
        <v>806</v>
      </c>
      <c r="B31" s="322"/>
      <c r="C31" s="322"/>
      <c r="D31" s="596" t="str">
        <f>Naslovnica!A24</f>
        <v>October 2019</v>
      </c>
      <c r="E31" s="274"/>
      <c r="G31" s="274"/>
      <c r="H31" s="274"/>
      <c r="I31" s="274"/>
    </row>
    <row r="32" spans="1:14" ht="12.75" customHeight="1">
      <c r="A32" s="620" t="s">
        <v>983</v>
      </c>
      <c r="B32" s="322"/>
      <c r="C32" s="322"/>
      <c r="D32" s="66" t="s">
        <v>732</v>
      </c>
      <c r="E32" s="274"/>
      <c r="F32" s="274"/>
      <c r="G32" s="274"/>
      <c r="H32" s="274"/>
      <c r="I32" s="274"/>
    </row>
    <row r="33" spans="1:14" ht="28.5" customHeight="1">
      <c r="A33" s="756"/>
      <c r="B33" s="757" t="str">
        <f>$D$1</f>
        <v>Listopad 2019.</v>
      </c>
      <c r="C33" s="832" t="str">
        <f>$C$5</f>
        <v>Promjena u odnosu na prethodni mjesec</v>
      </c>
      <c r="D33" s="858" t="s">
        <v>20</v>
      </c>
      <c r="E33" s="274"/>
      <c r="F33" s="274"/>
      <c r="G33" s="274"/>
      <c r="H33" s="274"/>
      <c r="I33" s="274"/>
      <c r="J33" s="320"/>
      <c r="K33" s="320"/>
      <c r="L33" s="320"/>
      <c r="M33" s="320"/>
    </row>
    <row r="34" spans="1:14" s="274" customFormat="1" ht="25.5">
      <c r="A34" s="756"/>
      <c r="B34" s="758" t="str">
        <f>D2</f>
        <v>October 2019</v>
      </c>
      <c r="C34" s="758" t="s">
        <v>48</v>
      </c>
      <c r="D34" s="909" t="s">
        <v>326</v>
      </c>
      <c r="J34" s="320"/>
      <c r="K34" s="320"/>
      <c r="L34" s="320"/>
      <c r="M34" s="320"/>
    </row>
    <row r="35" spans="1:14" ht="25.5">
      <c r="A35" s="876" t="s">
        <v>982</v>
      </c>
      <c r="B35" s="359">
        <v>303146.93070000014</v>
      </c>
      <c r="C35" s="359">
        <v>-2552.3283700000029</v>
      </c>
      <c r="D35" s="359"/>
      <c r="E35" s="318"/>
      <c r="F35" s="318"/>
      <c r="G35" s="318"/>
      <c r="H35" s="318"/>
      <c r="I35" s="319"/>
      <c r="J35" s="990"/>
      <c r="K35" s="990"/>
      <c r="L35" s="993"/>
      <c r="M35" s="990"/>
    </row>
    <row r="36" spans="1:14" ht="14.25" customHeight="1">
      <c r="A36" s="361" t="s">
        <v>974</v>
      </c>
      <c r="B36" s="359"/>
      <c r="C36" s="359"/>
      <c r="D36" s="359"/>
      <c r="E36" s="312"/>
      <c r="F36" s="312"/>
      <c r="G36" s="312"/>
      <c r="H36" s="312"/>
      <c r="I36" s="321"/>
      <c r="J36" s="991"/>
      <c r="K36" s="990"/>
      <c r="L36" s="991"/>
      <c r="M36" s="991"/>
    </row>
    <row r="37" spans="1:14">
      <c r="A37" s="362" t="s">
        <v>975</v>
      </c>
      <c r="B37" s="359">
        <v>19749.63032</v>
      </c>
      <c r="C37" s="359">
        <v>-938.57947000000058</v>
      </c>
      <c r="D37" s="359">
        <v>193632.53052</v>
      </c>
      <c r="E37" s="316"/>
      <c r="F37" s="316"/>
      <c r="G37" s="316"/>
      <c r="H37" s="316"/>
      <c r="I37" s="316"/>
      <c r="J37" s="316"/>
      <c r="K37" s="316"/>
      <c r="L37" s="316"/>
      <c r="M37" s="316"/>
      <c r="N37" s="54"/>
    </row>
    <row r="38" spans="1:14" ht="26.25" customHeight="1">
      <c r="A38" s="362" t="s">
        <v>976</v>
      </c>
      <c r="B38" s="359">
        <v>991.18224999999995</v>
      </c>
      <c r="C38" s="359">
        <v>289.22029999999995</v>
      </c>
      <c r="D38" s="359">
        <v>8985.6465700000008</v>
      </c>
      <c r="E38" s="316"/>
      <c r="F38" s="316"/>
      <c r="G38" s="316"/>
      <c r="H38" s="316"/>
      <c r="I38" s="316"/>
      <c r="J38" s="316"/>
      <c r="K38" s="316"/>
      <c r="L38" s="316"/>
      <c r="M38" s="316"/>
      <c r="N38" s="54"/>
    </row>
    <row r="39" spans="1:14" s="274" customFormat="1" ht="25.5">
      <c r="A39" s="362" t="s">
        <v>977</v>
      </c>
      <c r="B39" s="359">
        <v>121.54422</v>
      </c>
      <c r="C39" s="359">
        <v>81.636269999999996</v>
      </c>
      <c r="D39" s="359">
        <v>791.13809000000003</v>
      </c>
      <c r="E39" s="316"/>
      <c r="F39" s="316"/>
      <c r="G39" s="316"/>
      <c r="H39" s="316"/>
      <c r="I39" s="316"/>
      <c r="J39" s="316"/>
      <c r="K39" s="316"/>
      <c r="L39" s="316"/>
      <c r="M39" s="316"/>
      <c r="N39" s="54"/>
    </row>
    <row r="40" spans="1:14" s="274" customFormat="1">
      <c r="A40" s="760" t="s">
        <v>978</v>
      </c>
      <c r="B40" s="759">
        <v>20862.356790000002</v>
      </c>
      <c r="C40" s="759">
        <v>-567.72290000000066</v>
      </c>
      <c r="D40" s="759">
        <v>203409.31518000001</v>
      </c>
      <c r="E40" s="316"/>
      <c r="F40" s="316"/>
      <c r="G40" s="316"/>
      <c r="H40" s="316"/>
      <c r="I40" s="316"/>
      <c r="J40" s="316"/>
      <c r="K40" s="316"/>
      <c r="L40" s="316"/>
      <c r="M40" s="316"/>
      <c r="N40" s="54"/>
    </row>
    <row r="41" spans="1:14" s="274" customFormat="1">
      <c r="A41" s="361" t="s">
        <v>979</v>
      </c>
      <c r="B41" s="359"/>
      <c r="C41" s="359"/>
      <c r="D41" s="359"/>
      <c r="E41" s="316"/>
      <c r="F41" s="316"/>
      <c r="G41" s="316"/>
      <c r="H41" s="316"/>
      <c r="I41" s="316"/>
      <c r="J41" s="316"/>
      <c r="K41" s="316"/>
      <c r="L41" s="316"/>
      <c r="M41" s="316"/>
      <c r="N41" s="54"/>
    </row>
    <row r="42" spans="1:14" ht="25.5">
      <c r="A42" s="362" t="s">
        <v>980</v>
      </c>
      <c r="B42" s="359">
        <v>20025.36679</v>
      </c>
      <c r="C42" s="359">
        <v>-3917.1333200000008</v>
      </c>
      <c r="D42" s="359">
        <v>206271.71374000001</v>
      </c>
      <c r="E42" s="315"/>
      <c r="F42" s="315"/>
      <c r="G42" s="315"/>
      <c r="H42" s="315"/>
      <c r="I42" s="315"/>
      <c r="J42" s="315"/>
      <c r="K42" s="315"/>
      <c r="L42" s="315"/>
      <c r="M42" s="315"/>
      <c r="N42" s="54"/>
    </row>
    <row r="43" spans="1:14" ht="25.5">
      <c r="A43" s="362" t="s">
        <v>981</v>
      </c>
      <c r="B43" s="359">
        <v>121.54422</v>
      </c>
      <c r="C43" s="359">
        <v>81.636269999999996</v>
      </c>
      <c r="D43" s="359">
        <v>791.13809000000003</v>
      </c>
      <c r="E43" s="316"/>
      <c r="F43" s="316"/>
      <c r="G43" s="316"/>
      <c r="H43" s="316"/>
      <c r="I43" s="316"/>
      <c r="J43" s="316"/>
      <c r="K43" s="316"/>
      <c r="L43" s="316"/>
      <c r="M43" s="316"/>
      <c r="N43" s="45"/>
    </row>
    <row r="44" spans="1:14">
      <c r="A44" s="760" t="s">
        <v>978</v>
      </c>
      <c r="B44" s="759">
        <v>20146.91101</v>
      </c>
      <c r="C44" s="759">
        <v>-3835.4970500000018</v>
      </c>
      <c r="D44" s="759">
        <v>207062.85183</v>
      </c>
      <c r="E44" s="315"/>
      <c r="F44" s="315"/>
      <c r="G44" s="315"/>
      <c r="H44" s="315"/>
      <c r="I44" s="315"/>
      <c r="J44" s="315"/>
      <c r="K44" s="315"/>
      <c r="L44" s="315"/>
      <c r="M44" s="315"/>
    </row>
    <row r="45" spans="1:14">
      <c r="A45" s="358" t="s">
        <v>973</v>
      </c>
      <c r="B45" s="359">
        <v>303862.37648000015</v>
      </c>
      <c r="C45" s="359">
        <v>715.44578000000911</v>
      </c>
      <c r="D45" s="359"/>
      <c r="E45" s="317"/>
      <c r="F45" s="317"/>
      <c r="G45" s="317"/>
      <c r="H45" s="317"/>
      <c r="I45" s="317"/>
      <c r="J45" s="317"/>
      <c r="K45" s="317"/>
      <c r="L45" s="317"/>
      <c r="M45" s="317"/>
    </row>
    <row r="46" spans="1:14" ht="12.75" customHeight="1">
      <c r="A46" s="13" t="s">
        <v>733</v>
      </c>
    </row>
    <row r="47" spans="1:14" ht="12.75" customHeight="1"/>
    <row r="48" spans="1:14" ht="12.75" customHeight="1">
      <c r="A48" s="683" t="s">
        <v>97</v>
      </c>
    </row>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5:5" ht="12.75" customHeight="1"/>
    <row r="66" spans="5:5" ht="12.75" customHeight="1"/>
    <row r="67" spans="5:5" ht="12.75" customHeight="1"/>
    <row r="68" spans="5:5" ht="12.75" customHeight="1"/>
    <row r="69" spans="5:5" ht="12.75" customHeight="1"/>
    <row r="70" spans="5:5" ht="12.75" customHeight="1"/>
    <row r="71" spans="5:5">
      <c r="E71" s="16" t="s">
        <v>1019</v>
      </c>
    </row>
  </sheetData>
  <mergeCells count="8">
    <mergeCell ref="J35:J36"/>
    <mergeCell ref="A28:C28"/>
    <mergeCell ref="M5:M7"/>
    <mergeCell ref="K5:K7"/>
    <mergeCell ref="L5:L7"/>
    <mergeCell ref="K35:K36"/>
    <mergeCell ref="L35:L36"/>
    <mergeCell ref="M35:M36"/>
  </mergeCells>
  <hyperlinks>
    <hyperlink ref="A48"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7109375" customWidth="1"/>
    <col min="2" max="2" width="11.28515625" bestFit="1" customWidth="1"/>
    <col min="3" max="3" width="12.140625" customWidth="1"/>
    <col min="4" max="4" width="11.5703125" customWidth="1"/>
    <col min="5" max="6" width="12.140625" customWidth="1"/>
    <col min="7" max="7" width="13" customWidth="1"/>
  </cols>
  <sheetData>
    <row r="1" spans="1:7" ht="12.75" customHeight="1">
      <c r="A1" s="155" t="s">
        <v>807</v>
      </c>
      <c r="E1" s="142" t="str">
        <f>Naslovnica!A20</f>
        <v>Listopad 2019.</v>
      </c>
    </row>
    <row r="2" spans="1:7" ht="12.75" customHeight="1">
      <c r="A2" s="620" t="s">
        <v>808</v>
      </c>
      <c r="E2" s="596" t="str">
        <f>Naslovnica!A24</f>
        <v>October 2019</v>
      </c>
    </row>
    <row r="3" spans="1:7">
      <c r="A3" s="323"/>
      <c r="B3" s="318"/>
      <c r="C3" s="318"/>
      <c r="D3" s="318"/>
      <c r="E3" s="66" t="s">
        <v>681</v>
      </c>
      <c r="F3" s="318"/>
      <c r="G3" s="324"/>
    </row>
    <row r="4" spans="1:7" ht="48.75" customHeight="1">
      <c r="A4" s="994" t="s">
        <v>721</v>
      </c>
      <c r="B4" s="996" t="s">
        <v>720</v>
      </c>
      <c r="C4" s="996"/>
      <c r="D4" s="996"/>
      <c r="E4" s="886"/>
      <c r="F4" s="323"/>
      <c r="G4" s="323"/>
    </row>
    <row r="5" spans="1:7" ht="60">
      <c r="A5" s="994"/>
      <c r="B5" s="761" t="s">
        <v>722</v>
      </c>
      <c r="C5" s="761" t="s">
        <v>723</v>
      </c>
      <c r="D5" s="761" t="s">
        <v>724</v>
      </c>
      <c r="E5" s="325"/>
      <c r="F5" s="325"/>
    </row>
    <row r="6" spans="1:7" ht="12.75" customHeight="1">
      <c r="A6" s="366" t="s">
        <v>142</v>
      </c>
      <c r="B6" s="367">
        <v>1910.0370500000001</v>
      </c>
      <c r="C6" s="367">
        <v>16186.122750000002</v>
      </c>
      <c r="D6" s="367">
        <v>84595.83388999998</v>
      </c>
      <c r="E6" s="326"/>
      <c r="F6" s="326"/>
      <c r="G6" s="54"/>
    </row>
    <row r="7" spans="1:7" ht="12.75" customHeight="1">
      <c r="A7" s="368" t="s">
        <v>143</v>
      </c>
      <c r="B7" s="367">
        <v>201234.75715000002</v>
      </c>
      <c r="C7" s="367">
        <v>1945589.47847</v>
      </c>
      <c r="D7" s="367">
        <v>30200630.969879985</v>
      </c>
      <c r="E7" s="326"/>
      <c r="F7" s="326"/>
      <c r="G7" s="54"/>
    </row>
    <row r="8" spans="1:7" ht="12.75" customHeight="1">
      <c r="A8" s="368" t="s">
        <v>144</v>
      </c>
      <c r="B8" s="367">
        <v>7215.2910700000002</v>
      </c>
      <c r="C8" s="367">
        <v>70969.483240000016</v>
      </c>
      <c r="D8" s="367">
        <v>310363.51285</v>
      </c>
      <c r="E8" s="326"/>
      <c r="F8" s="326"/>
      <c r="G8" s="54"/>
    </row>
    <row r="9" spans="1:7" ht="12.75" customHeight="1">
      <c r="A9" s="762" t="s">
        <v>317</v>
      </c>
      <c r="B9" s="763">
        <v>210360.08527000004</v>
      </c>
      <c r="C9" s="763">
        <v>2032745.08446</v>
      </c>
      <c r="D9" s="763">
        <v>30595590.316619985</v>
      </c>
      <c r="E9" s="327"/>
      <c r="F9" s="327"/>
      <c r="G9" s="54"/>
    </row>
    <row r="10" spans="1:7" ht="12.75" customHeight="1">
      <c r="A10" s="368" t="s">
        <v>145</v>
      </c>
      <c r="B10" s="367">
        <v>1233.229</v>
      </c>
      <c r="C10" s="367">
        <v>6156.3245199999992</v>
      </c>
      <c r="D10" s="367">
        <v>28111.504679999995</v>
      </c>
      <c r="E10" s="326"/>
      <c r="F10" s="326"/>
      <c r="G10" s="54"/>
    </row>
    <row r="11" spans="1:7" ht="12.75" customHeight="1">
      <c r="A11" s="368" t="s">
        <v>146</v>
      </c>
      <c r="B11" s="367">
        <v>85733.893719999993</v>
      </c>
      <c r="C11" s="367">
        <v>814468.69916000008</v>
      </c>
      <c r="D11" s="367">
        <v>10268727.185179997</v>
      </c>
      <c r="E11" s="326"/>
      <c r="F11" s="326"/>
      <c r="G11" s="54"/>
    </row>
    <row r="12" spans="1:7" ht="12.75" customHeight="1">
      <c r="A12" s="368" t="s">
        <v>147</v>
      </c>
      <c r="B12" s="367">
        <v>1904.3146999999999</v>
      </c>
      <c r="C12" s="367">
        <v>18428.141329999999</v>
      </c>
      <c r="D12" s="367">
        <v>81344.486189999996</v>
      </c>
      <c r="E12" s="326"/>
      <c r="F12" s="326"/>
      <c r="G12" s="54"/>
    </row>
    <row r="13" spans="1:7" ht="12.75" customHeight="1">
      <c r="A13" s="762" t="s">
        <v>318</v>
      </c>
      <c r="B13" s="763">
        <v>88871.437420000002</v>
      </c>
      <c r="C13" s="763">
        <v>839053.16501000011</v>
      </c>
      <c r="D13" s="763">
        <v>10378183.176049998</v>
      </c>
      <c r="E13" s="327"/>
      <c r="F13" s="327"/>
      <c r="G13" s="54"/>
    </row>
    <row r="14" spans="1:7" ht="12.75" customHeight="1">
      <c r="A14" s="368" t="s">
        <v>148</v>
      </c>
      <c r="B14" s="367">
        <v>1078.9684299999999</v>
      </c>
      <c r="C14" s="367">
        <v>7169.3938499999995</v>
      </c>
      <c r="D14" s="367">
        <v>30648.13307</v>
      </c>
      <c r="E14" s="326"/>
      <c r="F14" s="326"/>
      <c r="G14" s="54"/>
    </row>
    <row r="15" spans="1:7" ht="12.75" customHeight="1">
      <c r="A15" s="368" t="s">
        <v>149</v>
      </c>
      <c r="B15" s="367">
        <v>102307.92597</v>
      </c>
      <c r="C15" s="367">
        <v>977006.72357000003</v>
      </c>
      <c r="D15" s="367">
        <v>13680600.820819993</v>
      </c>
      <c r="E15" s="326"/>
      <c r="F15" s="326"/>
      <c r="G15" s="54"/>
    </row>
    <row r="16" spans="1:7" ht="12.75" customHeight="1">
      <c r="A16" s="368" t="s">
        <v>150</v>
      </c>
      <c r="B16" s="367">
        <v>3635.4901099999997</v>
      </c>
      <c r="C16" s="367">
        <v>29559.91056</v>
      </c>
      <c r="D16" s="367">
        <v>126004.28197999999</v>
      </c>
      <c r="E16" s="326"/>
      <c r="F16" s="326"/>
      <c r="G16" s="54"/>
    </row>
    <row r="17" spans="1:8" ht="12.75" customHeight="1">
      <c r="A17" s="762" t="s">
        <v>319</v>
      </c>
      <c r="B17" s="763">
        <v>107022.38450999999</v>
      </c>
      <c r="C17" s="763">
        <v>1013736.02798</v>
      </c>
      <c r="D17" s="763">
        <v>13837253.235869993</v>
      </c>
      <c r="E17" s="327"/>
      <c r="F17" s="327"/>
      <c r="G17" s="54"/>
    </row>
    <row r="18" spans="1:8" ht="12.75" customHeight="1">
      <c r="A18" s="368" t="s">
        <v>151</v>
      </c>
      <c r="B18" s="367">
        <v>1436.92173</v>
      </c>
      <c r="C18" s="367">
        <v>11407.55402</v>
      </c>
      <c r="D18" s="367">
        <v>51460.175769999994</v>
      </c>
      <c r="E18" s="326"/>
      <c r="F18" s="326"/>
      <c r="G18" s="54"/>
    </row>
    <row r="19" spans="1:8" ht="12.75" customHeight="1">
      <c r="A19" s="368" t="s">
        <v>152</v>
      </c>
      <c r="B19" s="367">
        <v>164124.43640000001</v>
      </c>
      <c r="C19" s="367">
        <v>1578808.1721799998</v>
      </c>
      <c r="D19" s="367">
        <v>23598939.570740007</v>
      </c>
      <c r="E19" s="326"/>
      <c r="F19" s="326"/>
      <c r="G19" s="54"/>
    </row>
    <row r="20" spans="1:8" ht="12.75" customHeight="1">
      <c r="A20" s="368" t="s">
        <v>153</v>
      </c>
      <c r="B20" s="367">
        <v>5896.6844199999996</v>
      </c>
      <c r="C20" s="367">
        <v>58360.354340000005</v>
      </c>
      <c r="D20" s="367">
        <v>263916.65638</v>
      </c>
      <c r="E20" s="326"/>
      <c r="F20" s="326"/>
      <c r="G20" s="54"/>
    </row>
    <row r="21" spans="1:8" ht="12.75" customHeight="1">
      <c r="A21" s="762" t="s">
        <v>320</v>
      </c>
      <c r="B21" s="763">
        <v>171458.04255000001</v>
      </c>
      <c r="C21" s="763">
        <v>1648576.0805399998</v>
      </c>
      <c r="D21" s="763">
        <v>23914316.402890008</v>
      </c>
      <c r="E21" s="327"/>
      <c r="F21" s="327"/>
      <c r="G21" s="54"/>
    </row>
    <row r="22" spans="1:8" ht="12.75" customHeight="1">
      <c r="A22" s="369" t="s">
        <v>321</v>
      </c>
      <c r="B22" s="370">
        <v>5659.1562100000001</v>
      </c>
      <c r="C22" s="370">
        <v>40919.395140000001</v>
      </c>
      <c r="D22" s="370">
        <v>194815.64740999998</v>
      </c>
      <c r="E22" s="327"/>
      <c r="F22" s="327"/>
      <c r="G22" s="54"/>
      <c r="H22" s="137"/>
    </row>
    <row r="23" spans="1:8" ht="12.75" customHeight="1">
      <c r="A23" s="369" t="s">
        <v>322</v>
      </c>
      <c r="B23" s="370">
        <v>553401.01324</v>
      </c>
      <c r="C23" s="370">
        <v>5315873.073379999</v>
      </c>
      <c r="D23" s="370">
        <v>77748898.546619982</v>
      </c>
      <c r="E23" s="327"/>
      <c r="F23" s="327"/>
      <c r="G23" s="54"/>
      <c r="H23" s="137"/>
    </row>
    <row r="24" spans="1:8" ht="12.75" customHeight="1">
      <c r="A24" s="369" t="s">
        <v>323</v>
      </c>
      <c r="B24" s="370">
        <v>18651.780299999999</v>
      </c>
      <c r="C24" s="370">
        <v>177317.88947000002</v>
      </c>
      <c r="D24" s="370">
        <v>781628.93739999994</v>
      </c>
      <c r="E24" s="327"/>
      <c r="F24" s="327"/>
      <c r="G24" s="54"/>
      <c r="H24" s="137"/>
    </row>
    <row r="25" spans="1:8">
      <c r="A25" s="764" t="s">
        <v>725</v>
      </c>
      <c r="B25" s="765">
        <v>577711.94975000003</v>
      </c>
      <c r="C25" s="765">
        <v>5534110.3579899985</v>
      </c>
      <c r="D25" s="765">
        <v>78725343.131429985</v>
      </c>
      <c r="E25" s="327"/>
      <c r="F25" s="327"/>
      <c r="H25" s="137"/>
    </row>
    <row r="26" spans="1:8" ht="21.75" customHeight="1">
      <c r="A26" s="998" t="s">
        <v>25</v>
      </c>
      <c r="B26" s="998"/>
      <c r="C26" s="998"/>
      <c r="D26" s="998"/>
      <c r="E26" s="998"/>
      <c r="F26" s="904"/>
      <c r="G26" s="904"/>
    </row>
    <row r="27" spans="1:8" ht="21" customHeight="1">
      <c r="A27" s="999" t="s">
        <v>26</v>
      </c>
      <c r="B27" s="999"/>
      <c r="C27" s="999"/>
      <c r="D27" s="999"/>
      <c r="E27" s="999"/>
      <c r="F27" s="905"/>
      <c r="G27" s="905"/>
    </row>
    <row r="28" spans="1:8" ht="12.75" customHeight="1"/>
    <row r="29" spans="1:8" ht="12.75" customHeight="1">
      <c r="A29" s="155" t="s">
        <v>809</v>
      </c>
      <c r="E29" s="142" t="str">
        <f>Naslovnica!A20</f>
        <v>Listopad 2019.</v>
      </c>
    </row>
    <row r="30" spans="1:8" ht="12.75" customHeight="1">
      <c r="A30" s="620" t="s">
        <v>810</v>
      </c>
      <c r="E30" s="596" t="str">
        <f>Naslovnica!A24</f>
        <v>October 2019</v>
      </c>
    </row>
    <row r="31" spans="1:8" ht="12.75" customHeight="1">
      <c r="D31" s="320"/>
      <c r="E31" s="66" t="s">
        <v>411</v>
      </c>
    </row>
    <row r="32" spans="1:8" ht="25.5" customHeight="1">
      <c r="A32" s="994" t="s">
        <v>726</v>
      </c>
      <c r="B32" s="997" t="s">
        <v>1050</v>
      </c>
      <c r="C32" s="997"/>
      <c r="D32" s="997" t="s">
        <v>1049</v>
      </c>
      <c r="E32" s="997"/>
      <c r="F32" s="901"/>
      <c r="G32" s="901"/>
    </row>
    <row r="33" spans="1:6" ht="60">
      <c r="A33" s="994"/>
      <c r="B33" s="761" t="s">
        <v>722</v>
      </c>
      <c r="C33" s="761" t="s">
        <v>727</v>
      </c>
      <c r="D33" s="761" t="s">
        <v>722</v>
      </c>
      <c r="E33" s="761" t="s">
        <v>727</v>
      </c>
    </row>
    <row r="34" spans="1:6">
      <c r="A34" s="366" t="s">
        <v>142</v>
      </c>
      <c r="B34" s="371">
        <v>9.5984999999999996</v>
      </c>
      <c r="C34" s="371">
        <v>81.342669999999984</v>
      </c>
      <c r="D34" s="372">
        <v>1.2700000000000001E-3</v>
      </c>
      <c r="E34" s="373">
        <v>1.2700000000000001E-3</v>
      </c>
    </row>
    <row r="35" spans="1:6" ht="12.75" customHeight="1">
      <c r="A35" s="368" t="s">
        <v>143</v>
      </c>
      <c r="B35" s="371">
        <v>1011.21689</v>
      </c>
      <c r="C35" s="371">
        <v>9777.0247600000021</v>
      </c>
      <c r="D35" s="372">
        <v>1.1349999999999999E-2</v>
      </c>
      <c r="E35" s="373">
        <v>4.2683900000000001</v>
      </c>
      <c r="F35" s="54"/>
    </row>
    <row r="36" spans="1:6" ht="12.75" customHeight="1">
      <c r="A36" s="368" t="s">
        <v>144</v>
      </c>
      <c r="B36" s="371">
        <v>36.256300000000003</v>
      </c>
      <c r="C36" s="371">
        <v>356.61581000000001</v>
      </c>
      <c r="D36" s="372">
        <v>0</v>
      </c>
      <c r="E36" s="373">
        <v>0</v>
      </c>
      <c r="F36" s="54"/>
    </row>
    <row r="37" spans="1:6" ht="12.75" customHeight="1">
      <c r="A37" s="762" t="s">
        <v>317</v>
      </c>
      <c r="B37" s="766">
        <v>1057.07169</v>
      </c>
      <c r="C37" s="766">
        <v>10214.983240000001</v>
      </c>
      <c r="D37" s="767">
        <v>1.2619999999999999E-2</v>
      </c>
      <c r="E37" s="768">
        <v>4.26966</v>
      </c>
      <c r="F37" s="54"/>
    </row>
    <row r="38" spans="1:6" ht="12.75" customHeight="1">
      <c r="A38" s="368" t="s">
        <v>145</v>
      </c>
      <c r="B38" s="371">
        <v>6.1976899999999997</v>
      </c>
      <c r="C38" s="371">
        <v>30.970489999999998</v>
      </c>
      <c r="D38" s="372">
        <v>0</v>
      </c>
      <c r="E38" s="373">
        <v>0</v>
      </c>
      <c r="F38" s="54"/>
    </row>
    <row r="39" spans="1:6" ht="12.75" customHeight="1">
      <c r="A39" s="368" t="s">
        <v>146</v>
      </c>
      <c r="B39" s="371">
        <v>430.82393999999999</v>
      </c>
      <c r="C39" s="371">
        <v>4098.8911199999993</v>
      </c>
      <c r="D39" s="372">
        <v>7.9780000000000004E-2</v>
      </c>
      <c r="E39" s="373">
        <v>0.17129000000000003</v>
      </c>
      <c r="F39" s="54"/>
    </row>
    <row r="40" spans="1:6" ht="12.75" customHeight="1">
      <c r="A40" s="368" t="s">
        <v>147</v>
      </c>
      <c r="B40" s="371">
        <v>9.5688200000000005</v>
      </c>
      <c r="C40" s="371">
        <v>92.735450000000014</v>
      </c>
      <c r="D40" s="372">
        <v>0</v>
      </c>
      <c r="E40" s="373">
        <v>0</v>
      </c>
      <c r="F40" s="54"/>
    </row>
    <row r="41" spans="1:6" ht="12.75" customHeight="1">
      <c r="A41" s="762" t="s">
        <v>318</v>
      </c>
      <c r="B41" s="766">
        <v>446.59045000000003</v>
      </c>
      <c r="C41" s="766">
        <v>4222.5970599999991</v>
      </c>
      <c r="D41" s="767">
        <v>7.9780000000000004E-2</v>
      </c>
      <c r="E41" s="768">
        <v>0.17129000000000003</v>
      </c>
      <c r="F41" s="54"/>
    </row>
    <row r="42" spans="1:6" ht="12.75" customHeight="1">
      <c r="A42" s="368" t="s">
        <v>148</v>
      </c>
      <c r="B42" s="371">
        <v>5.4222099999999998</v>
      </c>
      <c r="C42" s="371">
        <v>36.043660000000003</v>
      </c>
      <c r="D42" s="372">
        <v>0</v>
      </c>
      <c r="E42" s="373">
        <v>3.424E-2</v>
      </c>
      <c r="F42" s="54"/>
    </row>
    <row r="43" spans="1:6" ht="12.75" customHeight="1">
      <c r="A43" s="368" t="s">
        <v>149</v>
      </c>
      <c r="B43" s="371">
        <v>514.09177999999997</v>
      </c>
      <c r="C43" s="371">
        <v>4915.8594599999997</v>
      </c>
      <c r="D43" s="372">
        <v>0</v>
      </c>
      <c r="E43" s="373">
        <v>0.10144</v>
      </c>
      <c r="F43" s="54"/>
    </row>
    <row r="44" spans="1:6" ht="12.75" customHeight="1">
      <c r="A44" s="368" t="s">
        <v>150</v>
      </c>
      <c r="B44" s="371">
        <v>18.267229999999998</v>
      </c>
      <c r="C44" s="371">
        <v>148.61420000000001</v>
      </c>
      <c r="D44" s="372">
        <v>0</v>
      </c>
      <c r="E44" s="373">
        <v>0</v>
      </c>
      <c r="F44" s="54"/>
    </row>
    <row r="45" spans="1:6" ht="12.75" customHeight="1">
      <c r="A45" s="762" t="s">
        <v>319</v>
      </c>
      <c r="B45" s="766">
        <v>532.35901000000001</v>
      </c>
      <c r="C45" s="766">
        <v>5100.5173199999999</v>
      </c>
      <c r="D45" s="767">
        <v>0</v>
      </c>
      <c r="E45" s="768">
        <v>0.13568</v>
      </c>
      <c r="F45" s="54"/>
    </row>
    <row r="46" spans="1:6" ht="12.75" customHeight="1">
      <c r="A46" s="368" t="s">
        <v>151</v>
      </c>
      <c r="B46" s="371">
        <v>7.2212399999999999</v>
      </c>
      <c r="C46" s="371">
        <v>57.397089999999999</v>
      </c>
      <c r="D46" s="372">
        <v>0</v>
      </c>
      <c r="E46" s="373">
        <v>0.54037999999999997</v>
      </c>
      <c r="F46" s="54"/>
    </row>
    <row r="47" spans="1:6" ht="12.75" customHeight="1">
      <c r="A47" s="368" t="s">
        <v>152</v>
      </c>
      <c r="B47" s="371">
        <v>824.73718999999994</v>
      </c>
      <c r="C47" s="371">
        <v>7944.5504099999998</v>
      </c>
      <c r="D47" s="372">
        <v>8.5800000000000008E-3</v>
      </c>
      <c r="E47" s="373">
        <v>0.68738999999999995</v>
      </c>
      <c r="F47" s="54"/>
    </row>
    <row r="48" spans="1:6" ht="12.75" customHeight="1">
      <c r="A48" s="368" t="s">
        <v>153</v>
      </c>
      <c r="B48" s="371">
        <v>29.630179999999999</v>
      </c>
      <c r="C48" s="371">
        <v>293.50880000000001</v>
      </c>
      <c r="D48" s="372">
        <v>0</v>
      </c>
      <c r="E48" s="373">
        <v>0</v>
      </c>
      <c r="F48" s="54"/>
    </row>
    <row r="49" spans="1:6" ht="12.75" customHeight="1">
      <c r="A49" s="762" t="s">
        <v>320</v>
      </c>
      <c r="B49" s="766">
        <v>861.5886099999999</v>
      </c>
      <c r="C49" s="766">
        <v>8295.4562999999998</v>
      </c>
      <c r="D49" s="767">
        <v>8.5800000000000008E-3</v>
      </c>
      <c r="E49" s="768">
        <v>1.22777</v>
      </c>
      <c r="F49" s="54"/>
    </row>
    <row r="50" spans="1:6" ht="12.75" customHeight="1">
      <c r="A50" s="369" t="s">
        <v>321</v>
      </c>
      <c r="B50" s="374">
        <v>28.439639999999997</v>
      </c>
      <c r="C50" s="374">
        <v>205.75390999999996</v>
      </c>
      <c r="D50" s="375">
        <v>1.2700000000000001E-3</v>
      </c>
      <c r="E50" s="376">
        <v>0.57589000000000001</v>
      </c>
      <c r="F50" s="54"/>
    </row>
    <row r="51" spans="1:6" ht="12.75" customHeight="1">
      <c r="A51" s="369" t="s">
        <v>322</v>
      </c>
      <c r="B51" s="374">
        <v>2780.8697999999999</v>
      </c>
      <c r="C51" s="374">
        <v>26736.32575</v>
      </c>
      <c r="D51" s="375">
        <v>9.9710000000000007E-2</v>
      </c>
      <c r="E51" s="376">
        <v>5.22851</v>
      </c>
      <c r="F51" s="54"/>
    </row>
    <row r="52" spans="1:6" ht="12.75" customHeight="1">
      <c r="A52" s="369" t="s">
        <v>323</v>
      </c>
      <c r="B52" s="374">
        <v>93.722530000000006</v>
      </c>
      <c r="C52" s="374">
        <v>891.47425999999996</v>
      </c>
      <c r="D52" s="375">
        <v>0</v>
      </c>
      <c r="E52" s="376">
        <v>0</v>
      </c>
      <c r="F52" s="45"/>
    </row>
    <row r="53" spans="1:6" ht="12.75" customHeight="1">
      <c r="A53" s="764" t="s">
        <v>725</v>
      </c>
      <c r="B53" s="769">
        <v>2903.03197</v>
      </c>
      <c r="C53" s="769">
        <v>27833.553919999998</v>
      </c>
      <c r="D53" s="770">
        <v>0.10098</v>
      </c>
      <c r="E53" s="771">
        <v>5.8044000000000002</v>
      </c>
    </row>
    <row r="54" spans="1:6" ht="24.75" customHeight="1">
      <c r="A54" s="1000" t="s">
        <v>27</v>
      </c>
      <c r="B54" s="1000"/>
      <c r="C54" s="1000"/>
      <c r="D54" s="1000"/>
      <c r="E54" s="1000"/>
      <c r="F54" s="906"/>
    </row>
    <row r="55" spans="1:6">
      <c r="A55" s="626" t="s">
        <v>28</v>
      </c>
      <c r="B55" s="179"/>
      <c r="C55" s="179"/>
      <c r="D55" s="179"/>
      <c r="E55" s="179"/>
      <c r="F55" s="179"/>
    </row>
    <row r="56" spans="1:6" ht="12.75" customHeight="1">
      <c r="A56" s="17" t="s">
        <v>728</v>
      </c>
    </row>
    <row r="57" spans="1:6" ht="12.75" customHeight="1"/>
    <row r="58" spans="1:6" ht="12.75" customHeight="1">
      <c r="A58" s="328" t="s">
        <v>811</v>
      </c>
      <c r="D58" s="142" t="str">
        <f t="shared" ref="D58:D59" si="0">E1</f>
        <v>Listopad 2019.</v>
      </c>
    </row>
    <row r="59" spans="1:6" ht="12.75" customHeight="1">
      <c r="A59" s="627" t="s">
        <v>812</v>
      </c>
      <c r="D59" s="596" t="str">
        <f t="shared" si="0"/>
        <v>October 2019</v>
      </c>
    </row>
    <row r="60" spans="1:6" ht="12.75" customHeight="1">
      <c r="D60" s="66" t="s">
        <v>681</v>
      </c>
    </row>
    <row r="61" spans="1:6" ht="42.75" customHeight="1">
      <c r="A61" s="995" t="s">
        <v>726</v>
      </c>
      <c r="B61" s="996" t="s">
        <v>729</v>
      </c>
      <c r="C61" s="996"/>
      <c r="D61" s="996"/>
      <c r="E61" s="902"/>
    </row>
    <row r="62" spans="1:6" ht="60">
      <c r="A62" s="995"/>
      <c r="B62" s="761" t="s">
        <v>722</v>
      </c>
      <c r="C62" s="761" t="s">
        <v>727</v>
      </c>
      <c r="D62" s="761" t="s">
        <v>730</v>
      </c>
    </row>
    <row r="63" spans="1:6" ht="12.75" customHeight="1">
      <c r="A63" s="366" t="s">
        <v>142</v>
      </c>
      <c r="B63" s="367">
        <v>0</v>
      </c>
      <c r="C63" s="367">
        <v>3.6293800000000003</v>
      </c>
      <c r="D63" s="367">
        <v>2297.1046799999995</v>
      </c>
    </row>
    <row r="64" spans="1:6" ht="12.75" customHeight="1">
      <c r="A64" s="368" t="s">
        <v>143</v>
      </c>
      <c r="B64" s="367">
        <v>8525.2547500000001</v>
      </c>
      <c r="C64" s="367">
        <v>83484.133950000003</v>
      </c>
      <c r="D64" s="367">
        <v>2442917.7265799996</v>
      </c>
    </row>
    <row r="65" spans="1:4" ht="12.75" customHeight="1">
      <c r="A65" s="368" t="s">
        <v>144</v>
      </c>
      <c r="B65" s="367">
        <v>20730.984690000001</v>
      </c>
      <c r="C65" s="367">
        <v>202918.27569000004</v>
      </c>
      <c r="D65" s="367">
        <v>806345.58759999985</v>
      </c>
    </row>
    <row r="66" spans="1:4" ht="12.75" customHeight="1">
      <c r="A66" s="762" t="s">
        <v>317</v>
      </c>
      <c r="B66" s="763">
        <v>29256.239440000001</v>
      </c>
      <c r="C66" s="763">
        <v>286406.03902000003</v>
      </c>
      <c r="D66" s="763">
        <v>3251560.4188599992</v>
      </c>
    </row>
    <row r="67" spans="1:4" ht="12.75" customHeight="1">
      <c r="A67" s="368" t="s">
        <v>145</v>
      </c>
      <c r="B67" s="367">
        <v>0</v>
      </c>
      <c r="C67" s="367">
        <v>0</v>
      </c>
      <c r="D67" s="367">
        <v>460.13228999999995</v>
      </c>
    </row>
    <row r="68" spans="1:4" ht="12.75" customHeight="1">
      <c r="A68" s="368" t="s">
        <v>146</v>
      </c>
      <c r="B68" s="367">
        <v>4310.83133</v>
      </c>
      <c r="C68" s="367">
        <v>35861.676240000001</v>
      </c>
      <c r="D68" s="367">
        <v>967450.36257999996</v>
      </c>
    </row>
    <row r="69" spans="1:4" ht="12.75" customHeight="1">
      <c r="A69" s="368" t="s">
        <v>147</v>
      </c>
      <c r="B69" s="367">
        <v>5911.7069900000006</v>
      </c>
      <c r="C69" s="367">
        <v>59723.393820000005</v>
      </c>
      <c r="D69" s="367">
        <v>236875.85148000001</v>
      </c>
    </row>
    <row r="70" spans="1:4" ht="12.75" customHeight="1">
      <c r="A70" s="762" t="s">
        <v>318</v>
      </c>
      <c r="B70" s="763">
        <v>10222.53832</v>
      </c>
      <c r="C70" s="763">
        <v>95585.070059999998</v>
      </c>
      <c r="D70" s="763">
        <v>1204786.34635</v>
      </c>
    </row>
    <row r="71" spans="1:4">
      <c r="A71" s="368" t="s">
        <v>148</v>
      </c>
      <c r="B71" s="367">
        <v>222.22221999999999</v>
      </c>
      <c r="C71" s="367">
        <v>603.66323</v>
      </c>
      <c r="D71" s="367">
        <v>2183.1027400000003</v>
      </c>
    </row>
    <row r="72" spans="1:4">
      <c r="A72" s="368" t="s">
        <v>149</v>
      </c>
      <c r="B72" s="367">
        <v>6195.9207000000006</v>
      </c>
      <c r="C72" s="367">
        <v>48534.923150000002</v>
      </c>
      <c r="D72" s="367">
        <v>1441596.2970499999</v>
      </c>
    </row>
    <row r="73" spans="1:4">
      <c r="A73" s="368" t="s">
        <v>150</v>
      </c>
      <c r="B73" s="367">
        <v>10039.35871</v>
      </c>
      <c r="C73" s="367">
        <v>93278.806190000003</v>
      </c>
      <c r="D73" s="367">
        <v>353883.74544999987</v>
      </c>
    </row>
    <row r="74" spans="1:4">
      <c r="A74" s="762" t="s">
        <v>319</v>
      </c>
      <c r="B74" s="763">
        <v>16457.501629999999</v>
      </c>
      <c r="C74" s="763">
        <v>142417.39257</v>
      </c>
      <c r="D74" s="763">
        <v>1797663.1452399998</v>
      </c>
    </row>
    <row r="75" spans="1:4">
      <c r="A75" s="368" t="s">
        <v>151</v>
      </c>
      <c r="B75" s="367">
        <v>36.802690000000005</v>
      </c>
      <c r="C75" s="367">
        <v>575.32077000000004</v>
      </c>
      <c r="D75" s="367">
        <v>2514.8679400000001</v>
      </c>
    </row>
    <row r="76" spans="1:4">
      <c r="A76" s="368" t="s">
        <v>152</v>
      </c>
      <c r="B76" s="367">
        <v>6618.6292999999996</v>
      </c>
      <c r="C76" s="367">
        <v>70554.812510000003</v>
      </c>
      <c r="D76" s="367">
        <v>1909146.2890599996</v>
      </c>
    </row>
    <row r="77" spans="1:4">
      <c r="A77" s="368" t="s">
        <v>153</v>
      </c>
      <c r="B77" s="367">
        <v>12173.526890000001</v>
      </c>
      <c r="C77" s="367">
        <v>171060.47743999999</v>
      </c>
      <c r="D77" s="367">
        <v>744508.9140799999</v>
      </c>
    </row>
    <row r="78" spans="1:4">
      <c r="A78" s="762" t="s">
        <v>320</v>
      </c>
      <c r="B78" s="763">
        <v>18828.958880000002</v>
      </c>
      <c r="C78" s="763">
        <v>242190.61072</v>
      </c>
      <c r="D78" s="763">
        <v>2656170.0710799997</v>
      </c>
    </row>
    <row r="79" spans="1:4">
      <c r="A79" s="369" t="s">
        <v>321</v>
      </c>
      <c r="B79" s="370">
        <v>259.02490999999998</v>
      </c>
      <c r="C79" s="370">
        <v>1182.61338</v>
      </c>
      <c r="D79" s="370">
        <v>7455.2076500000003</v>
      </c>
    </row>
    <row r="80" spans="1:4">
      <c r="A80" s="369" t="s">
        <v>322</v>
      </c>
      <c r="B80" s="370">
        <v>25650.636080000004</v>
      </c>
      <c r="C80" s="370">
        <v>238435.54584999999</v>
      </c>
      <c r="D80" s="370">
        <v>6761110.6752699986</v>
      </c>
    </row>
    <row r="81" spans="1:5">
      <c r="A81" s="369" t="s">
        <v>323</v>
      </c>
      <c r="B81" s="370">
        <v>48855.577280000005</v>
      </c>
      <c r="C81" s="370">
        <v>526980.95314000011</v>
      </c>
      <c r="D81" s="370">
        <v>2141614.0986099998</v>
      </c>
    </row>
    <row r="82" spans="1:5">
      <c r="A82" s="764" t="s">
        <v>731</v>
      </c>
      <c r="B82" s="765">
        <v>74765.238270000002</v>
      </c>
      <c r="C82" s="765">
        <v>766599.1123700001</v>
      </c>
      <c r="D82" s="765">
        <v>8910179.9815299995</v>
      </c>
    </row>
    <row r="83" spans="1:5">
      <c r="A83" s="17" t="s">
        <v>728</v>
      </c>
    </row>
    <row r="85" spans="1:5">
      <c r="A85" s="683" t="s">
        <v>97</v>
      </c>
      <c r="E85" s="14" t="s">
        <v>1021</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7" width="11.140625" customWidth="1"/>
    <col min="8" max="8" width="11.28515625" customWidth="1"/>
    <col min="9" max="9" width="12.140625" customWidth="1"/>
  </cols>
  <sheetData>
    <row r="1" spans="1:8" ht="12.75" customHeight="1">
      <c r="A1" s="141" t="s">
        <v>813</v>
      </c>
      <c r="G1" s="142" t="str">
        <f>Naslovnica!A20</f>
        <v>Listopad 2019.</v>
      </c>
    </row>
    <row r="2" spans="1:8" ht="12.75" customHeight="1">
      <c r="A2" s="594" t="s">
        <v>814</v>
      </c>
      <c r="G2" s="596" t="str">
        <f>Naslovnica!A24</f>
        <v>October 2019</v>
      </c>
    </row>
    <row r="3" spans="1:8" ht="12.75" customHeight="1">
      <c r="E3" s="14" t="s">
        <v>411</v>
      </c>
      <c r="F3" s="329"/>
      <c r="G3" s="329"/>
    </row>
    <row r="4" spans="1:8" ht="16.5" customHeight="1">
      <c r="A4" s="1002" t="s">
        <v>710</v>
      </c>
      <c r="B4" s="1009" t="s">
        <v>709</v>
      </c>
      <c r="C4" s="1009"/>
      <c r="D4" s="1009"/>
      <c r="E4" s="1009"/>
      <c r="F4" s="274"/>
      <c r="G4" s="274"/>
    </row>
    <row r="5" spans="1:8" ht="12.75" customHeight="1">
      <c r="A5" s="1002"/>
      <c r="B5" s="1007" t="str">
        <f>Naslovnica!A20</f>
        <v>Listopad 2019.</v>
      </c>
      <c r="C5" s="1007"/>
      <c r="D5" s="1008" t="s">
        <v>19</v>
      </c>
      <c r="E5" s="1008"/>
    </row>
    <row r="6" spans="1:8" ht="12.75" customHeight="1">
      <c r="A6" s="1002"/>
      <c r="B6" s="1005" t="str">
        <f>Naslovnica!A24</f>
        <v>October 2019</v>
      </c>
      <c r="C6" s="1005"/>
      <c r="D6" s="1006" t="s">
        <v>48</v>
      </c>
      <c r="E6" s="1006"/>
    </row>
    <row r="7" spans="1:8" ht="12.75" customHeight="1">
      <c r="A7" s="1002"/>
      <c r="B7" s="856" t="s">
        <v>29</v>
      </c>
      <c r="C7" s="772" t="s">
        <v>30</v>
      </c>
      <c r="D7" s="772" t="s">
        <v>175</v>
      </c>
      <c r="E7" s="772" t="s">
        <v>173</v>
      </c>
    </row>
    <row r="8" spans="1:8" ht="12.75" customHeight="1">
      <c r="A8" s="1002"/>
      <c r="B8" s="855" t="s">
        <v>31</v>
      </c>
      <c r="C8" s="773" t="s">
        <v>32</v>
      </c>
      <c r="D8" s="773" t="s">
        <v>31</v>
      </c>
      <c r="E8" s="773" t="s">
        <v>174</v>
      </c>
    </row>
    <row r="9" spans="1:8" ht="12.75" customHeight="1">
      <c r="A9" s="377" t="s">
        <v>142</v>
      </c>
      <c r="B9" s="378">
        <v>338839.20085000002</v>
      </c>
      <c r="C9" s="379">
        <v>3.0467249421201616E-3</v>
      </c>
      <c r="D9" s="378">
        <v>3129.3969500000239</v>
      </c>
      <c r="E9" s="379">
        <v>9.3217323820908859E-3</v>
      </c>
      <c r="H9" s="54"/>
    </row>
    <row r="10" spans="1:8" ht="12.75" customHeight="1">
      <c r="A10" s="377" t="s">
        <v>143</v>
      </c>
      <c r="B10" s="378">
        <v>39925038.083109997</v>
      </c>
      <c r="C10" s="379">
        <v>0.35899213856532897</v>
      </c>
      <c r="D10" s="378">
        <v>252886.55131999403</v>
      </c>
      <c r="E10" s="379">
        <v>6.3744097951772272E-3</v>
      </c>
      <c r="H10" s="54"/>
    </row>
    <row r="11" spans="1:8" ht="12.75" customHeight="1">
      <c r="A11" s="377" t="s">
        <v>144</v>
      </c>
      <c r="B11" s="378">
        <v>2233346.42613</v>
      </c>
      <c r="C11" s="379">
        <v>2.0081478895641165E-2</v>
      </c>
      <c r="D11" s="378">
        <v>26282.880559999961</v>
      </c>
      <c r="E11" s="379">
        <v>1.1908529146229085E-2</v>
      </c>
      <c r="H11" s="54"/>
    </row>
    <row r="12" spans="1:8" ht="12.75" customHeight="1">
      <c r="A12" s="774" t="s">
        <v>711</v>
      </c>
      <c r="B12" s="775">
        <v>42497223.710089996</v>
      </c>
      <c r="C12" s="776">
        <v>0.38212034240309029</v>
      </c>
      <c r="D12" s="775">
        <v>282298.82882998884</v>
      </c>
      <c r="E12" s="776">
        <v>6.6871806505406362E-3</v>
      </c>
      <c r="H12" s="54"/>
    </row>
    <row r="13" spans="1:8" ht="12.75" customHeight="1">
      <c r="A13" s="377" t="s">
        <v>145</v>
      </c>
      <c r="B13" s="378">
        <v>111441.11578000001</v>
      </c>
      <c r="C13" s="379">
        <v>1.0020399828971757E-3</v>
      </c>
      <c r="D13" s="378">
        <v>2966.1393000000098</v>
      </c>
      <c r="E13" s="379">
        <v>2.7343995788253528E-2</v>
      </c>
      <c r="H13" s="54"/>
    </row>
    <row r="14" spans="1:8" ht="12.75" customHeight="1">
      <c r="A14" s="377" t="s">
        <v>146</v>
      </c>
      <c r="B14" s="378">
        <v>14974073.432329999</v>
      </c>
      <c r="C14" s="379">
        <v>0.1346416910941037</v>
      </c>
      <c r="D14" s="378">
        <v>164638.50568999909</v>
      </c>
      <c r="E14" s="379">
        <v>1.1117136238185443E-2</v>
      </c>
      <c r="H14" s="54"/>
    </row>
    <row r="15" spans="1:8" ht="12.75" customHeight="1">
      <c r="A15" s="377" t="s">
        <v>147</v>
      </c>
      <c r="B15" s="378">
        <v>612749.54376000003</v>
      </c>
      <c r="C15" s="379">
        <v>5.5096320424648446E-3</v>
      </c>
      <c r="D15" s="378">
        <v>5199.266500000027</v>
      </c>
      <c r="E15" s="379">
        <v>8.5577551267828067E-3</v>
      </c>
      <c r="H15" s="54"/>
    </row>
    <row r="16" spans="1:8" ht="12.75" customHeight="1">
      <c r="A16" s="777" t="s">
        <v>712</v>
      </c>
      <c r="B16" s="775">
        <v>15698264.091869999</v>
      </c>
      <c r="C16" s="776">
        <v>0.14115336311946572</v>
      </c>
      <c r="D16" s="775">
        <v>172803.91148999892</v>
      </c>
      <c r="E16" s="776">
        <v>1.1130356812764752E-2</v>
      </c>
      <c r="H16" s="54"/>
    </row>
    <row r="17" spans="1:9" ht="12.75" customHeight="1">
      <c r="A17" s="377" t="s">
        <v>148</v>
      </c>
      <c r="B17" s="378">
        <v>121691.65615000001</v>
      </c>
      <c r="C17" s="379">
        <v>1.0942092978322385E-3</v>
      </c>
      <c r="D17" s="378">
        <v>4407.5823900000105</v>
      </c>
      <c r="E17" s="379">
        <v>3.758039986758388E-2</v>
      </c>
      <c r="H17" s="54"/>
    </row>
    <row r="18" spans="1:9" ht="12.75" customHeight="1">
      <c r="A18" s="377" t="s">
        <v>149</v>
      </c>
      <c r="B18" s="378">
        <v>17792620.857749999</v>
      </c>
      <c r="C18" s="379">
        <v>0.15998509504510403</v>
      </c>
      <c r="D18" s="378">
        <v>164098.37997999787</v>
      </c>
      <c r="E18" s="379">
        <v>9.30868597677037E-3</v>
      </c>
      <c r="H18" s="54"/>
    </row>
    <row r="19" spans="1:9" ht="12.75" customHeight="1">
      <c r="A19" s="377" t="s">
        <v>150</v>
      </c>
      <c r="B19" s="378">
        <v>883993.53813999996</v>
      </c>
      <c r="C19" s="379">
        <v>7.9485642587041536E-3</v>
      </c>
      <c r="D19" s="378">
        <v>9209.4945800000569</v>
      </c>
      <c r="E19" s="379">
        <v>1.0527734985335657E-2</v>
      </c>
      <c r="H19" s="54"/>
    </row>
    <row r="20" spans="1:9" ht="12.75" customHeight="1">
      <c r="A20" s="774" t="s">
        <v>713</v>
      </c>
      <c r="B20" s="775">
        <v>18798306.052039996</v>
      </c>
      <c r="C20" s="776">
        <v>0.16902786860164037</v>
      </c>
      <c r="D20" s="775">
        <v>177715.45694999769</v>
      </c>
      <c r="E20" s="776">
        <v>9.5440290168271602E-3</v>
      </c>
      <c r="H20" s="54"/>
    </row>
    <row r="21" spans="1:9" ht="12.75" customHeight="1">
      <c r="A21" s="377" t="s">
        <v>151</v>
      </c>
      <c r="B21" s="378">
        <v>224912.34403000001</v>
      </c>
      <c r="C21" s="379">
        <v>2.0223340352235738E-3</v>
      </c>
      <c r="D21" s="378">
        <v>4223.4886100000294</v>
      </c>
      <c r="E21" s="379">
        <v>1.9137752116943796E-2</v>
      </c>
      <c r="H21" s="54"/>
    </row>
    <row r="22" spans="1:9" ht="12.75" customHeight="1">
      <c r="A22" s="377" t="s">
        <v>152</v>
      </c>
      <c r="B22" s="378">
        <v>32142399.765900001</v>
      </c>
      <c r="C22" s="379">
        <v>0.28901334562442427</v>
      </c>
      <c r="D22" s="378">
        <v>243249.29748000205</v>
      </c>
      <c r="E22" s="379">
        <v>7.6255729042320475E-3</v>
      </c>
      <c r="H22" s="54"/>
    </row>
    <row r="23" spans="1:9" ht="12.75" customHeight="1">
      <c r="A23" s="377" t="s">
        <v>153</v>
      </c>
      <c r="B23" s="378">
        <v>1853134.66726</v>
      </c>
      <c r="C23" s="379">
        <v>1.6662746216155787E-2</v>
      </c>
      <c r="D23" s="378">
        <v>17353.106789999874</v>
      </c>
      <c r="E23" s="379">
        <v>9.4527078622343996E-3</v>
      </c>
      <c r="H23" s="54"/>
    </row>
    <row r="24" spans="1:9" ht="12.75" customHeight="1">
      <c r="A24" s="774" t="s">
        <v>714</v>
      </c>
      <c r="B24" s="775">
        <v>34220446.77719</v>
      </c>
      <c r="C24" s="776">
        <v>0.30769842587580365</v>
      </c>
      <c r="D24" s="775">
        <v>264825.89288000017</v>
      </c>
      <c r="E24" s="776">
        <v>7.799176866247981E-3</v>
      </c>
      <c r="H24" s="54"/>
    </row>
    <row r="25" spans="1:9" ht="12.75" customHeight="1">
      <c r="A25" s="380" t="s">
        <v>715</v>
      </c>
      <c r="B25" s="381">
        <v>796884.31681000011</v>
      </c>
      <c r="C25" s="382">
        <v>7.1653082580731501E-3</v>
      </c>
      <c r="D25" s="381">
        <v>14726.607250000234</v>
      </c>
      <c r="E25" s="382">
        <v>1.8828181414058509E-2</v>
      </c>
      <c r="H25" s="54"/>
    </row>
    <row r="26" spans="1:9" ht="12.75" customHeight="1">
      <c r="A26" s="380" t="s">
        <v>716</v>
      </c>
      <c r="B26" s="381">
        <v>104834132.13908999</v>
      </c>
      <c r="C26" s="382">
        <v>0.94263227032896091</v>
      </c>
      <c r="D26" s="381">
        <v>824872.73446998</v>
      </c>
      <c r="E26" s="382">
        <v>7.9307625031828088E-3</v>
      </c>
      <c r="H26" s="54"/>
    </row>
    <row r="27" spans="1:9" ht="12.75" customHeight="1">
      <c r="A27" s="380" t="s">
        <v>717</v>
      </c>
      <c r="B27" s="381">
        <v>5583224.1752899997</v>
      </c>
      <c r="C27" s="382">
        <v>5.020242141296595E-2</v>
      </c>
      <c r="D27" s="381">
        <v>58044.748429999687</v>
      </c>
      <c r="E27" s="382">
        <v>1.0505495649213215E-2</v>
      </c>
      <c r="H27" s="54"/>
    </row>
    <row r="28" spans="1:9" ht="18.75" customHeight="1">
      <c r="A28" s="764" t="s">
        <v>718</v>
      </c>
      <c r="B28" s="778">
        <v>111214240.63118999</v>
      </c>
      <c r="C28" s="779">
        <v>1</v>
      </c>
      <c r="D28" s="778">
        <v>897644.09014998376</v>
      </c>
      <c r="E28" s="779">
        <v>8.1369813635978616E-3</v>
      </c>
    </row>
    <row r="29" spans="1:9" ht="12.75" customHeight="1">
      <c r="A29" s="20" t="s">
        <v>719</v>
      </c>
    </row>
    <row r="30" spans="1:9" ht="12.75" customHeight="1"/>
    <row r="31" spans="1:9" ht="12.75" customHeight="1"/>
    <row r="32" spans="1:9" s="274" customFormat="1" ht="12.75" customHeight="1">
      <c r="A32" s="156" t="s">
        <v>815</v>
      </c>
      <c r="I32" s="142" t="str">
        <f>Naslovnica!A20</f>
        <v>Listopad 2019.</v>
      </c>
    </row>
    <row r="33" spans="1:9" s="274" customFormat="1" ht="12.75" customHeight="1">
      <c r="A33" s="624" t="s">
        <v>816</v>
      </c>
      <c r="I33" s="596" t="str">
        <f>Naslovnica!A24</f>
        <v>October 2019</v>
      </c>
    </row>
    <row r="34" spans="1:9" s="274" customFormat="1" ht="12.75" customHeight="1"/>
    <row r="35" spans="1:9" s="274" customFormat="1" ht="15" customHeight="1">
      <c r="A35" s="833"/>
      <c r="B35" s="1001" t="s">
        <v>1047</v>
      </c>
      <c r="C35" s="1001"/>
      <c r="D35" s="1001"/>
      <c r="E35" s="1001"/>
      <c r="F35" s="1001" t="s">
        <v>1048</v>
      </c>
      <c r="G35" s="1001"/>
      <c r="H35" s="1001"/>
      <c r="I35" s="1001"/>
    </row>
    <row r="36" spans="1:9" s="274" customFormat="1" ht="22.5">
      <c r="A36" s="1002" t="s">
        <v>677</v>
      </c>
      <c r="B36" s="949" t="s">
        <v>77</v>
      </c>
      <c r="C36" s="948" t="s">
        <v>118</v>
      </c>
      <c r="D36" s="948" t="s">
        <v>120</v>
      </c>
      <c r="E36" s="948" t="s">
        <v>122</v>
      </c>
      <c r="F36" s="948" t="s">
        <v>786</v>
      </c>
      <c r="G36" s="946" t="s">
        <v>69</v>
      </c>
      <c r="H36" s="946" t="s">
        <v>53</v>
      </c>
      <c r="I36" s="946" t="s">
        <v>791</v>
      </c>
    </row>
    <row r="37" spans="1:9" s="274" customFormat="1" ht="34.5" customHeight="1">
      <c r="A37" s="1002"/>
      <c r="B37" s="802" t="s">
        <v>785</v>
      </c>
      <c r="C37" s="947" t="s">
        <v>119</v>
      </c>
      <c r="D37" s="947" t="s">
        <v>121</v>
      </c>
      <c r="E37" s="947" t="s">
        <v>123</v>
      </c>
      <c r="F37" s="947" t="s">
        <v>792</v>
      </c>
      <c r="G37" s="947" t="s">
        <v>56</v>
      </c>
      <c r="H37" s="947" t="s">
        <v>57</v>
      </c>
      <c r="I37" s="950" t="s">
        <v>790</v>
      </c>
    </row>
    <row r="38" spans="1:9" s="274" customFormat="1">
      <c r="A38" s="383" t="s">
        <v>142</v>
      </c>
      <c r="B38" s="384">
        <v>148.6096</v>
      </c>
      <c r="C38" s="385">
        <v>147.1814</v>
      </c>
      <c r="D38" s="384">
        <v>148.7216</v>
      </c>
      <c r="E38" s="951">
        <v>1.5401999999999987</v>
      </c>
      <c r="F38" s="952">
        <v>5.4715499026054548E-3</v>
      </c>
      <c r="G38" s="852">
        <v>0.11102754437655271</v>
      </c>
      <c r="H38" s="852">
        <v>0.10403153492815709</v>
      </c>
      <c r="I38" s="852">
        <v>7.9203578696312116E-2</v>
      </c>
    </row>
    <row r="39" spans="1:9" s="274" customFormat="1">
      <c r="A39" s="383" t="s">
        <v>145</v>
      </c>
      <c r="B39" s="384">
        <v>152.41759999999999</v>
      </c>
      <c r="C39" s="385">
        <v>149.37979999999999</v>
      </c>
      <c r="D39" s="384">
        <v>152.92760000000001</v>
      </c>
      <c r="E39" s="951">
        <v>3.5478000000000236</v>
      </c>
      <c r="F39" s="952">
        <v>1.1509570071799535E-2</v>
      </c>
      <c r="G39" s="852">
        <v>0.14642711814432641</v>
      </c>
      <c r="H39" s="852">
        <v>0.1390573072476482</v>
      </c>
      <c r="I39" s="852">
        <v>8.4470184612918997E-2</v>
      </c>
    </row>
    <row r="40" spans="1:9" s="274" customFormat="1">
      <c r="A40" s="383" t="s">
        <v>148</v>
      </c>
      <c r="B40" s="384">
        <v>157.89439999999999</v>
      </c>
      <c r="C40" s="385">
        <v>154.8947</v>
      </c>
      <c r="D40" s="384">
        <v>158.32249999999999</v>
      </c>
      <c r="E40" s="951">
        <v>3.4277999999999906</v>
      </c>
      <c r="F40" s="952">
        <v>9.1401041643364156E-3</v>
      </c>
      <c r="G40" s="852">
        <v>0.13270313875352335</v>
      </c>
      <c r="H40" s="852">
        <v>0.13032646761524869</v>
      </c>
      <c r="I40" s="852">
        <v>9.186151069431725E-2</v>
      </c>
    </row>
    <row r="41" spans="1:9" s="274" customFormat="1">
      <c r="A41" s="383" t="s">
        <v>151</v>
      </c>
      <c r="B41" s="384">
        <v>148.4864</v>
      </c>
      <c r="C41" s="385">
        <v>145.58949999999999</v>
      </c>
      <c r="D41" s="384">
        <v>149.1558</v>
      </c>
      <c r="E41" s="951">
        <v>3.5663000000000125</v>
      </c>
      <c r="F41" s="952">
        <v>9.3061794907873807E-3</v>
      </c>
      <c r="G41" s="852">
        <v>0.10666796845595639</v>
      </c>
      <c r="H41" s="852">
        <v>8.9280788755538687E-2</v>
      </c>
      <c r="I41" s="852">
        <v>7.9031376699572053E-2</v>
      </c>
    </row>
    <row r="42" spans="1:9" s="274" customFormat="1">
      <c r="A42" s="780" t="s">
        <v>154</v>
      </c>
      <c r="B42" s="781">
        <v>150.5252372197638</v>
      </c>
      <c r="C42" s="782">
        <v>148.2300732234032</v>
      </c>
      <c r="D42" s="781">
        <v>150.87413135133173</v>
      </c>
      <c r="E42" s="953">
        <v>2.6440581279285311</v>
      </c>
      <c r="F42" s="954">
        <v>8.1603435815174041E-3</v>
      </c>
      <c r="G42" s="925">
        <v>0.11864487729862061</v>
      </c>
      <c r="H42" s="925">
        <v>0.1092891097796016</v>
      </c>
      <c r="I42" s="925">
        <v>8.1866426586540086E-2</v>
      </c>
    </row>
    <row r="43" spans="1:9" s="274" customFormat="1">
      <c r="A43" s="383" t="s">
        <v>143</v>
      </c>
      <c r="B43" s="384">
        <v>259.2765</v>
      </c>
      <c r="C43" s="385">
        <v>257.97519999999997</v>
      </c>
      <c r="D43" s="384">
        <v>259.50259999999997</v>
      </c>
      <c r="E43" s="951">
        <v>1.5274000000000001</v>
      </c>
      <c r="F43" s="952">
        <v>2.4105655066826159E-3</v>
      </c>
      <c r="G43" s="853">
        <v>7.6271520635941892E-2</v>
      </c>
      <c r="H43" s="853">
        <v>7.3884837467522724E-2</v>
      </c>
      <c r="I43" s="853">
        <v>5.5901162237532498E-2</v>
      </c>
    </row>
    <row r="44" spans="1:9" s="274" customFormat="1">
      <c r="A44" s="383" t="s">
        <v>146</v>
      </c>
      <c r="B44" s="384">
        <v>279.66699999999997</v>
      </c>
      <c r="C44" s="385">
        <v>276.03039999999999</v>
      </c>
      <c r="D44" s="384">
        <v>280.35410000000002</v>
      </c>
      <c r="E44" s="951">
        <v>4.3237000000000307</v>
      </c>
      <c r="F44" s="952">
        <v>6.1632522515424615E-3</v>
      </c>
      <c r="G44" s="853">
        <v>9.864583877581401E-2</v>
      </c>
      <c r="H44" s="853">
        <v>9.6490815364758342E-2</v>
      </c>
      <c r="I44" s="853">
        <v>6.0474911081832117E-2</v>
      </c>
    </row>
    <row r="45" spans="1:9" s="274" customFormat="1">
      <c r="A45" s="383" t="s">
        <v>149</v>
      </c>
      <c r="B45" s="384">
        <v>248.31469999999999</v>
      </c>
      <c r="C45" s="385">
        <v>245.96270000000001</v>
      </c>
      <c r="D45" s="384">
        <v>248.9872</v>
      </c>
      <c r="E45" s="951">
        <v>3.0244999999999891</v>
      </c>
      <c r="F45" s="952">
        <v>4.7088640988157682E-3</v>
      </c>
      <c r="G45" s="853">
        <v>9.6136469078023978E-2</v>
      </c>
      <c r="H45" s="853">
        <v>9.9221559934572934E-2</v>
      </c>
      <c r="I45" s="853">
        <v>5.3300156607234861E-2</v>
      </c>
    </row>
    <row r="46" spans="1:9" s="274" customFormat="1">
      <c r="A46" s="383" t="s">
        <v>152</v>
      </c>
      <c r="B46" s="384">
        <v>270.2423</v>
      </c>
      <c r="C46" s="385">
        <v>268.1669</v>
      </c>
      <c r="D46" s="384">
        <v>270.80189999999999</v>
      </c>
      <c r="E46" s="951">
        <v>2.6349999999999909</v>
      </c>
      <c r="F46" s="952">
        <v>3.5009348327790235E-3</v>
      </c>
      <c r="G46" s="853">
        <v>8.1204902668781775E-2</v>
      </c>
      <c r="H46" s="853">
        <v>7.2024229826329167E-2</v>
      </c>
      <c r="I46" s="853">
        <v>5.840137012036517E-2</v>
      </c>
    </row>
    <row r="47" spans="1:9" s="274" customFormat="1">
      <c r="A47" s="780" t="s">
        <v>155</v>
      </c>
      <c r="B47" s="781">
        <v>263.69068086756687</v>
      </c>
      <c r="C47" s="782">
        <v>261.63812494339618</v>
      </c>
      <c r="D47" s="781">
        <v>264.12554638588563</v>
      </c>
      <c r="E47" s="953">
        <v>2.487421442489449</v>
      </c>
      <c r="F47" s="954">
        <v>3.7065246979959277E-3</v>
      </c>
      <c r="G47" s="925">
        <v>8.426548443990356E-2</v>
      </c>
      <c r="H47" s="925">
        <v>8.0440369416733049E-2</v>
      </c>
      <c r="I47" s="925">
        <v>5.691937078395104E-2</v>
      </c>
    </row>
    <row r="48" spans="1:9" s="274" customFormat="1">
      <c r="A48" s="383" t="s">
        <v>144</v>
      </c>
      <c r="B48" s="384">
        <v>133.03100000000001</v>
      </c>
      <c r="C48" s="385">
        <v>132.77930000000001</v>
      </c>
      <c r="D48" s="384">
        <v>133.0908</v>
      </c>
      <c r="E48" s="951">
        <v>0.31149999999999523</v>
      </c>
      <c r="F48" s="952">
        <v>1.9220369977059892E-3</v>
      </c>
      <c r="G48" s="853">
        <v>5.5163464634879533E-2</v>
      </c>
      <c r="H48" s="853">
        <v>5.8341607158768349E-2</v>
      </c>
      <c r="I48" s="853">
        <v>5.6451717061557716E-2</v>
      </c>
    </row>
    <row r="49" spans="1:9" s="274" customFormat="1">
      <c r="A49" s="383" t="s">
        <v>147</v>
      </c>
      <c r="B49" s="384">
        <v>139.8792</v>
      </c>
      <c r="C49" s="385">
        <v>139.8467</v>
      </c>
      <c r="D49" s="384">
        <v>140.0326</v>
      </c>
      <c r="E49" s="951">
        <v>0.18590000000000373</v>
      </c>
      <c r="F49" s="952">
        <v>2.0807993701832395E-4</v>
      </c>
      <c r="G49" s="853">
        <v>6.9293488647291568E-2</v>
      </c>
      <c r="H49" s="853">
        <v>7.3702729713672532E-2</v>
      </c>
      <c r="I49" s="853">
        <v>6.6704741755941654E-2</v>
      </c>
    </row>
    <row r="50" spans="1:9" s="274" customFormat="1">
      <c r="A50" s="383" t="s">
        <v>150</v>
      </c>
      <c r="B50" s="384">
        <v>135.76349999999999</v>
      </c>
      <c r="C50" s="385">
        <v>135.5943</v>
      </c>
      <c r="D50" s="384">
        <v>135.8278</v>
      </c>
      <c r="E50" s="951">
        <v>0.23349999999999227</v>
      </c>
      <c r="F50" s="952">
        <v>1.1695742557975564E-3</v>
      </c>
      <c r="G50" s="853">
        <v>6.7537124187631914E-2</v>
      </c>
      <c r="H50" s="853">
        <v>7.1499603012370461E-2</v>
      </c>
      <c r="I50" s="853">
        <v>6.0592759826071374E-2</v>
      </c>
    </row>
    <row r="51" spans="1:9" s="274" customFormat="1">
      <c r="A51" s="383" t="s">
        <v>153</v>
      </c>
      <c r="B51" s="384">
        <v>139.1747</v>
      </c>
      <c r="C51" s="385">
        <v>138.96440000000001</v>
      </c>
      <c r="D51" s="384">
        <v>139.24170000000001</v>
      </c>
      <c r="E51" s="951">
        <v>0.27729999999999677</v>
      </c>
      <c r="F51" s="952">
        <v>1.5818081981995302E-3</v>
      </c>
      <c r="G51" s="853">
        <v>4.9369283780828832E-2</v>
      </c>
      <c r="H51" s="853">
        <v>5.2819224100629114E-2</v>
      </c>
      <c r="I51" s="853">
        <v>6.566892571142513E-2</v>
      </c>
    </row>
    <row r="52" spans="1:9" s="274" customFormat="1">
      <c r="A52" s="780" t="s">
        <v>156</v>
      </c>
      <c r="B52" s="781">
        <v>136.25437893997517</v>
      </c>
      <c r="C52" s="782">
        <v>136.05459414156317</v>
      </c>
      <c r="D52" s="781">
        <v>136.31636343658454</v>
      </c>
      <c r="E52" s="953">
        <v>0.26176929502136659</v>
      </c>
      <c r="F52" s="954">
        <v>1.4678883561105582E-3</v>
      </c>
      <c r="G52" s="925">
        <v>5.6529585787253867E-2</v>
      </c>
      <c r="H52" s="925">
        <v>5.99913026116774E-2</v>
      </c>
      <c r="I52" s="925">
        <v>6.1329530638615237E-2</v>
      </c>
    </row>
    <row r="53" spans="1:9" s="274" customFormat="1" ht="12.75" customHeight="1">
      <c r="A53" s="23" t="s">
        <v>676</v>
      </c>
      <c r="G53" s="849"/>
      <c r="H53" s="849"/>
      <c r="I53" s="849"/>
    </row>
    <row r="54" spans="1:9" s="274" customFormat="1" ht="21" customHeight="1">
      <c r="A54" s="1003" t="s">
        <v>157</v>
      </c>
      <c r="B54" s="1003"/>
      <c r="C54" s="1003"/>
      <c r="D54" s="1003"/>
      <c r="E54" s="1003"/>
      <c r="F54" s="1003"/>
      <c r="G54" s="850"/>
      <c r="H54" s="850"/>
      <c r="I54" s="850"/>
    </row>
    <row r="55" spans="1:9" s="274" customFormat="1" ht="21" customHeight="1">
      <c r="A55" s="1004" t="s">
        <v>218</v>
      </c>
      <c r="B55" s="1004"/>
      <c r="C55" s="1004"/>
      <c r="D55" s="1004"/>
      <c r="E55" s="1004"/>
      <c r="F55" s="1004"/>
    </row>
    <row r="56" spans="1:9" s="274" customFormat="1" ht="12.75" customHeight="1">
      <c r="A56" s="183" t="s">
        <v>158</v>
      </c>
      <c r="B56" s="183"/>
      <c r="C56" s="183"/>
      <c r="D56" s="183"/>
      <c r="E56" s="183"/>
    </row>
    <row r="57" spans="1:9" s="274" customFormat="1" ht="12.75" customHeight="1">
      <c r="A57" s="625" t="s">
        <v>215</v>
      </c>
      <c r="B57" s="184"/>
      <c r="C57" s="184"/>
      <c r="D57" s="184"/>
      <c r="E57" s="184"/>
      <c r="F57" s="142"/>
    </row>
    <row r="58" spans="1:9" s="274" customFormat="1" ht="12.75" customHeight="1">
      <c r="F58" s="184"/>
    </row>
    <row r="59" spans="1:9" s="274" customFormat="1" ht="12.75" customHeight="1">
      <c r="A59" s="183"/>
    </row>
    <row r="60" spans="1:9" s="274" customFormat="1" ht="12.75" customHeight="1">
      <c r="A60" s="683" t="s">
        <v>97</v>
      </c>
    </row>
    <row r="61" spans="1:9" s="274" customFormat="1" ht="12.75" customHeight="1"/>
    <row r="62" spans="1:9" s="274" customFormat="1" ht="12.75" customHeight="1"/>
    <row r="63" spans="1:9" s="274" customFormat="1" ht="12.75" customHeight="1">
      <c r="I63" s="69" t="s">
        <v>1022</v>
      </c>
    </row>
  </sheetData>
  <mergeCells count="11">
    <mergeCell ref="A4:A8"/>
    <mergeCell ref="B6:C6"/>
    <mergeCell ref="D6:E6"/>
    <mergeCell ref="B5:C5"/>
    <mergeCell ref="D5:E5"/>
    <mergeCell ref="B4:E4"/>
    <mergeCell ref="B35:E35"/>
    <mergeCell ref="F35:I35"/>
    <mergeCell ref="A36:A37"/>
    <mergeCell ref="A54:F54"/>
    <mergeCell ref="A55:F55"/>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7109375" bestFit="1" customWidth="1"/>
    <col min="13" max="13" width="6.140625" bestFit="1" customWidth="1"/>
    <col min="14" max="14" width="8.7109375" bestFit="1"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5" t="s">
        <v>817</v>
      </c>
      <c r="AG1" s="142" t="str">
        <f>Naslovnica!A20</f>
        <v>Listopad 2019.</v>
      </c>
    </row>
    <row r="2" spans="1:33" ht="12.75" customHeight="1">
      <c r="A2" s="620" t="s">
        <v>818</v>
      </c>
      <c r="AG2" s="596" t="str">
        <f>Naslovnica!A24</f>
        <v>October 2019</v>
      </c>
    </row>
    <row r="3" spans="1:33" ht="12.75" customHeight="1">
      <c r="A3" s="68"/>
      <c r="AG3" s="67"/>
    </row>
    <row r="4" spans="1:33" ht="12.75" customHeight="1">
      <c r="I4" s="182"/>
      <c r="J4" s="182"/>
      <c r="K4" s="182"/>
      <c r="AG4" s="14" t="s">
        <v>640</v>
      </c>
    </row>
    <row r="5" spans="1:33" ht="15" customHeight="1">
      <c r="A5" s="783" t="s">
        <v>159</v>
      </c>
      <c r="B5" s="1010" t="s">
        <v>705</v>
      </c>
      <c r="C5" s="1010"/>
      <c r="D5" s="1010"/>
      <c r="E5" s="1010"/>
      <c r="F5" s="1010"/>
      <c r="G5" s="1010"/>
      <c r="H5" s="1010"/>
      <c r="I5" s="1010"/>
      <c r="J5" s="1011" t="s">
        <v>699</v>
      </c>
      <c r="K5" s="1011"/>
      <c r="L5" s="1010" t="s">
        <v>704</v>
      </c>
      <c r="M5" s="1010"/>
      <c r="N5" s="1010"/>
      <c r="O5" s="1010"/>
      <c r="P5" s="1010"/>
      <c r="Q5" s="1010"/>
      <c r="R5" s="1010"/>
      <c r="S5" s="1010"/>
      <c r="T5" s="1011" t="s">
        <v>700</v>
      </c>
      <c r="U5" s="1011"/>
      <c r="V5" s="1010" t="s">
        <v>703</v>
      </c>
      <c r="W5" s="1010"/>
      <c r="X5" s="1010"/>
      <c r="Y5" s="1010"/>
      <c r="Z5" s="1010"/>
      <c r="AA5" s="1010"/>
      <c r="AB5" s="1010"/>
      <c r="AC5" s="1010"/>
      <c r="AD5" s="1011" t="s">
        <v>701</v>
      </c>
      <c r="AE5" s="1011"/>
      <c r="AF5" s="1013" t="s">
        <v>702</v>
      </c>
      <c r="AG5" s="1013"/>
    </row>
    <row r="6" spans="1:33" ht="22.5" customHeight="1">
      <c r="A6" s="1012" t="s">
        <v>706</v>
      </c>
      <c r="B6" s="1001" t="s">
        <v>160</v>
      </c>
      <c r="C6" s="1001"/>
      <c r="D6" s="1001" t="s">
        <v>161</v>
      </c>
      <c r="E6" s="1001"/>
      <c r="F6" s="1001" t="s">
        <v>162</v>
      </c>
      <c r="G6" s="1001"/>
      <c r="H6" s="1001" t="s">
        <v>163</v>
      </c>
      <c r="I6" s="1001"/>
      <c r="J6" s="1011"/>
      <c r="K6" s="1011"/>
      <c r="L6" s="1001" t="s">
        <v>160</v>
      </c>
      <c r="M6" s="1001"/>
      <c r="N6" s="1001" t="s">
        <v>161</v>
      </c>
      <c r="O6" s="1001"/>
      <c r="P6" s="1001" t="s">
        <v>162</v>
      </c>
      <c r="Q6" s="1001"/>
      <c r="R6" s="1001" t="s">
        <v>163</v>
      </c>
      <c r="S6" s="1001"/>
      <c r="T6" s="1011"/>
      <c r="U6" s="1011"/>
      <c r="V6" s="1001" t="s">
        <v>160</v>
      </c>
      <c r="W6" s="1001"/>
      <c r="X6" s="1001" t="s">
        <v>161</v>
      </c>
      <c r="Y6" s="1001"/>
      <c r="Z6" s="1001" t="s">
        <v>162</v>
      </c>
      <c r="AA6" s="1001"/>
      <c r="AB6" s="1001" t="s">
        <v>163</v>
      </c>
      <c r="AC6" s="1001"/>
      <c r="AD6" s="1011"/>
      <c r="AE6" s="1011"/>
      <c r="AF6" s="1013"/>
      <c r="AG6" s="1013"/>
    </row>
    <row r="7" spans="1:33">
      <c r="A7" s="1012"/>
      <c r="B7" s="783" t="s">
        <v>33</v>
      </c>
      <c r="C7" s="783" t="s">
        <v>34</v>
      </c>
      <c r="D7" s="783" t="s">
        <v>33</v>
      </c>
      <c r="E7" s="783" t="s">
        <v>34</v>
      </c>
      <c r="F7" s="783" t="s">
        <v>33</v>
      </c>
      <c r="G7" s="783" t="s">
        <v>34</v>
      </c>
      <c r="H7" s="783" t="s">
        <v>33</v>
      </c>
      <c r="I7" s="783" t="s">
        <v>34</v>
      </c>
      <c r="J7" s="783" t="s">
        <v>33</v>
      </c>
      <c r="K7" s="783" t="s">
        <v>34</v>
      </c>
      <c r="L7" s="783" t="s">
        <v>33</v>
      </c>
      <c r="M7" s="783" t="s">
        <v>34</v>
      </c>
      <c r="N7" s="783" t="s">
        <v>33</v>
      </c>
      <c r="O7" s="783" t="s">
        <v>34</v>
      </c>
      <c r="P7" s="783" t="s">
        <v>33</v>
      </c>
      <c r="Q7" s="783" t="s">
        <v>34</v>
      </c>
      <c r="R7" s="783" t="s">
        <v>33</v>
      </c>
      <c r="S7" s="783" t="s">
        <v>34</v>
      </c>
      <c r="T7" s="783" t="s">
        <v>33</v>
      </c>
      <c r="U7" s="783" t="s">
        <v>34</v>
      </c>
      <c r="V7" s="783" t="s">
        <v>33</v>
      </c>
      <c r="W7" s="783" t="s">
        <v>34</v>
      </c>
      <c r="X7" s="783" t="s">
        <v>33</v>
      </c>
      <c r="Y7" s="783" t="s">
        <v>34</v>
      </c>
      <c r="Z7" s="783" t="s">
        <v>33</v>
      </c>
      <c r="AA7" s="783" t="s">
        <v>34</v>
      </c>
      <c r="AB7" s="783" t="s">
        <v>33</v>
      </c>
      <c r="AC7" s="783" t="s">
        <v>34</v>
      </c>
      <c r="AD7" s="783" t="s">
        <v>33</v>
      </c>
      <c r="AE7" s="783" t="s">
        <v>34</v>
      </c>
      <c r="AF7" s="783" t="s">
        <v>33</v>
      </c>
      <c r="AG7" s="783" t="s">
        <v>34</v>
      </c>
    </row>
    <row r="8" spans="1:33">
      <c r="A8" s="1012"/>
      <c r="B8" s="784" t="s">
        <v>31</v>
      </c>
      <c r="C8" s="784" t="s">
        <v>32</v>
      </c>
      <c r="D8" s="784" t="s">
        <v>31</v>
      </c>
      <c r="E8" s="784" t="s">
        <v>32</v>
      </c>
      <c r="F8" s="784" t="s">
        <v>31</v>
      </c>
      <c r="G8" s="784" t="s">
        <v>32</v>
      </c>
      <c r="H8" s="784" t="s">
        <v>31</v>
      </c>
      <c r="I8" s="784" t="s">
        <v>32</v>
      </c>
      <c r="J8" s="784" t="s">
        <v>31</v>
      </c>
      <c r="K8" s="784" t="s">
        <v>32</v>
      </c>
      <c r="L8" s="784" t="s">
        <v>31</v>
      </c>
      <c r="M8" s="784" t="s">
        <v>32</v>
      </c>
      <c r="N8" s="784" t="s">
        <v>31</v>
      </c>
      <c r="O8" s="784" t="s">
        <v>32</v>
      </c>
      <c r="P8" s="784" t="s">
        <v>31</v>
      </c>
      <c r="Q8" s="784" t="s">
        <v>32</v>
      </c>
      <c r="R8" s="784" t="s">
        <v>31</v>
      </c>
      <c r="S8" s="784" t="s">
        <v>32</v>
      </c>
      <c r="T8" s="784" t="s">
        <v>31</v>
      </c>
      <c r="U8" s="784" t="s">
        <v>32</v>
      </c>
      <c r="V8" s="784" t="s">
        <v>31</v>
      </c>
      <c r="W8" s="784" t="s">
        <v>32</v>
      </c>
      <c r="X8" s="784" t="s">
        <v>31</v>
      </c>
      <c r="Y8" s="784" t="s">
        <v>32</v>
      </c>
      <c r="Z8" s="784" t="s">
        <v>31</v>
      </c>
      <c r="AA8" s="784" t="s">
        <v>32</v>
      </c>
      <c r="AB8" s="784" t="s">
        <v>31</v>
      </c>
      <c r="AC8" s="784" t="s">
        <v>32</v>
      </c>
      <c r="AD8" s="784" t="s">
        <v>31</v>
      </c>
      <c r="AE8" s="784" t="s">
        <v>32</v>
      </c>
      <c r="AF8" s="784" t="s">
        <v>31</v>
      </c>
      <c r="AG8" s="784" t="s">
        <v>32</v>
      </c>
    </row>
    <row r="9" spans="1:33" ht="18">
      <c r="A9" s="386" t="s">
        <v>523</v>
      </c>
      <c r="B9" s="387">
        <v>7688.9848200000006</v>
      </c>
      <c r="C9" s="388">
        <v>2.2692134796421681E-2</v>
      </c>
      <c r="D9" s="387">
        <v>5565.1889499999997</v>
      </c>
      <c r="E9" s="388">
        <v>4.9938381458656998E-2</v>
      </c>
      <c r="F9" s="387">
        <v>3026.4860899999999</v>
      </c>
      <c r="G9" s="388">
        <v>2.48701199880909E-2</v>
      </c>
      <c r="H9" s="387">
        <v>3734.8509300000001</v>
      </c>
      <c r="I9" s="388">
        <v>1.6605806791564211E-2</v>
      </c>
      <c r="J9" s="387">
        <v>20015.51079</v>
      </c>
      <c r="K9" s="388">
        <v>2.5117210074009112E-2</v>
      </c>
      <c r="L9" s="387">
        <v>202655.29240000001</v>
      </c>
      <c r="M9" s="388">
        <v>5.0758947800661428E-3</v>
      </c>
      <c r="N9" s="387">
        <v>218530.42908</v>
      </c>
      <c r="O9" s="388">
        <v>1.4593919955553215E-2</v>
      </c>
      <c r="P9" s="387">
        <v>414705.18205</v>
      </c>
      <c r="Q9" s="388">
        <v>2.330770634441779E-2</v>
      </c>
      <c r="R9" s="387">
        <v>685828.04388000001</v>
      </c>
      <c r="S9" s="388">
        <v>2.1337176093727688E-2</v>
      </c>
      <c r="T9" s="387">
        <v>1521718.94741</v>
      </c>
      <c r="U9" s="388">
        <v>1.4515491437378812E-2</v>
      </c>
      <c r="V9" s="387">
        <v>37649.767820000001</v>
      </c>
      <c r="W9" s="388">
        <v>1.6858006164874512E-2</v>
      </c>
      <c r="X9" s="387">
        <v>25142.924019999999</v>
      </c>
      <c r="Y9" s="388">
        <v>4.1032954289473789E-2</v>
      </c>
      <c r="Z9" s="387">
        <v>37044.802040000002</v>
      </c>
      <c r="AA9" s="388">
        <v>4.1906190986356659E-2</v>
      </c>
      <c r="AB9" s="387">
        <v>102709.90383</v>
      </c>
      <c r="AC9" s="388">
        <v>5.542495407625414E-2</v>
      </c>
      <c r="AD9" s="387">
        <v>202547.39770999999</v>
      </c>
      <c r="AE9" s="388">
        <v>3.6277855115763716E-2</v>
      </c>
      <c r="AF9" s="387">
        <v>1744281.8559099999</v>
      </c>
      <c r="AG9" s="388">
        <v>1.5683979371800133E-2</v>
      </c>
    </row>
    <row r="10" spans="1:33" ht="18">
      <c r="A10" s="386" t="s">
        <v>524</v>
      </c>
      <c r="B10" s="389">
        <v>2930.3139000000001</v>
      </c>
      <c r="C10" s="390">
        <v>8.6480958892864758E-3</v>
      </c>
      <c r="D10" s="389">
        <v>139.17576</v>
      </c>
      <c r="E10" s="390">
        <v>1.2488726357940635E-3</v>
      </c>
      <c r="F10" s="389">
        <v>467.72315999999995</v>
      </c>
      <c r="G10" s="390">
        <v>3.8435105149976219E-3</v>
      </c>
      <c r="H10" s="389">
        <v>353.61591999999996</v>
      </c>
      <c r="I10" s="390">
        <v>1.572238827197643E-3</v>
      </c>
      <c r="J10" s="389">
        <v>3890.8287399999999</v>
      </c>
      <c r="K10" s="390">
        <v>4.8825515296565753E-3</v>
      </c>
      <c r="L10" s="389">
        <v>547626.46954999992</v>
      </c>
      <c r="M10" s="390">
        <v>1.3716366867579004E-2</v>
      </c>
      <c r="N10" s="389">
        <v>8406.024449999999</v>
      </c>
      <c r="O10" s="390">
        <v>5.6137192648266605E-4</v>
      </c>
      <c r="P10" s="389">
        <v>65071.754670000002</v>
      </c>
      <c r="Q10" s="390">
        <v>3.6572326915883472E-3</v>
      </c>
      <c r="R10" s="389">
        <v>4159.0577199999998</v>
      </c>
      <c r="S10" s="390">
        <v>1.2939474806770217E-4</v>
      </c>
      <c r="T10" s="389">
        <v>625263.30639000004</v>
      </c>
      <c r="U10" s="388">
        <v>5.9643104171494838E-3</v>
      </c>
      <c r="V10" s="389">
        <v>7.7341099999999994</v>
      </c>
      <c r="W10" s="390">
        <v>3.46301402662455E-6</v>
      </c>
      <c r="X10" s="389">
        <v>0</v>
      </c>
      <c r="Y10" s="390">
        <v>0</v>
      </c>
      <c r="Z10" s="389">
        <v>331.97750000000002</v>
      </c>
      <c r="AA10" s="390">
        <v>3.755429035131974E-4</v>
      </c>
      <c r="AB10" s="389">
        <v>400.18</v>
      </c>
      <c r="AC10" s="390">
        <v>2.1594760870330943E-4</v>
      </c>
      <c r="AD10" s="389">
        <v>739.89161000000001</v>
      </c>
      <c r="AE10" s="390">
        <v>1.3252049116612249E-4</v>
      </c>
      <c r="AF10" s="389">
        <v>629894.02674000012</v>
      </c>
      <c r="AG10" s="388">
        <v>5.6637893058035819E-3</v>
      </c>
    </row>
    <row r="11" spans="1:33" ht="27">
      <c r="A11" s="386" t="s">
        <v>525</v>
      </c>
      <c r="B11" s="389">
        <v>329948.38218999997</v>
      </c>
      <c r="C11" s="390">
        <v>0.97376095021562781</v>
      </c>
      <c r="D11" s="389">
        <v>105893.05104000001</v>
      </c>
      <c r="E11" s="390">
        <v>0.95021528005020484</v>
      </c>
      <c r="F11" s="389">
        <v>118238.79939</v>
      </c>
      <c r="G11" s="390">
        <v>0.97162618318100691</v>
      </c>
      <c r="H11" s="389">
        <v>220893.41704</v>
      </c>
      <c r="I11" s="390">
        <v>0.98213114087920428</v>
      </c>
      <c r="J11" s="389">
        <v>774973.64965999988</v>
      </c>
      <c r="K11" s="390">
        <v>0.9725045822990841</v>
      </c>
      <c r="L11" s="389">
        <v>39438763.438870005</v>
      </c>
      <c r="M11" s="390">
        <v>0.98782030856857939</v>
      </c>
      <c r="N11" s="389">
        <v>14758496.39968</v>
      </c>
      <c r="O11" s="390">
        <v>0.98560331404649348</v>
      </c>
      <c r="P11" s="389">
        <v>17320024.18657</v>
      </c>
      <c r="Q11" s="390">
        <v>0.97343861396483644</v>
      </c>
      <c r="R11" s="389">
        <v>31464512.144230001</v>
      </c>
      <c r="S11" s="390">
        <v>0.9789098627791577</v>
      </c>
      <c r="T11" s="389">
        <v>102981796.16935</v>
      </c>
      <c r="U11" s="390">
        <v>0.98233079311151839</v>
      </c>
      <c r="V11" s="389">
        <v>2200735.08323</v>
      </c>
      <c r="W11" s="390">
        <v>0.98539799176766774</v>
      </c>
      <c r="X11" s="389">
        <v>589281.83854999999</v>
      </c>
      <c r="Y11" s="390">
        <v>0.9617009829725931</v>
      </c>
      <c r="Z11" s="389">
        <v>847891.86830999993</v>
      </c>
      <c r="AA11" s="390">
        <v>0.95916070845273249</v>
      </c>
      <c r="AB11" s="389">
        <v>1755115.4813099999</v>
      </c>
      <c r="AC11" s="390">
        <v>0.9471062801415675</v>
      </c>
      <c r="AD11" s="389">
        <v>5393024.2714</v>
      </c>
      <c r="AE11" s="390">
        <v>0.96593367955172227</v>
      </c>
      <c r="AF11" s="389">
        <v>109149794.09041001</v>
      </c>
      <c r="AG11" s="390">
        <v>0.98143721047715338</v>
      </c>
    </row>
    <row r="12" spans="1:33" ht="18.75">
      <c r="A12" s="386" t="s">
        <v>526</v>
      </c>
      <c r="B12" s="391">
        <v>288336.73349000001</v>
      </c>
      <c r="C12" s="392">
        <v>0.85095447270176738</v>
      </c>
      <c r="D12" s="391">
        <v>75988.180340000006</v>
      </c>
      <c r="E12" s="392">
        <v>0.6818684451258642</v>
      </c>
      <c r="F12" s="391">
        <v>82822.504450000008</v>
      </c>
      <c r="G12" s="392">
        <v>0.68059312421478624</v>
      </c>
      <c r="H12" s="391">
        <v>152253.23603999999</v>
      </c>
      <c r="I12" s="392">
        <v>0.67694477462602787</v>
      </c>
      <c r="J12" s="391">
        <v>599400.65431999997</v>
      </c>
      <c r="K12" s="392">
        <v>0.7521802621482816</v>
      </c>
      <c r="L12" s="391">
        <v>35420489.445670001</v>
      </c>
      <c r="M12" s="392">
        <v>0.88717484431541171</v>
      </c>
      <c r="N12" s="391">
        <v>11843236.763079999</v>
      </c>
      <c r="O12" s="392">
        <v>0.79091616697362255</v>
      </c>
      <c r="P12" s="391">
        <v>14039193.381620001</v>
      </c>
      <c r="Q12" s="392">
        <v>0.78904583500439707</v>
      </c>
      <c r="R12" s="391">
        <v>25583530.955349997</v>
      </c>
      <c r="S12" s="392">
        <v>0.79594340004730035</v>
      </c>
      <c r="T12" s="391">
        <v>86886450.545719996</v>
      </c>
      <c r="U12" s="392">
        <v>0.82879925433486024</v>
      </c>
      <c r="V12" s="391">
        <v>2192046.1888000001</v>
      </c>
      <c r="W12" s="392">
        <v>0.98150746483089679</v>
      </c>
      <c r="X12" s="391">
        <v>583774.57123999996</v>
      </c>
      <c r="Y12" s="392">
        <v>0.95271318793286808</v>
      </c>
      <c r="Z12" s="391">
        <v>834781.31238999998</v>
      </c>
      <c r="AA12" s="392">
        <v>0.9443296544298877</v>
      </c>
      <c r="AB12" s="391">
        <v>1673272.1268199999</v>
      </c>
      <c r="AC12" s="392">
        <v>0.90294146258353669</v>
      </c>
      <c r="AD12" s="391">
        <v>5283874.1992499996</v>
      </c>
      <c r="AE12" s="392">
        <v>0.94638403068878185</v>
      </c>
      <c r="AF12" s="391">
        <v>92769725.399289995</v>
      </c>
      <c r="AG12" s="392">
        <v>0.83415329613168965</v>
      </c>
    </row>
    <row r="13" spans="1:33" ht="19.5">
      <c r="A13" s="393" t="s">
        <v>527</v>
      </c>
      <c r="B13" s="391">
        <v>100988.72514</v>
      </c>
      <c r="C13" s="392">
        <v>0.29804321603481315</v>
      </c>
      <c r="D13" s="391">
        <v>30017.580690000003</v>
      </c>
      <c r="E13" s="392">
        <v>0.26935822097527101</v>
      </c>
      <c r="F13" s="391">
        <v>28609.20189</v>
      </c>
      <c r="G13" s="392">
        <v>0.23509583808059631</v>
      </c>
      <c r="H13" s="391">
        <v>45083.701810000006</v>
      </c>
      <c r="I13" s="392">
        <v>0.20045009981304759</v>
      </c>
      <c r="J13" s="391">
        <v>204699.20952999999</v>
      </c>
      <c r="K13" s="392">
        <v>0.25687443611568295</v>
      </c>
      <c r="L13" s="391">
        <v>4166562.3300600001</v>
      </c>
      <c r="M13" s="392">
        <v>0.10435963320527511</v>
      </c>
      <c r="N13" s="391">
        <v>2271302.9840000002</v>
      </c>
      <c r="O13" s="392">
        <v>0.1516823724863075</v>
      </c>
      <c r="P13" s="391">
        <v>2470195.85305</v>
      </c>
      <c r="Q13" s="392">
        <v>0.13883260216687232</v>
      </c>
      <c r="R13" s="391">
        <v>2854362.4314299999</v>
      </c>
      <c r="S13" s="392">
        <v>8.8803650387616798E-2</v>
      </c>
      <c r="T13" s="391">
        <v>11762423.598540001</v>
      </c>
      <c r="U13" s="392">
        <v>0.11220032405985923</v>
      </c>
      <c r="V13" s="391">
        <v>0</v>
      </c>
      <c r="W13" s="392">
        <v>0</v>
      </c>
      <c r="X13" s="391">
        <v>0</v>
      </c>
      <c r="Y13" s="392">
        <v>0</v>
      </c>
      <c r="Z13" s="391">
        <v>0</v>
      </c>
      <c r="AA13" s="392">
        <v>0</v>
      </c>
      <c r="AB13" s="391">
        <v>0</v>
      </c>
      <c r="AC13" s="392">
        <v>0</v>
      </c>
      <c r="AD13" s="391">
        <v>0</v>
      </c>
      <c r="AE13" s="392">
        <v>0</v>
      </c>
      <c r="AF13" s="391">
        <v>11967122.80807</v>
      </c>
      <c r="AG13" s="392">
        <v>0.10760423071857785</v>
      </c>
    </row>
    <row r="14" spans="1:33" ht="19.5">
      <c r="A14" s="393" t="s">
        <v>528</v>
      </c>
      <c r="B14" s="391">
        <v>173736.00612999999</v>
      </c>
      <c r="C14" s="392">
        <v>0.51273880263609406</v>
      </c>
      <c r="D14" s="391">
        <v>39408.849569999998</v>
      </c>
      <c r="E14" s="392">
        <v>0.35362935209477314</v>
      </c>
      <c r="F14" s="391">
        <v>49986.577310000001</v>
      </c>
      <c r="G14" s="392">
        <v>0.41076421253060585</v>
      </c>
      <c r="H14" s="391">
        <v>90989.886769999997</v>
      </c>
      <c r="I14" s="392">
        <v>0.40455710495757974</v>
      </c>
      <c r="J14" s="391">
        <v>354121.31977999996</v>
      </c>
      <c r="K14" s="392">
        <v>0.4443823429699052</v>
      </c>
      <c r="L14" s="391">
        <v>28145869.680840001</v>
      </c>
      <c r="M14" s="392">
        <v>0.70496788562230339</v>
      </c>
      <c r="N14" s="391">
        <v>9033015.8238500003</v>
      </c>
      <c r="O14" s="392">
        <v>0.6032437242058083</v>
      </c>
      <c r="P14" s="391">
        <v>10994754.045780001</v>
      </c>
      <c r="Q14" s="392">
        <v>0.61793898345172538</v>
      </c>
      <c r="R14" s="391">
        <v>21696090.938650001</v>
      </c>
      <c r="S14" s="392">
        <v>0.67499910077241554</v>
      </c>
      <c r="T14" s="391">
        <v>69869730.489120007</v>
      </c>
      <c r="U14" s="392">
        <v>0.66647883722087242</v>
      </c>
      <c r="V14" s="391">
        <v>2035846.1063599999</v>
      </c>
      <c r="W14" s="392">
        <v>0.91156753942905588</v>
      </c>
      <c r="X14" s="391">
        <v>507170.28179000004</v>
      </c>
      <c r="Y14" s="392">
        <v>0.82769589460297832</v>
      </c>
      <c r="Z14" s="391">
        <v>780881.72432000004</v>
      </c>
      <c r="AA14" s="392">
        <v>0.88335682403634275</v>
      </c>
      <c r="AB14" s="391">
        <v>1523449.4212400001</v>
      </c>
      <c r="AC14" s="392">
        <v>0.82209320679998688</v>
      </c>
      <c r="AD14" s="391">
        <v>4847347.5337100001</v>
      </c>
      <c r="AE14" s="392">
        <v>0.86819862171452622</v>
      </c>
      <c r="AF14" s="391">
        <v>75071199.342610016</v>
      </c>
      <c r="AG14" s="392">
        <v>0.67501426900501005</v>
      </c>
    </row>
    <row r="15" spans="1:33" ht="19.5">
      <c r="A15" s="393" t="s">
        <v>529</v>
      </c>
      <c r="B15" s="391">
        <v>0</v>
      </c>
      <c r="C15" s="392">
        <v>0</v>
      </c>
      <c r="D15" s="391">
        <v>0</v>
      </c>
      <c r="E15" s="392">
        <v>0</v>
      </c>
      <c r="F15" s="391">
        <v>0</v>
      </c>
      <c r="G15" s="392">
        <v>0</v>
      </c>
      <c r="H15" s="391">
        <v>0</v>
      </c>
      <c r="I15" s="392">
        <v>0</v>
      </c>
      <c r="J15" s="391">
        <v>0</v>
      </c>
      <c r="K15" s="392">
        <v>0</v>
      </c>
      <c r="L15" s="391">
        <v>0</v>
      </c>
      <c r="M15" s="392">
        <v>0</v>
      </c>
      <c r="N15" s="391">
        <v>0</v>
      </c>
      <c r="O15" s="392">
        <v>0</v>
      </c>
      <c r="P15" s="391">
        <v>0</v>
      </c>
      <c r="Q15" s="392">
        <v>0</v>
      </c>
      <c r="R15" s="391">
        <v>0</v>
      </c>
      <c r="S15" s="392">
        <v>0</v>
      </c>
      <c r="T15" s="391">
        <v>0</v>
      </c>
      <c r="U15" s="392">
        <v>0</v>
      </c>
      <c r="V15" s="391">
        <v>0</v>
      </c>
      <c r="W15" s="392">
        <v>0</v>
      </c>
      <c r="X15" s="391">
        <v>0</v>
      </c>
      <c r="Y15" s="392">
        <v>0</v>
      </c>
      <c r="Z15" s="391">
        <v>0</v>
      </c>
      <c r="AA15" s="392">
        <v>0</v>
      </c>
      <c r="AB15" s="391">
        <v>0</v>
      </c>
      <c r="AC15" s="392">
        <v>0</v>
      </c>
      <c r="AD15" s="391">
        <v>0</v>
      </c>
      <c r="AE15" s="392">
        <v>0</v>
      </c>
      <c r="AF15" s="391">
        <v>0</v>
      </c>
      <c r="AG15" s="392">
        <v>0</v>
      </c>
    </row>
    <row r="16" spans="1:33" ht="19.5">
      <c r="A16" s="393" t="s">
        <v>530</v>
      </c>
      <c r="B16" s="391">
        <v>8611.9801800000005</v>
      </c>
      <c r="C16" s="392">
        <v>2.5416127054946096E-2</v>
      </c>
      <c r="D16" s="391">
        <v>4561.7292300000008</v>
      </c>
      <c r="E16" s="392">
        <v>4.093398740735401E-2</v>
      </c>
      <c r="F16" s="391">
        <v>4226.7252500000004</v>
      </c>
      <c r="G16" s="392">
        <v>3.4733073603584123E-2</v>
      </c>
      <c r="H16" s="391">
        <v>7293.6562000000004</v>
      </c>
      <c r="I16" s="392">
        <v>3.2428883489948129E-2</v>
      </c>
      <c r="J16" s="391">
        <v>24694.090860000004</v>
      </c>
      <c r="K16" s="392">
        <v>3.0988300734606851E-2</v>
      </c>
      <c r="L16" s="391">
        <v>328216.39863000001</v>
      </c>
      <c r="M16" s="392">
        <v>8.2208161692111092E-3</v>
      </c>
      <c r="N16" s="391">
        <v>369261.37492000003</v>
      </c>
      <c r="O16" s="392">
        <v>2.4660048355495616E-2</v>
      </c>
      <c r="P16" s="391">
        <v>471246.78041000001</v>
      </c>
      <c r="Q16" s="392">
        <v>2.6485518023317924E-2</v>
      </c>
      <c r="R16" s="391">
        <v>472142.51136</v>
      </c>
      <c r="S16" s="392">
        <v>1.4689087149643938E-2</v>
      </c>
      <c r="T16" s="391">
        <v>1640867.0653200001</v>
      </c>
      <c r="U16" s="392">
        <v>1.5652030801790388E-2</v>
      </c>
      <c r="V16" s="391">
        <v>56199.369960000004</v>
      </c>
      <c r="W16" s="392">
        <v>2.5163749475885705E-2</v>
      </c>
      <c r="X16" s="391">
        <v>27926.789089999998</v>
      </c>
      <c r="Y16" s="392">
        <v>4.557618912065365E-2</v>
      </c>
      <c r="Z16" s="391">
        <v>53899.588069999998</v>
      </c>
      <c r="AA16" s="392">
        <v>6.0972830393545029E-2</v>
      </c>
      <c r="AB16" s="391">
        <v>83838.713790000009</v>
      </c>
      <c r="AC16" s="392">
        <v>4.524156569471656E-2</v>
      </c>
      <c r="AD16" s="391">
        <v>221864.46091000002</v>
      </c>
      <c r="AE16" s="392">
        <v>3.9737695271473868E-2</v>
      </c>
      <c r="AF16" s="391">
        <v>1887425.6170900003</v>
      </c>
      <c r="AG16" s="392">
        <v>1.6971078581106389E-2</v>
      </c>
    </row>
    <row r="17" spans="1:33" ht="19.5">
      <c r="A17" s="394" t="s">
        <v>531</v>
      </c>
      <c r="B17" s="391">
        <v>0</v>
      </c>
      <c r="C17" s="392">
        <v>0</v>
      </c>
      <c r="D17" s="391">
        <v>0</v>
      </c>
      <c r="E17" s="392">
        <v>0</v>
      </c>
      <c r="F17" s="391">
        <v>0</v>
      </c>
      <c r="G17" s="392">
        <v>0</v>
      </c>
      <c r="H17" s="391">
        <v>0</v>
      </c>
      <c r="I17" s="392">
        <v>0</v>
      </c>
      <c r="J17" s="391">
        <v>0</v>
      </c>
      <c r="K17" s="392">
        <v>0</v>
      </c>
      <c r="L17" s="391">
        <v>32162.289199999999</v>
      </c>
      <c r="M17" s="392">
        <v>8.0556690097700933E-4</v>
      </c>
      <c r="N17" s="391">
        <v>46574.886039999998</v>
      </c>
      <c r="O17" s="392">
        <v>3.1103684812605358E-3</v>
      </c>
      <c r="P17" s="391">
        <v>71128.677159999992</v>
      </c>
      <c r="Q17" s="392">
        <v>3.9976503590261241E-3</v>
      </c>
      <c r="R17" s="391">
        <v>35042.316169999998</v>
      </c>
      <c r="S17" s="392">
        <v>1.0902209052597416E-3</v>
      </c>
      <c r="T17" s="391">
        <v>184908.16856999998</v>
      </c>
      <c r="U17" s="392">
        <v>1.763816466994459E-3</v>
      </c>
      <c r="V17" s="391">
        <v>0</v>
      </c>
      <c r="W17" s="392">
        <v>0</v>
      </c>
      <c r="X17" s="391">
        <v>0</v>
      </c>
      <c r="Y17" s="392">
        <v>0</v>
      </c>
      <c r="Z17" s="391">
        <v>0</v>
      </c>
      <c r="AA17" s="392">
        <v>0</v>
      </c>
      <c r="AB17" s="391">
        <v>0</v>
      </c>
      <c r="AC17" s="392">
        <v>0</v>
      </c>
      <c r="AD17" s="391">
        <v>0</v>
      </c>
      <c r="AE17" s="392">
        <v>0</v>
      </c>
      <c r="AF17" s="391">
        <v>184908.16856999998</v>
      </c>
      <c r="AG17" s="392">
        <v>1.6626303207265939E-3</v>
      </c>
    </row>
    <row r="18" spans="1:33" ht="19.5">
      <c r="A18" s="394" t="s">
        <v>532</v>
      </c>
      <c r="B18" s="391">
        <v>0</v>
      </c>
      <c r="C18" s="392">
        <v>0</v>
      </c>
      <c r="D18" s="391">
        <v>0</v>
      </c>
      <c r="E18" s="392">
        <v>0</v>
      </c>
      <c r="F18" s="391">
        <v>0</v>
      </c>
      <c r="G18" s="392">
        <v>0</v>
      </c>
      <c r="H18" s="391">
        <v>3885.7090899999998</v>
      </c>
      <c r="I18" s="392">
        <v>1.727654881175265E-2</v>
      </c>
      <c r="J18" s="391">
        <v>3885.7090899999998</v>
      </c>
      <c r="K18" s="392">
        <v>4.8761269459472421E-3</v>
      </c>
      <c r="L18" s="391">
        <v>13089.55933</v>
      </c>
      <c r="M18" s="392">
        <v>3.2785339622599995E-4</v>
      </c>
      <c r="N18" s="391">
        <v>23080.91344</v>
      </c>
      <c r="O18" s="392">
        <v>1.5413917625224682E-3</v>
      </c>
      <c r="P18" s="391">
        <v>31868.02522</v>
      </c>
      <c r="Q18" s="392">
        <v>1.7910810034553802E-3</v>
      </c>
      <c r="R18" s="391">
        <v>125861.46633</v>
      </c>
      <c r="S18" s="392">
        <v>3.915745782725499E-3</v>
      </c>
      <c r="T18" s="391">
        <v>193899.96432</v>
      </c>
      <c r="U18" s="392">
        <v>1.8495881099367599E-3</v>
      </c>
      <c r="V18" s="391">
        <v>0</v>
      </c>
      <c r="W18" s="392">
        <v>0</v>
      </c>
      <c r="X18" s="391">
        <v>0</v>
      </c>
      <c r="Y18" s="392">
        <v>0</v>
      </c>
      <c r="Z18" s="391">
        <v>0</v>
      </c>
      <c r="AA18" s="392">
        <v>0</v>
      </c>
      <c r="AB18" s="391">
        <v>10016.807789999999</v>
      </c>
      <c r="AC18" s="392">
        <v>5.4053318234074206E-3</v>
      </c>
      <c r="AD18" s="391">
        <v>10016.807789999999</v>
      </c>
      <c r="AE18" s="392">
        <v>1.7940902022763063E-3</v>
      </c>
      <c r="AF18" s="391">
        <v>207802.48119999998</v>
      </c>
      <c r="AG18" s="392">
        <v>1.868488064303897E-3</v>
      </c>
    </row>
    <row r="19" spans="1:33" ht="19.5">
      <c r="A19" s="395" t="s">
        <v>533</v>
      </c>
      <c r="B19" s="391">
        <v>0</v>
      </c>
      <c r="C19" s="392">
        <v>0</v>
      </c>
      <c r="D19" s="391">
        <v>0</v>
      </c>
      <c r="E19" s="392">
        <v>0</v>
      </c>
      <c r="F19" s="391">
        <v>0</v>
      </c>
      <c r="G19" s="392">
        <v>0</v>
      </c>
      <c r="H19" s="391">
        <v>0</v>
      </c>
      <c r="I19" s="392">
        <v>0</v>
      </c>
      <c r="J19" s="391">
        <v>0</v>
      </c>
      <c r="K19" s="392">
        <v>0</v>
      </c>
      <c r="L19" s="391">
        <v>1299581.7</v>
      </c>
      <c r="M19" s="392">
        <v>3.2550543778937027E-2</v>
      </c>
      <c r="N19" s="391">
        <v>0</v>
      </c>
      <c r="O19" s="392">
        <v>0</v>
      </c>
      <c r="P19" s="391">
        <v>0</v>
      </c>
      <c r="Q19" s="392">
        <v>0</v>
      </c>
      <c r="R19" s="391">
        <v>0</v>
      </c>
      <c r="S19" s="392">
        <v>0</v>
      </c>
      <c r="T19" s="391">
        <v>1299581.7</v>
      </c>
      <c r="U19" s="392">
        <v>1.2396551328109091E-2</v>
      </c>
      <c r="V19" s="391">
        <v>0</v>
      </c>
      <c r="W19" s="392">
        <v>0</v>
      </c>
      <c r="X19" s="391">
        <v>0</v>
      </c>
      <c r="Y19" s="392">
        <v>0</v>
      </c>
      <c r="Z19" s="391">
        <v>0</v>
      </c>
      <c r="AA19" s="392">
        <v>0</v>
      </c>
      <c r="AB19" s="391">
        <v>55967.184000000001</v>
      </c>
      <c r="AC19" s="392">
        <v>3.0201358265425859E-2</v>
      </c>
      <c r="AD19" s="391">
        <v>55967.184000000001</v>
      </c>
      <c r="AE19" s="392">
        <v>1.0024169233199917E-2</v>
      </c>
      <c r="AF19" s="391">
        <v>1355548.8839999998</v>
      </c>
      <c r="AG19" s="392">
        <v>1.2188626890824958E-2</v>
      </c>
    </row>
    <row r="20" spans="1:33" ht="17.25" customHeight="1">
      <c r="A20" s="386" t="s">
        <v>534</v>
      </c>
      <c r="B20" s="391">
        <v>5000.0220399999998</v>
      </c>
      <c r="C20" s="392">
        <v>1.4756326975914008E-2</v>
      </c>
      <c r="D20" s="391">
        <v>2000.0208500000001</v>
      </c>
      <c r="E20" s="392">
        <v>1.7946884648465965E-2</v>
      </c>
      <c r="F20" s="391">
        <v>0</v>
      </c>
      <c r="G20" s="392">
        <v>0</v>
      </c>
      <c r="H20" s="391">
        <v>5000.2821699999995</v>
      </c>
      <c r="I20" s="392">
        <v>2.2232137553699745E-2</v>
      </c>
      <c r="J20" s="391">
        <v>12000.325059999999</v>
      </c>
      <c r="K20" s="392">
        <v>1.5059055382139265E-2</v>
      </c>
      <c r="L20" s="391">
        <v>1435007.48761</v>
      </c>
      <c r="M20" s="392">
        <v>3.5942545242482048E-2</v>
      </c>
      <c r="N20" s="391">
        <v>100000.78083</v>
      </c>
      <c r="O20" s="392">
        <v>6.6782616822281503E-3</v>
      </c>
      <c r="P20" s="391">
        <v>0</v>
      </c>
      <c r="Q20" s="392">
        <v>0</v>
      </c>
      <c r="R20" s="391">
        <v>400031.29141000001</v>
      </c>
      <c r="S20" s="392">
        <v>1.2445595049638913E-2</v>
      </c>
      <c r="T20" s="391">
        <v>1935039.5598500001</v>
      </c>
      <c r="U20" s="392">
        <v>1.8458106347297863E-2</v>
      </c>
      <c r="V20" s="391">
        <v>100000.71248</v>
      </c>
      <c r="W20" s="392">
        <v>4.4776175925955113E-2</v>
      </c>
      <c r="X20" s="391">
        <v>48677.500359999998</v>
      </c>
      <c r="Y20" s="392">
        <v>7.9441104209236044E-2</v>
      </c>
      <c r="Z20" s="391">
        <v>0</v>
      </c>
      <c r="AA20" s="392">
        <v>0</v>
      </c>
      <c r="AB20" s="391">
        <v>0</v>
      </c>
      <c r="AC20" s="392">
        <v>0</v>
      </c>
      <c r="AD20" s="391">
        <v>148678.21283999999</v>
      </c>
      <c r="AE20" s="392">
        <v>2.6629454267305588E-2</v>
      </c>
      <c r="AF20" s="391">
        <v>2095718.09775</v>
      </c>
      <c r="AG20" s="392">
        <v>1.8843972551139791E-2</v>
      </c>
    </row>
    <row r="21" spans="1:33" ht="19.5">
      <c r="A21" s="393" t="s">
        <v>535</v>
      </c>
      <c r="B21" s="391">
        <v>41611.648700000005</v>
      </c>
      <c r="C21" s="392">
        <v>0.12280647751386053</v>
      </c>
      <c r="D21" s="391">
        <v>29904.870699999999</v>
      </c>
      <c r="E21" s="392">
        <v>0.26834683492434069</v>
      </c>
      <c r="F21" s="391">
        <v>35416.29494</v>
      </c>
      <c r="G21" s="392">
        <v>0.29103305896622067</v>
      </c>
      <c r="H21" s="391">
        <v>68640.180999999997</v>
      </c>
      <c r="I21" s="392">
        <v>0.30518636625317641</v>
      </c>
      <c r="J21" s="391">
        <v>175572.99534000002</v>
      </c>
      <c r="K21" s="392">
        <v>0.22032432015080256</v>
      </c>
      <c r="L21" s="391">
        <v>4018273.9931999999</v>
      </c>
      <c r="M21" s="392">
        <v>0.10064546425316753</v>
      </c>
      <c r="N21" s="391">
        <v>2915259.6365999999</v>
      </c>
      <c r="O21" s="392">
        <v>0.19468714707287094</v>
      </c>
      <c r="P21" s="391">
        <v>3280830.8049499998</v>
      </c>
      <c r="Q21" s="392">
        <v>0.18439277896043943</v>
      </c>
      <c r="R21" s="391">
        <v>5880981.1888800003</v>
      </c>
      <c r="S21" s="392">
        <v>0.18296646273185727</v>
      </c>
      <c r="T21" s="391">
        <v>16095345.623629998</v>
      </c>
      <c r="U21" s="392">
        <v>0.15353153877665815</v>
      </c>
      <c r="V21" s="391">
        <v>8688.8944300000003</v>
      </c>
      <c r="W21" s="392">
        <v>3.8905269367709955E-3</v>
      </c>
      <c r="X21" s="391">
        <v>5507.2673099999993</v>
      </c>
      <c r="Y21" s="392">
        <v>8.9877950397251882E-3</v>
      </c>
      <c r="Z21" s="391">
        <v>13110.555920000001</v>
      </c>
      <c r="AA21" s="392">
        <v>1.4831054022844738E-2</v>
      </c>
      <c r="AB21" s="391">
        <v>81843.354489999998</v>
      </c>
      <c r="AC21" s="392">
        <v>4.416481755803079E-2</v>
      </c>
      <c r="AD21" s="391">
        <v>109150.07214999999</v>
      </c>
      <c r="AE21" s="392">
        <v>1.9549648862940489E-2</v>
      </c>
      <c r="AF21" s="391">
        <v>16380068.691119999</v>
      </c>
      <c r="AG21" s="392">
        <v>0.14728391434546392</v>
      </c>
    </row>
    <row r="22" spans="1:33" ht="19.5">
      <c r="A22" s="393" t="s">
        <v>536</v>
      </c>
      <c r="B22" s="391">
        <v>15953.262060000001</v>
      </c>
      <c r="C22" s="392">
        <v>4.7082102720051908E-2</v>
      </c>
      <c r="D22" s="391">
        <v>16233.369119999999</v>
      </c>
      <c r="E22" s="392">
        <v>0.14566768294071006</v>
      </c>
      <c r="F22" s="391">
        <v>17076.74814</v>
      </c>
      <c r="G22" s="392">
        <v>0.1403280116341814</v>
      </c>
      <c r="H22" s="391">
        <v>21178.187510000003</v>
      </c>
      <c r="I22" s="392">
        <v>9.4161961635930227E-2</v>
      </c>
      <c r="J22" s="391">
        <v>70441.566829999996</v>
      </c>
      <c r="K22" s="392">
        <v>8.8396226835011596E-2</v>
      </c>
      <c r="L22" s="391">
        <v>1775838.6678499999</v>
      </c>
      <c r="M22" s="392">
        <v>4.4479323079249754E-2</v>
      </c>
      <c r="N22" s="391">
        <v>1072668.3814400001</v>
      </c>
      <c r="O22" s="392">
        <v>7.163504214718483E-2</v>
      </c>
      <c r="P22" s="391">
        <v>2022376.71768</v>
      </c>
      <c r="Q22" s="392">
        <v>0.11366378982886637</v>
      </c>
      <c r="R22" s="391">
        <v>1616992.8644000001</v>
      </c>
      <c r="S22" s="392">
        <v>5.0307160516231096E-2</v>
      </c>
      <c r="T22" s="391">
        <v>6487876.6313700005</v>
      </c>
      <c r="U22" s="392">
        <v>6.1887063869257096E-2</v>
      </c>
      <c r="V22" s="391">
        <v>0</v>
      </c>
      <c r="W22" s="392">
        <v>0</v>
      </c>
      <c r="X22" s="391">
        <v>0</v>
      </c>
      <c r="Y22" s="392">
        <v>0</v>
      </c>
      <c r="Z22" s="391">
        <v>0</v>
      </c>
      <c r="AA22" s="392">
        <v>0</v>
      </c>
      <c r="AB22" s="391">
        <v>0</v>
      </c>
      <c r="AC22" s="392">
        <v>0</v>
      </c>
      <c r="AD22" s="391">
        <v>0</v>
      </c>
      <c r="AE22" s="392">
        <v>0</v>
      </c>
      <c r="AF22" s="391">
        <v>6558318.1982000005</v>
      </c>
      <c r="AG22" s="392">
        <v>5.8970129733194647E-2</v>
      </c>
    </row>
    <row r="23" spans="1:33" ht="19.5">
      <c r="A23" s="393" t="s">
        <v>537</v>
      </c>
      <c r="B23" s="391">
        <v>10784.661830000001</v>
      </c>
      <c r="C23" s="392">
        <v>3.1828258958662335E-2</v>
      </c>
      <c r="D23" s="391">
        <v>2186.6455000000001</v>
      </c>
      <c r="E23" s="392">
        <v>1.962153272331495E-2</v>
      </c>
      <c r="F23" s="391">
        <v>0</v>
      </c>
      <c r="G23" s="392">
        <v>0</v>
      </c>
      <c r="H23" s="391">
        <v>7718.6111600000004</v>
      </c>
      <c r="I23" s="392">
        <v>3.4318308287118515E-2</v>
      </c>
      <c r="J23" s="391">
        <v>20689.918490000004</v>
      </c>
      <c r="K23" s="392">
        <v>2.5963515724369654E-2</v>
      </c>
      <c r="L23" s="391">
        <v>932905.57700000005</v>
      </c>
      <c r="M23" s="392">
        <v>2.3366429233154795E-2</v>
      </c>
      <c r="N23" s="391">
        <v>152130.73731999999</v>
      </c>
      <c r="O23" s="392">
        <v>1.015960940805458E-2</v>
      </c>
      <c r="P23" s="391">
        <v>0</v>
      </c>
      <c r="Q23" s="392">
        <v>0</v>
      </c>
      <c r="R23" s="391">
        <v>585695.33322000003</v>
      </c>
      <c r="S23" s="392">
        <v>1.8221891877574323E-2</v>
      </c>
      <c r="T23" s="391">
        <v>1670731.6475400003</v>
      </c>
      <c r="U23" s="392">
        <v>1.5936905409044983E-2</v>
      </c>
      <c r="V23" s="391">
        <v>8688.8944300000003</v>
      </c>
      <c r="W23" s="392">
        <v>3.8905269367709955E-3</v>
      </c>
      <c r="X23" s="391">
        <v>0</v>
      </c>
      <c r="Y23" s="392">
        <v>0</v>
      </c>
      <c r="Z23" s="391">
        <v>13110.555920000001</v>
      </c>
      <c r="AA23" s="392">
        <v>1.4831054022844738E-2</v>
      </c>
      <c r="AB23" s="391">
        <v>58483.906659999993</v>
      </c>
      <c r="AC23" s="392">
        <v>3.1559447725659835E-2</v>
      </c>
      <c r="AD23" s="391">
        <v>80283.357009999992</v>
      </c>
      <c r="AE23" s="392">
        <v>1.4379389845264446E-2</v>
      </c>
      <c r="AF23" s="391">
        <v>1771704.9230400003</v>
      </c>
      <c r="AG23" s="392">
        <v>1.5930558110047698E-2</v>
      </c>
    </row>
    <row r="24" spans="1:33" ht="19.5">
      <c r="A24" s="393" t="s">
        <v>529</v>
      </c>
      <c r="B24" s="391">
        <v>0</v>
      </c>
      <c r="C24" s="392">
        <v>0</v>
      </c>
      <c r="D24" s="391">
        <v>0</v>
      </c>
      <c r="E24" s="392">
        <v>0</v>
      </c>
      <c r="F24" s="391">
        <v>0</v>
      </c>
      <c r="G24" s="392">
        <v>0</v>
      </c>
      <c r="H24" s="391">
        <v>0</v>
      </c>
      <c r="I24" s="392">
        <v>0</v>
      </c>
      <c r="J24" s="391">
        <v>0</v>
      </c>
      <c r="K24" s="392">
        <v>0</v>
      </c>
      <c r="L24" s="391">
        <v>0</v>
      </c>
      <c r="M24" s="392">
        <v>0</v>
      </c>
      <c r="N24" s="391">
        <v>0</v>
      </c>
      <c r="O24" s="392">
        <v>0</v>
      </c>
      <c r="P24" s="391">
        <v>0</v>
      </c>
      <c r="Q24" s="392">
        <v>0</v>
      </c>
      <c r="R24" s="391">
        <v>0</v>
      </c>
      <c r="S24" s="392">
        <v>0</v>
      </c>
      <c r="T24" s="391">
        <v>0</v>
      </c>
      <c r="U24" s="392">
        <v>0</v>
      </c>
      <c r="V24" s="391">
        <v>0</v>
      </c>
      <c r="W24" s="392">
        <v>0</v>
      </c>
      <c r="X24" s="391">
        <v>0</v>
      </c>
      <c r="Y24" s="392">
        <v>0</v>
      </c>
      <c r="Z24" s="391">
        <v>0</v>
      </c>
      <c r="AA24" s="392">
        <v>0</v>
      </c>
      <c r="AB24" s="391">
        <v>0</v>
      </c>
      <c r="AC24" s="392">
        <v>0</v>
      </c>
      <c r="AD24" s="391">
        <v>0</v>
      </c>
      <c r="AE24" s="392">
        <v>0</v>
      </c>
      <c r="AF24" s="391">
        <v>0</v>
      </c>
      <c r="AG24" s="392">
        <v>0</v>
      </c>
    </row>
    <row r="25" spans="1:33" ht="19.5">
      <c r="A25" s="393" t="s">
        <v>538</v>
      </c>
      <c r="B25" s="391">
        <v>0</v>
      </c>
      <c r="C25" s="392">
        <v>0</v>
      </c>
      <c r="D25" s="391">
        <v>0</v>
      </c>
      <c r="E25" s="392">
        <v>0</v>
      </c>
      <c r="F25" s="391">
        <v>0</v>
      </c>
      <c r="G25" s="392">
        <v>0</v>
      </c>
      <c r="H25" s="391">
        <v>0</v>
      </c>
      <c r="I25" s="392">
        <v>0</v>
      </c>
      <c r="J25" s="391">
        <v>0</v>
      </c>
      <c r="K25" s="392">
        <v>0</v>
      </c>
      <c r="L25" s="391">
        <v>0</v>
      </c>
      <c r="M25" s="392">
        <v>0</v>
      </c>
      <c r="N25" s="391">
        <v>26749.565129999999</v>
      </c>
      <c r="O25" s="392">
        <v>1.7863920095547246E-3</v>
      </c>
      <c r="P25" s="391">
        <v>0</v>
      </c>
      <c r="Q25" s="392">
        <v>0</v>
      </c>
      <c r="R25" s="391">
        <v>0</v>
      </c>
      <c r="S25" s="392">
        <v>0</v>
      </c>
      <c r="T25" s="391">
        <v>26749.565129999999</v>
      </c>
      <c r="U25" s="392">
        <v>2.5516083916743529E-4</v>
      </c>
      <c r="V25" s="391">
        <v>0</v>
      </c>
      <c r="W25" s="392">
        <v>0</v>
      </c>
      <c r="X25" s="391">
        <v>5507.2673099999993</v>
      </c>
      <c r="Y25" s="392">
        <v>8.9877950397251882E-3</v>
      </c>
      <c r="Z25" s="391">
        <v>0</v>
      </c>
      <c r="AA25" s="392">
        <v>0</v>
      </c>
      <c r="AB25" s="391">
        <v>0</v>
      </c>
      <c r="AC25" s="392">
        <v>0</v>
      </c>
      <c r="AD25" s="391">
        <v>5507.2673099999993</v>
      </c>
      <c r="AE25" s="392">
        <v>9.8639551934415117E-4</v>
      </c>
      <c r="AF25" s="391">
        <v>32256.832439999998</v>
      </c>
      <c r="AG25" s="392">
        <v>2.9004228466541885E-4</v>
      </c>
    </row>
    <row r="26" spans="1:33" ht="19.5">
      <c r="A26" s="394" t="s">
        <v>531</v>
      </c>
      <c r="B26" s="391">
        <v>0</v>
      </c>
      <c r="C26" s="392">
        <v>0</v>
      </c>
      <c r="D26" s="391">
        <v>0</v>
      </c>
      <c r="E26" s="392">
        <v>0</v>
      </c>
      <c r="F26" s="391">
        <v>5174.945310000001</v>
      </c>
      <c r="G26" s="392">
        <v>4.2525062717703843E-2</v>
      </c>
      <c r="H26" s="391">
        <v>0</v>
      </c>
      <c r="I26" s="392">
        <v>0</v>
      </c>
      <c r="J26" s="391">
        <v>5174.945310000001</v>
      </c>
      <c r="K26" s="392">
        <v>6.4939730909949079E-3</v>
      </c>
      <c r="L26" s="391">
        <v>0</v>
      </c>
      <c r="M26" s="392">
        <v>0</v>
      </c>
      <c r="N26" s="391">
        <v>102446.11079000001</v>
      </c>
      <c r="O26" s="392">
        <v>6.8415659408222335E-3</v>
      </c>
      <c r="P26" s="391">
        <v>230729.99426999997</v>
      </c>
      <c r="Q26" s="392">
        <v>1.2967735114161107E-2</v>
      </c>
      <c r="R26" s="391">
        <v>0</v>
      </c>
      <c r="S26" s="392">
        <v>0</v>
      </c>
      <c r="T26" s="391">
        <v>333176.10505999997</v>
      </c>
      <c r="U26" s="392">
        <v>3.1781262291364653E-3</v>
      </c>
      <c r="V26" s="391">
        <v>0</v>
      </c>
      <c r="W26" s="392">
        <v>0</v>
      </c>
      <c r="X26" s="391">
        <v>0</v>
      </c>
      <c r="Y26" s="392">
        <v>0</v>
      </c>
      <c r="Z26" s="391">
        <v>0</v>
      </c>
      <c r="AA26" s="392">
        <v>0</v>
      </c>
      <c r="AB26" s="391">
        <v>0</v>
      </c>
      <c r="AC26" s="392">
        <v>0</v>
      </c>
      <c r="AD26" s="391">
        <v>0</v>
      </c>
      <c r="AE26" s="392">
        <v>0</v>
      </c>
      <c r="AF26" s="391">
        <v>338351.05036999995</v>
      </c>
      <c r="AG26" s="392">
        <v>3.0423356617795363E-3</v>
      </c>
    </row>
    <row r="27" spans="1:33" ht="39">
      <c r="A27" s="394" t="s">
        <v>539</v>
      </c>
      <c r="B27" s="391">
        <v>14873.72481</v>
      </c>
      <c r="C27" s="392">
        <v>4.3896115835146292E-2</v>
      </c>
      <c r="D27" s="391">
        <v>11484.85608</v>
      </c>
      <c r="E27" s="392">
        <v>0.1030576192603157</v>
      </c>
      <c r="F27" s="391">
        <v>13164.601490000001</v>
      </c>
      <c r="G27" s="392">
        <v>0.10817998461433546</v>
      </c>
      <c r="H27" s="391">
        <v>39743.38233</v>
      </c>
      <c r="I27" s="392">
        <v>0.17670609633012768</v>
      </c>
      <c r="J27" s="391">
        <v>79266.564710000006</v>
      </c>
      <c r="K27" s="392">
        <v>9.9470604500426413E-2</v>
      </c>
      <c r="L27" s="391">
        <v>1309529.74835</v>
      </c>
      <c r="M27" s="392">
        <v>3.2799711940762984E-2</v>
      </c>
      <c r="N27" s="391">
        <v>1561264.84192</v>
      </c>
      <c r="O27" s="392">
        <v>0.10426453756725458</v>
      </c>
      <c r="P27" s="391">
        <v>1027724.093</v>
      </c>
      <c r="Q27" s="392">
        <v>5.7761254017411959E-2</v>
      </c>
      <c r="R27" s="391">
        <v>3564800.6731599998</v>
      </c>
      <c r="S27" s="392">
        <v>0.1109064879761066</v>
      </c>
      <c r="T27" s="391">
        <v>7463319.3564299997</v>
      </c>
      <c r="U27" s="392">
        <v>7.1191693050198082E-2</v>
      </c>
      <c r="V27" s="391">
        <v>0</v>
      </c>
      <c r="W27" s="392">
        <v>0</v>
      </c>
      <c r="X27" s="391">
        <v>0</v>
      </c>
      <c r="Y27" s="392">
        <v>0</v>
      </c>
      <c r="Z27" s="391">
        <v>0</v>
      </c>
      <c r="AA27" s="392">
        <v>0</v>
      </c>
      <c r="AB27" s="391">
        <v>23359.447829999997</v>
      </c>
      <c r="AC27" s="392">
        <v>1.2605369832370959E-2</v>
      </c>
      <c r="AD27" s="391">
        <v>23359.447829999997</v>
      </c>
      <c r="AE27" s="392">
        <v>4.18386349833189E-3</v>
      </c>
      <c r="AF27" s="391">
        <v>7565945.3689699993</v>
      </c>
      <c r="AG27" s="392">
        <v>6.8030364870810739E-2</v>
      </c>
    </row>
    <row r="28" spans="1:33" ht="19.5" customHeight="1">
      <c r="A28" s="395" t="s">
        <v>533</v>
      </c>
      <c r="B28" s="391">
        <v>0</v>
      </c>
      <c r="C28" s="392">
        <v>0</v>
      </c>
      <c r="D28" s="391">
        <v>0</v>
      </c>
      <c r="E28" s="392">
        <v>0</v>
      </c>
      <c r="F28" s="391">
        <v>0</v>
      </c>
      <c r="G28" s="392">
        <v>0</v>
      </c>
      <c r="H28" s="391">
        <v>0</v>
      </c>
      <c r="I28" s="392">
        <v>0</v>
      </c>
      <c r="J28" s="391">
        <v>0</v>
      </c>
      <c r="K28" s="392">
        <v>0</v>
      </c>
      <c r="L28" s="391">
        <v>0</v>
      </c>
      <c r="M28" s="392">
        <v>0</v>
      </c>
      <c r="N28" s="391">
        <v>0</v>
      </c>
      <c r="O28" s="392">
        <v>0</v>
      </c>
      <c r="P28" s="391">
        <v>0</v>
      </c>
      <c r="Q28" s="392">
        <v>0</v>
      </c>
      <c r="R28" s="391">
        <v>113492.31809999999</v>
      </c>
      <c r="S28" s="392">
        <v>3.5309223619452474E-3</v>
      </c>
      <c r="T28" s="391">
        <v>113492.31809999999</v>
      </c>
      <c r="U28" s="392">
        <v>1.0825893798540979E-3</v>
      </c>
      <c r="V28" s="391">
        <v>0</v>
      </c>
      <c r="W28" s="392">
        <v>0</v>
      </c>
      <c r="X28" s="391">
        <v>0</v>
      </c>
      <c r="Y28" s="392">
        <v>0</v>
      </c>
      <c r="Z28" s="391">
        <v>0</v>
      </c>
      <c r="AA28" s="392">
        <v>0</v>
      </c>
      <c r="AB28" s="391">
        <v>0</v>
      </c>
      <c r="AC28" s="392">
        <v>0</v>
      </c>
      <c r="AD28" s="391">
        <v>0</v>
      </c>
      <c r="AE28" s="392">
        <v>0</v>
      </c>
      <c r="AF28" s="391">
        <v>113492.31809999999</v>
      </c>
      <c r="AG28" s="392">
        <v>1.0204836849658902E-3</v>
      </c>
    </row>
    <row r="29" spans="1:33" ht="19.5">
      <c r="A29" s="393" t="s">
        <v>534</v>
      </c>
      <c r="B29" s="391">
        <v>0</v>
      </c>
      <c r="C29" s="392">
        <v>0</v>
      </c>
      <c r="D29" s="391">
        <v>0</v>
      </c>
      <c r="E29" s="392">
        <v>0</v>
      </c>
      <c r="F29" s="391">
        <v>0</v>
      </c>
      <c r="G29" s="392">
        <v>0</v>
      </c>
      <c r="H29" s="391">
        <v>0</v>
      </c>
      <c r="I29" s="392">
        <v>0</v>
      </c>
      <c r="J29" s="391">
        <v>0</v>
      </c>
      <c r="K29" s="392">
        <v>0</v>
      </c>
      <c r="L29" s="391">
        <v>0</v>
      </c>
      <c r="M29" s="392">
        <v>0</v>
      </c>
      <c r="N29" s="391">
        <v>0</v>
      </c>
      <c r="O29" s="392">
        <v>0</v>
      </c>
      <c r="P29" s="391">
        <v>0</v>
      </c>
      <c r="Q29" s="392">
        <v>0</v>
      </c>
      <c r="R29" s="391">
        <v>0</v>
      </c>
      <c r="S29" s="392">
        <v>0</v>
      </c>
      <c r="T29" s="391">
        <v>0</v>
      </c>
      <c r="U29" s="392">
        <v>0</v>
      </c>
      <c r="V29" s="391">
        <v>0</v>
      </c>
      <c r="W29" s="392">
        <v>0</v>
      </c>
      <c r="X29" s="391">
        <v>0</v>
      </c>
      <c r="Y29" s="392">
        <v>0</v>
      </c>
      <c r="Z29" s="391">
        <v>0</v>
      </c>
      <c r="AA29" s="392">
        <v>0</v>
      </c>
      <c r="AB29" s="391">
        <v>0</v>
      </c>
      <c r="AC29" s="392">
        <v>0</v>
      </c>
      <c r="AD29" s="391">
        <v>0</v>
      </c>
      <c r="AE29" s="392">
        <v>0</v>
      </c>
      <c r="AF29" s="391">
        <v>0</v>
      </c>
      <c r="AG29" s="392">
        <v>0</v>
      </c>
    </row>
    <row r="30" spans="1:33" ht="19.5">
      <c r="A30" s="393" t="s">
        <v>540</v>
      </c>
      <c r="B30" s="391">
        <v>0</v>
      </c>
      <c r="C30" s="392">
        <v>0</v>
      </c>
      <c r="D30" s="391">
        <v>0</v>
      </c>
      <c r="E30" s="392">
        <v>0</v>
      </c>
      <c r="F30" s="391">
        <v>0</v>
      </c>
      <c r="G30" s="392">
        <v>0</v>
      </c>
      <c r="H30" s="391">
        <v>0</v>
      </c>
      <c r="I30" s="392">
        <v>0</v>
      </c>
      <c r="J30" s="391">
        <v>0</v>
      </c>
      <c r="K30" s="392">
        <v>0</v>
      </c>
      <c r="L30" s="391">
        <v>0</v>
      </c>
      <c r="M30" s="392">
        <v>0</v>
      </c>
      <c r="N30" s="391">
        <v>0</v>
      </c>
      <c r="O30" s="392">
        <v>0</v>
      </c>
      <c r="P30" s="391">
        <v>0</v>
      </c>
      <c r="Q30" s="392">
        <v>0</v>
      </c>
      <c r="R30" s="391">
        <v>0</v>
      </c>
      <c r="S30" s="392">
        <v>0</v>
      </c>
      <c r="T30" s="391">
        <v>0</v>
      </c>
      <c r="U30" s="392">
        <v>0</v>
      </c>
      <c r="V30" s="391">
        <v>0</v>
      </c>
      <c r="W30" s="392">
        <v>0</v>
      </c>
      <c r="X30" s="391">
        <v>0</v>
      </c>
      <c r="Y30" s="392">
        <v>0</v>
      </c>
      <c r="Z30" s="391">
        <v>0</v>
      </c>
      <c r="AA30" s="392">
        <v>0</v>
      </c>
      <c r="AB30" s="391">
        <v>0</v>
      </c>
      <c r="AC30" s="392">
        <v>0</v>
      </c>
      <c r="AD30" s="391">
        <v>0</v>
      </c>
      <c r="AE30" s="392">
        <v>0</v>
      </c>
      <c r="AF30" s="391">
        <v>0</v>
      </c>
      <c r="AG30" s="392">
        <v>0</v>
      </c>
    </row>
    <row r="31" spans="1:33" ht="18">
      <c r="A31" s="386" t="s">
        <v>541</v>
      </c>
      <c r="B31" s="389">
        <v>340567.68091000005</v>
      </c>
      <c r="C31" s="390">
        <v>1.0051011809013362</v>
      </c>
      <c r="D31" s="389">
        <v>111597.41575</v>
      </c>
      <c r="E31" s="390">
        <v>1.001402534144656</v>
      </c>
      <c r="F31" s="389">
        <v>121733.00864</v>
      </c>
      <c r="G31" s="390">
        <v>1.0003398136840955</v>
      </c>
      <c r="H31" s="389">
        <v>224981.88389</v>
      </c>
      <c r="I31" s="390">
        <v>1.0003091864979661</v>
      </c>
      <c r="J31" s="389">
        <v>798879.98919000011</v>
      </c>
      <c r="K31" s="390">
        <v>1.0025043439027499</v>
      </c>
      <c r="L31" s="389">
        <v>40189045.200819999</v>
      </c>
      <c r="M31" s="390">
        <v>1.0066125702162245</v>
      </c>
      <c r="N31" s="389">
        <v>14985432.853209998</v>
      </c>
      <c r="O31" s="390">
        <v>1.0007586059285294</v>
      </c>
      <c r="P31" s="389">
        <v>17799801.123290002</v>
      </c>
      <c r="Q31" s="390">
        <v>1.0004035530008426</v>
      </c>
      <c r="R31" s="389">
        <v>32154499.245830003</v>
      </c>
      <c r="S31" s="390">
        <v>1.0003764336209531</v>
      </c>
      <c r="T31" s="389">
        <v>105128778.42315</v>
      </c>
      <c r="U31" s="390">
        <v>1.0028105949660469</v>
      </c>
      <c r="V31" s="389">
        <v>2238392.5851599998</v>
      </c>
      <c r="W31" s="390">
        <v>1.0022594609465687</v>
      </c>
      <c r="X31" s="389">
        <v>614424.76257000002</v>
      </c>
      <c r="Y31" s="390">
        <v>1.0027339372620672</v>
      </c>
      <c r="Z31" s="389">
        <v>885268.64785000007</v>
      </c>
      <c r="AA31" s="390">
        <v>1.0014424423426025</v>
      </c>
      <c r="AB31" s="389">
        <v>1858225.5651400001</v>
      </c>
      <c r="AC31" s="390">
        <v>1.002747181826525</v>
      </c>
      <c r="AD31" s="389">
        <v>5596311.5607200004</v>
      </c>
      <c r="AE31" s="390">
        <v>1.0023440551586522</v>
      </c>
      <c r="AF31" s="389">
        <v>111523969.97306</v>
      </c>
      <c r="AG31" s="390">
        <v>1.0027849791547574</v>
      </c>
    </row>
    <row r="32" spans="1:33" ht="18">
      <c r="A32" s="386" t="s">
        <v>707</v>
      </c>
      <c r="B32" s="389">
        <v>1728.4800600000001</v>
      </c>
      <c r="C32" s="390">
        <v>5.1011809013360799E-3</v>
      </c>
      <c r="D32" s="389">
        <v>156.29997</v>
      </c>
      <c r="E32" s="390">
        <v>1.4025341446558873E-3</v>
      </c>
      <c r="F32" s="389">
        <v>41.352489999999996</v>
      </c>
      <c r="G32" s="390">
        <v>3.398136840953824E-4</v>
      </c>
      <c r="H32" s="389">
        <v>69.539860000000004</v>
      </c>
      <c r="I32" s="390">
        <v>3.0918649796617836E-4</v>
      </c>
      <c r="J32" s="389">
        <v>1995.6723800000002</v>
      </c>
      <c r="K32" s="390">
        <v>2.5043439027497209E-3</v>
      </c>
      <c r="L32" s="389">
        <v>264007.11771000002</v>
      </c>
      <c r="M32" s="390">
        <v>6.612570216224448E-3</v>
      </c>
      <c r="N32" s="389">
        <v>11359.420880000001</v>
      </c>
      <c r="O32" s="390">
        <v>7.5860592852939213E-4</v>
      </c>
      <c r="P32" s="389">
        <v>7180.2655400000003</v>
      </c>
      <c r="Q32" s="390">
        <v>4.0355300084261977E-4</v>
      </c>
      <c r="R32" s="389">
        <v>12099.47993</v>
      </c>
      <c r="S32" s="390">
        <v>3.7643362095310585E-4</v>
      </c>
      <c r="T32" s="389">
        <v>294646.28405999998</v>
      </c>
      <c r="U32" s="390">
        <v>2.8105949660466919E-3</v>
      </c>
      <c r="V32" s="389">
        <v>5046.1590300000007</v>
      </c>
      <c r="W32" s="390">
        <v>2.2594609465689179E-3</v>
      </c>
      <c r="X32" s="389">
        <v>1675.2188100000001</v>
      </c>
      <c r="Y32" s="390">
        <v>2.7339372620669711E-3</v>
      </c>
      <c r="Z32" s="389">
        <v>1275.10971</v>
      </c>
      <c r="AA32" s="390">
        <v>1.4424423426023483E-3</v>
      </c>
      <c r="AB32" s="389">
        <v>5090.8978799999995</v>
      </c>
      <c r="AC32" s="390">
        <v>2.7471818265249327E-3</v>
      </c>
      <c r="AD32" s="389">
        <v>13087.38543</v>
      </c>
      <c r="AE32" s="390">
        <v>2.3440551586521642E-3</v>
      </c>
      <c r="AF32" s="389">
        <v>309729.34187</v>
      </c>
      <c r="AG32" s="390">
        <v>2.7849791547570626E-3</v>
      </c>
    </row>
    <row r="33" spans="1:33" ht="22.5" customHeight="1">
      <c r="A33" s="785" t="s">
        <v>543</v>
      </c>
      <c r="B33" s="786">
        <v>338839.20085000002</v>
      </c>
      <c r="C33" s="787">
        <v>1</v>
      </c>
      <c r="D33" s="786">
        <v>111441.11578000001</v>
      </c>
      <c r="E33" s="787">
        <v>1</v>
      </c>
      <c r="F33" s="788">
        <v>121691.65615</v>
      </c>
      <c r="G33" s="787">
        <v>1</v>
      </c>
      <c r="H33" s="786">
        <v>224912.34403000001</v>
      </c>
      <c r="I33" s="787">
        <v>1</v>
      </c>
      <c r="J33" s="786">
        <v>796884.31680999999</v>
      </c>
      <c r="K33" s="787">
        <v>1</v>
      </c>
      <c r="L33" s="786">
        <v>39925038.083109997</v>
      </c>
      <c r="M33" s="787">
        <v>1</v>
      </c>
      <c r="N33" s="786">
        <v>14974073.432329999</v>
      </c>
      <c r="O33" s="787">
        <v>1</v>
      </c>
      <c r="P33" s="788">
        <v>17792620.857749999</v>
      </c>
      <c r="Q33" s="787">
        <v>1</v>
      </c>
      <c r="R33" s="786">
        <v>32142399.765900001</v>
      </c>
      <c r="S33" s="787">
        <v>1</v>
      </c>
      <c r="T33" s="786">
        <v>104834132.13908999</v>
      </c>
      <c r="U33" s="787">
        <v>1</v>
      </c>
      <c r="V33" s="786">
        <v>2233346.42613</v>
      </c>
      <c r="W33" s="787">
        <v>1</v>
      </c>
      <c r="X33" s="786">
        <v>612749.54376000003</v>
      </c>
      <c r="Y33" s="787">
        <v>1</v>
      </c>
      <c r="Z33" s="788">
        <v>883993.53813999996</v>
      </c>
      <c r="AA33" s="787">
        <v>1</v>
      </c>
      <c r="AB33" s="786">
        <v>1853134.66726</v>
      </c>
      <c r="AC33" s="787">
        <v>1</v>
      </c>
      <c r="AD33" s="786">
        <v>5583224.1752899997</v>
      </c>
      <c r="AE33" s="787">
        <v>1</v>
      </c>
      <c r="AF33" s="786">
        <v>111214240.63118999</v>
      </c>
      <c r="AG33" s="787">
        <v>1</v>
      </c>
    </row>
    <row r="34" spans="1:33" ht="19.5">
      <c r="A34" s="395" t="s">
        <v>544</v>
      </c>
      <c r="B34" s="391">
        <v>587.56731000000002</v>
      </c>
      <c r="C34" s="392">
        <v>1.7340594256096977E-3</v>
      </c>
      <c r="D34" s="391">
        <v>23.91987</v>
      </c>
      <c r="E34" s="392">
        <v>2.1464133621222075E-4</v>
      </c>
      <c r="F34" s="391">
        <v>0</v>
      </c>
      <c r="G34" s="392">
        <v>0</v>
      </c>
      <c r="H34" s="391">
        <v>0</v>
      </c>
      <c r="I34" s="392">
        <v>0</v>
      </c>
      <c r="J34" s="391">
        <v>611.48717999999997</v>
      </c>
      <c r="K34" s="392">
        <v>7.6734748959276621E-4</v>
      </c>
      <c r="L34" s="391">
        <v>99933.920729999998</v>
      </c>
      <c r="M34" s="392">
        <v>2.5030388329742464E-3</v>
      </c>
      <c r="N34" s="391">
        <v>1978.0454</v>
      </c>
      <c r="O34" s="392">
        <v>1.3209801654433394E-4</v>
      </c>
      <c r="P34" s="391">
        <v>876.12</v>
      </c>
      <c r="Q34" s="392">
        <v>4.9240637846693902E-5</v>
      </c>
      <c r="R34" s="391">
        <v>0</v>
      </c>
      <c r="S34" s="392">
        <v>0</v>
      </c>
      <c r="T34" s="391">
        <v>102788.08613</v>
      </c>
      <c r="U34" s="388">
        <v>9.8048301667270563E-4</v>
      </c>
      <c r="V34" s="391">
        <v>2735.5260800000001</v>
      </c>
      <c r="W34" s="392">
        <v>1.2248552432325467E-3</v>
      </c>
      <c r="X34" s="391">
        <v>800.35509999999999</v>
      </c>
      <c r="Y34" s="392">
        <v>1.3061700463925287E-3</v>
      </c>
      <c r="Z34" s="391">
        <v>213.73750000000001</v>
      </c>
      <c r="AA34" s="392">
        <v>2.4178626967084224E-4</v>
      </c>
      <c r="AB34" s="391">
        <v>83.372</v>
      </c>
      <c r="AC34" s="392">
        <v>4.4989714710411099E-5</v>
      </c>
      <c r="AD34" s="391">
        <v>3832.9906800000003</v>
      </c>
      <c r="AE34" s="392">
        <v>6.8651921536016592E-4</v>
      </c>
      <c r="AF34" s="391">
        <v>107232.56399</v>
      </c>
      <c r="AG34" s="392">
        <v>9.6419814028678174E-4</v>
      </c>
    </row>
    <row r="35" spans="1:33" ht="28.5">
      <c r="A35" s="395" t="s">
        <v>545</v>
      </c>
      <c r="B35" s="391">
        <v>0</v>
      </c>
      <c r="C35" s="392">
        <v>0</v>
      </c>
      <c r="D35" s="391">
        <v>0</v>
      </c>
      <c r="E35" s="392">
        <v>0</v>
      </c>
      <c r="F35" s="391">
        <v>0</v>
      </c>
      <c r="G35" s="392">
        <v>0</v>
      </c>
      <c r="H35" s="391">
        <v>0</v>
      </c>
      <c r="I35" s="392">
        <v>0</v>
      </c>
      <c r="J35" s="391">
        <v>0</v>
      </c>
      <c r="K35" s="392">
        <v>0</v>
      </c>
      <c r="L35" s="391">
        <v>0</v>
      </c>
      <c r="M35" s="392">
        <v>0</v>
      </c>
      <c r="N35" s="391">
        <v>0</v>
      </c>
      <c r="O35" s="392">
        <v>0</v>
      </c>
      <c r="P35" s="391">
        <v>0</v>
      </c>
      <c r="Q35" s="392">
        <v>0</v>
      </c>
      <c r="R35" s="391">
        <v>0</v>
      </c>
      <c r="S35" s="392">
        <v>0</v>
      </c>
      <c r="T35" s="391">
        <v>0</v>
      </c>
      <c r="U35" s="388">
        <v>0</v>
      </c>
      <c r="V35" s="391">
        <v>0</v>
      </c>
      <c r="W35" s="392">
        <v>0</v>
      </c>
      <c r="X35" s="391">
        <v>0</v>
      </c>
      <c r="Y35" s="392">
        <v>0</v>
      </c>
      <c r="Z35" s="391">
        <v>0</v>
      </c>
      <c r="AA35" s="392">
        <v>0</v>
      </c>
      <c r="AB35" s="391">
        <v>0</v>
      </c>
      <c r="AC35" s="392">
        <v>0</v>
      </c>
      <c r="AD35" s="391">
        <v>0</v>
      </c>
      <c r="AE35" s="392">
        <v>0</v>
      </c>
      <c r="AF35" s="391">
        <v>0</v>
      </c>
      <c r="AG35" s="388">
        <v>0</v>
      </c>
    </row>
    <row r="36" spans="1:33" ht="12.75" customHeight="1">
      <c r="A36" s="23" t="s">
        <v>708</v>
      </c>
    </row>
    <row r="37" spans="1:33" ht="12.75" customHeight="1">
      <c r="A37" s="23"/>
    </row>
    <row r="38" spans="1:33" ht="12.75" customHeight="1">
      <c r="A38" s="683" t="s">
        <v>97</v>
      </c>
      <c r="L38" s="137"/>
    </row>
    <row r="39" spans="1:33" ht="12.75" customHeight="1"/>
    <row r="40" spans="1:33" ht="12.75" customHeight="1"/>
    <row r="41" spans="1:33" ht="12.75" customHeight="1"/>
    <row r="42" spans="1:33" ht="12.75" customHeight="1">
      <c r="F42" s="137"/>
      <c r="P42" s="137"/>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9" t="s">
        <v>1023</v>
      </c>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39"/>
  <sheetViews>
    <sheetView showGridLines="0" zoomScaleNormal="100" workbookViewId="0"/>
  </sheetViews>
  <sheetFormatPr defaultRowHeight="15"/>
  <cols>
    <col min="1" max="1" width="22.5703125" customWidth="1"/>
    <col min="2" max="7" width="12.140625" customWidth="1"/>
    <col min="8" max="8" width="12.28515625" customWidth="1"/>
  </cols>
  <sheetData>
    <row r="1" spans="1:11" ht="12.75" customHeight="1">
      <c r="A1" s="141" t="s">
        <v>819</v>
      </c>
      <c r="J1" s="142" t="str">
        <f>Naslovnica!A20</f>
        <v>Listopad 2019.</v>
      </c>
    </row>
    <row r="2" spans="1:11" ht="12.75" customHeight="1">
      <c r="A2" s="594" t="s">
        <v>820</v>
      </c>
      <c r="I2" s="585"/>
      <c r="J2" s="596" t="str">
        <f>Naslovnica!A24</f>
        <v>October 2019</v>
      </c>
    </row>
    <row r="3" spans="1:11" ht="12.75" customHeight="1"/>
    <row r="4" spans="1:11" ht="33.75">
      <c r="A4" s="789" t="s">
        <v>690</v>
      </c>
      <c r="B4" s="790" t="s">
        <v>35</v>
      </c>
      <c r="C4" s="790" t="s">
        <v>36</v>
      </c>
      <c r="D4" s="790" t="s">
        <v>37</v>
      </c>
      <c r="E4" s="790" t="s">
        <v>283</v>
      </c>
      <c r="F4" s="790" t="s">
        <v>284</v>
      </c>
      <c r="G4" s="790" t="s">
        <v>38</v>
      </c>
      <c r="H4" s="790" t="s">
        <v>39</v>
      </c>
      <c r="I4" s="790" t="s">
        <v>40</v>
      </c>
      <c r="J4" s="790" t="s">
        <v>521</v>
      </c>
    </row>
    <row r="5" spans="1:11" ht="21.75">
      <c r="A5" s="795" t="s">
        <v>691</v>
      </c>
      <c r="B5" s="796">
        <v>45916</v>
      </c>
      <c r="C5" s="796">
        <v>97789</v>
      </c>
      <c r="D5" s="796">
        <v>31713</v>
      </c>
      <c r="E5" s="796">
        <v>1489</v>
      </c>
      <c r="F5" s="796">
        <v>738</v>
      </c>
      <c r="G5" s="796">
        <v>23022</v>
      </c>
      <c r="H5" s="796">
        <v>32616</v>
      </c>
      <c r="I5" s="796">
        <v>77480</v>
      </c>
      <c r="J5" s="796">
        <v>310763</v>
      </c>
      <c r="K5" s="54"/>
    </row>
    <row r="6" spans="1:11" ht="22.5">
      <c r="A6" s="854" t="s">
        <v>692</v>
      </c>
      <c r="B6" s="396">
        <v>0.14775246731431993</v>
      </c>
      <c r="C6" s="396">
        <v>0.314673883313007</v>
      </c>
      <c r="D6" s="396">
        <v>0.10204882820670415</v>
      </c>
      <c r="E6" s="396">
        <v>4.7914326995169955E-3</v>
      </c>
      <c r="F6" s="396">
        <v>2.374800088813662E-3</v>
      </c>
      <c r="G6" s="396">
        <v>7.4082178380309116E-2</v>
      </c>
      <c r="H6" s="396">
        <v>0.10495457953488671</v>
      </c>
      <c r="I6" s="396">
        <v>0.24932183046244244</v>
      </c>
      <c r="J6" s="396">
        <v>1</v>
      </c>
      <c r="K6" s="54"/>
    </row>
    <row r="7" spans="1:11" ht="22.5">
      <c r="A7" s="854" t="s">
        <v>693</v>
      </c>
      <c r="B7" s="227">
        <v>593</v>
      </c>
      <c r="C7" s="227">
        <v>611</v>
      </c>
      <c r="D7" s="227">
        <v>188</v>
      </c>
      <c r="E7" s="227">
        <v>40</v>
      </c>
      <c r="F7" s="227">
        <v>46</v>
      </c>
      <c r="G7" s="227">
        <v>170</v>
      </c>
      <c r="H7" s="227">
        <v>571</v>
      </c>
      <c r="I7" s="227">
        <v>505</v>
      </c>
      <c r="J7" s="227">
        <v>2724</v>
      </c>
      <c r="K7" s="54"/>
    </row>
    <row r="8" spans="1:11" ht="22.5">
      <c r="A8" s="80" t="s">
        <v>694</v>
      </c>
      <c r="B8" s="226">
        <v>1</v>
      </c>
      <c r="C8" s="226">
        <v>5</v>
      </c>
      <c r="D8" s="226">
        <v>21</v>
      </c>
      <c r="E8" s="226">
        <v>1</v>
      </c>
      <c r="F8" s="226">
        <v>3</v>
      </c>
      <c r="G8" s="226">
        <v>1</v>
      </c>
      <c r="H8" s="226">
        <v>1</v>
      </c>
      <c r="I8" s="226">
        <v>74</v>
      </c>
      <c r="J8" s="226">
        <v>107</v>
      </c>
      <c r="K8" s="54"/>
    </row>
    <row r="9" spans="1:11" ht="22.5">
      <c r="A9" s="854" t="s">
        <v>795</v>
      </c>
      <c r="B9" s="227">
        <v>14</v>
      </c>
      <c r="C9" s="227">
        <v>10</v>
      </c>
      <c r="D9" s="227">
        <v>3</v>
      </c>
      <c r="E9" s="227">
        <v>0</v>
      </c>
      <c r="F9" s="227">
        <v>0</v>
      </c>
      <c r="G9" s="227">
        <v>1</v>
      </c>
      <c r="H9" s="227">
        <v>3</v>
      </c>
      <c r="I9" s="227">
        <v>10</v>
      </c>
      <c r="J9" s="227">
        <v>41</v>
      </c>
    </row>
    <row r="10" spans="1:11" ht="22.5">
      <c r="A10" s="854" t="s">
        <v>1025</v>
      </c>
      <c r="B10" s="227">
        <v>143</v>
      </c>
      <c r="C10" s="227">
        <v>104</v>
      </c>
      <c r="D10" s="227">
        <v>2</v>
      </c>
      <c r="E10" s="227">
        <v>0</v>
      </c>
      <c r="F10" s="227">
        <v>0</v>
      </c>
      <c r="G10" s="227">
        <v>28</v>
      </c>
      <c r="H10" s="227">
        <v>156</v>
      </c>
      <c r="I10" s="227">
        <v>116</v>
      </c>
      <c r="J10" s="227">
        <v>549</v>
      </c>
    </row>
    <row r="11" spans="1:11" ht="22.5">
      <c r="A11" s="854" t="s">
        <v>695</v>
      </c>
      <c r="B11" s="227">
        <v>158</v>
      </c>
      <c r="C11" s="227">
        <v>119</v>
      </c>
      <c r="D11" s="227">
        <v>26</v>
      </c>
      <c r="E11" s="227">
        <v>1</v>
      </c>
      <c r="F11" s="227">
        <v>3</v>
      </c>
      <c r="G11" s="227">
        <v>30</v>
      </c>
      <c r="H11" s="227">
        <v>160</v>
      </c>
      <c r="I11" s="227">
        <v>200</v>
      </c>
      <c r="J11" s="227">
        <v>697</v>
      </c>
    </row>
    <row r="12" spans="1:11" ht="21.75">
      <c r="A12" s="795" t="s">
        <v>696</v>
      </c>
      <c r="B12" s="796">
        <v>46351</v>
      </c>
      <c r="C12" s="796">
        <v>98281</v>
      </c>
      <c r="D12" s="796">
        <v>31875</v>
      </c>
      <c r="E12" s="796">
        <v>1528</v>
      </c>
      <c r="F12" s="796">
        <v>781</v>
      </c>
      <c r="G12" s="796">
        <v>23162</v>
      </c>
      <c r="H12" s="796">
        <v>33027</v>
      </c>
      <c r="I12" s="796">
        <v>77785</v>
      </c>
      <c r="J12" s="796">
        <v>312790</v>
      </c>
    </row>
    <row r="13" spans="1:11" ht="21.75">
      <c r="A13" s="791" t="s">
        <v>697</v>
      </c>
      <c r="B13" s="792">
        <v>0.14818568368553983</v>
      </c>
      <c r="C13" s="792">
        <v>0.31420761533297098</v>
      </c>
      <c r="D13" s="792">
        <v>0.10190543175932734</v>
      </c>
      <c r="E13" s="793">
        <v>4.885066658141245E-3</v>
      </c>
      <c r="F13" s="794">
        <v>2.4968828926755973E-3</v>
      </c>
      <c r="G13" s="792">
        <v>7.4049681895201253E-2</v>
      </c>
      <c r="H13" s="792">
        <v>0.10558841395185269</v>
      </c>
      <c r="I13" s="792">
        <v>0.24868122382429106</v>
      </c>
      <c r="J13" s="792">
        <v>1</v>
      </c>
    </row>
    <row r="14" spans="1:11" ht="12.75" customHeight="1">
      <c r="A14" s="22" t="s">
        <v>689</v>
      </c>
    </row>
    <row r="15" spans="1:11" ht="12.75" customHeight="1">
      <c r="A15" s="30" t="s">
        <v>698</v>
      </c>
    </row>
    <row r="16" spans="1:11" ht="12.75" customHeight="1"/>
    <row r="17" spans="1:10" ht="12.75" customHeight="1"/>
    <row r="18" spans="1:10">
      <c r="A18" s="141" t="s">
        <v>822</v>
      </c>
      <c r="B18" s="274"/>
      <c r="C18" s="274"/>
      <c r="D18" s="274"/>
      <c r="E18" s="274"/>
      <c r="F18" s="274"/>
      <c r="G18" s="870"/>
      <c r="H18" s="870" t="s">
        <v>45</v>
      </c>
      <c r="I18" s="302"/>
      <c r="J18" s="797" t="s">
        <v>1391</v>
      </c>
    </row>
    <row r="19" spans="1:10">
      <c r="A19" s="594" t="s">
        <v>821</v>
      </c>
      <c r="B19" s="274"/>
      <c r="C19" s="274"/>
      <c r="D19" s="274"/>
      <c r="E19" s="274"/>
      <c r="F19" s="274"/>
      <c r="G19" s="608"/>
      <c r="H19" s="608" t="s">
        <v>46</v>
      </c>
      <c r="I19" s="798"/>
      <c r="J19" s="596" t="s">
        <v>1392</v>
      </c>
    </row>
    <row r="20" spans="1:10">
      <c r="A20" s="274"/>
      <c r="B20" s="274"/>
      <c r="C20" s="274"/>
      <c r="D20" s="274"/>
      <c r="E20" s="274"/>
      <c r="F20" s="274"/>
      <c r="G20" s="274"/>
      <c r="H20" s="274"/>
      <c r="I20" s="274"/>
      <c r="J20" s="274"/>
    </row>
    <row r="21" spans="1:10" ht="24" customHeight="1">
      <c r="A21" s="823"/>
      <c r="B21" s="824"/>
      <c r="C21" s="824" t="s">
        <v>1353</v>
      </c>
      <c r="D21" s="824"/>
      <c r="E21" s="1011" t="s">
        <v>773</v>
      </c>
      <c r="F21" s="1014"/>
      <c r="G21" s="1014"/>
      <c r="H21" s="1015"/>
      <c r="I21" s="1016"/>
      <c r="J21" s="1016"/>
    </row>
    <row r="22" spans="1:10" ht="24">
      <c r="A22" s="823"/>
      <c r="B22" s="825"/>
      <c r="C22" s="826" t="s">
        <v>1354</v>
      </c>
      <c r="D22" s="825"/>
      <c r="E22" s="1017" t="s">
        <v>657</v>
      </c>
      <c r="F22" s="1017"/>
      <c r="G22" s="827" t="s">
        <v>658</v>
      </c>
      <c r="H22" s="1018"/>
      <c r="I22" s="1018"/>
      <c r="J22" s="330"/>
    </row>
    <row r="23" spans="1:10" ht="21.75">
      <c r="A23" s="851" t="s">
        <v>659</v>
      </c>
      <c r="B23" s="851" t="s">
        <v>660</v>
      </c>
      <c r="C23" s="851" t="s">
        <v>661</v>
      </c>
      <c r="D23" s="851" t="s">
        <v>662</v>
      </c>
      <c r="E23" s="851" t="s">
        <v>660</v>
      </c>
      <c r="F23" s="851" t="s">
        <v>661</v>
      </c>
      <c r="G23" s="851" t="s">
        <v>662</v>
      </c>
      <c r="H23" s="331"/>
      <c r="I23" s="331"/>
      <c r="J23" s="331"/>
    </row>
    <row r="24" spans="1:10">
      <c r="A24" s="79" t="s">
        <v>8</v>
      </c>
      <c r="B24" s="397">
        <v>844</v>
      </c>
      <c r="C24" s="397">
        <v>768</v>
      </c>
      <c r="D24" s="397">
        <v>1612</v>
      </c>
      <c r="E24" s="397">
        <v>-8</v>
      </c>
      <c r="F24" s="397">
        <v>-24</v>
      </c>
      <c r="G24" s="398">
        <v>-1.9464720194647178E-2</v>
      </c>
      <c r="H24" s="332"/>
      <c r="I24" s="332"/>
      <c r="J24" s="333"/>
    </row>
    <row r="25" spans="1:10">
      <c r="A25" s="79" t="s">
        <v>9</v>
      </c>
      <c r="B25" s="397">
        <v>5231</v>
      </c>
      <c r="C25" s="397">
        <v>3027</v>
      </c>
      <c r="D25" s="397">
        <v>8258</v>
      </c>
      <c r="E25" s="397">
        <v>267</v>
      </c>
      <c r="F25" s="397">
        <v>220</v>
      </c>
      <c r="G25" s="398">
        <v>6.2668897181829886E-2</v>
      </c>
      <c r="H25" s="332"/>
      <c r="I25" s="332"/>
      <c r="J25" s="333"/>
    </row>
    <row r="26" spans="1:10">
      <c r="A26" s="79" t="s">
        <v>10</v>
      </c>
      <c r="B26" s="397">
        <v>9956</v>
      </c>
      <c r="C26" s="397">
        <v>6331</v>
      </c>
      <c r="D26" s="397">
        <v>16287</v>
      </c>
      <c r="E26" s="397">
        <v>280</v>
      </c>
      <c r="F26" s="397">
        <v>131</v>
      </c>
      <c r="G26" s="398">
        <v>2.5888133030990135E-2</v>
      </c>
      <c r="H26" s="332"/>
      <c r="I26" s="332"/>
      <c r="J26" s="333"/>
    </row>
    <row r="27" spans="1:10">
      <c r="A27" s="79" t="s">
        <v>11</v>
      </c>
      <c r="B27" s="397">
        <v>18045</v>
      </c>
      <c r="C27" s="397">
        <v>12914</v>
      </c>
      <c r="D27" s="397">
        <v>30959</v>
      </c>
      <c r="E27" s="397">
        <v>221</v>
      </c>
      <c r="F27" s="397">
        <v>5</v>
      </c>
      <c r="G27" s="398">
        <v>7.3536589333940139E-3</v>
      </c>
      <c r="H27" s="332"/>
      <c r="I27" s="332"/>
      <c r="J27" s="333"/>
    </row>
    <row r="28" spans="1:10">
      <c r="A28" s="79" t="s">
        <v>12</v>
      </c>
      <c r="B28" s="397">
        <v>23429</v>
      </c>
      <c r="C28" s="397">
        <v>18866</v>
      </c>
      <c r="D28" s="397">
        <v>42295</v>
      </c>
      <c r="E28" s="397">
        <v>378</v>
      </c>
      <c r="F28" s="397">
        <v>251</v>
      </c>
      <c r="G28" s="398">
        <v>1.5096241539864552E-2</v>
      </c>
      <c r="H28" s="332"/>
      <c r="I28" s="332"/>
      <c r="J28" s="333"/>
    </row>
    <row r="29" spans="1:10">
      <c r="A29" s="79" t="s">
        <v>13</v>
      </c>
      <c r="B29" s="397">
        <v>23828</v>
      </c>
      <c r="C29" s="397">
        <v>21376</v>
      </c>
      <c r="D29" s="397">
        <v>45204</v>
      </c>
      <c r="E29" s="397">
        <v>701</v>
      </c>
      <c r="F29" s="397">
        <v>437</v>
      </c>
      <c r="G29" s="398">
        <v>2.5824899015113756E-2</v>
      </c>
      <c r="H29" s="332"/>
      <c r="I29" s="332"/>
      <c r="J29" s="333"/>
    </row>
    <row r="30" spans="1:10">
      <c r="A30" s="79" t="s">
        <v>14</v>
      </c>
      <c r="B30" s="397">
        <v>21703</v>
      </c>
      <c r="C30" s="397">
        <v>22003</v>
      </c>
      <c r="D30" s="397">
        <v>43706</v>
      </c>
      <c r="E30" s="397">
        <v>574</v>
      </c>
      <c r="F30" s="397">
        <v>501</v>
      </c>
      <c r="G30" s="398">
        <v>2.5216391827543427E-2</v>
      </c>
      <c r="H30" s="332"/>
      <c r="I30" s="332"/>
      <c r="J30" s="333"/>
    </row>
    <row r="31" spans="1:10">
      <c r="A31" s="79" t="s">
        <v>41</v>
      </c>
      <c r="B31" s="397">
        <v>34174</v>
      </c>
      <c r="C31" s="397">
        <v>38304</v>
      </c>
      <c r="D31" s="397">
        <v>72478</v>
      </c>
      <c r="E31" s="397">
        <v>794</v>
      </c>
      <c r="F31" s="397">
        <v>680</v>
      </c>
      <c r="G31" s="398">
        <v>2.0759393836967011E-2</v>
      </c>
      <c r="H31" s="332"/>
      <c r="I31" s="332"/>
      <c r="J31" s="333"/>
    </row>
    <row r="32" spans="1:10">
      <c r="A32" s="79" t="s">
        <v>42</v>
      </c>
      <c r="B32" s="397">
        <v>17575</v>
      </c>
      <c r="C32" s="397">
        <v>19266</v>
      </c>
      <c r="D32" s="397">
        <v>36841</v>
      </c>
      <c r="E32" s="397">
        <v>517</v>
      </c>
      <c r="F32" s="397">
        <v>347</v>
      </c>
      <c r="G32" s="398">
        <v>2.4015343135892486E-2</v>
      </c>
      <c r="H32" s="332"/>
      <c r="I32" s="332"/>
      <c r="J32" s="333"/>
    </row>
    <row r="33" spans="1:10">
      <c r="A33" s="79" t="s">
        <v>43</v>
      </c>
      <c r="B33" s="397">
        <v>5225</v>
      </c>
      <c r="C33" s="397">
        <v>6942</v>
      </c>
      <c r="D33" s="397">
        <v>12167</v>
      </c>
      <c r="E33" s="397">
        <v>214</v>
      </c>
      <c r="F33" s="397">
        <v>218</v>
      </c>
      <c r="G33" s="398">
        <v>3.6812952705581603E-2</v>
      </c>
      <c r="H33" s="332"/>
      <c r="I33" s="332"/>
      <c r="J33" s="333"/>
    </row>
    <row r="34" spans="1:10">
      <c r="A34" s="79" t="s">
        <v>44</v>
      </c>
      <c r="B34" s="397">
        <v>363</v>
      </c>
      <c r="C34" s="397">
        <v>524</v>
      </c>
      <c r="D34" s="397">
        <v>887</v>
      </c>
      <c r="E34" s="397">
        <v>17</v>
      </c>
      <c r="F34" s="397">
        <v>16</v>
      </c>
      <c r="G34" s="398">
        <v>3.8641686182669721E-2</v>
      </c>
      <c r="H34" s="332"/>
      <c r="I34" s="332"/>
      <c r="J34" s="333"/>
    </row>
    <row r="35" spans="1:10" ht="24">
      <c r="A35" s="907" t="s">
        <v>663</v>
      </c>
      <c r="B35" s="829">
        <v>160373</v>
      </c>
      <c r="C35" s="829">
        <v>150321</v>
      </c>
      <c r="D35" s="829">
        <v>310694</v>
      </c>
      <c r="E35" s="829">
        <v>3955</v>
      </c>
      <c r="F35" s="829">
        <v>2782</v>
      </c>
      <c r="G35" s="830">
        <v>2.2164319295163493E-2</v>
      </c>
      <c r="H35" s="334"/>
      <c r="I35" s="334"/>
      <c r="J35" s="335"/>
    </row>
    <row r="36" spans="1:10">
      <c r="A36" s="22" t="s">
        <v>688</v>
      </c>
      <c r="B36" s="274"/>
      <c r="C36" s="274"/>
      <c r="D36" s="274"/>
      <c r="E36" s="274"/>
      <c r="F36" s="274"/>
      <c r="G36" s="274"/>
      <c r="H36" s="274"/>
      <c r="I36" s="274"/>
      <c r="J36" s="274"/>
    </row>
    <row r="37" spans="1:10">
      <c r="A37" s="274"/>
      <c r="B37" s="274"/>
      <c r="C37" s="274"/>
      <c r="D37" s="274"/>
      <c r="E37" s="274"/>
      <c r="F37" s="274"/>
      <c r="G37" s="274"/>
      <c r="H37" s="274"/>
      <c r="I37" s="274"/>
      <c r="J37" s="274"/>
    </row>
    <row r="38" spans="1:10" ht="12.75" customHeight="1">
      <c r="A38" s="683" t="s">
        <v>97</v>
      </c>
    </row>
    <row r="39" spans="1:10">
      <c r="J39" s="29" t="s">
        <v>1024</v>
      </c>
    </row>
  </sheetData>
  <mergeCells count="4">
    <mergeCell ref="E21:G21"/>
    <mergeCell ref="H21:J21"/>
    <mergeCell ref="E22:F22"/>
    <mergeCell ref="H22:I22"/>
  </mergeCells>
  <hyperlinks>
    <hyperlink ref="A38"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5"/>
  <sheetViews>
    <sheetView showGridLines="0" zoomScaleNormal="100" workbookViewId="0"/>
  </sheetViews>
  <sheetFormatPr defaultRowHeight="15"/>
  <cols>
    <col min="1" max="1" width="27.5703125" customWidth="1"/>
    <col min="2" max="2" width="11" bestFit="1" customWidth="1"/>
    <col min="3" max="3" width="12.85546875" customWidth="1"/>
    <col min="4" max="4" width="11.140625" customWidth="1"/>
    <col min="5" max="5" width="12.7109375" customWidth="1"/>
    <col min="6" max="6" width="15.28515625" customWidth="1"/>
  </cols>
  <sheetData>
    <row r="1" spans="1:7" ht="12.75" customHeight="1">
      <c r="A1" s="155" t="s">
        <v>823</v>
      </c>
      <c r="F1" s="142" t="str">
        <f>Naslovnica!A20</f>
        <v>Listopad 2019.</v>
      </c>
    </row>
    <row r="2" spans="1:7" ht="12.75" customHeight="1">
      <c r="A2" s="623" t="s">
        <v>824</v>
      </c>
      <c r="F2" s="596" t="str">
        <f>Naslovnica!A24</f>
        <v>October 2019</v>
      </c>
    </row>
    <row r="3" spans="1:7" ht="12.75" customHeight="1"/>
    <row r="4" spans="1:7" ht="12.75" customHeight="1">
      <c r="E4" s="14" t="s">
        <v>681</v>
      </c>
      <c r="F4" s="329"/>
    </row>
    <row r="5" spans="1:7" ht="18.75" customHeight="1">
      <c r="A5" s="1008" t="s">
        <v>683</v>
      </c>
      <c r="B5" s="1017" t="s">
        <v>682</v>
      </c>
      <c r="C5" s="1017"/>
      <c r="D5" s="1017"/>
      <c r="E5" s="1017"/>
      <c r="F5" s="274"/>
    </row>
    <row r="6" spans="1:7" ht="33.75" customHeight="1">
      <c r="A6" s="1008"/>
      <c r="B6" s="799" t="str">
        <f>Naslovnica!A20</f>
        <v>Listopad 2019.</v>
      </c>
      <c r="C6" s="799" t="s">
        <v>19</v>
      </c>
      <c r="D6" s="800" t="s">
        <v>324</v>
      </c>
      <c r="E6" s="800" t="s">
        <v>47</v>
      </c>
    </row>
    <row r="7" spans="1:7" ht="45" customHeight="1">
      <c r="A7" s="1008"/>
      <c r="B7" s="801" t="str">
        <f>Naslovnica!A24</f>
        <v>October 2019</v>
      </c>
      <c r="C7" s="801" t="s">
        <v>325</v>
      </c>
      <c r="D7" s="802" t="s">
        <v>326</v>
      </c>
      <c r="E7" s="802" t="s">
        <v>684</v>
      </c>
    </row>
    <row r="8" spans="1:7">
      <c r="A8" s="399" t="s">
        <v>35</v>
      </c>
      <c r="B8" s="861">
        <v>11334.69132</v>
      </c>
      <c r="C8" s="401">
        <v>-5.1814724001786439E-2</v>
      </c>
      <c r="D8" s="402">
        <v>114291.53305000001</v>
      </c>
      <c r="E8" s="402">
        <v>891632.59303999995</v>
      </c>
      <c r="G8" s="54"/>
    </row>
    <row r="9" spans="1:7">
      <c r="A9" s="399" t="s">
        <v>36</v>
      </c>
      <c r="B9" s="861">
        <v>11940.934429999999</v>
      </c>
      <c r="C9" s="401">
        <v>5.5858881960391127E-2</v>
      </c>
      <c r="D9" s="402">
        <v>113865.78589000001</v>
      </c>
      <c r="E9" s="402">
        <v>1784819.4115400007</v>
      </c>
      <c r="G9" s="54"/>
    </row>
    <row r="10" spans="1:7">
      <c r="A10" s="399" t="s">
        <v>37</v>
      </c>
      <c r="B10" s="861">
        <v>2689.1782899999998</v>
      </c>
      <c r="C10" s="401">
        <v>-3.7188097238786688E-2</v>
      </c>
      <c r="D10" s="402">
        <v>26173.855319999999</v>
      </c>
      <c r="E10" s="402">
        <v>336131.33898999996</v>
      </c>
    </row>
    <row r="11" spans="1:7">
      <c r="A11" s="399" t="s">
        <v>283</v>
      </c>
      <c r="B11" s="861">
        <v>701.47996000000001</v>
      </c>
      <c r="C11" s="401">
        <v>0.73473255112754043</v>
      </c>
      <c r="D11" s="402">
        <v>6320.6830099999988</v>
      </c>
      <c r="E11" s="402">
        <v>11483.159509999998</v>
      </c>
    </row>
    <row r="12" spans="1:7">
      <c r="A12" s="399" t="s">
        <v>284</v>
      </c>
      <c r="B12" s="861">
        <v>253.88070999999999</v>
      </c>
      <c r="C12" s="401">
        <v>-0.12508861347782285</v>
      </c>
      <c r="D12" s="402">
        <v>4940.7969400000002</v>
      </c>
      <c r="E12" s="402">
        <v>24286.559799999999</v>
      </c>
    </row>
    <row r="13" spans="1:7">
      <c r="A13" s="399" t="s">
        <v>38</v>
      </c>
      <c r="B13" s="861">
        <v>2373.7344600000001</v>
      </c>
      <c r="C13" s="401">
        <v>0.15654766223681782</v>
      </c>
      <c r="D13" s="402">
        <v>20614.429130000004</v>
      </c>
      <c r="E13" s="402">
        <v>284548.14194000006</v>
      </c>
    </row>
    <row r="14" spans="1:7">
      <c r="A14" s="399" t="s">
        <v>39</v>
      </c>
      <c r="B14" s="861">
        <v>5070.8060300000006</v>
      </c>
      <c r="C14" s="401">
        <v>0.1683507032209226</v>
      </c>
      <c r="D14" s="402">
        <v>39888.433810000002</v>
      </c>
      <c r="E14" s="402">
        <v>317969.20658000011</v>
      </c>
    </row>
    <row r="15" spans="1:7">
      <c r="A15" s="403" t="s">
        <v>40</v>
      </c>
      <c r="B15" s="861">
        <v>11534.46543</v>
      </c>
      <c r="C15" s="401">
        <v>-0.35145385465671453</v>
      </c>
      <c r="D15" s="402">
        <v>142779.62578</v>
      </c>
      <c r="E15" s="402">
        <v>1558221.5798400005</v>
      </c>
    </row>
    <row r="16" spans="1:7" ht="18.75" customHeight="1">
      <c r="A16" s="803" t="s">
        <v>437</v>
      </c>
      <c r="B16" s="862">
        <v>45899.170630000001</v>
      </c>
      <c r="C16" s="805">
        <v>-9.8754254631502447E-2</v>
      </c>
      <c r="D16" s="806">
        <v>468875.14293000009</v>
      </c>
      <c r="E16" s="806">
        <v>5209091.9912400013</v>
      </c>
    </row>
    <row r="17" spans="1:7" ht="12.75" customHeight="1">
      <c r="A17" s="17" t="s">
        <v>685</v>
      </c>
      <c r="B17" s="18"/>
      <c r="C17" s="19"/>
      <c r="D17" s="19"/>
      <c r="E17" s="19"/>
      <c r="F17" s="19"/>
      <c r="G17" s="19"/>
    </row>
    <row r="18" spans="1:7" ht="22.5" customHeight="1">
      <c r="A18" s="1024" t="s">
        <v>50</v>
      </c>
      <c r="B18" s="1024"/>
      <c r="C18" s="1024"/>
      <c r="D18" s="1024"/>
      <c r="E18" s="1024"/>
      <c r="F18" s="903"/>
      <c r="G18" s="31"/>
    </row>
    <row r="19" spans="1:7" ht="12.75" customHeight="1">
      <c r="A19" s="1019" t="s">
        <v>259</v>
      </c>
      <c r="B19" s="1023"/>
      <c r="C19" s="1023"/>
      <c r="D19" s="1023"/>
      <c r="E19" s="1023"/>
      <c r="F19" s="1023"/>
      <c r="G19" s="32"/>
    </row>
    <row r="20" spans="1:7" ht="12.75" customHeight="1">
      <c r="A20" s="1021" t="s">
        <v>51</v>
      </c>
      <c r="B20" s="1022"/>
      <c r="C20" s="1022"/>
      <c r="D20" s="1022"/>
      <c r="E20" s="1022"/>
      <c r="F20" s="1022"/>
      <c r="G20" s="33"/>
    </row>
    <row r="21" spans="1:7" ht="12.75" customHeight="1">
      <c r="A21" s="1019" t="s">
        <v>52</v>
      </c>
      <c r="B21" s="1020"/>
      <c r="C21" s="1020"/>
      <c r="D21" s="1020"/>
      <c r="E21" s="1020"/>
      <c r="F21" s="1020"/>
      <c r="G21" s="32"/>
    </row>
    <row r="22" spans="1:7" ht="12.75" customHeight="1"/>
    <row r="23" spans="1:7" ht="12.75" customHeight="1">
      <c r="A23" s="157" t="s">
        <v>825</v>
      </c>
      <c r="F23" s="142" t="str">
        <f>Naslovnica!A20</f>
        <v>Listopad 2019.</v>
      </c>
    </row>
    <row r="24" spans="1:7" ht="12.75" customHeight="1">
      <c r="A24" s="623" t="s">
        <v>970</v>
      </c>
      <c r="F24" s="596" t="str">
        <f>Naslovnica!A24</f>
        <v>October 2019</v>
      </c>
    </row>
    <row r="25" spans="1:7" ht="12.75" customHeight="1"/>
    <row r="26" spans="1:7" ht="12.75" customHeight="1">
      <c r="E26" s="14" t="s">
        <v>411</v>
      </c>
    </row>
    <row r="27" spans="1:7" ht="18.75" customHeight="1">
      <c r="A27" s="1008" t="s">
        <v>683</v>
      </c>
      <c r="B27" s="1017" t="s">
        <v>686</v>
      </c>
      <c r="C27" s="1017"/>
      <c r="D27" s="1017"/>
      <c r="E27" s="1017"/>
      <c r="G27" s="54"/>
    </row>
    <row r="28" spans="1:7" ht="33.75">
      <c r="A28" s="1008"/>
      <c r="B28" s="799" t="str">
        <f>$F$1</f>
        <v>Listopad 2019.</v>
      </c>
      <c r="C28" s="799" t="s">
        <v>19</v>
      </c>
      <c r="D28" s="800" t="s">
        <v>324</v>
      </c>
      <c r="E28" s="800" t="s">
        <v>1075</v>
      </c>
      <c r="G28" s="54"/>
    </row>
    <row r="29" spans="1:7" ht="24" customHeight="1">
      <c r="A29" s="1008"/>
      <c r="B29" s="801" t="str">
        <f>$F$2</f>
        <v>October 2019</v>
      </c>
      <c r="C29" s="801" t="s">
        <v>325</v>
      </c>
      <c r="D29" s="802" t="s">
        <v>326</v>
      </c>
      <c r="E29" s="802" t="s">
        <v>1076</v>
      </c>
      <c r="G29" s="54"/>
    </row>
    <row r="30" spans="1:7" ht="15" customHeight="1">
      <c r="A30" s="399" t="s">
        <v>35</v>
      </c>
      <c r="B30" s="400">
        <v>3831.56963</v>
      </c>
      <c r="C30" s="926">
        <v>-0.16337127113829686</v>
      </c>
      <c r="D30" s="402">
        <v>54574.992110000007</v>
      </c>
      <c r="E30" s="402">
        <v>319295.51061</v>
      </c>
      <c r="G30" s="45"/>
    </row>
    <row r="31" spans="1:7" ht="15" customHeight="1">
      <c r="A31" s="399" t="s">
        <v>36</v>
      </c>
      <c r="B31" s="400">
        <v>3865.0077900000001</v>
      </c>
      <c r="C31" s="926">
        <v>0.11370790419526444</v>
      </c>
      <c r="D31" s="402">
        <v>48333.74721999999</v>
      </c>
      <c r="E31" s="402">
        <v>421745.48811000003</v>
      </c>
    </row>
    <row r="32" spans="1:7" ht="15" customHeight="1">
      <c r="A32" s="399" t="s">
        <v>37</v>
      </c>
      <c r="B32" s="400">
        <v>668.74168000000009</v>
      </c>
      <c r="C32" s="926">
        <v>1.0430812449804501</v>
      </c>
      <c r="D32" s="402">
        <v>6389.9447299999993</v>
      </c>
      <c r="E32" s="402">
        <v>98147.449559999994</v>
      </c>
    </row>
    <row r="33" spans="1:8" ht="15" customHeight="1">
      <c r="A33" s="399" t="s">
        <v>283</v>
      </c>
      <c r="B33" s="400">
        <v>5.5456599999999998</v>
      </c>
      <c r="C33" s="926">
        <v>-0.80868484674530405</v>
      </c>
      <c r="D33" s="402">
        <v>266.24887000000001</v>
      </c>
      <c r="E33" s="402">
        <v>632.63030000000003</v>
      </c>
    </row>
    <row r="34" spans="1:8" ht="15" customHeight="1">
      <c r="A34" s="399" t="s">
        <v>284</v>
      </c>
      <c r="B34" s="400">
        <v>80.603460000000013</v>
      </c>
      <c r="C34" s="926">
        <v>0.82941463514277247</v>
      </c>
      <c r="D34" s="402">
        <v>17221.146509999999</v>
      </c>
      <c r="E34" s="402">
        <v>17379.024699999998</v>
      </c>
    </row>
    <row r="35" spans="1:8" ht="15" customHeight="1">
      <c r="A35" s="399" t="s">
        <v>38</v>
      </c>
      <c r="B35" s="400">
        <v>739.61092000000008</v>
      </c>
      <c r="C35" s="926">
        <v>0.10422354792119104</v>
      </c>
      <c r="D35" s="402">
        <v>5964.8306399999992</v>
      </c>
      <c r="E35" s="402">
        <v>76064.306819999983</v>
      </c>
    </row>
    <row r="36" spans="1:8" ht="15" customHeight="1">
      <c r="A36" s="399" t="s">
        <v>39</v>
      </c>
      <c r="B36" s="400">
        <v>1867.0086100000001</v>
      </c>
      <c r="C36" s="926">
        <v>0.758217396523168</v>
      </c>
      <c r="D36" s="402">
        <v>17540.935030000001</v>
      </c>
      <c r="E36" s="402">
        <v>107406.4302</v>
      </c>
    </row>
    <row r="37" spans="1:8" ht="15" customHeight="1">
      <c r="A37" s="403" t="s">
        <v>40</v>
      </c>
      <c r="B37" s="400">
        <v>4165.3656300000002</v>
      </c>
      <c r="C37" s="926">
        <v>-7.2531819282873888E-3</v>
      </c>
      <c r="D37" s="402">
        <v>51092.323550000001</v>
      </c>
      <c r="E37" s="402">
        <v>544111.36912000005</v>
      </c>
    </row>
    <row r="38" spans="1:8" ht="18.75" customHeight="1">
      <c r="A38" s="803" t="s">
        <v>437</v>
      </c>
      <c r="B38" s="804">
        <v>15223.453379999999</v>
      </c>
      <c r="C38" s="927">
        <v>5.8800967756020173E-2</v>
      </c>
      <c r="D38" s="806">
        <v>201384.16866000002</v>
      </c>
      <c r="E38" s="806">
        <v>1584783.1225200002</v>
      </c>
      <c r="G38" s="915"/>
      <c r="H38" s="915"/>
    </row>
    <row r="39" spans="1:8" s="274" customFormat="1">
      <c r="A39" s="914" t="s">
        <v>1061</v>
      </c>
      <c r="B39" s="913"/>
      <c r="C39" s="401"/>
      <c r="D39" s="402"/>
      <c r="E39" s="402"/>
    </row>
    <row r="40" spans="1:8" s="274" customFormat="1">
      <c r="A40" s="916" t="s">
        <v>1062</v>
      </c>
      <c r="B40" s="917">
        <v>6330.4393200000004</v>
      </c>
      <c r="C40" s="926">
        <v>0.25862330397790601</v>
      </c>
      <c r="D40" s="402">
        <v>80712.437090000007</v>
      </c>
      <c r="E40" s="402"/>
      <c r="G40" s="137"/>
      <c r="H40" s="137"/>
    </row>
    <row r="41" spans="1:8" s="274" customFormat="1">
      <c r="A41" s="916" t="s">
        <v>1063</v>
      </c>
      <c r="B41" s="917">
        <v>784.92756000000008</v>
      </c>
      <c r="C41" s="926">
        <v>-0.10565313451189351</v>
      </c>
      <c r="D41" s="402">
        <v>9867.2494000000006</v>
      </c>
      <c r="E41" s="402"/>
      <c r="G41" s="137"/>
      <c r="H41" s="137"/>
    </row>
    <row r="42" spans="1:8" s="274" customFormat="1">
      <c r="A42" s="916" t="s">
        <v>1064</v>
      </c>
      <c r="B42" s="918">
        <v>8108.0865000000003</v>
      </c>
      <c r="C42" s="926">
        <v>-4.2808443448224542E-2</v>
      </c>
      <c r="D42" s="402">
        <v>110804.48217</v>
      </c>
      <c r="E42" s="402"/>
      <c r="G42" s="137"/>
      <c r="H42" s="137"/>
    </row>
    <row r="43" spans="1:8" ht="12.75" customHeight="1">
      <c r="A43" s="17" t="s">
        <v>687</v>
      </c>
      <c r="G43" s="137"/>
      <c r="H43" s="137"/>
    </row>
    <row r="44" spans="1:8" ht="12.75" customHeight="1"/>
    <row r="45" spans="1:8" ht="12.75" customHeight="1">
      <c r="A45" s="683" t="s">
        <v>97</v>
      </c>
      <c r="G45" s="78"/>
    </row>
    <row r="46" spans="1:8" ht="12.75" customHeight="1"/>
    <row r="47" spans="1:8" ht="12.75" customHeight="1"/>
    <row r="48" spans="1:8" ht="12.75" customHeight="1"/>
    <row r="49" spans="1:6" ht="12.75" customHeight="1">
      <c r="A49" s="49"/>
      <c r="F49" s="28" t="s">
        <v>1026</v>
      </c>
    </row>
    <row r="50" spans="1:6" ht="12.75" customHeight="1">
      <c r="A50" s="52"/>
    </row>
    <row r="51" spans="1:6" ht="12.75" customHeight="1"/>
    <row r="52" spans="1:6" ht="12.75" customHeight="1"/>
    <row r="53" spans="1:6" ht="12.75" customHeight="1"/>
    <row r="54" spans="1:6" ht="12.75" customHeight="1"/>
    <row r="55" spans="1:6" ht="12.75" customHeight="1"/>
  </sheetData>
  <mergeCells count="8">
    <mergeCell ref="A27:A29"/>
    <mergeCell ref="B27:E27"/>
    <mergeCell ref="A21:F21"/>
    <mergeCell ref="A20:F20"/>
    <mergeCell ref="A5:A7"/>
    <mergeCell ref="A19:F19"/>
    <mergeCell ref="B5:E5"/>
    <mergeCell ref="A18:E18"/>
  </mergeCells>
  <hyperlinks>
    <hyperlink ref="A45"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Izradio xmlns="f00c05a3-a522-4b3b-aeec-75a37a6bc44f">
      <UserInfo>
        <DisplayName/>
        <AccountId xsi:nil="true"/>
        <AccountType/>
      </UserInfo>
    </Izradio>
    <StatusDokumenta xmlns="f00c05a3-a522-4b3b-aeec-75a37a6bc44f">-</StatusDokumenta>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Za_x0020_arhivu xmlns="ca302e39-a258-4920-a5cd-d26b5a5d483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3.xml><?xml version="1.0" encoding="utf-8"?>
<ds:datastoreItem xmlns:ds="http://schemas.openxmlformats.org/officeDocument/2006/customXml" ds:itemID="{4342A63C-CAB1-481B-A8B7-257B894C70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Tablica 1.20</vt:lpstr>
      <vt:lpstr>14 Tablice 2.1 - 2.4</vt:lpstr>
      <vt:lpstr>15 Tablica 3.1</vt:lpstr>
      <vt:lpstr>16 Tablica 3.2</vt:lpstr>
      <vt:lpstr>17 Tablica 4.1</vt:lpstr>
      <vt:lpstr>18 Tablice 4.2 - 4.6</vt:lpstr>
      <vt:lpstr>19 Tablice 5.1 - 5.3</vt:lpstr>
      <vt:lpstr>20 Tablica 6.1</vt:lpstr>
      <vt:lpstr>21 Tablice 6.2, 6.3</vt:lpstr>
      <vt:lpstr>22 Tablice 6.4 - 6.8</vt:lpstr>
      <vt:lpstr>23 Tablice 6.9 - 6.12 </vt:lpstr>
      <vt:lpstr>24 Tablice 7.1, 7.2 </vt:lpstr>
      <vt:lpstr>25 Tablice 7.3, 7.4</vt:lpstr>
      <vt:lpstr>26 Tablica 7.5</vt:lpstr>
      <vt:lpstr>27 Tablica 7.6 </vt:lpstr>
      <vt:lpstr>28 Tablica 7.7</vt:lpstr>
      <vt:lpstr>29 Tablica 7.8</vt:lpstr>
      <vt:lpstr>30 Tablice 8.1 - 8.5</vt:lpstr>
      <vt:lpstr>31 Tablica 8,6</vt:lpstr>
      <vt:lpstr>datum</vt:lpstr>
      <vt:lpstr>datum_p</vt:lpstr>
      <vt:lpstr>'5 Tablice 1.5 - 1.7'!datumd</vt:lpstr>
      <vt:lpstr>'5 Tablice 1.5 - 1.7'!datumn</vt:lpstr>
      <vt:lpstr>datump</vt:lpstr>
      <vt:lpstr>'10 Tablice 1.15, 1.16'!Print_Area</vt:lpstr>
      <vt:lpstr>'11 Tablica 1.17'!Print_Area</vt:lpstr>
      <vt:lpstr>'12 Tablice 1.18, 1.19'!Print_Area</vt:lpstr>
      <vt:lpstr>'13 Tablica 1.20'!Print_Area</vt:lpstr>
      <vt:lpstr>'14 Tablice 2.1 - 2.4'!Print_Area</vt:lpstr>
      <vt:lpstr>'15 Tablica 3.1'!Print_Area</vt:lpstr>
      <vt:lpstr>'16 Tablica 3.2'!Print_Area</vt:lpstr>
      <vt:lpstr>'17 Tablica 4.1'!Print_Area</vt:lpstr>
      <vt:lpstr>'18 Tablice 4.2 - 4.6'!Print_Area</vt:lpstr>
      <vt:lpstr>'19 Tablice 5.1 - 5.3'!Print_Area</vt:lpstr>
      <vt:lpstr>'2 Sadržaj'!Print_Area</vt:lpstr>
      <vt:lpstr>'20 Tablica 6.1'!Print_Area</vt:lpstr>
      <vt:lpstr>'21 Tablice 6.2, 6.3'!Print_Area</vt:lpstr>
      <vt:lpstr>'22 Tablice 6.4 - 6.8'!Print_Area</vt:lpstr>
      <vt:lpstr>'23 Tablice 6.9 - 6.12 '!Print_Area</vt:lpstr>
      <vt:lpstr>'24 Tablice 7.1, 7.2 '!Print_Area</vt:lpstr>
      <vt:lpstr>'25 Tablice 7.3, 7.4'!Print_Area</vt:lpstr>
      <vt:lpstr>'26 Tablica 7.5'!Print_Area</vt:lpstr>
      <vt:lpstr>'27 Tablica 7.6 '!Print_Area</vt:lpstr>
      <vt:lpstr>'28 Tablica 7.7'!Print_Area</vt:lpstr>
      <vt:lpstr>'3 Tablice 1.1, 1.2'!Print_Area</vt:lpstr>
      <vt:lpstr>'30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2023-04-12T14:48:57Z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DocumentSetDescription">
    <vt:lpwstr/>
  </property>
  <property fmtid="{D5CDD505-2E9C-101B-9397-08002B2CF9AE}" pid="4" name="Subjekt">
    <vt:lpwstr/>
  </property>
</Properties>
</file>