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3.1'!$A$1:$Q$51</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6.1'!$A$1:$L$150</definedName>
    <definedName name="_xlnm.Print_Area" localSheetId="24">'25 Tablice 6.2, 6.3'!$A$1:$M$56</definedName>
    <definedName name="_xlnm.Print_Area" localSheetId="25">'26 Tablice 6.4 - 6.8'!$A$1:$G$89</definedName>
    <definedName name="_xlnm.Print_Area" localSheetId="26">'27 Tablice 6.9 - 6.12 '!$A$1:$G$55</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B7" i="92" l="1"/>
  <c r="B6" i="92"/>
  <c r="B27" i="31" l="1"/>
  <c r="B26" i="31"/>
  <c r="J23" i="31"/>
  <c r="J22" i="31"/>
  <c r="G2" i="92" l="1"/>
  <c r="G1" i="92"/>
  <c r="G2" i="34"/>
  <c r="G1" i="34"/>
  <c r="G49" i="67" l="1"/>
  <c r="G47" i="67"/>
  <c r="G48" i="67" l="1"/>
  <c r="J36" i="92" l="1"/>
  <c r="B40" i="92" s="1"/>
  <c r="J35" i="92"/>
  <c r="B39" i="92" s="1"/>
  <c r="B5" i="34"/>
  <c r="I16" i="45" l="1"/>
  <c r="C80" i="45" l="1"/>
  <c r="C56" i="45"/>
  <c r="C16" i="45"/>
  <c r="S25" i="37" l="1"/>
  <c r="S26" i="37"/>
  <c r="H135" i="46" l="1"/>
  <c r="F69" i="65" l="1"/>
  <c r="C54" i="82" l="1"/>
  <c r="C55" i="82"/>
  <c r="C56" i="82"/>
  <c r="C65" i="82"/>
  <c r="C66" i="82"/>
  <c r="C67" i="82"/>
  <c r="C68" i="82" l="1"/>
  <c r="C57" i="82"/>
  <c r="F22" i="68" l="1"/>
  <c r="F45" i="65" l="1"/>
  <c r="O62" i="92" l="1"/>
  <c r="I2" i="91" l="1"/>
  <c r="L35" i="91" s="1"/>
  <c r="I1" i="91"/>
  <c r="L34" i="91" s="1"/>
  <c r="F12" i="68" l="1"/>
  <c r="B80" i="45" l="1"/>
  <c r="C49" i="67" l="1"/>
  <c r="D49" i="67"/>
  <c r="E49" i="67"/>
  <c r="F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80" i="65" l="1"/>
  <c r="F16" i="65" l="1"/>
  <c r="G38" i="68" l="1"/>
  <c r="G37"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<sst xmlns="http://schemas.openxmlformats.org/spreadsheetml/2006/main" count="3408" uniqueCount="1622">
  <si>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</si>
  <si>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</si>
  <si>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</si>
  <si>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</si>
  <si>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</si>
  <si>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</si>
  <si>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</si>
  <si>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</si>
  <si>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</si>
  <si>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</si>
  <si>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</si>
  <si>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</si>
  <si>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</si>
  <si>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</si>
  <si>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</si>
  <si>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</si>
  <si>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</si>
  <si>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</si>
  <si>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</si>
  <si>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</si>
  <si>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</si>
  <si>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</si>
  <si>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</si>
  <si>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</si>
  <si>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</si>
  <si>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</si>
  <si>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</si>
  <si>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</si>
  <si>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</si>
  <si>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</si>
  <si>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</si>
  <si>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</si>
  <si>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</si>
  <si>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</si>
  <si>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</si>
  <si>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</si>
  <si>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</si>
  <si>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</si>
  <si>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</si>
  <si>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</si>
  <si>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</si>
  <si>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</si>
  <si>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</si>
  <si>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</si>
  <si>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</si>
  <si>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</si>
  <si>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</si>
  <si>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</si>
  <si>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</si>
  <si>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</si>
  <si>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</si>
  <si>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</si>
  <si>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</si>
  <si>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</si>
  <si>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</si>
  <si>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</si>
  <si>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</si>
  <si>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</si>
  <si>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</si>
  <si>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</si>
  <si>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</si>
  <si>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</si>
  <si>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</si>
  <si>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</si>
  <si>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</si>
  <si>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</si>
  <si>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</si>
  <si>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</si>
  <si>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</si>
  <si>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</si>
  <si>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</si>
  <si>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</si>
  <si>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</si>
  <si>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</si>
  <si>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</si>
  <si>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</si>
  <si>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</si>
  <si>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</si>
  <si>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</si>
  <si>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</si>
  <si>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</si>
  <si>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</si>
  <si>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</si>
  <si>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</si>
  <si>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</si>
  <si>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</si>
  <si>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</si>
  <si>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</si>
  <si>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</si>
  <si>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</si>
  <si>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</si>
  <si>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</si>
  <si>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</si>
  <si>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</si>
  <si>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</si>
  <si>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</si>
  <si>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</si>
  <si>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</si>
  <si>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</si>
  <si>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</si>
  <si>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</si>
  <si>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</si>
  <si>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</si>
  <si>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</si>
  <si>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</si>
  <si>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</si>
  <si>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</si>
  <si>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</si>
  <si>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</si>
  <si>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</si>
  <si>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</si>
  <si>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</si>
  <si>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</si>
  <si>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</si>
  <si>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</si>
  <si>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</si>
  <si>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</si>
  <si>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</si>
  <si>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</si>
  <si>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</si>
  <si>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</si>
  <si>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</si>
  <si>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</si>
  <si>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</si>
  <si>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</si>
  <si>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</si>
  <si>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</si>
  <si>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</si>
  <si>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</si>
  <si>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</si>
  <si>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</si>
  <si>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</si>
  <si>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</si>
  <si>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</si>
  <si>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</si>
  <si>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</si>
  <si>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</si>
  <si>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</si>
  <si>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</si>
  <si>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</si>
  <si>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</si>
  <si>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</si>
  <si>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</si>
  <si>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</si>
  <si>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</si>
  <si>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</si>
  <si>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</si>
  <si>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</si>
  <si>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</si>
  <si>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</si>
  <si>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HRERSIUELTE8</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</si>
  <si>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</si>
  <si>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</si>
  <si>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</si>
  <si>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</si>
  <si>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</si>
  <si>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</si>
  <si>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</si>
  <si>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</si>
  <si>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</si>
  <si>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</si>
  <si>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</si>
  <si>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</si>
  <si>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</si>
  <si>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</si>
  <si>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</si>
  <si>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</si>
  <si>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</si>
  <si>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</si>
  <si>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</si>
  <si>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</si>
  <si>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</si>
  <si>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</si>
  <si>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</si>
  <si>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</si>
  <si>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</si>
  <si>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</si>
  <si>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</si>
  <si>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</si>
  <si>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</si>
  <si>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</si>
  <si>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</si>
  <si>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</si>
  <si>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</si>
  <si>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</si>
  <si>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</si>
  <si>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</si>
  <si>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</si>
  <si>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</si>
  <si>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</si>
  <si>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</si>
  <si>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</si>
  <si>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</si>
  <si>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</si>
  <si>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</si>
  <si>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</si>
  <si>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</si>
  <si>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</si>
  <si>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</si>
  <si>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</si>
  <si>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</si>
  <si>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</si>
  <si>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</si>
  <si>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</si>
  <si>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</si>
  <si>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</si>
  <si>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</si>
  <si>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</si>
  <si>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</si>
  <si>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</si>
  <si>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</si>
  <si>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</si>
  <si>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</si>
  <si>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</si>
  <si>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</si>
  <si>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</si>
  <si>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</si>
  <si>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</si>
  <si>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</si>
  <si>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</si>
  <si>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</si>
  <si>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</si>
  <si>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</si>
  <si>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</si>
  <si>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</si>
  <si>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</si>
  <si>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</si>
  <si>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</si>
  <si>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</si>
  <si>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</si>
  <si>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</si>
  <si>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</si>
  <si>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</si>
  <si>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</si>
  <si>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</si>
  <si>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</si>
  <si>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</si>
  <si>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</si>
  <si>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</si>
  <si>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</si>
  <si>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</si>
  <si>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</si>
  <si>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</si>
  <si>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</si>
  <si>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</si>
  <si>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</si>
  <si>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</si>
  <si>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</si>
  <si>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</si>
  <si>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</si>
  <si>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</si>
  <si>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</si>
  <si>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</si>
  <si>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</si>
  <si>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</si>
  <si>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</si>
  <si>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</si>
  <si>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</si>
  <si>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</si>
  <si>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</si>
  <si>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</si>
  <si>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</si>
  <si>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</si>
  <si>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</si>
  <si>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</si>
  <si>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</si>
  <si>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</si>
  <si>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</si>
  <si>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</si>
  <si>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</si>
  <si>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</si>
  <si>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</si>
  <si>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</si>
  <si>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</si>
  <si>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</si>
  <si>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</si>
  <si>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</si>
  <si>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</si>
  <si>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</si>
  <si>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</si>
  <si>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</si>
  <si>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</si>
  <si>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</si>
  <si>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</si>
  <si>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</si>
  <si>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</si>
  <si>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</si>
  <si>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</si>
  <si>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</si>
  <si>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</si>
  <si>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</si>
  <si>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</si>
  <si>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</si>
  <si>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</si>
  <si>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</si>
  <si>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</si>
  <si>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</si>
  <si>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</si>
  <si>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</si>
  <si>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</si>
  <si>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</si>
  <si>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</si>
  <si>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</si>
  <si>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</si>
  <si>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</si>
  <si>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</si>
  <si>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</si>
  <si>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</si>
  <si>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</si>
  <si>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</si>
  <si>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</si>
  <si>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</si>
  <si>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</si>
  <si>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</si>
  <si>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</si>
  <si>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</si>
  <si>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</si>
  <si>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</si>
  <si>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</si>
  <si>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</si>
  <si>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</si>
  <si>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</si>
  <si>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</si>
  <si>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</si>
  <si>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</si>
  <si>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</si>
  <si>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</si>
  <si>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</si>
  <si>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</si>
  <si>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</si>
  <si>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</si>
  <si>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</si>
  <si>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</si>
  <si>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</si>
  <si>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</si>
  <si>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</si>
  <si>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</si>
  <si>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</si>
  <si>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</si>
  <si>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</si>
  <si>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</si>
  <si>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</si>
  <si>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</si>
  <si>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</si>
  <si>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</si>
  <si>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</si>
  <si>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</si>
  <si>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</si>
  <si>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</si>
  <si>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</si>
  <si>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</si>
  <si>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</si>
  <si>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</si>
  <si>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</si>
  <si>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</si>
  <si>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</si>
  <si>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</si>
  <si>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</si>
  <si>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</si>
  <si>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</si>
  <si>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</si>
  <si>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</si>
  <si>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</si>
  <si>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</si>
  <si>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</si>
  <si>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</si>
  <si>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</si>
  <si>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</si>
  <si>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</si>
  <si>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</si>
  <si>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</si>
  <si>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</si>
  <si>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</si>
  <si>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</si>
  <si>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</si>
  <si>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</si>
  <si>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</si>
  <si>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</si>
  <si>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</si>
  <si>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</si>
  <si>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</si>
  <si>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</si>
  <si>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</si>
  <si>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</si>
  <si>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</si>
  <si>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</si>
  <si>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</si>
  <si>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</si>
  <si>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</si>
  <si>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</si>
  <si>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</si>
  <si>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</si>
  <si>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</si>
  <si>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</si>
  <si>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</si>
  <si>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</si>
  <si>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</si>
  <si>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</si>
  <si>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</si>
  <si>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</si>
  <si>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</si>
  <si>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</si>
  <si>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</si>
  <si>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</si>
  <si>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</si>
  <si>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</si>
  <si>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</si>
  <si>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</si>
  <si>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</si>
  <si>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</si>
  <si>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</si>
  <si>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</si>
  <si>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</si>
  <si>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</si>
  <si>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</si>
  <si>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</si>
  <si>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</si>
  <si>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</si>
  <si>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</si>
  <si>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</si>
  <si>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</si>
  <si>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</si>
  <si>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</si>
  <si>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</si>
  <si>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</si>
  <si>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</si>
  <si>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</si>
  <si>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</si>
  <si>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</si>
  <si>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</si>
  <si>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</si>
  <si>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</si>
  <si>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</si>
  <si>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</si>
  <si>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</si>
  <si>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</si>
  <si>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</si>
  <si>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</si>
  <si>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</si>
  <si>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</si>
  <si>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</si>
  <si>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</si>
  <si>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</si>
  <si>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</si>
  <si>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</si>
  <si>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</si>
  <si>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</si>
  <si>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</si>
  <si>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</si>
  <si>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</si>
  <si>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</si>
  <si>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</si>
  <si>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</si>
  <si>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</si>
  <si>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</si>
  <si>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</si>
  <si>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</si>
  <si>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</si>
  <si>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</si>
  <si>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</si>
  <si>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</si>
  <si>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</si>
  <si>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</si>
  <si>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</si>
  <si>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</si>
  <si>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</si>
  <si>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</si>
  <si>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</si>
  <si>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</si>
  <si>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</si>
  <si>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</si>
  <si>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</si>
  <si>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</si>
  <si>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</si>
  <si>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</si>
  <si>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</si>
  <si>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</si>
  <si>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</si>
  <si>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</si>
  <si>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</si>
  <si>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</si>
  <si>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</si>
  <si>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</si>
  <si>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</si>
  <si>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</si>
  <si>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</si>
  <si>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</si>
  <si>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</si>
  <si>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</si>
  <si>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</si>
  <si>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</si>
  <si>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</si>
  <si>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</si>
  <si>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</si>
  <si>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</si>
  <si>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</si>
  <si>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</si>
  <si>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</si>
  <si>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</si>
  <si>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</si>
  <si>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</si>
  <si>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</si>
  <si>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</si>
  <si>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</si>
  <si>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</si>
  <si>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</si>
  <si>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</si>
  <si>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</si>
  <si>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</si>
  <si>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</si>
  <si>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</si>
  <si>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</si>
  <si>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</si>
  <si>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</si>
  <si>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</si>
  <si>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</si>
  <si>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</si>
  <si>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</si>
  <si>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</si>
  <si>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</si>
  <si>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</si>
  <si>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</si>
  <si>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</si>
  <si>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</si>
  <si>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</si>
  <si>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</si>
  <si>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</si>
  <si>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</si>
  <si>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</si>
  <si>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</si>
  <si>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</si>
  <si>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</si>
  <si>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</si>
  <si>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</si>
  <si>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</si>
  <si>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</si>
  <si>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</si>
  <si>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</si>
  <si>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</si>
  <si>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</si>
  <si>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</si>
  <si>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</si>
  <si>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</si>
  <si>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</si>
  <si>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</si>
  <si>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</si>
  <si>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</si>
  <si>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</si>
  <si>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</si>
  <si>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</si>
  <si>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</si>
  <si>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</si>
  <si>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</si>
  <si>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</si>
  <si>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</si>
  <si>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</si>
  <si>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</si>
  <si>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</si>
  <si>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</si>
  <si>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</si>
  <si>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</si>
  <si>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</si>
  <si>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</si>
  <si>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</si>
  <si>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</si>
  <si>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</si>
  <si>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</si>
  <si>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</si>
  <si>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</si>
  <si>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</si>
  <si>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</si>
  <si>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</si>
  <si>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</si>
  <si>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</si>
  <si>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</si>
  <si>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</si>
  <si>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</si>
  <si>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</si>
  <si>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</si>
  <si>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</si>
  <si>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</si>
  <si>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</si>
  <si>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</si>
  <si>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</si>
  <si>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</si>
  <si>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</si>
  <si>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</si>
  <si>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</si>
  <si>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</si>
  <si>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</si>
  <si>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</si>
  <si>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</si>
  <si>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</si>
  <si>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</si>
  <si>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</si>
  <si>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</si>
  <si>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</si>
  <si>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</si>
  <si>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</si>
  <si>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</si>
  <si>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</si>
  <si>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</si>
  <si>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</si>
  <si>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</si>
  <si>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</si>
  <si>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</si>
  <si>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</si>
  <si>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</si>
  <si>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</si>
  <si>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</si>
  <si>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</si>
  <si>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</si>
  <si>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</si>
  <si>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</si>
  <si>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</si>
  <si>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</si>
  <si>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</si>
  <si>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</si>
  <si>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</si>
  <si>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</si>
  <si>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</si>
  <si>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</si>
  <si>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</si>
  <si>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</si>
  <si>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</si>
  <si>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</si>
  <si>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</si>
  <si>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</si>
  <si>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</si>
  <si>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</si>
  <si>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</si>
  <si>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</si>
  <si>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</si>
  <si>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</si>
  <si>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</si>
  <si>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</si>
  <si>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</si>
  <si>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</si>
  <si>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</si>
  <si>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</si>
  <si>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</si>
  <si>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</si>
  <si>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</si>
  <si>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</si>
  <si>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</si>
  <si>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</si>
  <si>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</si>
  <si>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</si>
  <si>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</si>
  <si>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</si>
  <si>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</si>
  <si>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</si>
  <si>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</si>
  <si>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</si>
  <si>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</si>
  <si>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</si>
  <si>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</si>
  <si>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</si>
  <si>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</si>
  <si>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</si>
  <si>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</si>
  <si>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</si>
  <si>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</si>
  <si>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</si>
  <si>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</si>
  <si>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</si>
  <si>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</si>
  <si>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</si>
  <si>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</si>
  <si>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</si>
  <si>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</si>
  <si>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</si>
  <si>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</si>
  <si>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</si>
  <si>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</si>
  <si>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</si>
  <si>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</si>
  <si>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</si>
  <si>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</si>
  <si>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</si>
  <si>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</si>
  <si>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</si>
  <si>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</si>
  <si>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</si>
  <si>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</si>
  <si>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</si>
  <si>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</si>
  <si>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</si>
  <si>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</si>
  <si>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</si>
  <si>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</si>
  <si>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</si>
  <si>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</si>
  <si>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</si>
  <si>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</si>
  <si>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</si>
  <si>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</si>
  <si>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</si>
  <si>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</si>
  <si>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</si>
  <si>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</si>
  <si>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</si>
  <si>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</si>
  <si>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</si>
  <si>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</si>
  <si>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</si>
  <si>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</si>
  <si>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</si>
  <si>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</si>
  <si>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</si>
  <si>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</si>
  <si>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</si>
  <si>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</si>
  <si>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</si>
  <si>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</si>
  <si>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</si>
  <si>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</si>
  <si>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</si>
  <si>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</si>
  <si>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</si>
  <si>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</si>
  <si>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</si>
  <si>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</si>
  <si>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</si>
  <si>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</si>
  <si>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</si>
  <si>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</si>
  <si>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</si>
  <si>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</si>
  <si>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</si>
  <si>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</si>
  <si>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</si>
  <si>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</si>
  <si>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</si>
  <si>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</si>
  <si>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</si>
  <si>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</si>
  <si>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</si>
  <si>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</si>
  <si>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</si>
  <si>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</si>
  <si>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</si>
  <si>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</si>
  <si>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</si>
  <si>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</si>
  <si>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</si>
  <si>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</si>
  <si>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</si>
  <si>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</si>
  <si>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</si>
  <si>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</si>
  <si>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</si>
  <si>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</si>
  <si>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</si>
  <si>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</si>
  <si>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</si>
  <si>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</si>
  <si>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</si>
  <si>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</si>
  <si>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</si>
  <si>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</si>
  <si>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</si>
  <si>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</si>
  <si>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</si>
  <si>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</si>
  <si>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</si>
  <si>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</si>
  <si>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</si>
  <si>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</si>
  <si>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</si>
  <si>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</si>
  <si>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</si>
  <si>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</si>
  <si>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</si>
  <si>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</si>
  <si>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</si>
  <si>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</si>
  <si>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</si>
  <si>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</si>
  <si>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</si>
  <si>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</si>
  <si>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</si>
  <si>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</si>
  <si>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</si>
  <si>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</si>
  <si>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</si>
  <si>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</si>
  <si>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</si>
  <si>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</si>
  <si>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</si>
  <si>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</si>
  <si>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</si>
  <si>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</si>
  <si>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</si>
  <si>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</si>
  <si>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</si>
  <si>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</si>
  <si>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</si>
  <si>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</si>
  <si>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</si>
  <si>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</si>
  <si>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</si>
  <si>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</si>
  <si>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</si>
  <si>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</si>
  <si>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</si>
  <si>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</si>
  <si>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</si>
  <si>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</si>
  <si>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</si>
  <si>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</si>
  <si>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</si>
  <si>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</si>
  <si>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</si>
  <si>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</si>
  <si>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</si>
  <si>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</si>
  <si>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</si>
  <si>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</si>
  <si>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</si>
  <si>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</si>
  <si>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</si>
  <si>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</si>
  <si>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</si>
  <si>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</si>
  <si>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</si>
  <si>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</si>
  <si>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</si>
  <si>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</si>
  <si>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</si>
  <si>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</si>
  <si>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</si>
  <si>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</si>
  <si>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</si>
  <si>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</si>
  <si>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</si>
  <si>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</si>
  <si>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</si>
  <si>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</si>
  <si>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</si>
  <si>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</si>
  <si>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</si>
  <si>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</si>
  <si>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</si>
  <si>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</si>
  <si>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</si>
  <si>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</si>
  <si>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</si>
  <si>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</si>
  <si>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</si>
  <si>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</si>
  <si>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</si>
  <si>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</si>
  <si>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</si>
  <si>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</si>
  <si>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</si>
  <si>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</si>
  <si>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</si>
  <si>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</si>
  <si>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</si>
  <si>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</si>
  <si>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</si>
  <si>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</si>
  <si>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</si>
  <si>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</si>
  <si>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</si>
  <si>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</si>
  <si>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</si>
  <si>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</si>
  <si>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</si>
  <si>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</si>
  <si>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</si>
  <si>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</si>
  <si>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</si>
  <si>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</si>
  <si>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</si>
  <si>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</si>
  <si>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</si>
  <si>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</si>
  <si>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</si>
  <si>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</si>
  <si>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</si>
  <si>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</si>
  <si>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</si>
  <si>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</si>
  <si>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</si>
  <si>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</si>
  <si>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</si>
  <si>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</si>
  <si>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</si>
  <si>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</si>
  <si>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</si>
  <si>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</si>
  <si>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</si>
  <si>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</si>
  <si>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</si>
  <si>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</si>
  <si>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</si>
  <si>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</si>
  <si>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</si>
  <si>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</si>
  <si>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</si>
  <si>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</si>
  <si>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</si>
  <si>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</si>
  <si>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</si>
  <si>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</si>
  <si>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</si>
  <si>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</si>
  <si>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</si>
  <si>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</si>
  <si>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</si>
  <si>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</si>
  <si>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</si>
  <si>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</si>
  <si>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</si>
  <si>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</si>
  <si>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</si>
  <si>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</si>
  <si>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</si>
  <si>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</si>
  <si>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</si>
  <si>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</si>
  <si>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</si>
  <si>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</si>
  <si>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</si>
  <si>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</si>
  <si>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</si>
  <si>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</si>
  <si>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</si>
  <si>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</si>
  <si>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</si>
  <si>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</si>
  <si>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</si>
  <si>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</si>
  <si>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</si>
  <si>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</si>
  <si>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</si>
  <si>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</si>
  <si>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</si>
  <si>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</si>
  <si>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</si>
  <si>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</si>
  <si>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</si>
  <si>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</si>
  <si>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</si>
  <si>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</si>
  <si>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</si>
  <si>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</si>
  <si>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</si>
  <si>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</si>
  <si>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</si>
  <si>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</si>
  <si>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</si>
  <si>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</si>
  <si>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</si>
  <si>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</si>
  <si>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</si>
  <si>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</si>
  <si>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</si>
  <si>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</si>
  <si>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</si>
  <si>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</si>
  <si>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</si>
  <si>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</si>
  <si>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</si>
  <si>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</si>
  <si>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</si>
  <si>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</si>
  <si>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</si>
  <si>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</si>
  <si>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</si>
  <si>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</si>
  <si>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</si>
  <si>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</si>
  <si>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</si>
  <si>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</si>
  <si>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</si>
  <si>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</si>
  <si>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</si>
  <si>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</si>
  <si>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</si>
  <si>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</si>
  <si>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</si>
  <si>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</si>
  <si>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</si>
  <si>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</si>
  <si>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</si>
  <si>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</si>
  <si>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</si>
  <si>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</si>
  <si>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</si>
  <si>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</si>
  <si>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</si>
  <si>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</si>
  <si>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</si>
  <si>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</si>
  <si>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</si>
  <si>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</si>
  <si>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</si>
  <si>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</si>
  <si>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</si>
  <si>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</si>
  <si>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</si>
  <si>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</si>
  <si>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</si>
  <si>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</si>
  <si>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</si>
  <si>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</si>
  <si>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</si>
  <si>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</si>
  <si>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</si>
  <si>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</si>
  <si>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</si>
  <si>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</si>
  <si>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</si>
  <si>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</si>
  <si>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</si>
  <si>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</si>
  <si>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</si>
  <si>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</si>
  <si>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</si>
  <si>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</si>
  <si>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</si>
  <si>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</si>
  <si>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</si>
  <si>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</si>
  <si>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</si>
  <si>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</si>
  <si>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</si>
  <si>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</si>
  <si>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</si>
  <si>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</si>
  <si>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</si>
  <si>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</si>
  <si>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</si>
  <si>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</si>
  <si>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</si>
  <si>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</si>
  <si>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</si>
  <si>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</si>
  <si>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</si>
  <si>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</si>
  <si>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</si>
  <si>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</si>
  <si>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</si>
  <si>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</si>
  <si>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</si>
  <si>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</si>
  <si>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</si>
  <si>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</si>
  <si>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</si>
  <si>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</si>
  <si>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</si>
  <si>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</si>
  <si>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</si>
  <si>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</si>
  <si>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</si>
  <si>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</si>
  <si>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</si>
  <si>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</si>
  <si>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</si>
  <si>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</si>
  <si>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</si>
  <si>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</si>
  <si>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</si>
  <si>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</si>
  <si>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</si>
  <si>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</si>
  <si>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</si>
  <si>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</si>
  <si>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</si>
  <si>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</si>
  <si>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</si>
  <si>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</si>
  <si>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</si>
  <si>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</si>
  <si>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</si>
  <si>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</si>
  <si>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</si>
  <si>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</si>
  <si>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</si>
  <si>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</si>
  <si>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</si>
  <si>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</si>
  <si>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</si>
  <si>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</si>
  <si>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</si>
  <si>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</si>
  <si>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</si>
  <si>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</si>
  <si>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</si>
  <si>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</si>
  <si>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</si>
  <si>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</si>
  <si>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</si>
  <si>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</si>
  <si>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</si>
  <si>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</si>
  <si>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</si>
  <si>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</si>
  <si>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</si>
  <si>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</si>
  <si>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</si>
  <si>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</si>
  <si>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</si>
  <si>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</si>
  <si>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</si>
  <si>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</si>
  <si>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</si>
  <si>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</si>
  <si>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</si>
  <si>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</si>
  <si>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</si>
  <si>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</si>
  <si>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</si>
  <si>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</si>
  <si>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</si>
  <si>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</si>
  <si>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</si>
  <si>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</si>
  <si>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</si>
  <si>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</si>
  <si>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</si>
  <si>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</si>
  <si>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</si>
  <si>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</si>
  <si>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</si>
  <si>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</si>
  <si>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</si>
  <si>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</si>
  <si>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</si>
  <si>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</si>
  <si>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</si>
  <si>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</si>
  <si>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</si>
  <si>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</si>
  <si>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</si>
  <si>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</si>
  <si>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</si>
  <si>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</si>
  <si>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</si>
  <si>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</si>
  <si>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</si>
  <si>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</si>
  <si>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</si>
  <si>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</si>
  <si>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</si>
  <si>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</si>
  <si>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</si>
  <si>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</si>
  <si>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</si>
  <si>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</si>
  <si>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</si>
  <si>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</si>
  <si>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</si>
  <si>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</si>
  <si>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</si>
  <si>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</si>
  <si>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</si>
  <si>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</si>
  <si>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</si>
  <si>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</si>
  <si>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</si>
  <si>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</si>
  <si>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</si>
  <si>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</si>
  <si>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</si>
  <si>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</si>
  <si>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</si>
  <si>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</si>
  <si>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</si>
  <si>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</si>
  <si>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</si>
  <si>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</si>
  <si>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</si>
  <si>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</si>
  <si>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</si>
  <si>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</si>
  <si>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</si>
  <si>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</si>
  <si>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</si>
  <si>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</si>
  <si>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</si>
  <si>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</si>
  <si>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</si>
  <si>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</si>
  <si>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</si>
  <si>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</si>
  <si>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</si>
  <si>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</si>
  <si>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</si>
  <si>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</si>
  <si>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</si>
  <si>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</si>
  <si>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</si>
  <si>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</si>
  <si>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</si>
  <si>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</si>
  <si>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</si>
  <si>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</si>
  <si>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</si>
  <si>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</si>
  <si>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</si>
  <si>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</si>
  <si>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</si>
  <si>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</si>
  <si>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</si>
  <si>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</si>
  <si>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</si>
  <si>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</si>
  <si>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</si>
  <si>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</si>
  <si>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</si>
  <si>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</si>
  <si>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</si>
  <si>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</si>
  <si>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</si>
  <si>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</si>
  <si>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</si>
  <si>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</si>
  <si>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</si>
  <si>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</si>
  <si>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</si>
  <si>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</si>
  <si>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</si>
  <si>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</si>
  <si>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</si>
  <si>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</si>
  <si>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</si>
  <si>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</si>
  <si>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</si>
  <si>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</si>
  <si>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</si>
  <si>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</si>
  <si>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</si>
  <si>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</si>
  <si>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</si>
  <si>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</si>
  <si>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</si>
  <si>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</si>
  <si>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</si>
  <si>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</si>
  <si>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</si>
  <si>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</si>
  <si>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</si>
  <si>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</si>
  <si>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</si>
  <si>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</si>
  <si>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</si>
  <si>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</si>
  <si>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</si>
  <si>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</si>
  <si>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</si>
  <si>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</si>
  <si>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</si>
  <si>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</si>
  <si>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</si>
  <si>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</si>
  <si>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</si>
  <si>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</si>
  <si>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</si>
  <si>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</si>
  <si>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</si>
  <si>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</si>
  <si>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</si>
  <si>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</si>
  <si>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</si>
  <si>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</si>
  <si>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</si>
  <si>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</si>
  <si>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</si>
  <si>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</si>
  <si>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</si>
  <si>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</si>
  <si>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</si>
  <si>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</si>
  <si>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</si>
  <si>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</si>
  <si>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</si>
  <si>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</si>
  <si>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</si>
  <si>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</si>
  <si>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</si>
  <si>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</si>
  <si>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</si>
  <si>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</si>
  <si>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</si>
  <si>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</si>
  <si>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</si>
  <si>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</si>
  <si>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</si>
  <si>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</si>
  <si>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</si>
  <si>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</si>
  <si>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</si>
  <si>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</si>
  <si>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</si>
  <si>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</si>
  <si>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</si>
  <si>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</si>
  <si>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</si>
  <si>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</si>
  <si>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</si>
  <si>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</si>
  <si>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</si>
  <si>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</si>
  <si>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</si>
  <si>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</si>
  <si>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</si>
  <si>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</si>
  <si>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</si>
  <si>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</si>
  <si>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</si>
  <si>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</si>
  <si>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</si>
  <si>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</si>
  <si>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</si>
  <si>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</si>
  <si>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</si>
  <si>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</si>
  <si>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</si>
  <si>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</si>
  <si>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</si>
  <si>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</si>
  <si>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</si>
  <si>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</si>
  <si>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</si>
  <si>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</si>
  <si>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</si>
  <si>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</si>
  <si>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</si>
  <si>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</si>
  <si>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</si>
  <si>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</si>
  <si>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</si>
  <si>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</si>
  <si>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</si>
  <si>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</si>
  <si>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</si>
  <si>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</si>
  <si>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</si>
  <si>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</si>
  <si>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plus UCITS fond </t>
  </si>
  <si>
    <t>HRZBINUPLUS2</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</si>
  <si>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</si>
  <si>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</si>
  <si>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</si>
  <si>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</si>
  <si>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</si>
  <si>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</si>
  <si>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</si>
  <si>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</si>
  <si>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</si>
  <si>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</si>
  <si>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</si>
  <si>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</si>
  <si>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</si>
  <si>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</si>
  <si>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</si>
  <si>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</si>
  <si>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</si>
  <si>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</si>
  <si>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</si>
  <si>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</si>
  <si>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</si>
  <si>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</si>
  <si>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</si>
  <si>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</si>
  <si>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</si>
  <si>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</si>
  <si>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</si>
  <si>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</si>
  <si>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</si>
  <si>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</si>
  <si>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</si>
  <si>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</si>
  <si>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</si>
  <si>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</si>
  <si>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</si>
  <si>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</si>
  <si>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</si>
  <si>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</si>
  <si>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</si>
  <si>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</si>
  <si>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</si>
  <si>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</si>
  <si>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</si>
  <si>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</si>
  <si>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</si>
  <si>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</si>
  <si>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</si>
  <si>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</si>
  <si>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</si>
  <si>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</si>
  <si>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</si>
  <si>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</si>
  <si>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</si>
  <si>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</si>
  <si>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</si>
  <si>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</si>
  <si>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</si>
  <si>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</si>
  <si>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</si>
  <si>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</si>
  <si>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</si>
  <si>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</si>
  <si>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</si>
  <si>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</si>
  <si>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</si>
  <si>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</si>
  <si>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</si>
  <si>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</si>
  <si>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</si>
  <si>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</si>
  <si>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</si>
  <si>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</si>
  <si>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</si>
  <si>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</si>
  <si>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</si>
  <si>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</si>
  <si>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</si>
  <si>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</si>
  <si>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</si>
  <si>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</si>
  <si>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</si>
  <si>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</si>
  <si>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</si>
  <si>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</si>
  <si>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</si>
  <si>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</si>
  <si>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</si>
  <si>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</si>
  <si>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</si>
  <si>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</si>
  <si>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</si>
  <si>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</si>
  <si>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</si>
  <si>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</si>
  <si>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</si>
  <si>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</si>
  <si>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</si>
  <si>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</si>
  <si>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</si>
  <si>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</si>
  <si>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</si>
  <si>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</si>
  <si>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</si>
  <si>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</si>
  <si>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</si>
  <si>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</si>
  <si>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</si>
  <si>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</si>
  <si>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</si>
  <si>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</si>
  <si>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</si>
  <si>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</si>
  <si>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</si>
  <si>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</si>
  <si>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</si>
  <si>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</si>
  <si>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</si>
  <si>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</si>
  <si>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</si>
  <si>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</si>
  <si>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</si>
  <si>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</si>
  <si>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</si>
  <si>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</si>
  <si>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</si>
  <si>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</si>
  <si>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</si>
  <si>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</si>
  <si>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</si>
  <si>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</si>
  <si>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</si>
  <si>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</si>
  <si>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</si>
  <si>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</si>
  <si>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</si>
  <si>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</si>
  <si>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</si>
  <si>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</si>
  <si>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</si>
  <si>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</si>
  <si>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</si>
  <si>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</si>
  <si>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</si>
  <si>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</si>
  <si>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</si>
  <si>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</si>
  <si>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</si>
  <si>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</si>
  <si>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</si>
  <si>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</si>
  <si>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</si>
  <si>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</si>
  <si>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</si>
  <si>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</si>
  <si>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</si>
  <si>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</si>
  <si>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</si>
  <si>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</si>
  <si>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</si>
  <si>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</si>
  <si>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</si>
  <si>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</si>
  <si>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</si>
  <si>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</si>
  <si>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</si>
  <si>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</si>
  <si>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</si>
  <si>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</si>
  <si>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</si>
  <si>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</si>
  <si>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</si>
  <si>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</si>
  <si>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</si>
  <si>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</si>
  <si>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</si>
  <si>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</si>
  <si>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</si>
  <si>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</si>
  <si>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</si>
  <si>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</si>
  <si>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</si>
  <si>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</si>
  <si>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</si>
  <si>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</si>
  <si>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</si>
  <si>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</si>
  <si>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</si>
  <si>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t>Siječanj 2023.</t>
  </si>
  <si>
    <t>January 2023</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</si>
  <si>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</si>
  <si>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</si>
  <si>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</si>
  <si>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</si>
  <si>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</si>
  <si>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</si>
  <si>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</si>
  <si>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</si>
  <si>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</si>
  <si>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</si>
  <si>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</si>
  <si>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Dollar Bond fond 3</t>
  </si>
  <si>
    <t>Eurizon HR Target 2025 III</t>
  </si>
  <si>
    <t>HPB Kratkoročni obveznički</t>
  </si>
  <si>
    <t>PROSINAC 2022.</t>
  </si>
  <si>
    <t>DECEMBER 2022</t>
  </si>
  <si>
    <t>1.1. - 31.12.2022</t>
  </si>
  <si>
    <t>1.1. - 31.2.2022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</si>
  <si>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31.12.2022</t>
    </r>
  </si>
  <si>
    <t>Inspire DELTA</t>
  </si>
  <si>
    <r>
      <t xml:space="preserve">Fond ZB Private World je prestao s radom 22.prosinca 2022. / </t>
    </r>
    <r>
      <rPr>
        <i/>
        <sz val="8"/>
        <color theme="1" tint="0.34998626667073579"/>
        <rFont val="Arial"/>
        <family val="2"/>
      </rPr>
      <t>The ZB Private World fund ceased operations on December 22, 2022.</t>
    </r>
  </si>
  <si>
    <t>ZDMF HT Grupe</t>
  </si>
  <si>
    <t>2022 Q 4</t>
  </si>
  <si>
    <t>2022.</t>
  </si>
  <si>
    <t>31.12.2022.</t>
  </si>
  <si>
    <t>1.1. - 31.12.2022.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</si>
  <si>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</si>
  <si>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</si>
  <si>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</si>
  <si>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</si>
  <si>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</si>
  <si>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</si>
  <si>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</si>
  <si>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</si>
  <si>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</si>
  <si>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Veljača 2023.</t>
  </si>
  <si>
    <t>February 2023</t>
  </si>
  <si>
    <t>HRSPANRA0007</t>
  </si>
  <si>
    <t>HRRIVPRA0000</t>
  </si>
  <si>
    <t>HRZABARA0009</t>
  </si>
  <si>
    <t>HRPODRRA0004</t>
  </si>
  <si>
    <t>HRHT00RA0005</t>
  </si>
  <si>
    <t>HRARNTRA0004</t>
  </si>
  <si>
    <t>HRHPB0RA0002</t>
  </si>
  <si>
    <t>HRADRSPA0009</t>
  </si>
  <si>
    <t>HRATPLRA0008</t>
  </si>
  <si>
    <t>HRERNTRA0000</t>
  </si>
  <si>
    <t>HRRHMFO247E7</t>
  </si>
  <si>
    <t>HRRHMFO23BA4</t>
  </si>
  <si>
    <t>HRRHMFO34BA1</t>
  </si>
  <si>
    <t>HRRHMFO302E0</t>
  </si>
  <si>
    <t>HRRHMFO26CA5</t>
  </si>
  <si>
    <t>HRRHMFO282A2</t>
  </si>
  <si>
    <t>HRJDGLO24XA2</t>
  </si>
  <si>
    <t>HRRHMFO253A3</t>
  </si>
  <si>
    <t>HRRHMFO297A0</t>
  </si>
  <si>
    <t>HRRHMFO24BA2</t>
  </si>
  <si>
    <t>HRBCINRA0003</t>
  </si>
  <si>
    <t>HRKOTRPA0003</t>
  </si>
  <si>
    <t>HRTSHCRA0009</t>
  </si>
  <si>
    <t>Raiffeisen Flexi Bond</t>
  </si>
  <si>
    <r>
      <t>Generali Victoria</t>
    </r>
    <r>
      <rPr>
        <b/>
        <vertAlign val="superscript"/>
        <sz val="8"/>
        <color rgb="FFFF0000"/>
        <rFont val="Arial"/>
        <family val="2"/>
      </rPr>
      <t xml:space="preserve"> 2</t>
    </r>
  </si>
  <si>
    <r>
      <rPr>
        <b/>
        <vertAlign val="superscript"/>
        <sz val="8"/>
        <color rgb="FFFF0000"/>
        <rFont val="Arial"/>
        <family val="2"/>
      </rPr>
      <t xml:space="preserve"> 2</t>
    </r>
    <r>
      <rPr>
        <sz val="8"/>
        <rFont val="Arial"/>
        <family val="2"/>
        <charset val="238"/>
      </rPr>
      <t xml:space="preserve">  Fond Generali BRIC je 6.veljače 2023. godine pripojen fondu Generali Victoria. /</t>
    </r>
    <r>
      <rPr>
        <i/>
        <sz val="8"/>
        <color theme="1" tint="0.34998626667073579"/>
        <rFont val="Arial"/>
        <family val="2"/>
      </rPr>
      <t xml:space="preserve"> The Generali BRIC fund was merged with the Generali Victoria fund on February 6, 2023.</t>
    </r>
  </si>
  <si>
    <t>INTERCAPITAL Commodity Strategy</t>
  </si>
  <si>
    <t>Tablica 3.1: Zaračunata bruto premija (2022.) i Naplaćena premija (2023.) osiguranja za period od 1. siječnja do 28. veljače 2023.</t>
  </si>
  <si>
    <t>Table 3.1: Written premium (2022.) and premium paid (2023.) for the period 1 January - 28 February 2023.</t>
  </si>
  <si>
    <r>
      <t xml:space="preserve">Naplaćena premija * 
</t>
    </r>
    <r>
      <rPr>
        <i/>
        <sz val="9"/>
        <color theme="1" tint="0.34998626667073579"/>
        <rFont val="Arial"/>
        <family val="2"/>
        <charset val="238"/>
      </rPr>
      <t>Premium paid *</t>
    </r>
  </si>
  <si>
    <t>I-II/2022</t>
  </si>
  <si>
    <t>I-II/2023</t>
  </si>
  <si>
    <r>
      <t xml:space="preserve">Indeks (100 = I-II/2022)
 </t>
    </r>
    <r>
      <rPr>
        <i/>
        <sz val="9"/>
        <color theme="1" tint="0.34998626667073579"/>
        <rFont val="Arial"/>
        <family val="2"/>
        <charset val="238"/>
      </rPr>
      <t>Index(100 =I-II/2022)</t>
    </r>
  </si>
  <si>
    <t>Tablica 3.2: Podaci o osiguranju za period od 1. siječnja do 28. veljače 2023.</t>
  </si>
  <si>
    <t>Table 3.2: Insurance data for the period  1 January - 28 February 2023.</t>
  </si>
  <si>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</si>
  <si>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</si>
  <si>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</si>
  <si>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</si>
  <si>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</si>
  <si>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</si>
  <si>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</si>
  <si>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</si>
  <si>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Broj / </t>
    </r>
    <r>
      <rPr>
        <i/>
        <sz val="10"/>
        <color theme="1" tint="0.34998626667073579"/>
        <rFont val="Arial"/>
        <family val="2"/>
        <charset val="238"/>
      </rPr>
      <t>Number</t>
    </r>
    <r>
      <rPr>
        <sz val="10"/>
        <color theme="1"/>
        <rFont val="Arial"/>
        <family val="2"/>
      </rPr>
      <t xml:space="preserve"> 3</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21.3.2023.</t>
    </r>
  </si>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</sst>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vertAlign val="superscript"/>
      <sz val="8"/>
      <color rgb="FFFF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8" fillId="0" borderId="0" applyNumberFormat="0" applyFill="0" applyBorder="0" applyAlignment="0" applyProtection="0">
      <alignment vertical="top"/>
      <protection locked="0"/>
    </xf>
    <xf numFmtId="0" fontId="22" fillId="0" borderId="0">
      <alignment vertical="top"/>
    </xf>
    <xf numFmtId="9" fontId="6"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60" fillId="0" borderId="0" applyFont="0" applyFill="0" applyBorder="0" applyAlignment="0" applyProtection="0"/>
    <xf numFmtId="0" fontId="60" fillId="0" borderId="0"/>
    <xf numFmtId="165" fontId="12" fillId="0" borderId="0" applyFont="0" applyFill="0" applyBorder="0" applyAlignment="0" applyProtection="0"/>
    <xf numFmtId="0" fontId="12" fillId="0" borderId="0"/>
    <xf numFmtId="165" fontId="13" fillId="0" borderId="0" applyFont="0" applyFill="0" applyBorder="0" applyAlignment="0" applyProtection="0"/>
    <xf numFmtId="165" fontId="12" fillId="0" borderId="0" applyFont="0" applyFill="0" applyBorder="0" applyAlignment="0" applyProtection="0"/>
    <xf numFmtId="0" fontId="13" fillId="0" borderId="0"/>
    <xf numFmtId="0" fontId="60" fillId="0" borderId="0"/>
    <xf numFmtId="0" fontId="13" fillId="0" borderId="0"/>
    <xf numFmtId="0" fontId="12" fillId="0" borderId="0"/>
    <xf numFmtId="0" fontId="60" fillId="0" borderId="0"/>
    <xf numFmtId="0" fontId="60" fillId="0" borderId="0"/>
    <xf numFmtId="0" fontId="5" fillId="0" borderId="0"/>
    <xf numFmtId="0" fontId="100" fillId="0" borderId="0"/>
    <xf numFmtId="0" fontId="6" fillId="0" borderId="0"/>
    <xf numFmtId="0" fontId="12" fillId="0" borderId="0"/>
    <xf numFmtId="0" fontId="22" fillId="0" borderId="0">
      <alignment vertical="top"/>
    </xf>
    <xf numFmtId="0" fontId="13" fillId="0" borderId="0"/>
    <xf numFmtId="9"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0" fontId="3" fillId="0" borderId="0"/>
    <xf numFmtId="0" fontId="218" fillId="0" borderId="0"/>
    <xf numFmtId="0" fontId="2" fillId="0" borderId="0"/>
    <xf numFmtId="0" fontId="2" fillId="0" borderId="0"/>
  </cellStyleXfs>
  <cellXfs count="1246">
    <xf numFmtId="0" fontId="0" fillId="0" borderId="0" xfId="0"/>
    <xf numFmtId="0" fontId="16" fillId="0" borderId="0" xfId="0" applyFont="1" applyFill="1" applyBorder="1" applyAlignment="1">
      <alignment horizontal="center"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25" fillId="0" borderId="0" xfId="0" applyFont="1" applyAlignment="1">
      <alignment horizontal="center"/>
    </xf>
    <xf numFmtId="0" fontId="16" fillId="0" borderId="0" xfId="0" applyFont="1" applyAlignment="1">
      <alignment horizontal="right"/>
    </xf>
    <xf numFmtId="0" fontId="16" fillId="0" borderId="0" xfId="0" applyFont="1" applyAlignment="1">
      <alignment horizontal="right" vertical="center"/>
    </xf>
    <xf numFmtId="0" fontId="32"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7" fillId="0" borderId="0" xfId="0" applyFont="1" applyAlignment="1">
      <alignment horizontal="left" vertical="center"/>
    </xf>
    <xf numFmtId="0" fontId="34" fillId="0" borderId="0" xfId="0" applyFont="1" applyAlignment="1">
      <alignment horizontal="right" vertical="center"/>
    </xf>
    <xf numFmtId="0" fontId="44" fillId="0" borderId="0" xfId="0" applyFont="1"/>
    <xf numFmtId="0" fontId="34" fillId="0" borderId="0" xfId="0" applyFont="1" applyAlignment="1">
      <alignment horizontal="right"/>
    </xf>
    <xf numFmtId="0" fontId="44" fillId="0" borderId="0" xfId="0" applyFont="1" applyFill="1" applyBorder="1" applyAlignment="1">
      <alignment horizontal="left" vertical="center"/>
    </xf>
    <xf numFmtId="0" fontId="44" fillId="0" borderId="0" xfId="0" applyFont="1" applyFill="1" applyBorder="1" applyAlignment="1">
      <alignment vertical="center"/>
    </xf>
    <xf numFmtId="0" fontId="34" fillId="0" borderId="0" xfId="0" applyFont="1"/>
    <xf numFmtId="0" fontId="44" fillId="0" borderId="0" xfId="0" applyFont="1" applyFill="1" applyBorder="1"/>
    <xf numFmtId="0" fontId="49" fillId="0" borderId="0" xfId="0" applyFont="1"/>
    <xf numFmtId="0" fontId="44" fillId="0" borderId="0" xfId="0" applyFont="1" applyAlignment="1">
      <alignment horizontal="left" vertical="center"/>
    </xf>
    <xf numFmtId="0" fontId="51" fillId="0" borderId="0" xfId="0" applyFont="1" applyBorder="1" applyAlignment="1">
      <alignment horizontal="left" vertical="center"/>
    </xf>
    <xf numFmtId="0" fontId="16" fillId="0" borderId="0" xfId="3" applyFont="1" applyAlignment="1">
      <alignment horizontal="left" vertical="center"/>
    </xf>
    <xf numFmtId="0" fontId="52" fillId="0" borderId="0" xfId="0" applyFont="1" applyAlignment="1">
      <alignment horizontal="right" vertical="center"/>
    </xf>
    <xf numFmtId="0" fontId="12" fillId="0" borderId="0" xfId="0" applyFont="1" applyFill="1" applyBorder="1" applyAlignment="1">
      <alignment horizontal="left" vertical="center"/>
    </xf>
    <xf numFmtId="0" fontId="34" fillId="0" borderId="0" xfId="0" applyFont="1" applyFill="1" applyAlignment="1">
      <alignment horizontal="right" vertical="center"/>
    </xf>
    <xf numFmtId="0" fontId="34" fillId="0" borderId="0" xfId="0" applyFont="1" applyFill="1" applyAlignment="1">
      <alignment horizontal="right"/>
    </xf>
    <xf numFmtId="0" fontId="35" fillId="0" borderId="0" xfId="0" applyFont="1" applyAlignment="1">
      <alignment horizontal="left" vertical="center"/>
    </xf>
    <xf numFmtId="49" fontId="35" fillId="0" borderId="0" xfId="0" applyNumberFormat="1" applyFont="1" applyFill="1" applyAlignment="1">
      <alignment horizontal="left" vertical="top" wrapText="1"/>
    </xf>
    <xf numFmtId="0" fontId="35" fillId="0" borderId="0" xfId="0" applyFont="1"/>
    <xf numFmtId="0" fontId="35" fillId="0" borderId="0" xfId="0" applyFont="1" applyFill="1" applyAlignment="1">
      <alignment horizontal="justify" vertical="top" wrapText="1"/>
    </xf>
    <xf numFmtId="0" fontId="34" fillId="0" borderId="0" xfId="0" applyFont="1" applyAlignment="1">
      <alignment horizontal="left" vertical="center"/>
    </xf>
    <xf numFmtId="0" fontId="52" fillId="0" borderId="0" xfId="0" applyFont="1" applyAlignment="1">
      <alignment horizontal="left" vertical="center"/>
    </xf>
    <xf numFmtId="0" fontId="34" fillId="0" borderId="0" xfId="3" applyFont="1" applyAlignment="1">
      <alignment horizontal="right" vertical="center"/>
    </xf>
    <xf numFmtId="0" fontId="46" fillId="0" borderId="0" xfId="3" applyFont="1" applyFill="1">
      <alignment vertical="top"/>
    </xf>
    <xf numFmtId="0" fontId="35" fillId="0" borderId="0" xfId="3" applyFont="1">
      <alignment vertical="top"/>
    </xf>
    <xf numFmtId="0" fontId="34" fillId="0" borderId="0" xfId="3" applyFont="1" applyFill="1" applyAlignment="1">
      <alignment horizontal="left" vertical="center"/>
    </xf>
    <xf numFmtId="0" fontId="34" fillId="0" borderId="0" xfId="3" applyFont="1" applyAlignment="1">
      <alignment vertical="center"/>
    </xf>
    <xf numFmtId="0" fontId="52" fillId="0" borderId="0" xfId="0" applyFont="1" applyFill="1" applyBorder="1" applyAlignment="1">
      <alignment horizontal="left" vertical="center"/>
    </xf>
    <xf numFmtId="0" fontId="51" fillId="0" borderId="0" xfId="0" applyFont="1"/>
    <xf numFmtId="0" fontId="34" fillId="0" borderId="0" xfId="22" applyFont="1" applyFill="1" applyBorder="1" applyAlignment="1">
      <alignment horizontal="left" vertical="center"/>
    </xf>
    <xf numFmtId="0" fontId="27"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8"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5" fillId="0" borderId="0" xfId="0" applyFont="1" applyAlignment="1">
      <alignment vertical="top" wrapText="1"/>
    </xf>
    <xf numFmtId="0" fontId="55" fillId="0" borderId="0" xfId="0" applyFont="1"/>
    <xf numFmtId="0" fontId="37" fillId="0" borderId="0" xfId="0" applyFont="1" applyFill="1" applyBorder="1" applyAlignment="1">
      <alignment wrapText="1"/>
    </xf>
    <xf numFmtId="0" fontId="87" fillId="0" borderId="0" xfId="0" applyFont="1" applyAlignment="1">
      <alignment vertical="center"/>
    </xf>
    <xf numFmtId="0" fontId="55" fillId="0" borderId="0" xfId="0" applyFont="1" applyAlignment="1">
      <alignment vertical="center"/>
    </xf>
    <xf numFmtId="0" fontId="59"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6" fillId="0" borderId="0" xfId="24" applyFont="1" applyFill="1" applyBorder="1" applyAlignment="1">
      <alignment horizontal="right" vertical="center"/>
    </xf>
    <xf numFmtId="0" fontId="26" fillId="0" borderId="0" xfId="24" applyFont="1" applyFill="1" applyBorder="1" applyAlignment="1">
      <alignment horizontal="right" vertical="center"/>
    </xf>
    <xf numFmtId="0" fontId="52"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4" fillId="0" borderId="0" xfId="0" applyFont="1" applyBorder="1" applyAlignment="1">
      <alignment horizontal="right" vertical="center"/>
    </xf>
    <xf numFmtId="0" fontId="26" fillId="0" borderId="0" xfId="0" applyFont="1" applyAlignment="1">
      <alignment horizontal="right" vertical="center"/>
    </xf>
    <xf numFmtId="0" fontId="26" fillId="0" borderId="0" xfId="0" applyFont="1" applyFill="1" applyAlignment="1">
      <alignment horizontal="left" vertical="center"/>
    </xf>
    <xf numFmtId="0" fontId="52" fillId="0" borderId="0" xfId="0" applyFont="1" applyAlignment="1">
      <alignment horizontal="center" vertical="center"/>
    </xf>
    <xf numFmtId="0" fontId="26" fillId="0" borderId="0" xfId="3" applyFont="1" applyAlignment="1">
      <alignment horizontal="left" vertical="center"/>
    </xf>
    <xf numFmtId="0" fontId="0" fillId="0" borderId="0" xfId="0" applyAlignment="1"/>
    <xf numFmtId="0" fontId="52" fillId="0" borderId="0" xfId="0" applyFont="1" applyAlignment="1">
      <alignment vertical="center" wrapText="1" readingOrder="1"/>
    </xf>
    <xf numFmtId="0" fontId="52" fillId="0" borderId="0" xfId="0" applyFont="1" applyFill="1" applyBorder="1" applyAlignment="1">
      <alignment vertical="top" wrapText="1"/>
    </xf>
    <xf numFmtId="0" fontId="34" fillId="0" borderId="0" xfId="0" applyFont="1" applyAlignment="1">
      <alignment vertical="center"/>
    </xf>
    <xf numFmtId="0" fontId="34" fillId="0" borderId="0" xfId="0" applyFont="1" applyBorder="1" applyAlignment="1">
      <alignment vertical="center"/>
    </xf>
    <xf numFmtId="0" fontId="95" fillId="0" borderId="0" xfId="24" applyFont="1" applyAlignment="1">
      <alignment vertical="center" wrapText="1"/>
    </xf>
    <xf numFmtId="0" fontId="59" fillId="0" borderId="0" xfId="24" applyFont="1" applyAlignment="1">
      <alignment horizontal="right" vertical="center"/>
    </xf>
    <xf numFmtId="10" fontId="0" fillId="0" borderId="0" xfId="0" applyNumberFormat="1"/>
    <xf numFmtId="0" fontId="42" fillId="3" borderId="0" xfId="0" applyFont="1" applyFill="1" applyBorder="1" applyAlignment="1">
      <alignment horizontal="center" vertical="center"/>
    </xf>
    <xf numFmtId="0" fontId="34" fillId="3" borderId="0" xfId="0" applyFont="1" applyFill="1" applyBorder="1" applyAlignment="1">
      <alignment horizontal="left" vertical="center" wrapText="1"/>
    </xf>
    <xf numFmtId="0" fontId="52"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3" fillId="3" borderId="0" xfId="3" applyFont="1" applyFill="1" applyBorder="1" applyAlignment="1">
      <alignment horizontal="left" vertical="center" wrapText="1"/>
    </xf>
    <xf numFmtId="166" fontId="43" fillId="3" borderId="0" xfId="3" applyNumberFormat="1" applyFont="1" applyFill="1" applyBorder="1" applyAlignment="1">
      <alignment horizontal="right" vertical="center" wrapText="1"/>
    </xf>
    <xf numFmtId="2" fontId="42" fillId="3" borderId="0" xfId="16" applyNumberFormat="1" applyFont="1" applyFill="1" applyBorder="1" applyAlignment="1">
      <alignment horizontal="center" vertical="center" wrapText="1"/>
    </xf>
    <xf numFmtId="10" fontId="42" fillId="3" borderId="0" xfId="16" applyNumberFormat="1" applyFont="1" applyFill="1" applyBorder="1" applyAlignment="1">
      <alignment horizontal="center" vertical="center" wrapText="1"/>
    </xf>
    <xf numFmtId="10" fontId="42" fillId="3" borderId="0" xfId="4" applyNumberFormat="1" applyFont="1" applyFill="1" applyAlignment="1">
      <alignment horizontal="center" vertical="center" wrapText="1"/>
    </xf>
    <xf numFmtId="4" fontId="42" fillId="3" borderId="0" xfId="3" applyNumberFormat="1" applyFont="1" applyFill="1" applyBorder="1" applyAlignment="1">
      <alignment horizontal="center" vertical="center" wrapText="1"/>
    </xf>
    <xf numFmtId="10" fontId="42" fillId="3" borderId="0" xfId="3" applyNumberFormat="1" applyFont="1" applyFill="1" applyBorder="1" applyAlignment="1">
      <alignment horizontal="center" vertical="center" wrapText="1"/>
    </xf>
    <xf numFmtId="173" fontId="50" fillId="3" borderId="0" xfId="3" applyNumberFormat="1" applyFont="1" applyFill="1" applyAlignment="1">
      <alignment horizontal="center" vertical="center"/>
    </xf>
    <xf numFmtId="0" fontId="50" fillId="5" borderId="0" xfId="3" applyFont="1" applyFill="1" applyBorder="1" applyAlignment="1">
      <alignment horizontal="left" vertical="center" wrapText="1"/>
    </xf>
    <xf numFmtId="0" fontId="13" fillId="3" borderId="0" xfId="3" applyFont="1" applyFill="1" applyAlignment="1">
      <alignment horizontal="left" vertical="center"/>
    </xf>
    <xf numFmtId="10" fontId="12" fillId="4" borderId="0" xfId="4" applyNumberFormat="1" applyFont="1" applyFill="1" applyBorder="1" applyAlignment="1">
      <alignment horizontal="right" vertical="center"/>
    </xf>
    <xf numFmtId="0" fontId="12" fillId="3" borderId="0" xfId="3" applyFont="1" applyFill="1" applyAlignment="1">
      <alignment horizontal="left" vertical="center"/>
    </xf>
    <xf numFmtId="0" fontId="43" fillId="3" borderId="0" xfId="3" applyFont="1" applyFill="1" applyAlignment="1">
      <alignment horizontal="left" vertical="center"/>
    </xf>
    <xf numFmtId="166" fontId="42" fillId="3" borderId="0" xfId="17" applyNumberFormat="1" applyFont="1" applyFill="1" applyAlignment="1">
      <alignment horizontal="center" vertical="center"/>
    </xf>
    <xf numFmtId="10" fontId="43" fillId="3" borderId="0" xfId="3" applyNumberFormat="1" applyFont="1" applyFill="1" applyAlignment="1">
      <alignment horizontal="right" vertical="center" indent="2"/>
    </xf>
    <xf numFmtId="165" fontId="42" fillId="3" borderId="0" xfId="17" applyFont="1" applyFill="1" applyAlignment="1">
      <alignment horizontal="center" vertical="center"/>
    </xf>
    <xf numFmtId="10" fontId="43" fillId="3" borderId="0" xfId="3" applyNumberFormat="1" applyFont="1" applyFill="1" applyAlignment="1">
      <alignment horizontal="center" vertical="center"/>
    </xf>
    <xf numFmtId="0" fontId="71" fillId="3" borderId="0" xfId="3" applyFont="1" applyFill="1" applyAlignment="1">
      <alignment horizontal="left" vertical="center"/>
    </xf>
    <xf numFmtId="0" fontId="42" fillId="4" borderId="0" xfId="3" applyFont="1" applyFill="1" applyBorder="1" applyAlignment="1"/>
    <xf numFmtId="10" fontId="53" fillId="4" borderId="0" xfId="3" applyNumberFormat="1" applyFont="1" applyFill="1" applyBorder="1" applyAlignment="1">
      <alignment horizontal="right" vertical="center" indent="2"/>
    </xf>
    <xf numFmtId="165" fontId="54"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2" fillId="3" borderId="0" xfId="3" applyNumberFormat="1" applyFill="1" applyAlignment="1">
      <alignment horizontal="center" vertical="center"/>
    </xf>
    <xf numFmtId="3" fontId="22"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4" fillId="4" borderId="0" xfId="0" applyFont="1" applyFill="1" applyBorder="1" applyAlignment="1">
      <alignment horizontal="left" vertical="center"/>
    </xf>
    <xf numFmtId="0" fontId="34" fillId="4" borderId="0" xfId="0" applyFont="1" applyFill="1" applyBorder="1" applyAlignment="1">
      <alignment horizontal="center" vertical="center"/>
    </xf>
    <xf numFmtId="3" fontId="34" fillId="4" borderId="0" xfId="0" applyNumberFormat="1" applyFont="1" applyFill="1" applyBorder="1" applyAlignment="1" applyProtection="1">
      <alignment horizontal="right" vertical="center"/>
    </xf>
    <xf numFmtId="170" fontId="34"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0" fontId="34" fillId="3" borderId="0" xfId="20" applyFont="1" applyFill="1" applyBorder="1" applyAlignment="1">
      <alignment horizontal="left" vertical="center" wrapText="1"/>
    </xf>
    <xf numFmtId="174" fontId="34" fillId="3" borderId="0" xfId="21" applyNumberFormat="1" applyFont="1" applyFill="1" applyAlignment="1">
      <alignment horizontal="right" vertical="center"/>
    </xf>
    <xf numFmtId="0" fontId="50" fillId="3" borderId="0" xfId="3" applyFont="1" applyFill="1" applyBorder="1" applyAlignment="1">
      <alignment horizontal="left" vertical="center" wrapText="1"/>
    </xf>
    <xf numFmtId="3" fontId="34" fillId="3" borderId="0" xfId="3" applyNumberFormat="1" applyFont="1" applyFill="1" applyBorder="1" applyAlignment="1">
      <alignment horizontal="right" vertical="center"/>
    </xf>
    <xf numFmtId="0" fontId="52" fillId="3" borderId="0" xfId="20" applyFont="1" applyFill="1" applyBorder="1" applyAlignment="1">
      <alignment horizontal="left" vertical="center" wrapText="1"/>
    </xf>
    <xf numFmtId="174" fontId="52" fillId="3" borderId="0" xfId="21" applyNumberFormat="1" applyFont="1" applyFill="1" applyAlignment="1">
      <alignment horizontal="right" vertical="center"/>
    </xf>
    <xf numFmtId="175" fontId="52" fillId="3" borderId="0" xfId="0" applyNumberFormat="1" applyFont="1" applyFill="1" applyBorder="1" applyAlignment="1">
      <alignment horizontal="right" vertical="center"/>
    </xf>
    <xf numFmtId="3" fontId="42" fillId="4" borderId="0" xfId="23" quotePrefix="1" applyNumberFormat="1" applyFont="1" applyFill="1" applyBorder="1" applyAlignment="1" applyProtection="1">
      <alignment vertical="center"/>
      <protection hidden="1"/>
    </xf>
    <xf numFmtId="10" fontId="42"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1"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4" fillId="4" borderId="0" xfId="1" applyFont="1" applyFill="1" applyBorder="1" applyAlignment="1">
      <alignment horizontal="center" vertical="center"/>
    </xf>
    <xf numFmtId="165" fontId="53" fillId="4" borderId="0" xfId="1" applyFont="1" applyFill="1" applyBorder="1" applyAlignment="1">
      <alignment horizontal="center" vertical="center"/>
    </xf>
    <xf numFmtId="0" fontId="116" fillId="0" borderId="0" xfId="0" applyFont="1" applyAlignment="1">
      <alignment horizontal="left" vertical="center"/>
    </xf>
    <xf numFmtId="0" fontId="116" fillId="0" borderId="0" xfId="0" applyFont="1" applyAlignment="1">
      <alignment horizontal="right" vertical="center"/>
    </xf>
    <xf numFmtId="0" fontId="89" fillId="7" borderId="0" xfId="24" applyFont="1" applyFill="1" applyAlignment="1">
      <alignment horizontal="center" vertical="center" wrapText="1"/>
    </xf>
    <xf numFmtId="0" fontId="116" fillId="0" borderId="0" xfId="3" applyFont="1" applyAlignment="1">
      <alignment horizontal="left" vertical="center"/>
    </xf>
    <xf numFmtId="0" fontId="118" fillId="0" borderId="0" xfId="3" applyFont="1" applyAlignment="1">
      <alignment horizontal="left" vertical="center"/>
    </xf>
    <xf numFmtId="0" fontId="71" fillId="0" borderId="0" xfId="0" applyFont="1" applyFill="1" applyAlignment="1">
      <alignment horizontal="left" vertical="center"/>
    </xf>
    <xf numFmtId="0" fontId="119" fillId="0" borderId="0" xfId="3" applyFont="1" applyFill="1" applyAlignment="1">
      <alignment horizontal="left" vertical="center"/>
    </xf>
    <xf numFmtId="14" fontId="116" fillId="0" borderId="0" xfId="0" applyNumberFormat="1" applyFont="1" applyAlignment="1">
      <alignment horizontal="right" vertical="center"/>
    </xf>
    <xf numFmtId="0" fontId="116" fillId="0" borderId="0" xfId="3" applyFont="1" applyFill="1" applyAlignment="1">
      <alignment horizontal="left" vertical="center"/>
    </xf>
    <xf numFmtId="0" fontId="71" fillId="0" borderId="0" xfId="3" applyFont="1" applyFill="1" applyAlignment="1">
      <alignment horizontal="left" vertical="center"/>
    </xf>
    <xf numFmtId="0" fontId="120" fillId="0" borderId="0" xfId="0" applyFont="1" applyAlignment="1">
      <alignment horizontal="right" vertical="center"/>
    </xf>
    <xf numFmtId="0" fontId="71" fillId="0" borderId="0" xfId="3" applyFont="1" applyFill="1" applyBorder="1" applyAlignment="1">
      <alignment horizontal="left" vertical="center"/>
    </xf>
    <xf numFmtId="0" fontId="116" fillId="0" borderId="0" xfId="3" applyFont="1" applyFill="1" applyBorder="1" applyAlignment="1">
      <alignment horizontal="left" vertical="center"/>
    </xf>
    <xf numFmtId="0" fontId="116" fillId="0" borderId="0" xfId="0" applyFont="1" applyFill="1" applyBorder="1" applyAlignment="1">
      <alignment horizontal="left" vertical="center"/>
    </xf>
    <xf numFmtId="0" fontId="116" fillId="0" borderId="0" xfId="0" applyFont="1" applyFill="1" applyAlignment="1">
      <alignment horizontal="left" vertical="center"/>
    </xf>
    <xf numFmtId="0" fontId="71" fillId="0" borderId="0" xfId="0" applyFont="1" applyAlignment="1">
      <alignment horizontal="left" vertical="center"/>
    </xf>
    <xf numFmtId="0" fontId="119" fillId="0" borderId="0" xfId="0" applyFont="1" applyFill="1" applyAlignment="1">
      <alignment horizontal="left" vertical="center"/>
    </xf>
    <xf numFmtId="0" fontId="16" fillId="0" borderId="0" xfId="0" applyFont="1" applyAlignment="1">
      <alignment horizontal="left" vertical="center"/>
    </xf>
    <xf numFmtId="0" fontId="34" fillId="0" borderId="0" xfId="20" applyFont="1" applyFill="1" applyBorder="1" applyAlignment="1">
      <alignment horizontal="left" vertical="center"/>
    </xf>
    <xf numFmtId="0" fontId="52" fillId="0" borderId="0" xfId="0" applyFont="1" applyFill="1" applyBorder="1" applyAlignment="1">
      <alignment vertical="center" wrapText="1" readingOrder="1"/>
    </xf>
    <xf numFmtId="0" fontId="104" fillId="0" borderId="0" xfId="3" applyFont="1" applyAlignment="1">
      <alignment horizontal="left" vertical="center"/>
    </xf>
    <xf numFmtId="0" fontId="52" fillId="0" borderId="0" xfId="0" applyFont="1" applyAlignment="1">
      <alignment horizontal="right"/>
    </xf>
    <xf numFmtId="14" fontId="71" fillId="0" borderId="0" xfId="0" applyNumberFormat="1" applyFont="1" applyAlignment="1">
      <alignment horizontal="right" vertical="center"/>
    </xf>
    <xf numFmtId="0" fontId="95"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6" fillId="0" borderId="0" xfId="3" applyFont="1" applyFill="1" applyAlignment="1">
      <alignment horizontal="left" vertical="center"/>
    </xf>
    <xf numFmtId="10" fontId="87" fillId="0" borderId="0" xfId="0" applyNumberFormat="1" applyFont="1"/>
    <xf numFmtId="170" fontId="34" fillId="3" borderId="0" xfId="0" applyNumberFormat="1" applyFont="1" applyFill="1" applyBorder="1" applyAlignment="1">
      <alignment horizontal="right" vertical="center"/>
    </xf>
    <xf numFmtId="0" fontId="35" fillId="0" borderId="0" xfId="0" applyFont="1" applyAlignment="1">
      <alignment vertical="center"/>
    </xf>
    <xf numFmtId="0" fontId="101" fillId="0" borderId="0" xfId="0" applyFont="1" applyFill="1" applyAlignment="1">
      <alignment vertical="center"/>
    </xf>
    <xf numFmtId="0" fontId="101" fillId="0" borderId="0" xfId="0" applyFont="1" applyAlignment="1">
      <alignment horizontal="left" vertical="center" wrapText="1"/>
    </xf>
    <xf numFmtId="0" fontId="35" fillId="0" borderId="0" xfId="0" applyNumberFormat="1" applyFont="1" applyAlignment="1">
      <alignment vertical="top"/>
    </xf>
    <xf numFmtId="0" fontId="0" fillId="0" borderId="0" xfId="0" applyNumberFormat="1" applyAlignment="1">
      <alignment vertical="top"/>
    </xf>
    <xf numFmtId="0" fontId="35" fillId="0" borderId="0" xfId="0" applyNumberFormat="1" applyFont="1" applyAlignment="1">
      <alignment vertical="center"/>
    </xf>
    <xf numFmtId="3" fontId="112" fillId="9" borderId="0" xfId="0" applyNumberFormat="1" applyFont="1" applyFill="1" applyBorder="1" applyAlignment="1">
      <alignment vertical="center"/>
    </xf>
    <xf numFmtId="3" fontId="54" fillId="6" borderId="0" xfId="1" applyNumberFormat="1" applyFont="1" applyFill="1" applyBorder="1" applyAlignment="1">
      <alignment horizontal="right" vertical="center"/>
    </xf>
    <xf numFmtId="0" fontId="102" fillId="0" borderId="0" xfId="0" applyFont="1" applyAlignment="1"/>
    <xf numFmtId="0" fontId="105" fillId="0" borderId="0" xfId="0" applyFont="1" applyAlignment="1">
      <alignment vertical="center"/>
    </xf>
    <xf numFmtId="0" fontId="42" fillId="9" borderId="0" xfId="0" applyFont="1" applyFill="1" applyBorder="1" applyAlignment="1">
      <alignment horizontal="center" vertical="center"/>
    </xf>
    <xf numFmtId="0" fontId="0" fillId="0" borderId="0" xfId="0" applyAlignment="1"/>
    <xf numFmtId="0" fontId="104"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5"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2"/>
    </xf>
    <xf numFmtId="0" fontId="133" fillId="0" borderId="0" xfId="0" applyFont="1"/>
    <xf numFmtId="0" fontId="112" fillId="3" borderId="0" xfId="3" applyFont="1" applyFill="1" applyAlignment="1">
      <alignment horizontal="left" vertical="center"/>
    </xf>
    <xf numFmtId="0" fontId="90" fillId="0" borderId="0" xfId="0" applyFont="1" applyFill="1" applyAlignment="1">
      <alignment vertical="center" wrapText="1"/>
    </xf>
    <xf numFmtId="49" fontId="34" fillId="4" borderId="0" xfId="0" applyNumberFormat="1" applyFont="1" applyFill="1" applyBorder="1" applyAlignment="1">
      <alignment horizontal="right" vertical="center"/>
    </xf>
    <xf numFmtId="3" fontId="22" fillId="3" borderId="0" xfId="3" applyNumberFormat="1" applyFont="1" applyFill="1" applyAlignment="1">
      <alignment vertical="center"/>
    </xf>
    <xf numFmtId="3" fontId="22" fillId="3" borderId="0" xfId="3" applyNumberFormat="1" applyFont="1" applyFill="1" applyAlignment="1">
      <alignment horizontal="right" vertical="center"/>
    </xf>
    <xf numFmtId="0" fontId="22" fillId="3" borderId="0" xfId="3" applyFont="1" applyFill="1" applyAlignment="1">
      <alignment horizontal="left" vertical="center"/>
    </xf>
    <xf numFmtId="170" fontId="0" fillId="0" borderId="0" xfId="0" applyNumberFormat="1"/>
    <xf numFmtId="0" fontId="16" fillId="0" borderId="0" xfId="3" applyFont="1" applyFill="1" applyAlignment="1">
      <alignment horizontal="center"/>
    </xf>
    <xf numFmtId="0" fontId="17"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2"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3" fillId="0" borderId="0" xfId="3" applyFont="1" applyFill="1" applyAlignment="1">
      <alignment horizontal="center" vertical="center" wrapText="1"/>
    </xf>
    <xf numFmtId="10" fontId="53" fillId="0" borderId="0" xfId="3" applyNumberFormat="1" applyFont="1" applyFill="1" applyBorder="1" applyAlignment="1">
      <alignment horizontal="right" vertical="center" indent="2"/>
    </xf>
    <xf numFmtId="165" fontId="54" fillId="0" borderId="0" xfId="1" applyFont="1" applyFill="1" applyBorder="1" applyAlignment="1">
      <alignment horizontal="center" vertical="center"/>
    </xf>
    <xf numFmtId="165" fontId="53" fillId="0" borderId="0" xfId="1" applyFont="1" applyFill="1" applyBorder="1" applyAlignment="1">
      <alignment horizontal="center" vertical="center"/>
    </xf>
    <xf numFmtId="165" fontId="54"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2" fillId="0" borderId="0" xfId="3" applyFont="1" applyFill="1" applyBorder="1" applyAlignment="1"/>
    <xf numFmtId="166" fontId="42"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4" fillId="0" borderId="0" xfId="3" applyFont="1" applyFill="1" applyAlignment="1">
      <alignment vertical="center"/>
    </xf>
    <xf numFmtId="0" fontId="16" fillId="0" borderId="0" xfId="3" applyFont="1" applyFill="1" applyAlignment="1">
      <alignment horizontal="center" vertical="center" wrapText="1"/>
    </xf>
    <xf numFmtId="0" fontId="118" fillId="0" borderId="0" xfId="3" applyFont="1" applyFill="1" applyAlignment="1">
      <alignment horizontal="left" vertical="center"/>
    </xf>
    <xf numFmtId="0" fontId="17" fillId="0" borderId="0" xfId="3" applyFont="1" applyFill="1" applyAlignment="1">
      <alignment horizontal="left" vertical="center"/>
    </xf>
    <xf numFmtId="0" fontId="22" fillId="0" borderId="0" xfId="3" applyFill="1">
      <alignment vertical="top"/>
    </xf>
    <xf numFmtId="0" fontId="90" fillId="0" borderId="0" xfId="0" applyFont="1" applyAlignment="1">
      <alignment vertical="top"/>
    </xf>
    <xf numFmtId="0" fontId="107" fillId="0" borderId="0" xfId="0" applyFont="1" applyAlignment="1">
      <alignment vertical="top"/>
    </xf>
    <xf numFmtId="3" fontId="42" fillId="3" borderId="0" xfId="1" applyNumberFormat="1" applyFont="1" applyFill="1" applyBorder="1" applyAlignment="1">
      <alignment horizontal="right" vertical="center" wrapText="1"/>
    </xf>
    <xf numFmtId="3" fontId="42" fillId="3" borderId="0" xfId="1" applyNumberFormat="1" applyFont="1" applyFill="1" applyAlignment="1">
      <alignment horizontal="right" vertical="center"/>
    </xf>
    <xf numFmtId="0" fontId="55" fillId="0" borderId="0" xfId="0" applyFont="1" applyAlignment="1">
      <alignment horizontal="left" vertical="center" wrapText="1"/>
    </xf>
    <xf numFmtId="0" fontId="44" fillId="0" borderId="0" xfId="0" applyFont="1" applyAlignment="1">
      <alignment horizontal="right" vertical="center"/>
    </xf>
    <xf numFmtId="0" fontId="137" fillId="0" borderId="0" xfId="0" applyFont="1"/>
    <xf numFmtId="0" fontId="94" fillId="0" borderId="0" xfId="0" applyFont="1" applyAlignment="1">
      <alignment horizontal="left" vertical="center" indent="1"/>
    </xf>
    <xf numFmtId="0" fontId="116"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2" fillId="0" borderId="0" xfId="3" applyFont="1" applyFill="1" applyBorder="1" applyAlignment="1">
      <alignment horizontal="center" vertical="center" wrapText="1"/>
    </xf>
    <xf numFmtId="10" fontId="52" fillId="0" borderId="0" xfId="23" quotePrefix="1" applyNumberFormat="1" applyFont="1" applyFill="1" applyBorder="1" applyAlignment="1" applyProtection="1">
      <alignment vertical="center"/>
      <protection hidden="1"/>
    </xf>
    <xf numFmtId="3" fontId="52" fillId="0" borderId="0" xfId="23" quotePrefix="1" applyNumberFormat="1" applyFont="1" applyFill="1" applyBorder="1" applyAlignment="1" applyProtection="1">
      <alignment vertical="center"/>
      <protection hidden="1"/>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9" fillId="0" borderId="0" xfId="29" applyFont="1" applyFill="1" applyBorder="1" applyAlignment="1">
      <alignment horizontal="right" vertical="center"/>
    </xf>
    <xf numFmtId="0" fontId="19" fillId="0" borderId="0" xfId="2" applyFont="1" applyFill="1" applyBorder="1" applyAlignment="1" applyProtection="1">
      <alignment horizontal="left" vertical="center"/>
    </xf>
    <xf numFmtId="3" fontId="139" fillId="0" borderId="0" xfId="0" applyNumberFormat="1" applyFont="1"/>
    <xf numFmtId="170" fontId="87" fillId="0" borderId="0" xfId="0" applyNumberFormat="1" applyFont="1"/>
    <xf numFmtId="0" fontId="110" fillId="0" borderId="0" xfId="3" applyFont="1" applyFill="1" applyAlignment="1">
      <alignment horizontal="left" vertical="center"/>
    </xf>
    <xf numFmtId="0" fontId="22" fillId="0" borderId="0" xfId="3" applyFont="1" applyFill="1">
      <alignment vertical="top"/>
    </xf>
    <xf numFmtId="3" fontId="22" fillId="0" borderId="0" xfId="3" applyNumberFormat="1" applyFont="1" applyFill="1" applyAlignment="1">
      <alignment vertical="center"/>
    </xf>
    <xf numFmtId="10" fontId="12" fillId="0" borderId="0" xfId="4" applyNumberFormat="1" applyFont="1" applyFill="1" applyBorder="1" applyAlignment="1">
      <alignment horizontal="right" vertical="center"/>
    </xf>
    <xf numFmtId="0" fontId="36" fillId="3" borderId="0" xfId="3" applyFont="1" applyFill="1" applyAlignment="1">
      <alignment vertical="center" wrapText="1"/>
    </xf>
    <xf numFmtId="0" fontId="36" fillId="3" borderId="0" xfId="3" applyFont="1" applyFill="1" applyAlignment="1">
      <alignment horizontal="left" vertical="center" wrapText="1"/>
    </xf>
    <xf numFmtId="0" fontId="12" fillId="3" borderId="0" xfId="3" applyFont="1" applyFill="1" applyAlignment="1">
      <alignment vertical="center"/>
    </xf>
    <xf numFmtId="3" fontId="134" fillId="3" borderId="0" xfId="3" applyNumberFormat="1" applyFont="1" applyFill="1" applyAlignment="1">
      <alignment horizontal="right" vertical="center"/>
    </xf>
    <xf numFmtId="3" fontId="134" fillId="3" borderId="0" xfId="3" applyNumberFormat="1" applyFont="1" applyFill="1" applyAlignment="1">
      <alignment vertical="center"/>
    </xf>
    <xf numFmtId="2" fontId="43"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3"/>
    </xf>
    <xf numFmtId="2" fontId="43" fillId="3" borderId="0" xfId="3" applyNumberFormat="1" applyFont="1" applyFill="1" applyAlignment="1">
      <alignment horizontal="right" vertical="center" indent="2"/>
    </xf>
    <xf numFmtId="3" fontId="134" fillId="3" borderId="6" xfId="3" applyNumberFormat="1" applyFont="1" applyFill="1" applyBorder="1" applyAlignment="1">
      <alignment horizontal="right" vertical="center"/>
    </xf>
    <xf numFmtId="3" fontId="22" fillId="3" borderId="6" xfId="3" applyNumberFormat="1" applyFont="1" applyFill="1" applyBorder="1" applyAlignment="1">
      <alignment horizontal="right" vertical="center"/>
    </xf>
    <xf numFmtId="177" fontId="22" fillId="3" borderId="6" xfId="3" applyNumberFormat="1" applyFont="1" applyFill="1" applyBorder="1" applyAlignment="1">
      <alignment horizontal="right" vertical="top"/>
    </xf>
    <xf numFmtId="10" fontId="134" fillId="3" borderId="7" xfId="3" applyNumberFormat="1" applyFont="1" applyFill="1" applyBorder="1" applyAlignment="1">
      <alignment vertical="center"/>
    </xf>
    <xf numFmtId="10" fontId="12" fillId="4" borderId="7" xfId="4" applyNumberFormat="1" applyFont="1" applyFill="1" applyBorder="1" applyAlignment="1">
      <alignment horizontal="right" vertical="center"/>
    </xf>
    <xf numFmtId="10" fontId="22" fillId="3" borderId="7" xfId="3" applyNumberFormat="1" applyFont="1" applyFill="1" applyBorder="1" applyAlignment="1">
      <alignment horizontal="right" vertical="center"/>
    </xf>
    <xf numFmtId="10" fontId="134" fillId="3" borderId="7" xfId="3" applyNumberFormat="1" applyFont="1" applyFill="1" applyBorder="1" applyAlignment="1">
      <alignment horizontal="right" vertical="center"/>
    </xf>
    <xf numFmtId="0" fontId="110" fillId="0" borderId="0" xfId="3" applyFont="1" applyFill="1" applyBorder="1" applyAlignment="1">
      <alignment horizontal="left" vertical="center"/>
    </xf>
    <xf numFmtId="0" fontId="22" fillId="0" borderId="0" xfId="3" applyFont="1" applyFill="1" applyBorder="1">
      <alignment vertical="top"/>
    </xf>
    <xf numFmtId="0" fontId="34" fillId="3" borderId="0" xfId="3" applyFont="1" applyFill="1" applyBorder="1" applyAlignment="1">
      <alignment horizontal="left" vertical="center"/>
    </xf>
    <xf numFmtId="3" fontId="22" fillId="3" borderId="0" xfId="3" applyNumberFormat="1" applyFont="1" applyFill="1" applyBorder="1" applyAlignment="1">
      <alignment horizontal="right" vertical="center"/>
    </xf>
    <xf numFmtId="0" fontId="34" fillId="0" borderId="0" xfId="3" applyFont="1" applyFill="1" applyBorder="1" applyAlignment="1">
      <alignment horizontal="right" vertical="center" indent="1"/>
    </xf>
    <xf numFmtId="0" fontId="0" fillId="0" borderId="0" xfId="0"/>
    <xf numFmtId="0" fontId="101" fillId="0" borderId="0" xfId="0" applyFont="1" applyFill="1" applyBorder="1" applyAlignment="1">
      <alignment vertical="top"/>
    </xf>
    <xf numFmtId="166" fontId="42" fillId="3" borderId="0" xfId="17" applyNumberFormat="1" applyFont="1" applyFill="1" applyAlignment="1">
      <alignment horizontal="right" vertical="center" indent="3"/>
    </xf>
    <xf numFmtId="166" fontId="54" fillId="3" borderId="0" xfId="17" applyNumberFormat="1" applyFont="1" applyFill="1" applyAlignment="1">
      <alignment horizontal="right" vertical="center" indent="3"/>
    </xf>
    <xf numFmtId="49" fontId="34" fillId="0" borderId="0" xfId="0" applyNumberFormat="1" applyFont="1" applyFill="1" applyBorder="1" applyAlignment="1">
      <alignment horizontal="right" vertical="center"/>
    </xf>
    <xf numFmtId="0" fontId="34" fillId="0" borderId="0" xfId="0" applyFont="1" applyFill="1" applyBorder="1" applyAlignment="1">
      <alignment horizontal="left" vertical="center"/>
    </xf>
    <xf numFmtId="0" fontId="34" fillId="0" borderId="0" xfId="3" applyFont="1" applyFill="1" applyBorder="1" applyAlignment="1">
      <alignment horizontal="left" vertical="center"/>
    </xf>
    <xf numFmtId="3" fontId="34" fillId="0" borderId="0" xfId="3" applyNumberFormat="1" applyFont="1" applyFill="1" applyBorder="1" applyAlignment="1">
      <alignment horizontal="right" vertical="center"/>
    </xf>
    <xf numFmtId="0" fontId="94" fillId="0" borderId="0" xfId="3" applyFont="1" applyAlignment="1">
      <alignment horizontal="left" vertical="center"/>
    </xf>
    <xf numFmtId="0" fontId="120" fillId="0" borderId="0" xfId="0" applyFont="1" applyAlignment="1">
      <alignment horizontal="right" vertical="center" indent="1"/>
    </xf>
    <xf numFmtId="0" fontId="146" fillId="0" borderId="0" xfId="0" applyFont="1"/>
    <xf numFmtId="0" fontId="94" fillId="0" borderId="0" xfId="0" applyFont="1" applyFill="1" applyBorder="1" applyAlignment="1">
      <alignment horizontal="left" vertical="center"/>
    </xf>
    <xf numFmtId="0" fontId="34" fillId="0" borderId="0" xfId="3" applyFont="1" applyAlignment="1">
      <alignment horizontal="right" vertical="center" indent="1"/>
    </xf>
    <xf numFmtId="0" fontId="34" fillId="3" borderId="0" xfId="18" applyFont="1" applyFill="1" applyBorder="1" applyAlignment="1">
      <alignment horizontal="left" vertical="center" wrapText="1"/>
    </xf>
    <xf numFmtId="0" fontId="94" fillId="0" borderId="0" xfId="0" applyFont="1" applyAlignment="1">
      <alignment vertical="center"/>
    </xf>
    <xf numFmtId="0" fontId="34" fillId="4" borderId="0" xfId="0" applyFont="1" applyFill="1" applyBorder="1" applyAlignment="1">
      <alignment horizontal="right" vertical="center" indent="1"/>
    </xf>
    <xf numFmtId="0" fontId="34" fillId="4" borderId="0" xfId="0" applyFont="1" applyFill="1" applyBorder="1" applyAlignment="1">
      <alignment horizontal="right" vertical="center" wrapText="1" indent="1"/>
    </xf>
    <xf numFmtId="0" fontId="52"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4" fillId="0" borderId="0" xfId="0" applyFont="1" applyAlignment="1"/>
    <xf numFmtId="0" fontId="17" fillId="0" borderId="0" xfId="0" applyFont="1" applyAlignment="1">
      <alignment horizontal="right" vertical="center"/>
    </xf>
    <xf numFmtId="175" fontId="146" fillId="0" borderId="0" xfId="0" applyNumberFormat="1" applyFont="1"/>
    <xf numFmtId="175" fontId="140" fillId="0" borderId="0" xfId="0" applyNumberFormat="1" applyFont="1"/>
    <xf numFmtId="0" fontId="140" fillId="0" borderId="0" xfId="0" applyFont="1"/>
    <xf numFmtId="175" fontId="90" fillId="0" borderId="0" xfId="0" applyNumberFormat="1" applyFont="1"/>
    <xf numFmtId="0" fontId="50" fillId="0" borderId="0" xfId="3" applyFont="1">
      <alignment vertical="top"/>
    </xf>
    <xf numFmtId="0" fontId="52" fillId="0" borderId="0" xfId="3" applyFont="1" applyFill="1" applyAlignment="1">
      <alignment horizontal="left" vertical="center"/>
    </xf>
    <xf numFmtId="10" fontId="0" fillId="0" borderId="0" xfId="0" applyNumberFormat="1" applyFont="1" applyAlignment="1">
      <alignment vertical="center"/>
    </xf>
    <xf numFmtId="0" fontId="102" fillId="0" borderId="0" xfId="0" applyFont="1" applyAlignment="1">
      <alignment vertical="center"/>
    </xf>
    <xf numFmtId="0" fontId="35" fillId="0" borderId="0" xfId="0" applyFont="1" applyFill="1" applyBorder="1" applyAlignment="1">
      <alignment horizontal="center" vertical="center" wrapText="1"/>
    </xf>
    <xf numFmtId="166" fontId="34" fillId="0" borderId="0" xfId="5" applyNumberFormat="1" applyFont="1" applyFill="1" applyBorder="1" applyAlignment="1" applyProtection="1">
      <alignment horizontal="right" vertical="center" wrapText="1"/>
    </xf>
    <xf numFmtId="10" fontId="34" fillId="0" borderId="0" xfId="4" applyNumberFormat="1" applyFont="1" applyFill="1" applyBorder="1" applyAlignment="1" applyProtection="1">
      <alignment horizontal="right" vertical="center" wrapText="1"/>
    </xf>
    <xf numFmtId="3" fontId="34" fillId="0" borderId="0" xfId="6" applyNumberFormat="1" applyFont="1" applyFill="1" applyBorder="1" applyAlignment="1" applyProtection="1">
      <alignment vertical="center"/>
    </xf>
    <xf numFmtId="3" fontId="33" fillId="0" borderId="0" xfId="6" applyNumberFormat="1" applyFont="1" applyFill="1" applyAlignment="1" applyProtection="1">
      <alignment horizontal="right" vertical="center"/>
    </xf>
    <xf numFmtId="0" fontId="33" fillId="0" borderId="0" xfId="0" applyFont="1" applyFill="1" applyBorder="1" applyAlignment="1">
      <alignment vertical="center" wrapText="1"/>
    </xf>
    <xf numFmtId="0" fontId="35" fillId="0" borderId="0" xfId="0" applyFont="1" applyFill="1" applyBorder="1" applyAlignment="1">
      <alignment vertical="center" wrapText="1"/>
    </xf>
    <xf numFmtId="0" fontId="34" fillId="0" borderId="0" xfId="0" applyFont="1" applyBorder="1" applyAlignment="1"/>
    <xf numFmtId="0" fontId="0" fillId="0" borderId="0" xfId="0" applyAlignment="1" applyProtection="1">
      <alignment vertical="center"/>
      <protection locked="0"/>
    </xf>
    <xf numFmtId="0" fontId="34" fillId="0" borderId="0" xfId="0" applyFont="1" applyFill="1" applyBorder="1" applyAlignment="1">
      <alignment horizontal="center" vertical="center" wrapText="1"/>
    </xf>
    <xf numFmtId="0" fontId="34" fillId="0" borderId="0" xfId="0" applyFont="1" applyFill="1" applyBorder="1"/>
    <xf numFmtId="0" fontId="106" fillId="0" borderId="0" xfId="0" applyFont="1" applyFill="1" applyBorder="1" applyAlignment="1">
      <alignment horizontal="center" vertical="center" wrapText="1"/>
    </xf>
    <xf numFmtId="3" fontId="42" fillId="0" borderId="0" xfId="7" applyNumberFormat="1" applyFont="1" applyFill="1" applyBorder="1" applyAlignment="1" applyProtection="1">
      <alignment horizontal="right" vertical="center"/>
    </xf>
    <xf numFmtId="3" fontId="41" fillId="0" borderId="0" xfId="7" applyNumberFormat="1" applyFont="1" applyFill="1" applyBorder="1" applyAlignment="1" applyProtection="1">
      <alignment horizontal="right" vertical="center"/>
    </xf>
    <xf numFmtId="0" fontId="41" fillId="0" borderId="0" xfId="27" applyFont="1" applyFill="1" applyAlignment="1" applyProtection="1">
      <alignment horizontal="left"/>
      <protection locked="0"/>
    </xf>
    <xf numFmtId="0" fontId="34" fillId="0" borderId="0" xfId="0" applyFont="1" applyAlignment="1"/>
    <xf numFmtId="0" fontId="40" fillId="0" borderId="0" xfId="0" applyFont="1" applyFill="1" applyAlignment="1">
      <alignment horizontal="center" vertical="center" wrapText="1"/>
    </xf>
    <xf numFmtId="0" fontId="33" fillId="0" borderId="0" xfId="0" applyFont="1" applyFill="1" applyBorder="1" applyAlignment="1">
      <alignment horizontal="center" vertical="center" wrapText="1"/>
    </xf>
    <xf numFmtId="3" fontId="42" fillId="0" borderId="0" xfId="0" applyNumberFormat="1" applyFont="1" applyFill="1" applyBorder="1" applyAlignment="1">
      <alignment horizontal="right" vertical="center" indent="2"/>
    </xf>
    <xf numFmtId="10" fontId="42" fillId="0" borderId="0" xfId="0" applyNumberFormat="1" applyFont="1" applyFill="1" applyBorder="1" applyAlignment="1">
      <alignment horizontal="right" vertical="center" inden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0" fontId="4" fillId="0" borderId="0" xfId="0" applyFont="1" applyAlignment="1">
      <alignment vertical="center"/>
    </xf>
    <xf numFmtId="0" fontId="34" fillId="0" borderId="0" xfId="0" applyFont="1" applyBorder="1" applyAlignment="1">
      <alignment horizontal="center" vertical="center"/>
    </xf>
    <xf numFmtId="14" fontId="42" fillId="0" borderId="0" xfId="3" applyNumberFormat="1" applyFont="1" applyFill="1" applyBorder="1" applyAlignment="1">
      <alignment horizontal="center" vertical="center"/>
    </xf>
    <xf numFmtId="0" fontId="50" fillId="0" borderId="0" xfId="0" applyFont="1" applyFill="1" applyBorder="1" applyAlignment="1">
      <alignment horizontal="right" vertical="center"/>
    </xf>
    <xf numFmtId="0" fontId="42" fillId="0" borderId="0" xfId="0" applyFont="1" applyFill="1" applyAlignment="1">
      <alignment wrapText="1"/>
    </xf>
    <xf numFmtId="0" fontId="0" fillId="0" borderId="0" xfId="0" applyFill="1" applyAlignment="1">
      <alignment wrapText="1"/>
    </xf>
    <xf numFmtId="14" fontId="41" fillId="0" borderId="0" xfId="3" applyNumberFormat="1" applyFont="1" applyFill="1" applyBorder="1" applyAlignment="1">
      <alignment horizontal="center" vertical="center" wrapText="1"/>
    </xf>
    <xf numFmtId="0" fontId="41" fillId="0" borderId="0" xfId="3" applyFont="1" applyFill="1" applyBorder="1" applyAlignment="1">
      <alignment horizontal="center" vertical="center" wrapText="1"/>
    </xf>
    <xf numFmtId="3" fontId="42" fillId="0" borderId="0" xfId="22" applyNumberFormat="1" applyFont="1" applyFill="1" applyBorder="1" applyAlignment="1">
      <alignment horizontal="right" vertical="center" indent="1"/>
    </xf>
    <xf numFmtId="10" fontId="42" fillId="0" borderId="0" xfId="22" applyNumberFormat="1" applyFont="1" applyFill="1" applyBorder="1" applyAlignment="1">
      <alignment horizontal="right" vertical="center" indent="2"/>
    </xf>
    <xf numFmtId="10" fontId="42" fillId="0" borderId="0" xfId="0" applyNumberFormat="1" applyFont="1" applyFill="1" applyBorder="1" applyAlignment="1">
      <alignment horizontal="right" indent="1"/>
    </xf>
    <xf numFmtId="0" fontId="89" fillId="0" borderId="0" xfId="0" applyFont="1" applyFill="1" applyAlignment="1">
      <alignment vertical="center"/>
    </xf>
    <xf numFmtId="14" fontId="34" fillId="0" borderId="0" xfId="0" applyNumberFormat="1" applyFont="1" applyFill="1" applyBorder="1" applyAlignment="1">
      <alignment horizontal="center" vertical="center" wrapText="1"/>
    </xf>
    <xf numFmtId="14" fontId="105" fillId="0" borderId="0" xfId="0" applyNumberFormat="1" applyFont="1" applyFill="1" applyBorder="1" applyAlignment="1">
      <alignment horizontal="center" vertical="center" wrapText="1"/>
    </xf>
    <xf numFmtId="0" fontId="34" fillId="0" borderId="0" xfId="0" applyFont="1" applyFill="1" applyAlignment="1">
      <alignment vertical="center" wrapText="1"/>
    </xf>
    <xf numFmtId="3" fontId="112" fillId="0" borderId="0" xfId="0" applyNumberFormat="1" applyFont="1" applyFill="1" applyAlignment="1">
      <alignment horizontal="center" vertical="center"/>
    </xf>
    <xf numFmtId="10" fontId="112" fillId="0" borderId="0" xfId="0" applyNumberFormat="1" applyFont="1" applyFill="1" applyAlignment="1">
      <alignment horizontal="center" vertical="center"/>
    </xf>
    <xf numFmtId="0" fontId="0" fillId="0" borderId="0" xfId="0" applyFont="1"/>
    <xf numFmtId="3" fontId="112"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6" fillId="3" borderId="0" xfId="31" applyNumberFormat="1" applyFont="1" applyFill="1" applyAlignment="1" applyProtection="1">
      <alignment horizontal="right" vertical="center"/>
    </xf>
    <xf numFmtId="0" fontId="12" fillId="3" borderId="0" xfId="0" applyFont="1" applyFill="1" applyAlignment="1" applyProtection="1">
      <alignment vertical="center" wrapText="1"/>
      <protection locked="0"/>
    </xf>
    <xf numFmtId="0" fontId="12" fillId="3" borderId="0" xfId="0" applyFont="1" applyFill="1" applyAlignment="1" applyProtection="1">
      <alignment horizontal="left" vertical="center" wrapText="1" indent="1"/>
      <protection locked="0"/>
    </xf>
    <xf numFmtId="0" fontId="116" fillId="0" borderId="0" xfId="0" applyFont="1" applyFill="1" applyAlignment="1">
      <alignment vertical="center"/>
    </xf>
    <xf numFmtId="0" fontId="25" fillId="0" borderId="0" xfId="0" applyFont="1" applyFill="1" applyAlignment="1">
      <alignment horizontal="center"/>
    </xf>
    <xf numFmtId="0" fontId="32" fillId="0" borderId="0" xfId="0" applyFont="1" applyFill="1" applyAlignment="1">
      <alignment horizontal="center"/>
    </xf>
    <xf numFmtId="0" fontId="42" fillId="3" borderId="0" xfId="27" applyFont="1" applyFill="1" applyBorder="1" applyAlignment="1" applyProtection="1">
      <alignment horizontal="left" vertical="center" wrapText="1"/>
      <protection locked="0"/>
    </xf>
    <xf numFmtId="3" fontId="42" fillId="3" borderId="0" xfId="27" applyNumberFormat="1" applyFont="1" applyFill="1" applyBorder="1" applyAlignment="1" applyProtection="1">
      <alignment vertical="center"/>
    </xf>
    <xf numFmtId="0" fontId="42"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2" fillId="3" borderId="0" xfId="0" applyFont="1" applyFill="1" applyBorder="1" applyAlignment="1">
      <alignment vertical="center" wrapText="1"/>
    </xf>
    <xf numFmtId="3" fontId="42" fillId="3" borderId="0" xfId="8" applyNumberFormat="1" applyFont="1" applyFill="1" applyBorder="1" applyAlignment="1" applyProtection="1">
      <alignment horizontal="right" vertical="center"/>
    </xf>
    <xf numFmtId="10" fontId="42" fillId="3" borderId="0" xfId="4" applyNumberFormat="1" applyFont="1" applyFill="1" applyBorder="1" applyAlignment="1" applyProtection="1">
      <alignment horizontal="right" vertical="center" wrapText="1"/>
    </xf>
    <xf numFmtId="0" fontId="41"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0" fillId="3" borderId="0" xfId="0" applyFont="1" applyFill="1" applyBorder="1" applyAlignment="1">
      <alignment vertical="center"/>
    </xf>
    <xf numFmtId="167" fontId="42" fillId="3" borderId="0" xfId="1" applyNumberFormat="1" applyFont="1" applyFill="1" applyBorder="1" applyAlignment="1">
      <alignment horizontal="center" vertical="center"/>
    </xf>
    <xf numFmtId="167" fontId="42" fillId="3" borderId="0" xfId="1" applyNumberFormat="1" applyFont="1" applyFill="1" applyBorder="1" applyAlignment="1">
      <alignment horizontal="left" vertical="center" indent="1"/>
    </xf>
    <xf numFmtId="0" fontId="57" fillId="3" borderId="0" xfId="0" applyFont="1" applyFill="1" applyBorder="1" applyAlignment="1">
      <alignment vertical="center" wrapText="1"/>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3" fontId="58" fillId="3" borderId="0" xfId="9" applyNumberFormat="1" applyFont="1" applyFill="1" applyBorder="1" applyAlignment="1" applyProtection="1">
      <alignment vertical="center"/>
    </xf>
    <xf numFmtId="10" fontId="58" fillId="3" borderId="0" xfId="9" applyNumberFormat="1" applyFont="1" applyFill="1" applyBorder="1" applyAlignment="1" applyProtection="1">
      <alignment vertical="center"/>
    </xf>
    <xf numFmtId="0" fontId="58" fillId="3" borderId="0" xfId="0" applyFont="1" applyFill="1" applyBorder="1" applyAlignment="1">
      <alignment vertical="center" wrapText="1"/>
    </xf>
    <xf numFmtId="0" fontId="125" fillId="3" borderId="0" xfId="26" applyFont="1" applyFill="1" applyBorder="1" applyAlignment="1">
      <alignment vertical="center" wrapText="1"/>
    </xf>
    <xf numFmtId="0" fontId="35" fillId="3" borderId="0" xfId="0" applyFont="1" applyFill="1" applyBorder="1" applyAlignment="1">
      <alignment vertical="center" wrapText="1"/>
    </xf>
    <xf numFmtId="10" fontId="42" fillId="3" borderId="0" xfId="1" applyNumberFormat="1" applyFont="1" applyFill="1" applyAlignment="1">
      <alignment horizontal="right" vertical="center" wrapText="1"/>
    </xf>
    <xf numFmtId="3" fontId="42" fillId="3" borderId="0" xfId="0" applyNumberFormat="1" applyFont="1" applyFill="1" applyBorder="1" applyAlignment="1">
      <alignment horizontal="right" vertical="center" indent="2"/>
    </xf>
    <xf numFmtId="171" fontId="42" fillId="3" borderId="0" xfId="0" applyNumberFormat="1" applyFont="1" applyFill="1" applyAlignment="1">
      <alignment horizontal="left" vertical="center" wrapText="1"/>
    </xf>
    <xf numFmtId="0" fontId="42" fillId="3" borderId="0" xfId="0" applyFont="1" applyFill="1" applyBorder="1" applyAlignment="1">
      <alignment vertical="center"/>
    </xf>
    <xf numFmtId="164" fontId="42" fillId="3" borderId="0" xfId="10" applyNumberFormat="1" applyFont="1" applyFill="1" applyAlignment="1">
      <alignment horizontal="right" vertical="center" indent="1"/>
    </xf>
    <xf numFmtId="10" fontId="42" fillId="3" borderId="0" xfId="4" applyNumberFormat="1" applyFont="1" applyFill="1" applyAlignment="1">
      <alignment horizontal="right" vertical="center" indent="1"/>
    </xf>
    <xf numFmtId="10" fontId="42" fillId="3" borderId="0" xfId="4"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1"/>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3" fontId="34" fillId="3" borderId="0" xfId="9" applyNumberFormat="1" applyFont="1" applyFill="1" applyBorder="1" applyAlignment="1" applyProtection="1">
      <alignment vertical="center"/>
    </xf>
    <xf numFmtId="10" fontId="34" fillId="3" borderId="0" xfId="9" applyNumberFormat="1" applyFont="1" applyFill="1" applyBorder="1" applyAlignment="1" applyProtection="1">
      <alignment vertical="center"/>
    </xf>
    <xf numFmtId="0" fontId="41"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1" fillId="14" borderId="0" xfId="16" applyNumberFormat="1" applyFont="1" applyFill="1" applyBorder="1" applyAlignment="1">
      <alignment horizontal="right" vertical="center" wrapText="1"/>
    </xf>
    <xf numFmtId="2" fontId="41" fillId="14" borderId="0" xfId="16" applyNumberFormat="1" applyFont="1" applyFill="1" applyBorder="1" applyAlignment="1">
      <alignment horizontal="center" vertical="center" wrapText="1"/>
    </xf>
    <xf numFmtId="10" fontId="41" fillId="14" borderId="0" xfId="16" applyNumberFormat="1" applyFont="1" applyFill="1" applyBorder="1" applyAlignment="1">
      <alignment horizontal="center" vertical="center" wrapText="1"/>
    </xf>
    <xf numFmtId="10" fontId="41" fillId="14" borderId="0" xfId="4" applyNumberFormat="1" applyFont="1" applyFill="1" applyAlignment="1">
      <alignment horizontal="center" vertical="center" wrapText="1"/>
    </xf>
    <xf numFmtId="166" fontId="41" fillId="14" borderId="0" xfId="4" applyNumberFormat="1" applyFont="1" applyFill="1" applyBorder="1" applyAlignment="1">
      <alignment horizontal="right" vertical="center" wrapText="1"/>
    </xf>
    <xf numFmtId="3" fontId="41" fillId="14" borderId="0" xfId="4" applyNumberFormat="1" applyFont="1" applyFill="1" applyBorder="1" applyAlignment="1">
      <alignment horizontal="right" vertical="center" wrapText="1"/>
    </xf>
    <xf numFmtId="3" fontId="41" fillId="14" borderId="0" xfId="16" applyNumberFormat="1" applyFont="1" applyFill="1" applyBorder="1" applyAlignment="1">
      <alignment horizontal="right" vertical="center" wrapText="1"/>
    </xf>
    <xf numFmtId="4" fontId="41" fillId="14" borderId="0" xfId="3" applyNumberFormat="1" applyFont="1" applyFill="1" applyBorder="1" applyAlignment="1">
      <alignment horizontal="center" vertical="center" wrapText="1"/>
    </xf>
    <xf numFmtId="10" fontId="41" fillId="14" borderId="0" xfId="3" applyNumberFormat="1" applyFont="1" applyFill="1" applyBorder="1" applyAlignment="1">
      <alignment horizontal="center" vertical="center" wrapText="1"/>
    </xf>
    <xf numFmtId="172" fontId="33" fillId="15" borderId="0" xfId="3" applyNumberFormat="1" applyFont="1" applyFill="1" applyBorder="1" applyAlignment="1">
      <alignment horizontal="center" vertical="center" wrapText="1"/>
    </xf>
    <xf numFmtId="173" fontId="50" fillId="14" borderId="0" xfId="3" applyNumberFormat="1" applyFont="1" applyFill="1" applyAlignment="1">
      <alignment horizontal="center" vertical="center"/>
    </xf>
    <xf numFmtId="0" fontId="33" fillId="14" borderId="0" xfId="3" applyFont="1" applyFill="1" applyBorder="1" applyAlignment="1">
      <alignment vertical="center"/>
    </xf>
    <xf numFmtId="173" fontId="50" fillId="12" borderId="0" xfId="3" applyNumberFormat="1" applyFont="1" applyFill="1" applyAlignment="1">
      <alignment horizontal="center" vertical="center"/>
    </xf>
    <xf numFmtId="0" fontId="50" fillId="12" borderId="0" xfId="3" applyFont="1" applyFill="1" applyBorder="1" applyAlignment="1">
      <alignment horizontal="left" vertical="center" wrapText="1"/>
    </xf>
    <xf numFmtId="0" fontId="16" fillId="17" borderId="0" xfId="3" applyFont="1" applyFill="1" applyAlignment="1">
      <alignment vertical="center"/>
    </xf>
    <xf numFmtId="3" fontId="134" fillId="17" borderId="6" xfId="3" applyNumberFormat="1" applyFont="1" applyFill="1" applyBorder="1" applyAlignment="1">
      <alignment horizontal="right" vertical="center"/>
    </xf>
    <xf numFmtId="3" fontId="134" fillId="17" borderId="0" xfId="3" applyNumberFormat="1" applyFont="1" applyFill="1" applyBorder="1" applyAlignment="1">
      <alignment vertical="center"/>
    </xf>
    <xf numFmtId="10" fontId="16" fillId="18" borderId="7" xfId="4" applyNumberFormat="1" applyFont="1" applyFill="1" applyBorder="1" applyAlignment="1">
      <alignment horizontal="right" vertical="center"/>
    </xf>
    <xf numFmtId="0" fontId="119" fillId="16" borderId="6" xfId="3" applyFont="1" applyFill="1" applyBorder="1" applyAlignment="1">
      <alignment horizontal="center" vertical="center"/>
    </xf>
    <xf numFmtId="3" fontId="134" fillId="17" borderId="0" xfId="3" applyNumberFormat="1" applyFont="1" applyFill="1" applyAlignment="1">
      <alignment horizontal="right" vertical="center"/>
    </xf>
    <xf numFmtId="0" fontId="116" fillId="16" borderId="6" xfId="3" applyFont="1" applyFill="1" applyBorder="1" applyAlignment="1">
      <alignment horizontal="right" vertical="center"/>
    </xf>
    <xf numFmtId="0" fontId="119" fillId="16" borderId="4" xfId="3" applyFont="1" applyFill="1" applyBorder="1" applyAlignment="1">
      <alignment horizontal="center" vertical="center"/>
    </xf>
    <xf numFmtId="0" fontId="16" fillId="3" borderId="0" xfId="3" applyFont="1" applyFill="1" applyAlignment="1">
      <alignment vertical="center"/>
    </xf>
    <xf numFmtId="3" fontId="134" fillId="3" borderId="0" xfId="3" applyNumberFormat="1" applyFont="1" applyFill="1" applyBorder="1" applyAlignment="1">
      <alignment horizontal="right" vertical="center"/>
    </xf>
    <xf numFmtId="10" fontId="16" fillId="4" borderId="7" xfId="4" applyNumberFormat="1" applyFont="1" applyFill="1" applyBorder="1" applyAlignment="1">
      <alignment horizontal="right" vertical="center"/>
    </xf>
    <xf numFmtId="0" fontId="33" fillId="16" borderId="0" xfId="3" applyFont="1" applyFill="1" applyAlignment="1">
      <alignment horizontal="center" vertical="center" wrapText="1"/>
    </xf>
    <xf numFmtId="0" fontId="22" fillId="16" borderId="0" xfId="3" applyFill="1">
      <alignment vertical="top"/>
    </xf>
    <xf numFmtId="2" fontId="64" fillId="17" borderId="0" xfId="3" applyNumberFormat="1" applyFont="1" applyFill="1" applyAlignment="1">
      <alignment horizontal="left" vertical="center"/>
    </xf>
    <xf numFmtId="166" fontId="41" fillId="17" borderId="0" xfId="1" applyNumberFormat="1" applyFont="1" applyFill="1" applyAlignment="1">
      <alignment horizontal="center" vertical="center"/>
    </xf>
    <xf numFmtId="0" fontId="50"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1"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3" fillId="18" borderId="0" xfId="3" applyNumberFormat="1" applyFont="1" applyFill="1" applyBorder="1" applyAlignment="1">
      <alignment horizontal="right" vertical="center" indent="2"/>
    </xf>
    <xf numFmtId="165" fontId="54" fillId="18" borderId="0" xfId="1" applyNumberFormat="1" applyFont="1" applyFill="1" applyBorder="1" applyAlignment="1">
      <alignment horizontal="center" vertical="center"/>
    </xf>
    <xf numFmtId="2" fontId="22"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4"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4" fillId="4" borderId="0" xfId="0" applyNumberFormat="1" applyFont="1" applyFill="1" applyBorder="1" applyAlignment="1" applyProtection="1">
      <alignment horizontal="right" vertical="center"/>
    </xf>
    <xf numFmtId="175" fontId="34" fillId="4" borderId="0" xfId="0" applyNumberFormat="1" applyFont="1" applyFill="1" applyBorder="1" applyAlignment="1" applyProtection="1">
      <alignment horizontal="right" vertical="center"/>
    </xf>
    <xf numFmtId="10" fontId="34"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4" fillId="4" borderId="0" xfId="3"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2" fillId="4" borderId="0" xfId="19" applyNumberFormat="1" applyFont="1" applyFill="1" applyBorder="1" applyAlignment="1">
      <alignment horizontal="right" vertical="center" indent="1"/>
    </xf>
    <xf numFmtId="0" fontId="127" fillId="3" borderId="0" xfId="0" applyFont="1" applyFill="1" applyBorder="1" applyAlignment="1">
      <alignment vertical="center" wrapText="1"/>
    </xf>
    <xf numFmtId="14" fontId="41" fillId="19" borderId="0" xfId="3" applyNumberFormat="1" applyFont="1" applyFill="1" applyBorder="1" applyAlignment="1">
      <alignment horizontal="center" vertical="center"/>
    </xf>
    <xf numFmtId="0" fontId="50" fillId="3" borderId="0" xfId="0" applyFont="1" applyFill="1" applyBorder="1" applyAlignment="1">
      <alignment horizontal="right" vertical="center" indent="1"/>
    </xf>
    <xf numFmtId="0" fontId="0" fillId="19" borderId="0" xfId="0" applyFill="1"/>
    <xf numFmtId="0" fontId="34" fillId="3" borderId="0" xfId="22" applyFont="1" applyFill="1" applyBorder="1" applyAlignment="1">
      <alignment horizontal="left" vertical="center"/>
    </xf>
    <xf numFmtId="3" fontId="42" fillId="3" borderId="0" xfId="22" applyNumberFormat="1" applyFont="1" applyFill="1" applyBorder="1" applyAlignment="1">
      <alignment horizontal="right" vertical="center" indent="1"/>
    </xf>
    <xf numFmtId="10" fontId="42" fillId="3" borderId="0" xfId="22" applyNumberFormat="1" applyFont="1" applyFill="1" applyBorder="1" applyAlignment="1">
      <alignment horizontal="right" vertical="center" indent="2"/>
    </xf>
    <xf numFmtId="10" fontId="42" fillId="3" borderId="0" xfId="0" applyNumberFormat="1" applyFont="1" applyFill="1" applyBorder="1" applyAlignment="1">
      <alignment horizontal="right" indent="1"/>
    </xf>
    <xf numFmtId="10" fontId="42" fillId="3" borderId="0" xfId="22" applyNumberFormat="1" applyFont="1" applyFill="1" applyBorder="1" applyAlignment="1">
      <alignment horizontal="right" vertical="center" indent="1"/>
    </xf>
    <xf numFmtId="0" fontId="33" fillId="20" borderId="0" xfId="22" applyFont="1" applyFill="1" applyBorder="1" applyAlignment="1">
      <alignment horizontal="left" vertical="center"/>
    </xf>
    <xf numFmtId="3" fontId="41" fillId="20" borderId="0" xfId="22" applyNumberFormat="1" applyFont="1" applyFill="1" applyBorder="1" applyAlignment="1">
      <alignment horizontal="right" vertical="center" indent="1"/>
    </xf>
    <xf numFmtId="10" fontId="41" fillId="20" borderId="0" xfId="22" applyNumberFormat="1" applyFont="1" applyFill="1" applyBorder="1" applyAlignment="1">
      <alignment horizontal="right" vertical="center" indent="2"/>
    </xf>
    <xf numFmtId="10" fontId="41" fillId="20" borderId="0" xfId="22" applyNumberFormat="1" applyFont="1" applyFill="1" applyBorder="1" applyAlignment="1">
      <alignment horizontal="right" vertical="center" indent="1"/>
    </xf>
    <xf numFmtId="0" fontId="34" fillId="19" borderId="0" xfId="3" applyFont="1" applyFill="1" applyBorder="1" applyAlignment="1">
      <alignment horizontal="center" vertical="center" wrapText="1"/>
    </xf>
    <xf numFmtId="0" fontId="90" fillId="3" borderId="0" xfId="0" applyFont="1" applyFill="1" applyAlignment="1">
      <alignment vertical="center"/>
    </xf>
    <xf numFmtId="3" fontId="52" fillId="3"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4" fillId="3" borderId="0" xfId="23" quotePrefix="1" applyNumberFormat="1" applyFont="1" applyFill="1" applyBorder="1" applyAlignment="1" applyProtection="1">
      <alignment vertical="center"/>
      <protection hidden="1"/>
    </xf>
    <xf numFmtId="10" fontId="34"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6"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6"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2" fillId="19" borderId="0" xfId="3" applyFont="1" applyFill="1" applyBorder="1" applyAlignment="1">
      <alignment horizontal="center" vertical="center" wrapText="1"/>
    </xf>
    <xf numFmtId="0" fontId="76" fillId="20" borderId="0" xfId="0" applyFont="1" applyFill="1" applyBorder="1" applyAlignment="1">
      <alignment vertical="center" wrapText="1"/>
    </xf>
    <xf numFmtId="3" fontId="41"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5" fillId="3" borderId="0" xfId="23" quotePrefix="1" applyNumberFormat="1" applyFont="1" applyFill="1" applyBorder="1" applyAlignment="1">
      <alignment vertical="center" wrapText="1"/>
    </xf>
    <xf numFmtId="3" fontId="50" fillId="22" borderId="0" xfId="0" applyNumberFormat="1" applyFont="1" applyFill="1" applyBorder="1" applyAlignment="1">
      <alignment horizontal="right" vertical="center" wrapText="1" indent="1"/>
    </xf>
    <xf numFmtId="10" fontId="50" fillId="3" borderId="0" xfId="0" applyNumberFormat="1" applyFont="1" applyFill="1" applyBorder="1" applyAlignment="1">
      <alignment horizontal="center" vertical="center"/>
    </xf>
    <xf numFmtId="3" fontId="50" fillId="3" borderId="0" xfId="0" applyNumberFormat="1" applyFont="1" applyFill="1" applyBorder="1" applyAlignment="1">
      <alignment horizontal="right" vertical="center" indent="1"/>
    </xf>
    <xf numFmtId="0" fontId="35" fillId="3" borderId="0" xfId="23" quotePrefix="1" applyNumberFormat="1" applyFont="1" applyFill="1" applyBorder="1" applyAlignment="1">
      <alignment vertical="center"/>
    </xf>
    <xf numFmtId="0" fontId="35"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3" fillId="19" borderId="0" xfId="3" applyFont="1" applyFill="1" applyBorder="1" applyAlignment="1">
      <alignment horizontal="left" vertical="center" wrapText="1"/>
    </xf>
    <xf numFmtId="14" fontId="34" fillId="19" borderId="0" xfId="3" applyNumberFormat="1" applyFont="1" applyFill="1" applyBorder="1" applyAlignment="1">
      <alignment horizontal="right" vertical="center" wrapText="1"/>
    </xf>
    <xf numFmtId="0" fontId="34" fillId="19" borderId="0" xfId="3" applyFont="1" applyFill="1" applyBorder="1" applyAlignment="1">
      <alignment horizontal="left" vertical="center" wrapText="1"/>
    </xf>
    <xf numFmtId="0" fontId="33"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50" fillId="19" borderId="0" xfId="0" applyNumberFormat="1" applyFont="1" applyFill="1" applyBorder="1" applyAlignment="1">
      <alignment horizontal="center" vertical="center"/>
    </xf>
    <xf numFmtId="0" fontId="34" fillId="19" borderId="0" xfId="0" applyFont="1" applyFill="1" applyBorder="1" applyAlignment="1">
      <alignment horizontal="center" vertical="center" wrapText="1"/>
    </xf>
    <xf numFmtId="14" fontId="41" fillId="19" borderId="0" xfId="3" applyNumberFormat="1" applyFont="1" applyFill="1" applyBorder="1" applyAlignment="1">
      <alignment horizontal="center" vertical="center" wrapText="1"/>
    </xf>
    <xf numFmtId="0" fontId="34" fillId="19" borderId="0" xfId="0" applyFont="1" applyFill="1" applyBorder="1" applyAlignment="1">
      <alignment vertical="center" wrapText="1"/>
    </xf>
    <xf numFmtId="0" fontId="54" fillId="3" borderId="0" xfId="22" applyFont="1" applyFill="1" applyBorder="1" applyAlignment="1">
      <alignment horizontal="left" vertical="center" wrapText="1"/>
    </xf>
    <xf numFmtId="3" fontId="54" fillId="3" borderId="0" xfId="22" applyNumberFormat="1" applyFont="1" applyFill="1" applyBorder="1" applyAlignment="1">
      <alignment horizontal="right" vertical="center" indent="1"/>
    </xf>
    <xf numFmtId="10" fontId="54"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2" fillId="19" borderId="0" xfId="0" applyFont="1" applyFill="1" applyBorder="1" applyAlignment="1" applyProtection="1">
      <alignment horizontal="center" vertical="center" wrapText="1" readingOrder="1"/>
      <protection locked="0"/>
    </xf>
    <xf numFmtId="0" fontId="33" fillId="24" borderId="0" xfId="0" applyFont="1" applyFill="1" applyBorder="1" applyAlignment="1" applyProtection="1">
      <alignment vertical="center" wrapText="1" readingOrder="1"/>
      <protection locked="0"/>
    </xf>
    <xf numFmtId="3" fontId="33" fillId="19" borderId="0" xfId="0" applyNumberFormat="1" applyFont="1" applyFill="1" applyBorder="1" applyAlignment="1" applyProtection="1">
      <alignment vertical="center" wrapText="1" readingOrder="1"/>
      <protection locked="0"/>
    </xf>
    <xf numFmtId="0" fontId="33" fillId="25" borderId="0" xfId="0" applyFont="1" applyFill="1" applyBorder="1" applyAlignment="1" applyProtection="1">
      <alignment vertical="center" wrapText="1" readingOrder="1"/>
      <protection locked="0"/>
    </xf>
    <xf numFmtId="3" fontId="33" fillId="20" borderId="0" xfId="0" applyNumberFormat="1" applyFont="1" applyFill="1" applyBorder="1" applyAlignment="1" applyProtection="1">
      <alignment vertical="center" wrapText="1" readingOrder="1"/>
      <protection locked="0"/>
    </xf>
    <xf numFmtId="0" fontId="34" fillId="26" borderId="0" xfId="0" applyFont="1" applyFill="1" applyBorder="1" applyAlignment="1" applyProtection="1">
      <alignment vertical="center" wrapText="1" readingOrder="1"/>
      <protection locked="0"/>
    </xf>
    <xf numFmtId="3" fontId="34" fillId="3" borderId="0" xfId="0" applyNumberFormat="1" applyFont="1" applyFill="1" applyBorder="1" applyAlignment="1" applyProtection="1">
      <alignment vertical="center" wrapText="1" readingOrder="1"/>
      <protection locked="0"/>
    </xf>
    <xf numFmtId="0" fontId="34" fillId="10" borderId="0" xfId="28" applyFont="1" applyFill="1" applyBorder="1" applyAlignment="1">
      <alignment horizontal="center" vertical="center" wrapText="1"/>
    </xf>
    <xf numFmtId="3" fontId="52"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8" fillId="0" borderId="0" xfId="3" applyFont="1" applyFill="1" applyBorder="1" applyAlignment="1"/>
    <xf numFmtId="49" fontId="121" fillId="0" borderId="0" xfId="3" applyNumberFormat="1" applyFont="1" applyFill="1" applyBorder="1" applyAlignment="1">
      <alignment horizontal="right" vertical="center"/>
    </xf>
    <xf numFmtId="3" fontId="52" fillId="4"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horizontal="right" vertical="center"/>
      <protection hidden="1"/>
    </xf>
    <xf numFmtId="0" fontId="52" fillId="3" borderId="0" xfId="0" applyFont="1" applyFill="1" applyAlignment="1">
      <alignment horizontal="left" vertical="center"/>
    </xf>
    <xf numFmtId="3" fontId="90" fillId="3" borderId="0" xfId="0" applyNumberFormat="1" applyFont="1" applyFill="1" applyAlignment="1">
      <alignment vertical="center"/>
    </xf>
    <xf numFmtId="0" fontId="151" fillId="0" borderId="0" xfId="0" applyFont="1"/>
    <xf numFmtId="0" fontId="152" fillId="0" borderId="0" xfId="3" applyFont="1" applyFill="1" applyBorder="1" applyAlignment="1"/>
    <xf numFmtId="0" fontId="153" fillId="0" borderId="0" xfId="3" applyFont="1" applyFill="1" applyBorder="1" applyAlignment="1">
      <alignment horizontal="right" vertical="center"/>
    </xf>
    <xf numFmtId="0" fontId="153" fillId="0" borderId="0" xfId="3" applyFont="1" applyFill="1" applyBorder="1" applyAlignment="1">
      <alignment horizontal="left" vertical="center"/>
    </xf>
    <xf numFmtId="0" fontId="153" fillId="0" borderId="0" xfId="28" applyFont="1" applyFill="1" applyBorder="1" applyAlignment="1">
      <alignment horizontal="left" vertical="center"/>
    </xf>
    <xf numFmtId="0" fontId="157" fillId="0" borderId="0" xfId="28" applyFont="1" applyFill="1" applyBorder="1" applyAlignment="1">
      <alignment horizontal="left" vertical="center"/>
    </xf>
    <xf numFmtId="0" fontId="155" fillId="0" borderId="0" xfId="3" applyFont="1" applyFill="1" applyBorder="1" applyAlignment="1">
      <alignment horizontal="left" vertical="center"/>
    </xf>
    <xf numFmtId="0" fontId="155" fillId="0" borderId="0" xfId="3" applyFont="1" applyFill="1" applyAlignment="1">
      <alignment horizontal="left" vertical="center"/>
    </xf>
    <xf numFmtId="0" fontId="153" fillId="8" borderId="0" xfId="3" applyFont="1" applyFill="1" applyBorder="1" applyAlignment="1">
      <alignment horizontal="left" vertical="center"/>
    </xf>
    <xf numFmtId="0" fontId="155" fillId="0" borderId="0" xfId="0" applyFont="1" applyAlignment="1">
      <alignment horizontal="left" vertical="center"/>
    </xf>
    <xf numFmtId="14" fontId="155" fillId="0" borderId="0" xfId="0" applyNumberFormat="1" applyFont="1" applyAlignment="1">
      <alignment horizontal="right" vertical="center"/>
    </xf>
    <xf numFmtId="0" fontId="155" fillId="0" borderId="0" xfId="0" applyFont="1" applyAlignment="1">
      <alignment horizontal="right" vertical="center"/>
    </xf>
    <xf numFmtId="0" fontId="167" fillId="0" borderId="0" xfId="3" applyFont="1" applyAlignment="1">
      <alignment horizontal="left" vertical="center"/>
    </xf>
    <xf numFmtId="0" fontId="155" fillId="0" borderId="0" xfId="3" applyFont="1" applyAlignment="1">
      <alignment horizontal="left" vertical="center"/>
    </xf>
    <xf numFmtId="0" fontId="153" fillId="0" borderId="0" xfId="0" applyFont="1" applyAlignment="1">
      <alignment horizontal="right" vertical="center" indent="1"/>
    </xf>
    <xf numFmtId="14" fontId="168" fillId="0" borderId="0" xfId="0" applyNumberFormat="1" applyFont="1" applyAlignment="1">
      <alignment horizontal="right" vertical="center"/>
    </xf>
    <xf numFmtId="0" fontId="168" fillId="0" borderId="0" xfId="3" applyFont="1" applyFill="1">
      <alignment vertical="top"/>
    </xf>
    <xf numFmtId="0" fontId="155" fillId="0" borderId="0" xfId="0" applyFont="1" applyAlignment="1">
      <alignment horizontal="left"/>
    </xf>
    <xf numFmtId="0" fontId="154" fillId="0" borderId="0" xfId="0" applyFont="1" applyAlignment="1">
      <alignment horizontal="left" vertical="center"/>
    </xf>
    <xf numFmtId="0" fontId="20" fillId="0" borderId="0" xfId="3" applyFont="1" applyFill="1" applyAlignment="1"/>
    <xf numFmtId="0" fontId="20" fillId="0" borderId="0" xfId="3" applyFont="1" applyFill="1" applyAlignment="1">
      <alignment horizontal="center"/>
    </xf>
    <xf numFmtId="0" fontId="157" fillId="0" borderId="0" xfId="3" applyFont="1" applyFill="1" applyAlignment="1">
      <alignment horizontal="left" vertical="center"/>
    </xf>
    <xf numFmtId="0" fontId="27" fillId="0" borderId="0" xfId="3" applyFont="1" applyFill="1" applyAlignment="1">
      <alignment horizontal="center"/>
    </xf>
    <xf numFmtId="0" fontId="155" fillId="0" borderId="0" xfId="0" applyFont="1" applyFill="1" applyAlignment="1">
      <alignment horizontal="right" vertical="center"/>
    </xf>
    <xf numFmtId="0" fontId="153" fillId="0" borderId="0" xfId="3" applyFont="1" applyAlignment="1">
      <alignment horizontal="left" vertical="center"/>
    </xf>
    <xf numFmtId="0" fontId="153" fillId="0" borderId="0" xfId="3" applyFont="1" applyFill="1" applyAlignment="1">
      <alignment horizontal="left" vertical="center"/>
    </xf>
    <xf numFmtId="0" fontId="168" fillId="0" borderId="0" xfId="3" applyFont="1" applyFill="1" applyBorder="1" applyAlignment="1">
      <alignment horizontal="left" vertical="center"/>
    </xf>
    <xf numFmtId="0" fontId="24" fillId="0" borderId="0" xfId="15" applyFont="1" applyFill="1" applyAlignment="1"/>
    <xf numFmtId="0" fontId="157" fillId="0" borderId="0" xfId="15" applyFont="1" applyFill="1" applyAlignment="1">
      <alignment horizontal="left" vertical="center"/>
    </xf>
    <xf numFmtId="0" fontId="154" fillId="0" borderId="0" xfId="24" applyFont="1"/>
    <xf numFmtId="0" fontId="168" fillId="0" borderId="0" xfId="24" applyFont="1" applyAlignment="1">
      <alignment vertical="center"/>
    </xf>
    <xf numFmtId="0" fontId="89" fillId="0" borderId="0" xfId="24" applyFont="1" applyFill="1" applyAlignment="1">
      <alignment vertical="center"/>
    </xf>
    <xf numFmtId="0" fontId="174" fillId="0" borderId="0" xfId="24" applyFont="1" applyAlignment="1">
      <alignment vertical="center"/>
    </xf>
    <xf numFmtId="0" fontId="155" fillId="0" borderId="0" xfId="0" applyFont="1" applyFill="1" applyAlignment="1">
      <alignment horizontal="left" vertical="center"/>
    </xf>
    <xf numFmtId="0" fontId="168" fillId="0" borderId="0" xfId="0" applyFont="1" applyFill="1" applyAlignment="1">
      <alignment horizontal="left" vertical="center"/>
    </xf>
    <xf numFmtId="0" fontId="155" fillId="0" borderId="0" xfId="0" applyFont="1" applyFill="1" applyAlignment="1">
      <alignment horizontal="left"/>
    </xf>
    <xf numFmtId="0" fontId="168" fillId="0" borderId="0" xfId="0" applyFont="1" applyAlignment="1">
      <alignment horizontal="left" vertical="center"/>
    </xf>
    <xf numFmtId="0" fontId="154" fillId="0" borderId="0" xfId="0" applyFont="1" applyAlignment="1">
      <alignment vertical="center"/>
    </xf>
    <xf numFmtId="0" fontId="155" fillId="0" borderId="0" xfId="27" applyFont="1" applyFill="1" applyAlignment="1" applyProtection="1">
      <alignment horizontal="left"/>
      <protection locked="0"/>
    </xf>
    <xf numFmtId="0" fontId="155" fillId="0" borderId="0" xfId="0" applyFont="1" applyFill="1" applyBorder="1" applyAlignment="1">
      <alignment horizontal="left" vertical="center"/>
    </xf>
    <xf numFmtId="0" fontId="24" fillId="0" borderId="0" xfId="0" applyFont="1" applyFill="1" applyAlignment="1">
      <alignment horizontal="center"/>
    </xf>
    <xf numFmtId="0" fontId="181" fillId="27" borderId="0" xfId="3" applyFont="1" applyFill="1">
      <alignment vertical="top"/>
    </xf>
    <xf numFmtId="0" fontId="34" fillId="27" borderId="0" xfId="3" applyFont="1" applyFill="1">
      <alignment vertical="top"/>
    </xf>
    <xf numFmtId="0" fontId="33" fillId="11" borderId="0" xfId="0" applyFont="1" applyFill="1" applyBorder="1" applyAlignment="1"/>
    <xf numFmtId="0" fontId="33" fillId="11" borderId="0" xfId="3" applyFont="1" applyFill="1" applyAlignment="1">
      <alignment horizontal="left" vertical="center" wrapText="1"/>
    </xf>
    <xf numFmtId="0" fontId="33" fillId="11" borderId="0" xfId="3" applyFont="1" applyFill="1" applyAlignment="1">
      <alignment horizontal="center" vertical="center" wrapText="1"/>
    </xf>
    <xf numFmtId="0" fontId="33" fillId="11" borderId="0" xfId="3" applyFont="1" applyFill="1" applyAlignment="1">
      <alignment horizontal="left" vertical="center" wrapText="1" indent="1"/>
    </xf>
    <xf numFmtId="0" fontId="156" fillId="11" borderId="0" xfId="3" applyFont="1" applyFill="1" applyBorder="1" applyAlignment="1">
      <alignment horizontal="left" vertical="center"/>
    </xf>
    <xf numFmtId="0" fontId="156" fillId="11" borderId="0" xfId="3" applyFont="1" applyFill="1" applyBorder="1" applyAlignment="1">
      <alignment horizontal="center" vertical="center"/>
    </xf>
    <xf numFmtId="0" fontId="156" fillId="11" borderId="0" xfId="3" applyFont="1" applyFill="1" applyBorder="1" applyAlignment="1">
      <alignment horizontal="left" vertical="center" indent="1"/>
    </xf>
    <xf numFmtId="0" fontId="156" fillId="11" borderId="0" xfId="3" applyFont="1" applyFill="1" applyBorder="1" applyAlignment="1">
      <alignment horizontal="center" vertical="center" wrapText="1"/>
    </xf>
    <xf numFmtId="0" fontId="41" fillId="28" borderId="0" xfId="3" applyFont="1" applyFill="1" applyAlignment="1">
      <alignment horizontal="left" vertical="center"/>
    </xf>
    <xf numFmtId="0" fontId="34" fillId="28" borderId="0" xfId="3" applyFont="1" applyFill="1" applyAlignment="1">
      <alignment horizontal="left" vertical="center"/>
    </xf>
    <xf numFmtId="0" fontId="34" fillId="28" borderId="0" xfId="3" applyFont="1" applyFill="1" applyAlignment="1">
      <alignment vertical="center"/>
    </xf>
    <xf numFmtId="3" fontId="33" fillId="28" borderId="0" xfId="3" applyNumberFormat="1" applyFont="1" applyFill="1" applyAlignment="1">
      <alignment horizontal="right" vertical="center"/>
    </xf>
    <xf numFmtId="10" fontId="33" fillId="28" borderId="0" xfId="0" applyNumberFormat="1" applyFont="1" applyFill="1" applyAlignment="1">
      <alignment horizontal="right" vertical="center"/>
    </xf>
    <xf numFmtId="0" fontId="34" fillId="11" borderId="0" xfId="0" applyFont="1" applyFill="1" applyBorder="1" applyAlignment="1">
      <alignment horizontal="center" wrapText="1"/>
    </xf>
    <xf numFmtId="0" fontId="154"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3" fillId="28" borderId="0" xfId="19" applyNumberFormat="1" applyFont="1" applyFill="1" applyBorder="1" applyAlignment="1">
      <alignment horizontal="right" vertical="center"/>
    </xf>
    <xf numFmtId="10" fontId="33" fillId="28" borderId="0" xfId="19" applyNumberFormat="1" applyFont="1" applyFill="1" applyAlignment="1">
      <alignment vertical="center"/>
    </xf>
    <xf numFmtId="0" fontId="33" fillId="11" borderId="0" xfId="0" applyFont="1" applyFill="1" applyBorder="1" applyAlignment="1" applyProtection="1">
      <alignment horizontal="center" vertical="center" wrapText="1"/>
      <protection locked="0"/>
    </xf>
    <xf numFmtId="0" fontId="52" fillId="11" borderId="0" xfId="0" applyFont="1" applyFill="1" applyBorder="1" applyAlignment="1" applyProtection="1">
      <alignment horizontal="center" vertical="center" wrapText="1"/>
      <protection locked="0"/>
    </xf>
    <xf numFmtId="3" fontId="33" fillId="29" borderId="0" xfId="19" applyNumberFormat="1" applyFont="1" applyFill="1" applyBorder="1" applyAlignment="1">
      <alignment horizontal="right" vertical="center" indent="1"/>
    </xf>
    <xf numFmtId="0" fontId="33"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4"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3" fillId="28" borderId="0" xfId="20" applyNumberFormat="1" applyFont="1" applyFill="1" applyBorder="1" applyAlignment="1">
      <alignment horizontal="right" vertical="center" wrapText="1"/>
    </xf>
    <xf numFmtId="4" fontId="34"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99" fillId="7" borderId="0" xfId="24" applyFont="1" applyFill="1" applyAlignment="1">
      <alignment vertical="center"/>
    </xf>
    <xf numFmtId="0" fontId="157" fillId="7" borderId="0" xfId="24" applyFont="1" applyFill="1" applyAlignment="1">
      <alignment vertical="center"/>
    </xf>
    <xf numFmtId="0" fontId="99" fillId="12" borderId="0" xfId="15" applyFont="1" applyFill="1" applyAlignment="1">
      <alignment horizontal="left" vertical="center"/>
    </xf>
    <xf numFmtId="0" fontId="157" fillId="12" borderId="0" xfId="15" applyFont="1" applyFill="1" applyAlignment="1">
      <alignment horizontal="left" vertical="center"/>
    </xf>
    <xf numFmtId="0" fontId="25" fillId="16" borderId="0" xfId="3" applyFont="1" applyFill="1" applyAlignment="1">
      <alignment horizontal="left" vertical="center"/>
    </xf>
    <xf numFmtId="0" fontId="153" fillId="16" borderId="0" xfId="3" applyFont="1" applyFill="1" applyAlignment="1">
      <alignment horizontal="left" vertical="center"/>
    </xf>
    <xf numFmtId="0" fontId="20" fillId="11" borderId="0" xfId="3" applyFont="1" applyFill="1" applyAlignment="1">
      <alignment horizontal="left" vertical="center"/>
    </xf>
    <xf numFmtId="0" fontId="157" fillId="11" borderId="0" xfId="3" applyFont="1" applyFill="1" applyAlignment="1">
      <alignment horizontal="left" vertical="center"/>
    </xf>
    <xf numFmtId="49" fontId="62" fillId="0" borderId="0" xfId="3" applyNumberFormat="1" applyFont="1" applyFill="1" applyBorder="1" applyAlignment="1">
      <alignment horizontal="right"/>
    </xf>
    <xf numFmtId="0" fontId="27" fillId="0" borderId="0" xfId="3" applyFont="1" applyFill="1" applyBorder="1" applyAlignment="1">
      <alignment horizontal="right"/>
    </xf>
    <xf numFmtId="0" fontId="99" fillId="19" borderId="0" xfId="3" applyFont="1" applyFill="1" applyBorder="1" applyAlignment="1">
      <alignment horizontal="left" vertical="center"/>
    </xf>
    <xf numFmtId="0" fontId="28" fillId="19" borderId="0" xfId="3" applyFont="1" applyFill="1" applyBorder="1" applyAlignment="1"/>
    <xf numFmtId="0" fontId="153" fillId="19" borderId="0" xfId="3" applyFont="1" applyFill="1" applyBorder="1" applyAlignment="1">
      <alignment horizontal="left" vertical="center"/>
    </xf>
    <xf numFmtId="0" fontId="20" fillId="8" borderId="0" xfId="3" applyFont="1" applyFill="1" applyBorder="1" applyAlignment="1">
      <alignment horizontal="left" vertical="center"/>
    </xf>
    <xf numFmtId="0" fontId="17" fillId="11" borderId="0" xfId="3" applyFont="1" applyFill="1" applyAlignment="1">
      <alignment horizontal="left" vertical="center"/>
    </xf>
    <xf numFmtId="0" fontId="55" fillId="11" borderId="0" xfId="0" applyFont="1" applyFill="1" applyAlignment="1">
      <alignment vertical="top" wrapText="1"/>
    </xf>
    <xf numFmtId="0" fontId="0" fillId="11" borderId="0" xfId="0" applyFill="1" applyAlignment="1">
      <alignment vertical="center"/>
    </xf>
    <xf numFmtId="0" fontId="130" fillId="11" borderId="0" xfId="0" applyFont="1" applyFill="1" applyAlignment="1">
      <alignment vertical="center"/>
    </xf>
    <xf numFmtId="0" fontId="182" fillId="0" borderId="0" xfId="2" applyFont="1" applyAlignment="1" applyProtection="1"/>
    <xf numFmtId="0" fontId="182" fillId="0" borderId="0" xfId="2" applyFont="1" applyAlignment="1" applyProtection="1">
      <alignment vertical="center"/>
    </xf>
    <xf numFmtId="0" fontId="119" fillId="0" borderId="0" xfId="0" applyFont="1"/>
    <xf numFmtId="0" fontId="183" fillId="0" borderId="0" xfId="0" applyFont="1"/>
    <xf numFmtId="0" fontId="33" fillId="10" borderId="0" xfId="22" applyFont="1" applyFill="1" applyBorder="1" applyAlignment="1">
      <alignment vertical="center" wrapText="1"/>
    </xf>
    <xf numFmtId="0" fontId="33"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38" fillId="10" borderId="0" xfId="0" applyFont="1" applyFill="1" applyAlignment="1">
      <alignment vertical="center"/>
    </xf>
    <xf numFmtId="3" fontId="33" fillId="1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38" fillId="10" borderId="0" xfId="0" applyFont="1" applyFill="1" applyAlignment="1">
      <alignment vertical="center" wrapText="1"/>
    </xf>
    <xf numFmtId="3" fontId="33" fillId="3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6" fillId="10" borderId="0" xfId="0" applyNumberFormat="1" applyFont="1" applyFill="1" applyAlignment="1">
      <alignment vertical="center"/>
    </xf>
    <xf numFmtId="0" fontId="16" fillId="31" borderId="0" xfId="0" applyFont="1" applyFill="1" applyBorder="1" applyAlignment="1">
      <alignment horizontal="center" vertical="center"/>
    </xf>
    <xf numFmtId="0" fontId="12" fillId="0" borderId="0" xfId="0" applyFont="1" applyFill="1" applyBorder="1" applyAlignment="1"/>
    <xf numFmtId="0" fontId="86" fillId="0" borderId="0" xfId="2" applyFont="1" applyFill="1" applyAlignment="1" applyProtection="1">
      <alignment horizontal="left" vertical="center"/>
    </xf>
    <xf numFmtId="0" fontId="19" fillId="0" borderId="0" xfId="2" applyFont="1" applyFill="1" applyAlignment="1" applyProtection="1">
      <alignment horizontal="left" vertical="center"/>
    </xf>
    <xf numFmtId="0" fontId="36" fillId="0" borderId="0" xfId="0" applyFont="1" applyFill="1" applyBorder="1" applyAlignment="1">
      <alignment horizontal="left"/>
    </xf>
    <xf numFmtId="0" fontId="174" fillId="0" borderId="0" xfId="0" applyFont="1" applyFill="1" applyBorder="1"/>
    <xf numFmtId="0" fontId="21" fillId="0" borderId="0" xfId="0" applyFont="1" applyFill="1" applyBorder="1" applyAlignment="1">
      <alignment vertical="center"/>
    </xf>
    <xf numFmtId="0" fontId="23" fillId="0" borderId="0" xfId="3" applyFont="1" applyFill="1" applyBorder="1" applyAlignment="1"/>
    <xf numFmtId="0" fontId="49" fillId="0" borderId="0" xfId="0" applyFont="1" applyFill="1"/>
    <xf numFmtId="0" fontId="12" fillId="0" borderId="0" xfId="0" applyFont="1" applyFill="1" applyBorder="1" applyAlignment="1">
      <alignment horizontal="center"/>
    </xf>
    <xf numFmtId="0" fontId="171" fillId="0" borderId="0" xfId="0" applyFont="1" applyFill="1" applyBorder="1" applyAlignment="1">
      <alignment horizontal="left" vertical="center"/>
    </xf>
    <xf numFmtId="0" fontId="16" fillId="7" borderId="0" xfId="0" applyFont="1" applyFill="1" applyBorder="1" applyAlignment="1">
      <alignment horizontal="center" vertical="center"/>
    </xf>
    <xf numFmtId="0" fontId="16" fillId="12" borderId="0" xfId="0" applyFont="1" applyFill="1" applyBorder="1" applyAlignment="1">
      <alignment horizontal="center" vertical="center"/>
    </xf>
    <xf numFmtId="0" fontId="16" fillId="16" borderId="0" xfId="0" applyFont="1" applyFill="1" applyBorder="1" applyAlignment="1">
      <alignment horizontal="center" vertical="center"/>
    </xf>
    <xf numFmtId="0" fontId="0" fillId="16" borderId="0" xfId="0" applyFill="1"/>
    <xf numFmtId="0" fontId="184" fillId="0" borderId="0" xfId="0" applyFont="1"/>
    <xf numFmtId="0" fontId="185" fillId="0" borderId="0" xfId="0" applyFont="1"/>
    <xf numFmtId="0" fontId="186" fillId="0" borderId="0" xfId="3" applyFont="1" applyFill="1" applyBorder="1" applyAlignment="1"/>
    <xf numFmtId="0" fontId="16" fillId="19" borderId="0" xfId="0" applyFont="1" applyFill="1" applyBorder="1" applyAlignment="1">
      <alignment horizontal="center" vertical="center"/>
    </xf>
    <xf numFmtId="0" fontId="187"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1" fillId="3" borderId="0" xfId="0" applyFont="1" applyFill="1" applyBorder="1" applyAlignment="1">
      <alignment horizontal="center"/>
    </xf>
    <xf numFmtId="0" fontId="13" fillId="3" borderId="0" xfId="0" applyFont="1" applyFill="1" applyBorder="1" applyAlignment="1"/>
    <xf numFmtId="0" fontId="13" fillId="3" borderId="0" xfId="0" applyFont="1" applyFill="1" applyBorder="1"/>
    <xf numFmtId="0" fontId="14" fillId="3" borderId="0" xfId="0" applyFont="1" applyFill="1" applyBorder="1" applyAlignment="1">
      <alignment horizontal="center"/>
    </xf>
    <xf numFmtId="0" fontId="8" fillId="3" borderId="0" xfId="0" applyFont="1" applyFill="1" applyBorder="1" applyAlignment="1">
      <alignment horizontal="center" vertical="top" wrapText="1"/>
    </xf>
    <xf numFmtId="0" fontId="15" fillId="3" borderId="0" xfId="0" applyFont="1" applyFill="1" applyBorder="1" applyAlignment="1">
      <alignment horizontal="center"/>
    </xf>
    <xf numFmtId="0" fontId="13" fillId="3" borderId="0" xfId="0" applyFont="1" applyFill="1" applyBorder="1" applyAlignment="1">
      <alignment horizontal="center" vertical="center" wrapText="1"/>
    </xf>
    <xf numFmtId="0" fontId="0" fillId="3" borderId="0" xfId="0" applyFill="1"/>
    <xf numFmtId="0" fontId="16" fillId="11" borderId="0" xfId="0" applyFont="1" applyFill="1" applyBorder="1" applyAlignment="1">
      <alignment horizontal="center" vertical="center"/>
    </xf>
    <xf numFmtId="0" fontId="16" fillId="33" borderId="0" xfId="0" applyFont="1" applyFill="1" applyBorder="1" applyAlignment="1">
      <alignment horizontal="center" vertical="center"/>
    </xf>
    <xf numFmtId="0" fontId="20" fillId="32" borderId="0" xfId="0" applyFont="1" applyFill="1" applyAlignment="1">
      <alignment horizontal="left" vertical="center"/>
    </xf>
    <xf numFmtId="0" fontId="153" fillId="32" borderId="0" xfId="0" applyFont="1" applyFill="1" applyAlignment="1">
      <alignment horizontal="left" vertical="center"/>
    </xf>
    <xf numFmtId="0" fontId="96" fillId="32" borderId="0" xfId="0" applyFont="1" applyFill="1" applyBorder="1" applyAlignment="1">
      <alignment horizontal="center" vertical="center" wrapText="1"/>
    </xf>
    <xf numFmtId="0" fontId="16" fillId="32" borderId="0" xfId="27" applyFont="1" applyFill="1" applyAlignment="1" applyProtection="1">
      <alignment horizontal="center" vertical="center"/>
    </xf>
    <xf numFmtId="10" fontId="98" fillId="32" borderId="0" xfId="0" applyNumberFormat="1" applyFont="1" applyFill="1" applyBorder="1" applyAlignment="1">
      <alignment vertical="center"/>
    </xf>
    <xf numFmtId="168" fontId="98"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vertical="center"/>
    </xf>
    <xf numFmtId="3" fontId="98" fillId="32" borderId="0" xfId="0" applyNumberFormat="1" applyFont="1" applyFill="1" applyBorder="1" applyAlignment="1">
      <alignment vertical="center"/>
    </xf>
    <xf numFmtId="0" fontId="129" fillId="32" borderId="0" xfId="0" applyFont="1" applyFill="1" applyBorder="1" applyAlignment="1">
      <alignment horizontal="center" vertical="center" wrapText="1"/>
    </xf>
    <xf numFmtId="0" fontId="96" fillId="32" borderId="0" xfId="0" applyFont="1" applyFill="1" applyBorder="1" applyAlignment="1">
      <alignment horizontal="right" vertical="center" wrapText="1" indent="1"/>
    </xf>
    <xf numFmtId="0" fontId="42"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8"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2"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0" fontId="34" fillId="32" borderId="0" xfId="0" applyFont="1" applyFill="1" applyBorder="1" applyAlignment="1">
      <alignment horizontal="center" vertical="center"/>
    </xf>
    <xf numFmtId="0" fontId="154"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0" fontId="119"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6" fillId="32" borderId="0" xfId="0" applyFont="1" applyFill="1" applyBorder="1" applyAlignment="1">
      <alignment horizontal="center" wrapText="1"/>
    </xf>
    <xf numFmtId="0" fontId="169" fillId="32" borderId="0" xfId="0" applyFont="1" applyFill="1" applyBorder="1" applyAlignment="1">
      <alignment horizontal="center" vertical="top" wrapText="1"/>
    </xf>
    <xf numFmtId="0" fontId="138" fillId="35" borderId="0" xfId="0" applyFont="1" applyFill="1" applyAlignment="1">
      <alignment vertical="center" wrapText="1"/>
    </xf>
    <xf numFmtId="3" fontId="119" fillId="35" borderId="0" xfId="1" applyNumberFormat="1" applyFont="1" applyFill="1" applyAlignment="1">
      <alignment horizontal="right" vertical="center"/>
    </xf>
    <xf numFmtId="0" fontId="119" fillId="0" borderId="0" xfId="0" applyFont="1" applyAlignment="1">
      <alignment horizontal="right" vertical="center"/>
    </xf>
    <xf numFmtId="0" fontId="188" fillId="0" borderId="0" xfId="0" applyFont="1"/>
    <xf numFmtId="0" fontId="154"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167" fontId="42" fillId="3" borderId="0" xfId="13" applyNumberFormat="1" applyFont="1" applyFill="1" applyBorder="1" applyAlignment="1">
      <alignment horizontal="center" vertical="center"/>
    </xf>
    <xf numFmtId="167" fontId="42" fillId="3" borderId="0" xfId="12" applyNumberFormat="1" applyFont="1" applyFill="1" applyBorder="1" applyAlignment="1">
      <alignment horizontal="center" vertical="center"/>
    </xf>
    <xf numFmtId="0" fontId="35" fillId="32" borderId="0" xfId="0" applyFont="1" applyFill="1" applyBorder="1" applyAlignment="1">
      <alignment horizontal="center" wrapText="1"/>
    </xf>
    <xf numFmtId="0" fontId="162" fillId="32" borderId="0" xfId="0" applyFont="1" applyFill="1" applyBorder="1" applyAlignment="1">
      <alignment horizontal="center" vertical="top" wrapText="1"/>
    </xf>
    <xf numFmtId="0" fontId="34" fillId="32" borderId="0" xfId="0" applyFont="1" applyFill="1" applyBorder="1"/>
    <xf numFmtId="14" fontId="41" fillId="32" borderId="0" xfId="0" applyNumberFormat="1" applyFont="1" applyFill="1" applyBorder="1" applyAlignment="1">
      <alignment horizontal="center" vertical="center"/>
    </xf>
    <xf numFmtId="14" fontId="34" fillId="32" borderId="0" xfId="0" applyNumberFormat="1" applyFont="1" applyFill="1" applyBorder="1" applyAlignment="1">
      <alignment horizontal="center" vertical="center"/>
    </xf>
    <xf numFmtId="14" fontId="155" fillId="32" borderId="0" xfId="0" applyNumberFormat="1" applyFont="1" applyFill="1" applyBorder="1" applyAlignment="1">
      <alignment horizontal="center" vertical="center"/>
    </xf>
    <xf numFmtId="0" fontId="119" fillId="0" borderId="0" xfId="0" applyFont="1" applyAlignment="1">
      <alignment vertical="top" wrapText="1"/>
    </xf>
    <xf numFmtId="0" fontId="34"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8" fillId="37" borderId="0" xfId="0" applyFont="1" applyFill="1" applyAlignment="1">
      <alignment vertical="center"/>
    </xf>
    <xf numFmtId="0" fontId="153" fillId="37" borderId="0" xfId="0" applyFont="1" applyFill="1" applyAlignment="1">
      <alignment vertical="center"/>
    </xf>
    <xf numFmtId="0" fontId="189" fillId="0" borderId="0" xfId="3" applyFont="1" applyFill="1" applyBorder="1" applyAlignment="1">
      <alignment horizontal="left" vertical="center"/>
    </xf>
    <xf numFmtId="0" fontId="190" fillId="0" borderId="0" xfId="0" applyFont="1" applyAlignment="1">
      <alignment vertical="center"/>
    </xf>
    <xf numFmtId="0" fontId="116" fillId="0" borderId="0" xfId="0" applyFont="1" applyAlignment="1">
      <alignment vertical="center"/>
    </xf>
    <xf numFmtId="0" fontId="116" fillId="0" borderId="0" xfId="0" applyFont="1"/>
    <xf numFmtId="0" fontId="116"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92" fillId="0" borderId="0" xfId="0" applyFont="1"/>
    <xf numFmtId="10" fontId="42" fillId="39" borderId="0" xfId="1" applyNumberFormat="1" applyFont="1" applyFill="1" applyBorder="1" applyAlignment="1" applyProtection="1">
      <alignment horizontal="right" vertical="center" indent="3"/>
      <protection hidden="1"/>
    </xf>
    <xf numFmtId="0" fontId="33" fillId="32" borderId="0" xfId="0" applyFont="1" applyFill="1" applyBorder="1" applyAlignment="1">
      <alignment horizontal="center" vertical="center" wrapText="1"/>
    </xf>
    <xf numFmtId="10" fontId="42" fillId="4" borderId="0" xfId="1" applyNumberFormat="1" applyFont="1" applyFill="1" applyBorder="1" applyAlignment="1" applyProtection="1">
      <alignment horizontal="right" vertical="center" indent="3"/>
      <protection hidden="1"/>
    </xf>
    <xf numFmtId="10" fontId="42" fillId="4" borderId="0" xfId="4" applyNumberFormat="1" applyFont="1" applyFill="1" applyBorder="1" applyAlignment="1" applyProtection="1">
      <alignment horizontal="right" vertical="center" indent="3"/>
      <protection hidden="1"/>
    </xf>
    <xf numFmtId="0" fontId="34" fillId="3" borderId="0" xfId="0" applyFont="1" applyFill="1" applyAlignment="1">
      <alignment horizontal="left"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168" fontId="13" fillId="0" borderId="0" xfId="0" applyNumberFormat="1" applyFont="1" applyFill="1" applyAlignment="1">
      <alignment horizontal="right" vertical="center" indent="1"/>
    </xf>
    <xf numFmtId="167" fontId="42" fillId="0" borderId="0" xfId="13" applyNumberFormat="1" applyFont="1" applyFill="1" applyBorder="1" applyAlignment="1">
      <alignment horizontal="center" vertical="center"/>
    </xf>
    <xf numFmtId="0" fontId="150" fillId="0" borderId="0" xfId="0" applyFont="1" applyFill="1" applyAlignment="1">
      <alignment horizontal="right" vertical="center"/>
    </xf>
    <xf numFmtId="181" fontId="116"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4" fillId="37" borderId="0" xfId="0" applyFont="1" applyFill="1" applyAlignment="1">
      <alignment horizontal="center" vertical="center"/>
    </xf>
    <xf numFmtId="0" fontId="33" fillId="27" borderId="0" xfId="3" applyFont="1" applyFill="1" applyBorder="1" applyAlignment="1">
      <alignment horizontal="center" vertical="center"/>
    </xf>
    <xf numFmtId="0" fontId="34" fillId="0" borderId="0" xfId="0" applyFont="1" applyFill="1" applyBorder="1" applyAlignment="1">
      <alignment horizontal="center" vertical="center" wrapText="1"/>
    </xf>
    <xf numFmtId="0" fontId="130" fillId="32" borderId="0" xfId="0" applyFont="1" applyFill="1" applyBorder="1" applyAlignment="1">
      <alignment vertical="center"/>
    </xf>
    <xf numFmtId="179" fontId="119" fillId="32" borderId="0" xfId="0" applyNumberFormat="1" applyFont="1" applyFill="1" applyBorder="1" applyAlignment="1">
      <alignment horizontal="center" vertical="center"/>
    </xf>
    <xf numFmtId="179" fontId="119" fillId="32" borderId="0" xfId="0" applyNumberFormat="1" applyFont="1" applyFill="1" applyBorder="1" applyAlignment="1">
      <alignment horizontal="center" vertical="center" wrapText="1"/>
    </xf>
    <xf numFmtId="179" fontId="155" fillId="32" borderId="0" xfId="0" applyNumberFormat="1" applyFont="1" applyFill="1" applyBorder="1" applyAlignment="1">
      <alignment horizontal="center" vertical="center"/>
    </xf>
    <xf numFmtId="0" fontId="130" fillId="3" borderId="0" xfId="0" applyFont="1" applyFill="1" applyBorder="1" applyAlignment="1">
      <alignment vertical="center" wrapText="1"/>
    </xf>
    <xf numFmtId="3" fontId="130" fillId="3" borderId="0" xfId="0" applyNumberFormat="1" applyFont="1" applyFill="1" applyBorder="1" applyAlignment="1">
      <alignment horizontal="right" vertical="center" indent="1"/>
    </xf>
    <xf numFmtId="0" fontId="119" fillId="3" borderId="0" xfId="0" applyFont="1" applyFill="1" applyBorder="1" applyAlignment="1">
      <alignment vertical="center"/>
    </xf>
    <xf numFmtId="0" fontId="130" fillId="3" borderId="0" xfId="0" applyFont="1" applyFill="1" applyBorder="1" applyAlignment="1">
      <alignment horizontal="right" vertical="center" indent="1"/>
    </xf>
    <xf numFmtId="0" fontId="130" fillId="3" borderId="0" xfId="0" applyFont="1" applyFill="1" applyBorder="1" applyAlignment="1">
      <alignment horizontal="left" vertical="center" indent="1"/>
    </xf>
    <xf numFmtId="0" fontId="130" fillId="3" borderId="0" xfId="0" applyFont="1" applyFill="1" applyBorder="1" applyAlignment="1">
      <alignment horizontal="left" vertical="center" wrapText="1" indent="1"/>
    </xf>
    <xf numFmtId="0" fontId="130" fillId="3" borderId="0" xfId="0" applyFont="1" applyFill="1" applyBorder="1" applyAlignment="1">
      <alignment horizontal="left" vertical="center" indent="2"/>
    </xf>
    <xf numFmtId="4" fontId="130" fillId="3" borderId="0" xfId="0" applyNumberFormat="1" applyFont="1" applyFill="1" applyBorder="1" applyAlignment="1">
      <alignment horizontal="right" vertical="center" indent="1"/>
    </xf>
    <xf numFmtId="0" fontId="25" fillId="38" borderId="0" xfId="27" applyFont="1" applyFill="1" applyBorder="1" applyAlignment="1" applyProtection="1">
      <alignment vertical="center"/>
      <protection locked="0"/>
    </xf>
    <xf numFmtId="0" fontId="41" fillId="38" borderId="0" xfId="27" applyFont="1" applyFill="1" applyAlignment="1" applyProtection="1">
      <alignment vertical="center"/>
      <protection locked="0"/>
    </xf>
    <xf numFmtId="0" fontId="122" fillId="0" borderId="0" xfId="0" applyNumberFormat="1" applyFont="1" applyFill="1" applyAlignment="1">
      <alignment vertical="top"/>
    </xf>
    <xf numFmtId="0" fontId="122" fillId="2" borderId="0" xfId="0" applyFont="1" applyFill="1" applyBorder="1" applyAlignment="1">
      <alignment vertical="distributed"/>
    </xf>
    <xf numFmtId="0" fontId="162" fillId="0" borderId="0" xfId="0" applyNumberFormat="1" applyFont="1" applyFill="1" applyBorder="1" applyAlignment="1">
      <alignment vertical="center"/>
    </xf>
    <xf numFmtId="0" fontId="94" fillId="0" borderId="0" xfId="0" applyFont="1" applyAlignment="1">
      <alignment vertical="top"/>
    </xf>
    <xf numFmtId="179" fontId="155" fillId="32" borderId="0" xfId="0" applyNumberFormat="1" applyFont="1" applyFill="1" applyBorder="1" applyAlignment="1">
      <alignment horizontal="center" vertical="center" wrapText="1"/>
    </xf>
    <xf numFmtId="3" fontId="134" fillId="17" borderId="0" xfId="3" applyNumberFormat="1" applyFont="1" applyFill="1" applyBorder="1" applyAlignment="1">
      <alignment horizontal="right" vertical="center"/>
    </xf>
    <xf numFmtId="0" fontId="34" fillId="19" borderId="8" xfId="3" applyFont="1" applyFill="1" applyBorder="1" applyAlignment="1">
      <alignment horizontal="center" vertical="center" wrapText="1"/>
    </xf>
    <xf numFmtId="0" fontId="43" fillId="19" borderId="8" xfId="0" applyFont="1" applyFill="1" applyBorder="1" applyAlignment="1" applyProtection="1">
      <alignment horizontal="center" vertical="center" wrapText="1" readingOrder="1"/>
      <protection locked="0"/>
    </xf>
    <xf numFmtId="0" fontId="34" fillId="19" borderId="8" xfId="0" applyFont="1" applyFill="1" applyBorder="1" applyAlignment="1" applyProtection="1">
      <alignment horizontal="center" vertical="center" wrapText="1" readingOrder="1"/>
      <protection locked="0"/>
    </xf>
    <xf numFmtId="0" fontId="201" fillId="0" borderId="0" xfId="0" applyFont="1" applyAlignment="1">
      <alignment vertical="center"/>
    </xf>
    <xf numFmtId="10" fontId="74" fillId="32" borderId="0" xfId="4" applyNumberFormat="1" applyFont="1" applyFill="1" applyBorder="1" applyAlignment="1">
      <alignment horizontal="right" vertical="center" wrapText="1" indent="3"/>
    </xf>
    <xf numFmtId="0" fontId="130" fillId="0" borderId="0" xfId="0" applyFont="1" applyAlignment="1">
      <alignment vertical="center"/>
    </xf>
    <xf numFmtId="0" fontId="119" fillId="20" borderId="0" xfId="0" applyFont="1" applyFill="1" applyAlignment="1">
      <alignment horizontal="center" vertical="center" wrapText="1"/>
    </xf>
    <xf numFmtId="3" fontId="130" fillId="3" borderId="0" xfId="0" applyNumberFormat="1" applyFont="1" applyFill="1" applyAlignment="1">
      <alignment horizontal="right" vertical="center" indent="1"/>
    </xf>
    <xf numFmtId="14" fontId="130" fillId="3" borderId="0" xfId="0" applyNumberFormat="1" applyFont="1" applyFill="1" applyAlignment="1">
      <alignment horizontal="right" vertical="center" indent="1"/>
    </xf>
    <xf numFmtId="0" fontId="119" fillId="10" borderId="0" xfId="0" applyFont="1" applyFill="1" applyAlignment="1">
      <alignment horizontal="center" vertical="center" wrapText="1"/>
    </xf>
    <xf numFmtId="0" fontId="205"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2" fillId="19" borderId="0" xfId="3" applyFont="1" applyFill="1" applyBorder="1" applyAlignment="1">
      <alignment horizontal="center" vertical="center" wrapText="1"/>
    </xf>
    <xf numFmtId="0" fontId="34" fillId="19" borderId="0" xfId="3"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0" fontId="50" fillId="32" borderId="0" xfId="0" applyFont="1" applyFill="1" applyBorder="1" applyAlignment="1">
      <alignment horizontal="center" vertical="center" wrapText="1"/>
    </xf>
    <xf numFmtId="0" fontId="154" fillId="32" borderId="0" xfId="0" applyFont="1" applyFill="1" applyBorder="1" applyAlignment="1">
      <alignment horizontal="center" vertical="top" wrapText="1"/>
    </xf>
    <xf numFmtId="169" fontId="42" fillId="3" borderId="0" xfId="1" applyNumberFormat="1" applyFont="1" applyFill="1" applyBorder="1" applyAlignment="1">
      <alignment horizontal="center" vertical="center" wrapText="1"/>
    </xf>
    <xf numFmtId="10" fontId="42"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0" fillId="3" borderId="0" xfId="24" applyNumberFormat="1" applyFont="1" applyFill="1" applyAlignment="1">
      <alignment horizontal="right" vertical="center" indent="1"/>
    </xf>
    <xf numFmtId="3" fontId="130" fillId="3" borderId="0" xfId="24" applyNumberFormat="1" applyFont="1" applyFill="1" applyAlignment="1">
      <alignment horizontal="right" vertical="center" indent="1"/>
    </xf>
    <xf numFmtId="14" fontId="119" fillId="0" borderId="0" xfId="3" applyNumberFormat="1" applyFont="1" applyFill="1" applyBorder="1" applyAlignment="1">
      <alignment horizontal="center" vertical="center"/>
    </xf>
    <xf numFmtId="0" fontId="34" fillId="0" borderId="0" xfId="0" applyFont="1" applyAlignment="1">
      <alignment horizontal="right" vertical="center" indent="1"/>
    </xf>
    <xf numFmtId="4" fontId="0" fillId="0" borderId="0" xfId="0" applyNumberFormat="1"/>
    <xf numFmtId="0" fontId="155" fillId="16" borderId="6" xfId="3" applyFont="1" applyFill="1" applyBorder="1" applyAlignment="1">
      <alignment horizontal="center" vertical="center"/>
    </xf>
    <xf numFmtId="0" fontId="119" fillId="16" borderId="0" xfId="3" applyFont="1" applyFill="1" applyBorder="1" applyAlignment="1">
      <alignment horizontal="center" vertical="center"/>
    </xf>
    <xf numFmtId="0" fontId="116" fillId="16" borderId="6" xfId="3" applyFont="1" applyFill="1" applyBorder="1" applyAlignment="1">
      <alignment horizontal="center" vertical="center"/>
    </xf>
    <xf numFmtId="0" fontId="155"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30" fillId="37" borderId="0" xfId="0" applyFont="1" applyFill="1" applyAlignment="1">
      <alignment horizontal="center" vertical="center" wrapText="1"/>
    </xf>
    <xf numFmtId="10" fontId="13" fillId="0" borderId="0" xfId="4" applyNumberFormat="1" applyFont="1" applyFill="1" applyAlignment="1">
      <alignment horizontal="right" vertical="center" wrapText="1" indent="1"/>
    </xf>
    <xf numFmtId="0" fontId="42" fillId="0" borderId="0" xfId="0" applyFont="1" applyFill="1" applyAlignment="1">
      <alignment horizontal="left" vertical="center" indent="1"/>
    </xf>
    <xf numFmtId="0" fontId="0" fillId="0" borderId="0" xfId="0" applyAlignment="1"/>
    <xf numFmtId="0" fontId="52" fillId="0" borderId="0" xfId="0" applyFont="1" applyAlignment="1"/>
    <xf numFmtId="0" fontId="41" fillId="12" borderId="0" xfId="3" applyFont="1" applyFill="1" applyBorder="1" applyAlignment="1">
      <alignment horizontal="center" vertical="center"/>
    </xf>
    <xf numFmtId="0" fontId="119" fillId="37" borderId="0" xfId="0" applyFont="1" applyFill="1" applyAlignment="1">
      <alignment horizontal="center" vertical="center" wrapText="1"/>
    </xf>
    <xf numFmtId="14" fontId="4" fillId="0" borderId="0" xfId="0" applyNumberFormat="1" applyFont="1" applyAlignment="1">
      <alignment vertical="center"/>
    </xf>
    <xf numFmtId="0" fontId="34" fillId="0" borderId="0" xfId="3" applyFont="1" applyFill="1" applyAlignment="1">
      <alignment horizontal="left" vertical="center" wrapText="1"/>
    </xf>
    <xf numFmtId="168" fontId="42" fillId="3" borderId="0" xfId="10" applyNumberFormat="1" applyFont="1" applyFill="1" applyAlignment="1">
      <alignment horizontal="right" vertical="center" indent="1"/>
    </xf>
    <xf numFmtId="168" fontId="42" fillId="3" borderId="0" xfId="10" applyNumberFormat="1" applyFont="1" applyFill="1" applyBorder="1" applyAlignment="1">
      <alignment horizontal="right" vertical="center" indent="1"/>
    </xf>
    <xf numFmtId="178" fontId="42"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2" fillId="0" borderId="0" xfId="0" applyFont="1" applyFill="1" applyBorder="1" applyAlignment="1">
      <alignment vertical="center" wrapText="1"/>
    </xf>
    <xf numFmtId="0" fontId="214"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4" fillId="0" borderId="0" xfId="0" applyFont="1" applyFill="1" applyBorder="1" applyAlignment="1">
      <alignment horizontal="left" vertical="center"/>
    </xf>
    <xf numFmtId="0" fontId="216" fillId="0" borderId="0" xfId="0" applyFont="1" applyFill="1" applyAlignment="1">
      <alignment horizontal="left" vertical="center"/>
    </xf>
    <xf numFmtId="3" fontId="162" fillId="0" borderId="0" xfId="0" applyNumberFormat="1" applyFont="1" applyFill="1" applyBorder="1" applyAlignment="1">
      <alignment vertical="center" wrapText="1"/>
    </xf>
    <xf numFmtId="0" fontId="5" fillId="0" borderId="0" xfId="24" applyAlignment="1"/>
    <xf numFmtId="0" fontId="137" fillId="0" borderId="0" xfId="0" applyFont="1" applyAlignment="1">
      <alignment vertical="center"/>
    </xf>
    <xf numFmtId="0" fontId="42" fillId="7" borderId="0" xfId="3" applyFont="1" applyFill="1" applyBorder="1" applyAlignment="1">
      <alignment horizontal="center" vertical="center" wrapText="1"/>
    </xf>
    <xf numFmtId="14" fontId="41" fillId="7" borderId="0" xfId="3" applyNumberFormat="1" applyFont="1" applyFill="1" applyBorder="1" applyAlignment="1" applyProtection="1">
      <alignment horizontal="center" vertical="center" wrapText="1"/>
      <protection hidden="1"/>
    </xf>
    <xf numFmtId="0" fontId="34" fillId="7" borderId="0" xfId="3" applyFont="1" applyFill="1" applyBorder="1" applyAlignment="1">
      <alignment horizontal="center" vertical="center" wrapText="1"/>
    </xf>
    <xf numFmtId="0" fontId="96"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2" fillId="0" borderId="0" xfId="24" applyFont="1" applyFill="1" applyAlignment="1">
      <alignment horizontal="center" vertical="center" wrapText="1"/>
    </xf>
    <xf numFmtId="0" fontId="112" fillId="0" borderId="0" xfId="24" applyFont="1" applyFill="1" applyAlignment="1">
      <alignment vertical="center"/>
    </xf>
    <xf numFmtId="0" fontId="112" fillId="0" borderId="0" xfId="24" applyFont="1" applyFill="1" applyAlignment="1">
      <alignment horizontal="center" vertical="center"/>
    </xf>
    <xf numFmtId="3" fontId="112" fillId="0" borderId="0" xfId="24" applyNumberFormat="1" applyFont="1" applyFill="1" applyAlignment="1">
      <alignment vertical="center"/>
    </xf>
    <xf numFmtId="0" fontId="31" fillId="0" borderId="0" xfId="3" applyFont="1" applyFill="1" applyBorder="1" applyAlignment="1">
      <alignment horizontal="left" vertical="center"/>
    </xf>
    <xf numFmtId="10" fontId="52"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2" fillId="0" borderId="0" xfId="0" applyFont="1" applyFill="1" applyAlignment="1">
      <alignment vertical="center"/>
    </xf>
    <xf numFmtId="0" fontId="112" fillId="0" borderId="0" xfId="0" applyFont="1" applyAlignment="1">
      <alignment vertical="center"/>
    </xf>
    <xf numFmtId="0" fontId="71" fillId="0" borderId="0" xfId="0" applyFont="1" applyAlignment="1">
      <alignment vertical="center"/>
    </xf>
    <xf numFmtId="0" fontId="52" fillId="3" borderId="0" xfId="34" applyFont="1" applyFill="1" applyBorder="1" applyAlignment="1" applyProtection="1">
      <alignment vertical="center"/>
      <protection hidden="1"/>
    </xf>
    <xf numFmtId="172" fontId="52"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2"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28" fillId="3" borderId="0" xfId="26" applyFont="1" applyFill="1" applyBorder="1" applyAlignment="1">
      <alignment vertical="center" wrapText="1"/>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0" fontId="112"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2" fillId="3" borderId="0" xfId="34" applyFont="1" applyFill="1" applyBorder="1" applyAlignment="1" applyProtection="1">
      <alignment vertical="center" wrapText="1"/>
      <protection hidden="1"/>
    </xf>
    <xf numFmtId="0" fontId="42" fillId="7" borderId="0" xfId="34" applyFont="1" applyFill="1" applyBorder="1" applyAlignment="1">
      <alignment horizontal="center" vertical="center" wrapText="1"/>
    </xf>
    <xf numFmtId="0" fontId="42" fillId="7" borderId="0" xfId="34" applyFont="1" applyFill="1" applyBorder="1" applyAlignment="1" applyProtection="1">
      <alignment horizontal="center" vertical="center" wrapText="1"/>
      <protection hidden="1"/>
    </xf>
    <xf numFmtId="0" fontId="18"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34" fillId="3" borderId="0" xfId="0" applyFont="1" applyFill="1" applyBorder="1" applyAlignment="1">
      <alignment vertical="center" wrapText="1"/>
    </xf>
    <xf numFmtId="0" fontId="33" fillId="7" borderId="0" xfId="3" applyFont="1" applyFill="1" applyBorder="1" applyAlignment="1">
      <alignment vertical="center" wrapText="1"/>
    </xf>
    <xf numFmtId="3" fontId="33" fillId="7" borderId="0" xfId="3" applyNumberFormat="1" applyFont="1" applyFill="1" applyBorder="1" applyAlignment="1">
      <alignment vertical="center" wrapText="1"/>
    </xf>
    <xf numFmtId="10" fontId="33" fillId="7" borderId="0" xfId="4" applyNumberFormat="1" applyFont="1" applyFill="1" applyBorder="1" applyAlignment="1">
      <alignment vertical="center" wrapText="1"/>
    </xf>
    <xf numFmtId="0" fontId="0" fillId="0" borderId="0" xfId="0" applyNumberFormat="1" applyAlignment="1">
      <alignment vertical="center"/>
    </xf>
    <xf numFmtId="0" fontId="92" fillId="4" borderId="0" xfId="0" applyFont="1" applyFill="1" applyBorder="1" applyAlignment="1">
      <alignment horizontal="left" vertical="center" indent="1"/>
    </xf>
    <xf numFmtId="49" fontId="50" fillId="0" borderId="0" xfId="3" quotePrefix="1" applyNumberFormat="1" applyFont="1" applyAlignment="1">
      <alignment vertical="top"/>
    </xf>
    <xf numFmtId="49" fontId="154" fillId="0" borderId="0" xfId="33" quotePrefix="1" applyNumberFormat="1" applyFont="1"/>
    <xf numFmtId="0" fontId="33" fillId="32" borderId="0" xfId="0" applyFont="1" applyFill="1" applyAlignment="1">
      <alignment horizontal="left" vertical="center" wrapText="1"/>
    </xf>
    <xf numFmtId="0" fontId="33" fillId="32" borderId="0" xfId="0" applyFont="1" applyFill="1" applyAlignment="1">
      <alignment horizontal="center" vertical="center" wrapText="1"/>
    </xf>
    <xf numFmtId="0" fontId="90" fillId="0" borderId="0" xfId="0" applyFont="1" applyAlignment="1">
      <alignment horizontal="left" vertical="top"/>
    </xf>
    <xf numFmtId="0" fontId="79" fillId="0" borderId="0" xfId="0" applyFont="1" applyAlignment="1">
      <alignment horizontal="left" vertical="top"/>
    </xf>
    <xf numFmtId="14" fontId="138" fillId="7" borderId="0" xfId="33" applyNumberFormat="1" applyFont="1" applyFill="1" applyAlignment="1">
      <alignment horizontal="center" vertical="center" wrapText="1"/>
    </xf>
    <xf numFmtId="166" fontId="43" fillId="5" borderId="0" xfId="16" applyNumberFormat="1" applyFont="1" applyFill="1" applyBorder="1" applyAlignment="1">
      <alignment horizontal="center" vertical="center"/>
    </xf>
    <xf numFmtId="166" fontId="43" fillId="15" borderId="0" xfId="16" applyNumberFormat="1" applyFont="1" applyFill="1" applyBorder="1" applyAlignment="1">
      <alignment horizontal="center" vertical="center"/>
    </xf>
    <xf numFmtId="166" fontId="40" fillId="13" borderId="0" xfId="16" applyNumberFormat="1" applyFont="1" applyFill="1" applyBorder="1" applyAlignment="1">
      <alignment horizontal="center" vertical="center"/>
    </xf>
    <xf numFmtId="0" fontId="36"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6" fillId="4" borderId="7" xfId="4" applyNumberFormat="1" applyFont="1" applyFill="1" applyBorder="1" applyAlignment="1">
      <alignment horizontal="right" vertical="center"/>
    </xf>
    <xf numFmtId="0" fontId="13" fillId="16" borderId="0" xfId="3" applyFont="1" applyFill="1" applyAlignment="1">
      <alignment horizontal="center"/>
    </xf>
    <xf numFmtId="0" fontId="229" fillId="16" borderId="0" xfId="3" applyFont="1" applyFill="1" applyAlignment="1">
      <alignment horizontal="center"/>
    </xf>
    <xf numFmtId="0" fontId="16" fillId="0" borderId="0" xfId="0" applyFont="1" applyFill="1" applyBorder="1" applyAlignment="1">
      <alignment horizontal="center" vertical="center" wrapText="1"/>
    </xf>
    <xf numFmtId="0" fontId="41" fillId="0" borderId="0" xfId="0" applyFont="1" applyFill="1" applyAlignment="1">
      <alignment horizontal="center" vertical="center"/>
    </xf>
    <xf numFmtId="0" fontId="42" fillId="3" borderId="0" xfId="0" applyFont="1" applyFill="1" applyAlignment="1">
      <alignment horizontal="left" vertical="center" wrapText="1"/>
    </xf>
    <xf numFmtId="0" fontId="42" fillId="0" borderId="0" xfId="0" applyFont="1" applyFill="1" applyAlignment="1">
      <alignment horizontal="left" vertical="center" wrapText="1"/>
    </xf>
    <xf numFmtId="0" fontId="232" fillId="0" borderId="0" xfId="0" applyFont="1" applyAlignment="1">
      <alignment vertical="center"/>
    </xf>
    <xf numFmtId="0" fontId="42" fillId="38" borderId="0" xfId="0" applyFont="1" applyFill="1" applyAlignment="1">
      <alignment horizontal="left" vertical="center" wrapText="1"/>
    </xf>
    <xf numFmtId="3" fontId="89" fillId="38" borderId="0" xfId="0" applyNumberFormat="1" applyFont="1" applyFill="1" applyAlignment="1">
      <alignment vertical="center"/>
    </xf>
    <xf numFmtId="3" fontId="71" fillId="38" borderId="0" xfId="0" applyNumberFormat="1" applyFont="1" applyFill="1" applyAlignment="1">
      <alignment vertical="center"/>
    </xf>
    <xf numFmtId="171" fontId="42" fillId="38" borderId="0" xfId="0" applyNumberFormat="1" applyFont="1" applyFill="1" applyAlignment="1">
      <alignment horizontal="left" vertical="center" wrapText="1"/>
    </xf>
    <xf numFmtId="0" fontId="54" fillId="32" borderId="0" xfId="0" applyFont="1" applyFill="1" applyAlignment="1">
      <alignment horizontal="center" vertical="center" wrapText="1"/>
    </xf>
    <xf numFmtId="0" fontId="41" fillId="42" borderId="0" xfId="0" applyFont="1" applyFill="1" applyBorder="1" applyAlignment="1">
      <alignment horizontal="left" vertical="center" wrapText="1"/>
    </xf>
    <xf numFmtId="3" fontId="71" fillId="33" borderId="0" xfId="0" applyNumberFormat="1" applyFont="1" applyFill="1" applyAlignment="1">
      <alignment vertical="center"/>
    </xf>
    <xf numFmtId="10" fontId="89" fillId="38" borderId="0" xfId="0" applyNumberFormat="1" applyFont="1" applyFill="1" applyAlignment="1">
      <alignment vertical="center"/>
    </xf>
    <xf numFmtId="3" fontId="89" fillId="3" borderId="0" xfId="0" applyNumberFormat="1" applyFont="1" applyFill="1" applyAlignment="1">
      <alignment vertical="center"/>
    </xf>
    <xf numFmtId="3" fontId="71" fillId="3" borderId="0" xfId="0" applyNumberFormat="1" applyFont="1" applyFill="1" applyAlignment="1">
      <alignment vertical="center"/>
    </xf>
    <xf numFmtId="10" fontId="89" fillId="3" borderId="0" xfId="0" applyNumberFormat="1" applyFont="1" applyFill="1" applyAlignment="1">
      <alignment vertical="center"/>
    </xf>
    <xf numFmtId="0" fontId="52" fillId="0" borderId="0" xfId="0" applyFont="1" applyFill="1" applyBorder="1" applyAlignment="1">
      <alignment vertical="center" wrapText="1"/>
    </xf>
    <xf numFmtId="10" fontId="34" fillId="0" borderId="0" xfId="4" applyNumberFormat="1" applyFont="1" applyFill="1" applyBorder="1" applyAlignment="1" applyProtection="1">
      <alignment horizontal="center" vertical="center"/>
    </xf>
    <xf numFmtId="14" fontId="34" fillId="0" borderId="0" xfId="4" applyNumberFormat="1" applyFont="1" applyFill="1" applyBorder="1" applyAlignment="1" applyProtection="1">
      <alignment horizontal="right" vertical="center"/>
      <protection locked="0"/>
    </xf>
    <xf numFmtId="0" fontId="52" fillId="0" borderId="0" xfId="0" applyFont="1" applyFill="1" applyAlignment="1">
      <alignment vertical="center" wrapText="1"/>
    </xf>
    <xf numFmtId="3" fontId="41" fillId="33" borderId="0" xfId="0" applyNumberFormat="1" applyFont="1" applyFill="1" applyBorder="1" applyAlignment="1">
      <alignment horizontal="right" vertical="center" indent="2"/>
    </xf>
    <xf numFmtId="0" fontId="41" fillId="33" borderId="0" xfId="0" applyFont="1" applyFill="1" applyBorder="1" applyAlignment="1">
      <alignment horizontal="left" vertical="center"/>
    </xf>
    <xf numFmtId="3" fontId="41" fillId="33" borderId="0" xfId="11"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1"/>
    </xf>
    <xf numFmtId="3" fontId="41" fillId="33" borderId="0" xfId="11" applyNumberFormat="1" applyFont="1" applyFill="1" applyBorder="1" applyAlignment="1">
      <alignment horizontal="left" vertical="center" indent="2"/>
    </xf>
    <xf numFmtId="3" fontId="41" fillId="33" borderId="0" xfId="11" applyNumberFormat="1" applyFont="1" applyFill="1" applyBorder="1" applyAlignment="1">
      <alignment horizontal="right" vertical="center" indent="1"/>
    </xf>
    <xf numFmtId="0" fontId="76" fillId="33" borderId="0" xfId="0" applyFont="1" applyFill="1" applyBorder="1" applyAlignment="1">
      <alignment vertical="center" wrapText="1"/>
    </xf>
    <xf numFmtId="3" fontId="33" fillId="33" borderId="0" xfId="9" applyNumberFormat="1" applyFont="1" applyFill="1" applyBorder="1" applyAlignment="1" applyProtection="1">
      <alignment horizontal="right" vertical="center"/>
    </xf>
    <xf numFmtId="9" fontId="33" fillId="33" borderId="0" xfId="9" applyNumberFormat="1" applyFont="1" applyFill="1" applyBorder="1" applyAlignment="1" applyProtection="1">
      <alignment vertical="center"/>
    </xf>
    <xf numFmtId="0" fontId="54" fillId="3" borderId="0" xfId="0" applyFont="1" applyFill="1" applyBorder="1" applyAlignment="1" applyProtection="1">
      <alignment vertical="center" wrapText="1"/>
      <protection locked="0"/>
    </xf>
    <xf numFmtId="0" fontId="54" fillId="3" borderId="0" xfId="0" applyFont="1" applyFill="1" applyAlignment="1" applyProtection="1">
      <alignment vertical="center" wrapText="1"/>
      <protection locked="0"/>
    </xf>
    <xf numFmtId="0" fontId="54" fillId="3" borderId="0" xfId="0" applyFont="1" applyFill="1" applyAlignment="1">
      <alignment horizontal="left" vertical="center" wrapText="1"/>
    </xf>
    <xf numFmtId="167" fontId="54" fillId="3" borderId="0" xfId="14" applyNumberFormat="1" applyFont="1" applyFill="1" applyBorder="1" applyAlignment="1" applyProtection="1">
      <alignment horizontal="center" vertical="center"/>
    </xf>
    <xf numFmtId="0" fontId="54" fillId="32" borderId="0" xfId="0" applyFont="1" applyFill="1" applyAlignment="1">
      <alignment horizontal="center" vertical="center" wrapText="1"/>
    </xf>
    <xf numFmtId="0" fontId="0" fillId="0" borderId="0" xfId="0" applyAlignment="1">
      <alignment vertical="top" wrapText="1"/>
    </xf>
    <xf numFmtId="0" fontId="35" fillId="0" borderId="0" xfId="0" applyFont="1" applyFill="1" applyAlignment="1">
      <alignment vertical="top"/>
    </xf>
    <xf numFmtId="0" fontId="162" fillId="0" borderId="0" xfId="0" applyFont="1" applyFill="1" applyAlignment="1">
      <alignment vertical="top"/>
    </xf>
    <xf numFmtId="0" fontId="163" fillId="0" borderId="0" xfId="0" applyFont="1" applyFill="1" applyAlignment="1">
      <alignment vertical="top"/>
    </xf>
    <xf numFmtId="0" fontId="163" fillId="0" borderId="0" xfId="0" applyFont="1" applyAlignment="1">
      <alignment vertical="top"/>
    </xf>
    <xf numFmtId="0" fontId="122" fillId="0" borderId="0" xfId="0" applyNumberFormat="1" applyFont="1" applyFill="1" applyAlignment="1">
      <alignment vertical="center"/>
    </xf>
    <xf numFmtId="0" fontId="219" fillId="0" borderId="0" xfId="0" applyFont="1" applyFill="1" applyAlignment="1" applyProtection="1">
      <alignment vertical="center"/>
      <protection locked="0"/>
    </xf>
    <xf numFmtId="3" fontId="112" fillId="3" borderId="0" xfId="0" applyNumberFormat="1" applyFont="1" applyFill="1" applyAlignment="1">
      <alignment vertical="center"/>
    </xf>
    <xf numFmtId="3" fontId="98" fillId="3" borderId="0" xfId="0" applyNumberFormat="1" applyFont="1" applyFill="1" applyAlignment="1">
      <alignment vertical="center"/>
    </xf>
    <xf numFmtId="10" fontId="112" fillId="3" borderId="0" xfId="0" applyNumberFormat="1" applyFont="1" applyFill="1" applyAlignment="1">
      <alignment vertical="center"/>
    </xf>
    <xf numFmtId="3" fontId="98" fillId="33" borderId="0" xfId="0" applyNumberFormat="1" applyFont="1" applyFill="1" applyAlignment="1">
      <alignment vertical="center"/>
    </xf>
    <xf numFmtId="10" fontId="112" fillId="3" borderId="0" xfId="0" applyNumberFormat="1" applyFont="1" applyFill="1" applyAlignment="1">
      <alignment horizontal="right" vertical="center"/>
    </xf>
    <xf numFmtId="167" fontId="0" fillId="0" borderId="0" xfId="0" applyNumberFormat="1"/>
    <xf numFmtId="14" fontId="0" fillId="0" borderId="0" xfId="0" applyNumberFormat="1"/>
    <xf numFmtId="10" fontId="36" fillId="4" borderId="7" xfId="4" quotePrefix="1" applyNumberFormat="1" applyFont="1" applyFill="1" applyBorder="1" applyAlignment="1">
      <alignment horizontal="righ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4" fillId="3" borderId="0" xfId="23" quotePrefix="1" applyNumberFormat="1" applyFont="1" applyFill="1" applyBorder="1" applyAlignment="1" applyProtection="1">
      <alignment horizontal="right" vertical="center"/>
      <protection hidden="1"/>
    </xf>
    <xf numFmtId="0" fontId="0" fillId="10" borderId="0" xfId="0" applyFill="1"/>
    <xf numFmtId="0" fontId="89"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6" fillId="0" borderId="0" xfId="0" applyFont="1" applyAlignment="1">
      <alignment vertical="top" wrapText="1"/>
    </xf>
    <xf numFmtId="14" fontId="41" fillId="10" borderId="0" xfId="28" applyNumberFormat="1" applyFont="1" applyFill="1" applyBorder="1" applyAlignment="1" applyProtection="1">
      <alignment horizontal="center" vertical="center" wrapText="1"/>
      <protection hidden="1"/>
    </xf>
    <xf numFmtId="10" fontId="98" fillId="33" borderId="0" xfId="0" applyNumberFormat="1" applyFont="1" applyFill="1" applyAlignment="1">
      <alignment vertical="center"/>
    </xf>
    <xf numFmtId="10" fontId="71" fillId="33" borderId="0" xfId="0" applyNumberFormat="1" applyFont="1" applyFill="1" applyAlignment="1">
      <alignment vertical="center"/>
    </xf>
    <xf numFmtId="0" fontId="34" fillId="10" borderId="0" xfId="28" applyFont="1" applyFill="1" applyBorder="1" applyAlignment="1">
      <alignment horizontal="center" vertical="center" wrapText="1"/>
    </xf>
    <xf numFmtId="0" fontId="157" fillId="0" borderId="0" xfId="3" applyFont="1" applyFill="1" applyBorder="1" applyAlignment="1">
      <alignment horizontal="right" vertical="center"/>
    </xf>
    <xf numFmtId="9" fontId="90" fillId="0" borderId="0" xfId="0" applyNumberFormat="1" applyFont="1" applyFill="1" applyAlignment="1">
      <alignment vertical="center"/>
    </xf>
    <xf numFmtId="10" fontId="90" fillId="0" borderId="0" xfId="0" applyNumberFormat="1" applyFont="1" applyFill="1" applyAlignment="1">
      <alignment vertical="center"/>
    </xf>
    <xf numFmtId="0" fontId="166"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4" fillId="0" borderId="0" xfId="0" quotePrefix="1" applyNumberFormat="1" applyFont="1" applyFill="1" applyBorder="1" applyAlignment="1">
      <alignment horizontal="left" vertical="top"/>
    </xf>
    <xf numFmtId="178" fontId="42" fillId="3" borderId="0" xfId="4" applyNumberFormat="1" applyFont="1" applyFill="1" applyBorder="1" applyAlignment="1">
      <alignment horizontal="center" vertical="center" wrapText="1"/>
    </xf>
    <xf numFmtId="0" fontId="33" fillId="0" borderId="0" xfId="0" applyFont="1" applyFill="1" applyAlignment="1">
      <alignment vertical="center" wrapText="1"/>
    </xf>
    <xf numFmtId="14" fontId="41" fillId="19" borderId="8" xfId="3" applyNumberFormat="1" applyFont="1" applyFill="1" applyBorder="1" applyAlignment="1" applyProtection="1">
      <alignment horizontal="center" vertical="center" wrapText="1"/>
      <protection hidden="1"/>
    </xf>
    <xf numFmtId="0" fontId="41" fillId="12" borderId="0" xfId="3" applyFont="1" applyFill="1" applyBorder="1" applyAlignment="1">
      <alignment horizontal="center" vertical="center" wrapText="1"/>
    </xf>
    <xf numFmtId="0" fontId="41" fillId="12" borderId="0" xfId="3" applyFont="1" applyFill="1" applyBorder="1" applyAlignment="1">
      <alignment vertical="center" wrapText="1"/>
    </xf>
    <xf numFmtId="0" fontId="244" fillId="0" borderId="0" xfId="3" applyFont="1" applyFill="1" applyBorder="1" applyAlignment="1">
      <alignment horizontal="left" vertical="center"/>
    </xf>
    <xf numFmtId="0" fontId="245" fillId="0" borderId="0" xfId="0" applyFont="1" applyAlignment="1">
      <alignment horizontal="left" vertical="center"/>
    </xf>
    <xf numFmtId="174" fontId="90" fillId="3" borderId="0" xfId="21" applyNumberFormat="1" applyFont="1" applyFill="1" applyAlignment="1">
      <alignment horizontal="right" vertical="center"/>
    </xf>
    <xf numFmtId="175" fontId="90" fillId="3" borderId="0" xfId="0" applyNumberFormat="1" applyFont="1" applyFill="1" applyBorder="1" applyAlignment="1">
      <alignment horizontal="right" vertical="center"/>
    </xf>
    <xf numFmtId="0" fontId="34" fillId="32" borderId="0" xfId="0" applyFont="1" applyFill="1" applyBorder="1" applyAlignment="1">
      <alignment horizontal="center" vertical="center" wrapText="1"/>
    </xf>
    <xf numFmtId="0" fontId="41" fillId="33" borderId="0" xfId="27" applyFont="1" applyFill="1" applyBorder="1" applyAlignment="1" applyProtection="1">
      <alignment horizontal="left" vertical="center" wrapText="1"/>
    </xf>
    <xf numFmtId="168" fontId="41" fillId="33" borderId="0" xfId="8" applyNumberFormat="1" applyFont="1" applyFill="1" applyBorder="1" applyAlignment="1" applyProtection="1">
      <alignment horizontal="right" vertical="center" wrapText="1"/>
    </xf>
    <xf numFmtId="10" fontId="41" fillId="33" borderId="0" xfId="4" applyNumberFormat="1" applyFont="1" applyFill="1" applyBorder="1" applyAlignment="1" applyProtection="1">
      <alignment horizontal="right" vertical="center" wrapText="1"/>
    </xf>
    <xf numFmtId="3" fontId="41" fillId="33" borderId="0" xfId="27" applyNumberFormat="1" applyFont="1" applyFill="1" applyBorder="1" applyAlignment="1" applyProtection="1">
      <alignment vertical="center"/>
    </xf>
    <xf numFmtId="3"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vertical="center"/>
    </xf>
    <xf numFmtId="0" fontId="119" fillId="33" borderId="0" xfId="0" applyFont="1" applyFill="1" applyBorder="1" applyAlignment="1">
      <alignment vertical="center"/>
    </xf>
    <xf numFmtId="3" fontId="119" fillId="33" borderId="0" xfId="0" applyNumberFormat="1" applyFont="1" applyFill="1" applyBorder="1" applyAlignment="1">
      <alignment horizontal="right" vertical="center" indent="1"/>
    </xf>
    <xf numFmtId="0" fontId="16" fillId="33" borderId="0" xfId="0" applyFont="1" applyFill="1" applyAlignment="1" applyProtection="1">
      <alignment vertical="center" wrapText="1"/>
      <protection locked="0"/>
    </xf>
    <xf numFmtId="3" fontId="116" fillId="33" borderId="0" xfId="0" applyNumberFormat="1" applyFont="1" applyFill="1" applyBorder="1" applyAlignment="1">
      <alignment horizontal="right" vertical="center" indent="1"/>
    </xf>
    <xf numFmtId="3" fontId="138" fillId="33" borderId="0" xfId="9" applyNumberFormat="1" applyFont="1" applyFill="1" applyBorder="1" applyAlignment="1" applyProtection="1">
      <alignment horizontal="right" vertical="center"/>
    </xf>
    <xf numFmtId="0" fontId="41" fillId="33" borderId="0" xfId="0" applyFont="1" applyFill="1" applyBorder="1" applyAlignment="1">
      <alignment horizontal="center" vertical="center" wrapText="1"/>
    </xf>
    <xf numFmtId="0" fontId="149" fillId="4" borderId="0" xfId="0" applyFont="1" applyFill="1" applyBorder="1" applyAlignment="1">
      <alignment horizontal="center" vertical="center"/>
    </xf>
    <xf numFmtId="175" fontId="149" fillId="4" borderId="0" xfId="0" applyNumberFormat="1" applyFont="1" applyFill="1" applyBorder="1" applyAlignment="1" applyProtection="1">
      <alignment horizontal="right" vertical="center"/>
    </xf>
    <xf numFmtId="3" fontId="137" fillId="0" borderId="0" xfId="0" applyNumberFormat="1" applyFont="1" applyAlignment="1">
      <alignment vertical="center"/>
    </xf>
    <xf numFmtId="10" fontId="246" fillId="18" borderId="0" xfId="3" applyNumberFormat="1" applyFont="1" applyFill="1" applyBorder="1" applyAlignment="1">
      <alignment horizontal="center" vertical="center"/>
    </xf>
    <xf numFmtId="10" fontId="40" fillId="17" borderId="0" xfId="3" applyNumberFormat="1" applyFont="1" applyFill="1" applyBorder="1" applyAlignment="1">
      <alignment horizontal="center" vertical="center"/>
    </xf>
    <xf numFmtId="0" fontId="0" fillId="0" borderId="0" xfId="0" applyFont="1" applyAlignment="1">
      <alignment vertical="center"/>
    </xf>
    <xf numFmtId="0" fontId="52" fillId="0" borderId="0" xfId="0" applyFont="1" applyAlignment="1">
      <alignment horizontal="right"/>
    </xf>
    <xf numFmtId="0" fontId="0" fillId="0" borderId="0" xfId="0" applyAlignment="1"/>
    <xf numFmtId="3" fontId="89" fillId="0" borderId="0" xfId="0" applyNumberFormat="1" applyFont="1" applyAlignment="1">
      <alignment vertical="center"/>
    </xf>
    <xf numFmtId="3" fontId="58" fillId="0" borderId="0" xfId="9" applyNumberFormat="1" applyFont="1" applyFill="1" applyBorder="1" applyAlignment="1" applyProtection="1">
      <alignment vertical="center"/>
    </xf>
    <xf numFmtId="10" fontId="58" fillId="0" borderId="0" xfId="9" applyNumberFormat="1" applyFont="1" applyFill="1" applyBorder="1" applyAlignment="1" applyProtection="1">
      <alignment vertical="center"/>
    </xf>
    <xf numFmtId="10" fontId="34" fillId="43" borderId="0" xfId="9" applyNumberFormat="1" applyFont="1" applyFill="1" applyBorder="1" applyAlignment="1" applyProtection="1">
      <alignment vertical="center"/>
    </xf>
    <xf numFmtId="0" fontId="5" fillId="0" borderId="0" xfId="24"/>
    <xf numFmtId="0" fontId="116" fillId="0" borderId="0" xfId="24" applyFont="1" applyAlignment="1">
      <alignment horizontal="right" vertical="center"/>
    </xf>
    <xf numFmtId="0" fontId="155" fillId="0" borderId="0" xfId="24" applyFont="1" applyAlignment="1">
      <alignment horizontal="left" vertical="center"/>
    </xf>
    <xf numFmtId="0" fontId="155" fillId="0" borderId="0" xfId="24" applyFont="1" applyAlignment="1">
      <alignment horizontal="right" vertical="center"/>
    </xf>
    <xf numFmtId="0" fontId="34" fillId="32" borderId="0" xfId="24" applyFont="1" applyFill="1" applyBorder="1" applyAlignment="1">
      <alignment horizontal="center" vertical="center" wrapText="1"/>
    </xf>
    <xf numFmtId="0" fontId="33" fillId="32" borderId="0" xfId="24" applyFont="1" applyFill="1" applyBorder="1" applyAlignment="1">
      <alignment horizontal="center" vertical="center" wrapText="1"/>
    </xf>
    <xf numFmtId="0" fontId="41" fillId="32" borderId="0" xfId="24" applyFont="1" applyFill="1" applyBorder="1" applyAlignment="1">
      <alignment vertical="center" wrapText="1"/>
    </xf>
    <xf numFmtId="0" fontId="42" fillId="32" borderId="0" xfId="24" applyFont="1" applyFill="1" applyBorder="1" applyAlignment="1">
      <alignment horizontal="center" vertical="center" wrapText="1"/>
    </xf>
    <xf numFmtId="0" fontId="154" fillId="32" borderId="0" xfId="24" applyFont="1" applyFill="1" applyBorder="1" applyAlignment="1">
      <alignment horizontal="center" vertical="center" wrapText="1"/>
    </xf>
    <xf numFmtId="0" fontId="154" fillId="32" borderId="0" xfId="24" applyFont="1" applyFill="1" applyBorder="1" applyAlignment="1">
      <alignment horizontal="center" vertical="top" wrapText="1"/>
    </xf>
    <xf numFmtId="0" fontId="42" fillId="3" borderId="0" xfId="24" applyFont="1" applyFill="1" applyBorder="1" applyAlignment="1">
      <alignment vertical="center"/>
    </xf>
    <xf numFmtId="10" fontId="42" fillId="3" borderId="0" xfId="30" applyNumberFormat="1" applyFont="1" applyFill="1" applyBorder="1" applyAlignment="1">
      <alignment horizontal="center" vertical="center"/>
    </xf>
    <xf numFmtId="10" fontId="42" fillId="3" borderId="0" xfId="30" quotePrefix="1" applyNumberFormat="1" applyFont="1" applyFill="1" applyBorder="1" applyAlignment="1">
      <alignment horizontal="center" vertical="center"/>
    </xf>
    <xf numFmtId="0" fontId="51" fillId="0" borderId="0" xfId="24" applyFont="1" applyBorder="1" applyAlignment="1">
      <alignment horizontal="left" vertical="center"/>
    </xf>
    <xf numFmtId="10" fontId="42" fillId="0" borderId="0" xfId="30" applyNumberFormat="1" applyFont="1" applyFill="1" applyBorder="1" applyAlignment="1">
      <alignment horizontal="center" vertical="center"/>
    </xf>
    <xf numFmtId="0" fontId="124" fillId="0" borderId="0" xfId="24" applyFont="1" applyFill="1" applyBorder="1" applyAlignment="1">
      <alignment vertical="top"/>
    </xf>
    <xf numFmtId="0" fontId="124" fillId="0" borderId="0" xfId="24" applyFont="1" applyFill="1" applyBorder="1" applyAlignment="1">
      <alignment vertical="center"/>
    </xf>
    <xf numFmtId="0" fontId="101" fillId="0" borderId="0" xfId="24" applyFont="1" applyFill="1" applyBorder="1" applyAlignment="1">
      <alignment vertical="top"/>
    </xf>
    <xf numFmtId="0" fontId="162" fillId="0" borderId="0" xfId="24" applyFont="1" applyFill="1" applyBorder="1" applyAlignment="1">
      <alignment vertical="center"/>
    </xf>
    <xf numFmtId="0" fontId="116" fillId="0" borderId="0" xfId="24" applyFont="1" applyAlignment="1">
      <alignment horizontal="left" vertical="center"/>
    </xf>
    <xf numFmtId="0" fontId="42" fillId="32" borderId="0" xfId="24" applyFont="1" applyFill="1" applyBorder="1" applyAlignment="1">
      <alignment horizontal="center" vertical="center"/>
    </xf>
    <xf numFmtId="0" fontId="159" fillId="32" borderId="0" xfId="24" applyFont="1" applyFill="1" applyBorder="1" applyAlignment="1">
      <alignment horizontal="center" vertical="center"/>
    </xf>
    <xf numFmtId="0" fontId="54" fillId="6" borderId="0" xfId="24" applyFont="1" applyFill="1" applyBorder="1" applyAlignment="1">
      <alignment vertical="center"/>
    </xf>
    <xf numFmtId="3" fontId="54" fillId="6" borderId="0" xfId="24" applyNumberFormat="1" applyFont="1" applyFill="1" applyBorder="1" applyAlignment="1">
      <alignment vertical="center"/>
    </xf>
    <xf numFmtId="10" fontId="54" fillId="6" borderId="0" xfId="24" applyNumberFormat="1" applyFont="1" applyFill="1" applyBorder="1" applyAlignment="1">
      <alignment horizontal="right" vertical="center"/>
    </xf>
    <xf numFmtId="10" fontId="54" fillId="6" borderId="0" xfId="24" applyNumberFormat="1" applyFont="1" applyFill="1" applyBorder="1" applyAlignment="1">
      <alignment vertical="center"/>
    </xf>
    <xf numFmtId="0" fontId="54" fillId="6" borderId="0" xfId="24" applyFont="1" applyFill="1" applyBorder="1" applyAlignment="1">
      <alignment vertical="center" wrapText="1"/>
    </xf>
    <xf numFmtId="0" fontId="74" fillId="42" borderId="0" xfId="24" applyFont="1" applyFill="1" applyBorder="1" applyAlignment="1">
      <alignment vertical="center"/>
    </xf>
    <xf numFmtId="3" fontId="74" fillId="42" borderId="0" xfId="24" applyNumberFormat="1" applyFont="1" applyFill="1" applyBorder="1" applyAlignment="1">
      <alignment vertical="center"/>
    </xf>
    <xf numFmtId="10" fontId="74" fillId="42" borderId="0" xfId="24" applyNumberFormat="1" applyFont="1" applyFill="1" applyBorder="1" applyAlignment="1">
      <alignment vertical="center"/>
    </xf>
    <xf numFmtId="0" fontId="35" fillId="0" borderId="0" xfId="24" applyFont="1" applyAlignment="1">
      <alignment horizontal="left" vertical="center"/>
    </xf>
    <xf numFmtId="0" fontId="34" fillId="0" borderId="0" xfId="24" applyFont="1" applyAlignment="1">
      <alignment horizontal="left" vertical="center"/>
    </xf>
    <xf numFmtId="0" fontId="42" fillId="0" borderId="0" xfId="24" applyFont="1" applyFill="1" applyAlignment="1">
      <alignment horizontal="left" vertical="center" indent="1"/>
    </xf>
    <xf numFmtId="0" fontId="42" fillId="0" borderId="0" xfId="24" applyFont="1" applyFill="1" applyAlignment="1">
      <alignment horizontal="left" vertical="center" wrapText="1"/>
    </xf>
    <xf numFmtId="168" fontId="13" fillId="0" borderId="0" xfId="24" applyNumberFormat="1" applyFont="1" applyFill="1" applyAlignment="1">
      <alignment horizontal="right" vertical="center" indent="1"/>
    </xf>
    <xf numFmtId="10" fontId="13" fillId="0" borderId="0" xfId="30" applyNumberFormat="1" applyFont="1" applyFill="1" applyAlignment="1">
      <alignment horizontal="right" vertical="center" wrapText="1" indent="1"/>
    </xf>
    <xf numFmtId="0" fontId="123" fillId="0" borderId="0" xfId="24" applyFont="1" applyFill="1" applyAlignment="1">
      <alignment horizontal="right" vertical="center"/>
    </xf>
    <xf numFmtId="0" fontId="119" fillId="0" borderId="0" xfId="24" applyFont="1" applyAlignment="1">
      <alignment horizontal="right" vertical="center"/>
    </xf>
    <xf numFmtId="0" fontId="153" fillId="0" borderId="0" xfId="24" applyFont="1" applyFill="1" applyAlignment="1">
      <alignment horizontal="right" vertical="center"/>
    </xf>
    <xf numFmtId="0" fontId="151" fillId="0" borderId="0" xfId="24" applyFont="1"/>
    <xf numFmtId="0" fontId="34" fillId="32" borderId="0" xfId="24" applyFont="1" applyFill="1" applyBorder="1"/>
    <xf numFmtId="14" fontId="41" fillId="32" borderId="0" xfId="24" applyNumberFormat="1" applyFont="1" applyFill="1" applyBorder="1" applyAlignment="1">
      <alignment horizontal="center" vertical="center"/>
    </xf>
    <xf numFmtId="14" fontId="34" fillId="32" borderId="0" xfId="24" applyNumberFormat="1" applyFont="1" applyFill="1" applyBorder="1" applyAlignment="1">
      <alignment horizontal="center" vertical="center"/>
    </xf>
    <xf numFmtId="14" fontId="155" fillId="32" borderId="0" xfId="24" applyNumberFormat="1" applyFont="1" applyFill="1" applyBorder="1" applyAlignment="1">
      <alignment horizontal="center" vertical="center"/>
    </xf>
    <xf numFmtId="0" fontId="41" fillId="32" borderId="0" xfId="24" applyFont="1" applyFill="1" applyBorder="1" applyAlignment="1">
      <alignment horizontal="center" vertical="center" wrapText="1"/>
    </xf>
    <xf numFmtId="0" fontId="54" fillId="32" borderId="0" xfId="24" applyFont="1" applyFill="1" applyBorder="1" applyAlignment="1">
      <alignment horizontal="center" vertical="center" wrapText="1"/>
    </xf>
    <xf numFmtId="0" fontId="42" fillId="3" borderId="0" xfId="24" applyFont="1" applyFill="1" applyBorder="1" applyAlignment="1">
      <alignment horizontal="center" vertical="center"/>
    </xf>
    <xf numFmtId="3" fontId="42" fillId="3" borderId="0" xfId="24" applyNumberFormat="1" applyFont="1" applyFill="1" applyBorder="1" applyAlignment="1">
      <alignment horizontal="right" vertical="center" indent="2"/>
    </xf>
    <xf numFmtId="0" fontId="41" fillId="33" borderId="0" xfId="24" applyFont="1" applyFill="1" applyBorder="1" applyAlignment="1">
      <alignment horizontal="left" vertical="center" wrapText="1" indent="2"/>
    </xf>
    <xf numFmtId="3" fontId="41" fillId="33" borderId="0" xfId="24" applyNumberFormat="1" applyFont="1" applyFill="1" applyBorder="1" applyAlignment="1">
      <alignment horizontal="right" vertical="center" indent="2"/>
    </xf>
    <xf numFmtId="0" fontId="5" fillId="0" borderId="0" xfId="24" applyFill="1"/>
    <xf numFmtId="0" fontId="148" fillId="0" borderId="0" xfId="24" applyFont="1" applyFill="1" applyAlignment="1"/>
    <xf numFmtId="0" fontId="148" fillId="0" borderId="0" xfId="24" applyFont="1" applyFill="1" applyAlignment="1">
      <alignment vertical="center"/>
    </xf>
    <xf numFmtId="0" fontId="34" fillId="0" borderId="0" xfId="24" applyFont="1" applyAlignment="1">
      <alignment horizontal="right" vertical="center"/>
    </xf>
    <xf numFmtId="0" fontId="42" fillId="41" borderId="0" xfId="24" applyFont="1" applyFill="1" applyBorder="1" applyAlignment="1">
      <alignment horizontal="center" vertical="center"/>
    </xf>
    <xf numFmtId="0" fontId="235" fillId="41" borderId="0" xfId="24" applyFont="1" applyFill="1" applyBorder="1" applyAlignment="1">
      <alignment horizontal="center" vertical="center"/>
    </xf>
    <xf numFmtId="0" fontId="54" fillId="3" borderId="0" xfId="24" applyFont="1" applyFill="1" applyBorder="1" applyAlignment="1">
      <alignment vertical="center"/>
    </xf>
    <xf numFmtId="3" fontId="54" fillId="3" borderId="0" xfId="24" applyNumberFormat="1" applyFont="1" applyFill="1" applyBorder="1" applyAlignment="1">
      <alignment horizontal="right" vertical="center" indent="2"/>
    </xf>
    <xf numFmtId="10" fontId="54" fillId="3" borderId="0" xfId="24" applyNumberFormat="1" applyFont="1" applyFill="1" applyBorder="1" applyAlignment="1">
      <alignment vertical="center"/>
    </xf>
    <xf numFmtId="3" fontId="54" fillId="3" borderId="0" xfId="24" applyNumberFormat="1" applyFont="1" applyFill="1" applyBorder="1" applyAlignment="1">
      <alignment vertical="center"/>
    </xf>
    <xf numFmtId="10" fontId="54" fillId="3" borderId="0" xfId="24" applyNumberFormat="1" applyFont="1" applyFill="1" applyBorder="1" applyAlignment="1">
      <alignment horizontal="right" vertical="center"/>
    </xf>
    <xf numFmtId="0" fontId="36" fillId="42" borderId="0" xfId="24" applyFont="1" applyFill="1" applyBorder="1" applyAlignment="1">
      <alignment vertical="center"/>
    </xf>
    <xf numFmtId="3" fontId="36" fillId="42" borderId="0" xfId="24" applyNumberFormat="1" applyFont="1" applyFill="1" applyBorder="1" applyAlignment="1">
      <alignment horizontal="right" vertical="center" indent="2"/>
    </xf>
    <xf numFmtId="10" fontId="36" fillId="42" borderId="0" xfId="24" applyNumberFormat="1" applyFont="1" applyFill="1" applyBorder="1" applyAlignment="1">
      <alignment vertical="center"/>
    </xf>
    <xf numFmtId="3" fontId="36" fillId="42" borderId="0" xfId="24" applyNumberFormat="1" applyFont="1" applyFill="1" applyBorder="1" applyAlignment="1">
      <alignment vertical="center"/>
    </xf>
    <xf numFmtId="0" fontId="52" fillId="0" borderId="0" xfId="24" applyFont="1" applyAlignment="1">
      <alignment horizontal="left" vertical="center"/>
    </xf>
    <xf numFmtId="0" fontId="119" fillId="0" borderId="0" xfId="24" applyFont="1" applyFill="1" applyAlignment="1">
      <alignment vertical="center" wrapText="1"/>
    </xf>
    <xf numFmtId="0" fontId="119" fillId="0" borderId="0" xfId="24" applyFont="1" applyFill="1" applyAlignment="1">
      <alignment horizontal="center" vertical="center"/>
    </xf>
    <xf numFmtId="0" fontId="41" fillId="0" borderId="0" xfId="24" applyFont="1" applyFill="1" applyAlignment="1">
      <alignment horizontal="center" vertical="center" wrapText="1"/>
    </xf>
    <xf numFmtId="0" fontId="16" fillId="0" borderId="0" xfId="24" applyFont="1" applyAlignment="1">
      <alignment horizontal="left" vertical="center"/>
    </xf>
    <xf numFmtId="0" fontId="209" fillId="0" borderId="0" xfId="24" applyFont="1" applyAlignment="1">
      <alignment horizontal="left" vertical="center"/>
    </xf>
    <xf numFmtId="0" fontId="119" fillId="32" borderId="0" xfId="24" applyFont="1" applyFill="1" applyAlignment="1">
      <alignment horizontal="center" vertical="center"/>
    </xf>
    <xf numFmtId="0" fontId="155" fillId="32" borderId="0" xfId="24" applyFont="1" applyFill="1" applyAlignment="1">
      <alignment horizontal="center" vertical="center"/>
    </xf>
    <xf numFmtId="0" fontId="219" fillId="32" borderId="0" xfId="24" applyFont="1" applyFill="1" applyBorder="1" applyAlignment="1">
      <alignment horizontal="center" vertical="center" wrapText="1"/>
    </xf>
    <xf numFmtId="10" fontId="54" fillId="3" borderId="0" xfId="30" applyNumberFormat="1" applyFont="1" applyFill="1" applyBorder="1" applyAlignment="1" applyProtection="1">
      <alignment horizontal="center" vertical="center"/>
    </xf>
    <xf numFmtId="0" fontId="54" fillId="3" borderId="0" xfId="24" applyFont="1" applyFill="1" applyAlignment="1">
      <alignment vertical="center"/>
    </xf>
    <xf numFmtId="0" fontId="33" fillId="32" borderId="0" xfId="0" applyFont="1" applyFill="1" applyBorder="1" applyAlignment="1">
      <alignment horizontal="center" vertical="center" wrapText="1"/>
    </xf>
    <xf numFmtId="0" fontId="44" fillId="0" borderId="0" xfId="0" applyFont="1" applyFill="1" applyAlignment="1">
      <alignment horizontal="left" vertical="center"/>
    </xf>
    <xf numFmtId="0" fontId="16" fillId="0" borderId="0" xfId="0" applyFont="1" applyFill="1" applyAlignment="1">
      <alignment horizontal="left"/>
    </xf>
    <xf numFmtId="0" fontId="94" fillId="0" borderId="0" xfId="0" applyFont="1" applyFill="1" applyBorder="1" applyAlignment="1">
      <alignment vertical="center" wrapText="1"/>
    </xf>
    <xf numFmtId="3" fontId="42" fillId="0" borderId="0" xfId="1" applyNumberFormat="1" applyFont="1" applyFill="1" applyAlignment="1">
      <alignment horizontal="right" vertical="center"/>
    </xf>
    <xf numFmtId="10" fontId="54" fillId="0" borderId="0" xfId="1" applyNumberFormat="1" applyFont="1" applyFill="1" applyAlignment="1">
      <alignment horizontal="right" vertical="center"/>
    </xf>
    <xf numFmtId="10" fontId="41" fillId="33" borderId="0" xfId="0" applyNumberFormat="1" applyFont="1" applyFill="1" applyBorder="1" applyAlignment="1">
      <alignment horizontal="right" vertical="center" indent="1"/>
    </xf>
    <xf numFmtId="0" fontId="42" fillId="0" borderId="0" xfId="24" applyFont="1" applyFill="1" applyAlignment="1">
      <alignment horizontal="left" vertical="center"/>
    </xf>
    <xf numFmtId="10" fontId="42" fillId="3" borderId="0" xfId="4"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2"/>
    </xf>
    <xf numFmtId="0" fontId="40" fillId="32" borderId="0" xfId="24" applyFont="1" applyFill="1" applyAlignment="1">
      <alignment horizontal="center" vertical="center" wrapText="1"/>
    </xf>
    <xf numFmtId="10" fontId="112" fillId="3" borderId="0" xfId="4" applyNumberFormat="1" applyFont="1" applyFill="1" applyAlignment="1">
      <alignment vertical="center"/>
    </xf>
    <xf numFmtId="0" fontId="0" fillId="0" borderId="0" xfId="0"/>
    <xf numFmtId="4" fontId="94" fillId="0" borderId="0" xfId="0" applyNumberFormat="1" applyFont="1" applyAlignment="1">
      <alignment vertical="center"/>
    </xf>
    <xf numFmtId="0" fontId="96" fillId="0" borderId="0" xfId="0" applyFont="1" applyAlignment="1">
      <alignment vertical="center"/>
    </xf>
    <xf numFmtId="0" fontId="248" fillId="0" borderId="0" xfId="0" applyFont="1" applyAlignment="1">
      <alignment vertical="center"/>
    </xf>
    <xf numFmtId="3" fontId="4" fillId="0" borderId="0" xfId="0" applyNumberFormat="1" applyFont="1" applyFill="1" applyAlignment="1">
      <alignment vertical="center"/>
    </xf>
    <xf numFmtId="0" fontId="249" fillId="0" borderId="0" xfId="0" applyFont="1" applyAlignment="1">
      <alignment vertical="center"/>
    </xf>
    <xf numFmtId="10" fontId="112" fillId="0" borderId="0" xfId="0" applyNumberFormat="1" applyFont="1" applyAlignment="1">
      <alignment vertical="center"/>
    </xf>
    <xf numFmtId="0" fontId="166" fillId="0" borderId="0" xfId="0" applyFont="1" applyAlignment="1">
      <alignment horizontal="left" vertical="center" wrapText="1"/>
    </xf>
    <xf numFmtId="0" fontId="79" fillId="0" borderId="0" xfId="0" applyFont="1" applyAlignment="1">
      <alignment horizontal="left" vertical="center" wrapText="1"/>
    </xf>
    <xf numFmtId="0" fontId="34" fillId="3" borderId="0" xfId="20" applyFont="1" applyFill="1" applyBorder="1" applyAlignment="1">
      <alignment horizontal="center" vertical="center" wrapText="1"/>
    </xf>
    <xf numFmtId="0" fontId="41" fillId="12" borderId="0" xfId="3" applyFont="1" applyFill="1" applyBorder="1" applyAlignment="1">
      <alignment horizontal="center" vertical="center" wrapText="1"/>
    </xf>
    <xf numFmtId="0" fontId="50" fillId="0" borderId="0" xfId="3" applyFont="1" applyAlignment="1">
      <alignment vertical="center"/>
    </xf>
    <xf numFmtId="0" fontId="201" fillId="0" borderId="0" xfId="0" applyNumberFormat="1" applyFont="1" applyFill="1" applyBorder="1" applyAlignment="1">
      <alignment vertical="center"/>
    </xf>
    <xf numFmtId="0" fontId="216" fillId="0" borderId="0" xfId="0" applyNumberFormat="1" applyFont="1" applyFill="1" applyBorder="1" applyAlignment="1">
      <alignment vertical="center"/>
    </xf>
    <xf numFmtId="14" fontId="54" fillId="3" borderId="0" xfId="30" applyNumberFormat="1" applyFont="1" applyFill="1" applyBorder="1" applyAlignment="1" applyProtection="1">
      <alignment horizontal="right" vertical="center"/>
    </xf>
    <xf numFmtId="14" fontId="42" fillId="3" borderId="0" xfId="30" applyNumberFormat="1" applyFont="1" applyFill="1" applyBorder="1" applyAlignment="1">
      <alignment horizontal="right" vertical="center"/>
    </xf>
    <xf numFmtId="0" fontId="35" fillId="0" borderId="0" xfId="0" applyFont="1" applyFill="1" applyBorder="1" applyAlignment="1">
      <alignment horizontal="center" vertical="center" wrapText="1"/>
    </xf>
    <xf numFmtId="0" fontId="130" fillId="3" borderId="0" xfId="0" applyFont="1" applyFill="1" applyBorder="1" applyAlignment="1">
      <alignment horizontal="left" vertical="center" wrapText="1" indent="2"/>
    </xf>
    <xf numFmtId="0" fontId="89" fillId="3" borderId="0" xfId="0" applyFont="1" applyFill="1" applyBorder="1" applyAlignment="1">
      <alignment vertical="center" wrapText="1"/>
    </xf>
    <xf numFmtId="177" fontId="130" fillId="3" borderId="0" xfId="0" applyNumberFormat="1" applyFont="1" applyFill="1" applyBorder="1" applyAlignment="1">
      <alignment horizontal="right" vertical="center" indent="1"/>
    </xf>
    <xf numFmtId="0" fontId="180" fillId="3"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16" fillId="3" borderId="0" xfId="0" applyFont="1" applyFill="1" applyBorder="1" applyAlignment="1">
      <alignment horizontal="left" vertical="center" wrapText="1" indent="1"/>
    </xf>
    <xf numFmtId="0" fontId="153" fillId="3" borderId="0" xfId="0" applyFont="1" applyFill="1" applyBorder="1" applyAlignment="1">
      <alignment horizontal="left" vertical="center" wrapText="1" indent="1"/>
    </xf>
    <xf numFmtId="0" fontId="113" fillId="3" borderId="0" xfId="0" applyFont="1" applyFill="1" applyBorder="1" applyAlignment="1">
      <alignment horizontal="center" vertical="center"/>
    </xf>
    <xf numFmtId="0" fontId="15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4" fillId="3" borderId="0" xfId="0" applyFont="1" applyFill="1" applyBorder="1" applyAlignment="1">
      <alignment horizontal="center" vertical="center" wrapText="1"/>
    </xf>
    <xf numFmtId="0" fontId="115" fillId="3" borderId="0" xfId="0" applyFont="1" applyFill="1" applyBorder="1" applyAlignment="1">
      <alignment horizontal="center" vertical="center"/>
    </xf>
    <xf numFmtId="0" fontId="113" fillId="3" borderId="0" xfId="0" applyFont="1" applyFill="1" applyBorder="1" applyAlignment="1">
      <alignment horizontal="center" vertical="center" wrapText="1"/>
    </xf>
    <xf numFmtId="0" fontId="179" fillId="3" borderId="0" xfId="0" applyFont="1" applyFill="1" applyBorder="1" applyAlignment="1">
      <alignment horizontal="center" vertical="center"/>
    </xf>
    <xf numFmtId="0" fontId="16" fillId="32" borderId="0" xfId="27" applyFont="1" applyFill="1" applyAlignment="1" applyProtection="1">
      <alignment horizontal="center" vertical="center" wrapText="1"/>
    </xf>
    <xf numFmtId="0" fontId="16" fillId="32" borderId="0" xfId="27" applyFont="1" applyFill="1" applyAlignment="1" applyProtection="1">
      <alignment horizontal="center" vertical="center"/>
    </xf>
    <xf numFmtId="0" fontId="13"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xf>
    <xf numFmtId="10" fontId="98" fillId="35" borderId="0" xfId="0" applyNumberFormat="1" applyFont="1" applyFill="1" applyBorder="1" applyAlignment="1">
      <alignment horizontal="center" vertical="center"/>
    </xf>
    <xf numFmtId="3" fontId="98" fillId="35" borderId="0" xfId="0" applyNumberFormat="1" applyFont="1" applyFill="1" applyBorder="1" applyAlignment="1">
      <alignment horizontal="center" vertical="center"/>
    </xf>
    <xf numFmtId="0" fontId="132"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0" fontId="96" fillId="32" borderId="0" xfId="0" applyFont="1" applyFill="1" applyBorder="1" applyAlignment="1">
      <alignment horizontal="center" vertical="center" wrapText="1"/>
    </xf>
    <xf numFmtId="0" fontId="138" fillId="34" borderId="0" xfId="0" applyFont="1" applyFill="1" applyBorder="1" applyAlignment="1">
      <alignment horizontal="left" vertical="center" wrapText="1"/>
    </xf>
    <xf numFmtId="0" fontId="33" fillId="32" borderId="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128" fillId="9"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5" fillId="0"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0" fillId="0" borderId="0" xfId="0" applyFill="1" applyAlignment="1">
      <alignment horizontal="center" vertical="center" wrapText="1"/>
    </xf>
    <xf numFmtId="180" fontId="42" fillId="32" borderId="0" xfId="27" applyNumberFormat="1" applyFont="1" applyFill="1" applyBorder="1" applyAlignment="1" applyProtection="1">
      <alignment horizontal="center" vertical="center" wrapText="1"/>
      <protection locked="0"/>
    </xf>
    <xf numFmtId="180" fontId="41" fillId="32" borderId="0" xfId="27" applyNumberFormat="1" applyFont="1" applyFill="1" applyBorder="1" applyAlignment="1" applyProtection="1">
      <alignment horizontal="center" vertical="center" wrapText="1"/>
      <protection locked="0"/>
    </xf>
    <xf numFmtId="0" fontId="41" fillId="32" borderId="0" xfId="27" applyFont="1" applyFill="1" applyAlignment="1" applyProtection="1">
      <alignment horizontal="center" vertical="center" wrapText="1"/>
      <protection locked="0"/>
    </xf>
    <xf numFmtId="0" fontId="16" fillId="32" borderId="0" xfId="27" applyFont="1" applyFill="1" applyBorder="1" applyAlignment="1" applyProtection="1">
      <alignment horizontal="center" vertical="center" wrapText="1"/>
      <protection locked="0"/>
    </xf>
    <xf numFmtId="0" fontId="122" fillId="2" borderId="0" xfId="0" applyFont="1" applyFill="1" applyBorder="1" applyAlignment="1">
      <alignment horizontal="left" vertical="top" wrapText="1"/>
    </xf>
    <xf numFmtId="0" fontId="162"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154" fillId="32" borderId="0" xfId="0" applyFont="1" applyFill="1" applyAlignment="1">
      <alignment horizontal="center" vertical="center" wrapText="1"/>
    </xf>
    <xf numFmtId="0" fontId="34" fillId="32" borderId="0" xfId="0" applyFont="1" applyFill="1" applyBorder="1" applyAlignment="1">
      <alignment horizontal="center" vertical="center"/>
    </xf>
    <xf numFmtId="0" fontId="34" fillId="32" borderId="0" xfId="0" applyFont="1" applyFill="1" applyAlignment="1">
      <alignment horizontal="center" vertical="center" wrapText="1"/>
    </xf>
    <xf numFmtId="0" fontId="41" fillId="32" borderId="0" xfId="0" applyFont="1" applyFill="1" applyBorder="1" applyAlignment="1">
      <alignment horizontal="center" vertical="center"/>
    </xf>
    <xf numFmtId="0" fontId="79" fillId="0" borderId="0" xfId="0" applyFont="1" applyFill="1" applyBorder="1" applyAlignment="1">
      <alignment horizontal="left" vertical="center" wrapText="1"/>
    </xf>
    <xf numFmtId="0" fontId="167" fillId="0" borderId="0" xfId="0" applyFont="1" applyFill="1" applyBorder="1" applyAlignment="1">
      <alignment horizontal="left" vertical="center" wrapText="1"/>
    </xf>
    <xf numFmtId="0" fontId="33" fillId="32" borderId="0" xfId="0" applyFont="1" applyFill="1" applyBorder="1" applyAlignment="1">
      <alignment horizontal="center" vertical="center" wrapText="1"/>
    </xf>
    <xf numFmtId="0" fontId="167"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41" fillId="32" borderId="0" xfId="0" applyFont="1" applyFill="1" applyBorder="1" applyAlignment="1">
      <alignment horizontal="center" vertical="center" wrapText="1"/>
    </xf>
    <xf numFmtId="0" fontId="16" fillId="32" borderId="0" xfId="0" applyFont="1" applyFill="1" applyBorder="1" applyAlignment="1">
      <alignment horizontal="center" vertical="center" wrapText="1"/>
    </xf>
    <xf numFmtId="0" fontId="25" fillId="32" borderId="0" xfId="0" applyFont="1" applyFill="1" applyBorder="1" applyAlignment="1">
      <alignment horizontal="center" vertical="center" wrapText="1"/>
    </xf>
    <xf numFmtId="2" fontId="56" fillId="32" borderId="0" xfId="0" applyNumberFormat="1" applyFont="1" applyFill="1" applyBorder="1" applyAlignment="1">
      <alignment horizontal="center" vertical="center" wrapText="1"/>
    </xf>
    <xf numFmtId="0" fontId="42" fillId="32" borderId="0" xfId="0" applyFont="1" applyFill="1" applyAlignment="1">
      <alignment horizontal="center" vertical="center"/>
    </xf>
    <xf numFmtId="0" fontId="16" fillId="0" borderId="0" xfId="0" applyFont="1" applyFill="1" applyBorder="1" applyAlignment="1">
      <alignment horizontal="center" vertical="center" wrapText="1"/>
    </xf>
    <xf numFmtId="0" fontId="12" fillId="0" borderId="0" xfId="0" applyFont="1" applyFill="1" applyAlignment="1">
      <alignment horizontal="center" vertical="center"/>
    </xf>
    <xf numFmtId="0" fontId="41" fillId="32" borderId="0" xfId="0" applyFont="1" applyFill="1" applyAlignment="1">
      <alignment horizontal="center" vertical="center"/>
    </xf>
    <xf numFmtId="0" fontId="41" fillId="0" borderId="0" xfId="0" applyFont="1" applyFill="1" applyAlignment="1">
      <alignment horizontal="center" vertical="center"/>
    </xf>
    <xf numFmtId="0" fontId="54" fillId="32" borderId="0" xfId="0" applyFont="1" applyFill="1" applyAlignment="1">
      <alignment horizontal="center" vertical="center" wrapText="1"/>
    </xf>
    <xf numFmtId="0" fontId="41" fillId="32" borderId="0" xfId="0" applyFont="1" applyFill="1" applyAlignment="1">
      <alignment horizontal="center" vertical="center" wrapText="1"/>
    </xf>
    <xf numFmtId="0" fontId="16" fillId="32" borderId="0" xfId="0" applyFont="1" applyFill="1" applyAlignment="1">
      <alignment horizontal="center" vertical="center" wrapText="1"/>
    </xf>
    <xf numFmtId="14" fontId="41" fillId="32" borderId="0" xfId="0" applyNumberFormat="1" applyFont="1" applyFill="1" applyAlignment="1">
      <alignment horizontal="center" vertical="center" wrapText="1"/>
    </xf>
    <xf numFmtId="0" fontId="71" fillId="32" borderId="0" xfId="0" applyFont="1" applyFill="1" applyAlignment="1">
      <alignment horizontal="center" vertical="center"/>
    </xf>
    <xf numFmtId="14" fontId="16" fillId="32" borderId="0" xfId="0" applyNumberFormat="1" applyFont="1" applyFill="1" applyAlignment="1">
      <alignment horizontal="center" vertical="center" wrapText="1"/>
    </xf>
    <xf numFmtId="0" fontId="41" fillId="32" borderId="0" xfId="24" applyFont="1" applyFill="1" applyBorder="1" applyAlignment="1">
      <alignment horizontal="center" vertical="center" wrapText="1"/>
    </xf>
    <xf numFmtId="0" fontId="42" fillId="32" borderId="0" xfId="0" applyFont="1" applyFill="1" applyBorder="1" applyAlignment="1">
      <alignment horizontal="center" vertical="center" wrapText="1"/>
    </xf>
    <xf numFmtId="0" fontId="25" fillId="32" borderId="0" xfId="0" applyFont="1" applyFill="1" applyBorder="1" applyAlignment="1">
      <alignment horizontal="center" vertical="center"/>
    </xf>
    <xf numFmtId="0" fontId="12" fillId="32" borderId="0" xfId="0" applyFont="1" applyFill="1" applyAlignment="1">
      <alignment horizontal="center" vertical="center"/>
    </xf>
    <xf numFmtId="14" fontId="42" fillId="32" borderId="0" xfId="0" applyNumberFormat="1" applyFont="1" applyFill="1" applyBorder="1" applyAlignment="1">
      <alignment horizontal="center" vertical="center"/>
    </xf>
    <xf numFmtId="0" fontId="42" fillId="32" borderId="0" xfId="0" applyFont="1" applyFill="1" applyAlignment="1">
      <alignment horizontal="center" vertical="center" wrapText="1"/>
    </xf>
    <xf numFmtId="0" fontId="173" fillId="32" borderId="0" xfId="0" applyFont="1" applyFill="1" applyAlignment="1">
      <alignment horizontal="center" vertical="center"/>
    </xf>
    <xf numFmtId="14" fontId="154" fillId="32" borderId="0" xfId="0" applyNumberFormat="1" applyFont="1" applyFill="1" applyBorder="1" applyAlignment="1">
      <alignment horizontal="center" vertical="center"/>
    </xf>
    <xf numFmtId="2" fontId="33"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2" fillId="32" borderId="0" xfId="24" applyFont="1" applyFill="1" applyBorder="1" applyAlignment="1" applyProtection="1">
      <alignment horizontal="center" vertical="center" wrapText="1" readingOrder="1"/>
      <protection locked="0"/>
    </xf>
    <xf numFmtId="0" fontId="34" fillId="0" borderId="0" xfId="0" applyFont="1" applyFill="1" applyBorder="1" applyAlignment="1">
      <alignment horizontal="center" vertical="center" wrapText="1"/>
    </xf>
    <xf numFmtId="0" fontId="0" fillId="0" borderId="0" xfId="0" applyFill="1" applyAlignment="1">
      <alignment wrapText="1"/>
    </xf>
    <xf numFmtId="14" fontId="235" fillId="41" borderId="0" xfId="24" applyNumberFormat="1" applyFont="1" applyFill="1" applyBorder="1" applyAlignment="1">
      <alignment horizontal="center" vertical="center"/>
    </xf>
    <xf numFmtId="0" fontId="16" fillId="32" borderId="0" xfId="24" applyFont="1" applyFill="1" applyBorder="1" applyAlignment="1">
      <alignment horizontal="center" vertical="center" wrapText="1"/>
    </xf>
    <xf numFmtId="0" fontId="41" fillId="32" borderId="0" xfId="24" applyFont="1" applyFill="1" applyAlignment="1">
      <alignment horizontal="center" vertical="center"/>
    </xf>
    <xf numFmtId="0" fontId="33" fillId="0" borderId="0" xfId="0" applyFont="1" applyFill="1" applyAlignment="1">
      <alignment horizontal="center" vertical="center" wrapText="1"/>
    </xf>
    <xf numFmtId="0" fontId="42" fillId="41" borderId="0" xfId="24" applyFont="1" applyFill="1" applyBorder="1" applyAlignment="1">
      <alignment horizontal="center" vertical="center" wrapText="1"/>
    </xf>
    <xf numFmtId="0" fontId="25" fillId="41" borderId="0" xfId="24" applyFont="1" applyFill="1" applyBorder="1" applyAlignment="1">
      <alignment horizontal="center" vertical="center"/>
    </xf>
    <xf numFmtId="0" fontId="54"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xf>
    <xf numFmtId="14" fontId="240" fillId="41" borderId="0" xfId="24" applyNumberFormat="1" applyFont="1" applyFill="1" applyBorder="1" applyAlignment="1">
      <alignment horizontal="center" vertical="center"/>
    </xf>
    <xf numFmtId="0" fontId="240"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wrapText="1"/>
    </xf>
    <xf numFmtId="0" fontId="42" fillId="32" borderId="0" xfId="24" applyFont="1" applyFill="1" applyBorder="1" applyAlignment="1">
      <alignment horizontal="center" vertical="center" wrapText="1"/>
    </xf>
    <xf numFmtId="14" fontId="233" fillId="41" borderId="0" xfId="24" applyNumberFormat="1" applyFont="1" applyFill="1" applyBorder="1" applyAlignment="1">
      <alignment horizontal="center" vertical="center"/>
    </xf>
    <xf numFmtId="0" fontId="71" fillId="0" borderId="0" xfId="24" applyFont="1" applyAlignment="1">
      <alignment horizontal="left" vertical="center" wrapText="1"/>
    </xf>
    <xf numFmtId="0" fontId="168" fillId="0" borderId="0" xfId="24" applyFont="1" applyAlignment="1">
      <alignment horizontal="left" vertical="center" wrapText="1"/>
    </xf>
    <xf numFmtId="0" fontId="71" fillId="0" borderId="0" xfId="24" applyFont="1" applyAlignment="1">
      <alignment horizontal="right" vertical="center" wrapText="1"/>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42" fillId="7" borderId="0" xfId="0" applyFont="1" applyFill="1" applyAlignment="1">
      <alignment horizontal="center" vertical="center" wrapText="1"/>
    </xf>
    <xf numFmtId="0" fontId="16" fillId="12" borderId="0" xfId="3" applyFont="1" applyFill="1" applyBorder="1" applyAlignment="1">
      <alignment horizontal="center" vertical="center" wrapText="1"/>
    </xf>
    <xf numFmtId="0" fontId="41" fillId="12" borderId="0" xfId="3" applyFont="1" applyFill="1" applyBorder="1" applyAlignment="1">
      <alignment horizontal="center" vertical="center" wrapText="1"/>
    </xf>
    <xf numFmtId="0" fontId="33" fillId="15" borderId="0" xfId="3" applyFont="1" applyFill="1" applyBorder="1" applyAlignment="1">
      <alignment horizontal="center" vertical="center" wrapText="1"/>
    </xf>
    <xf numFmtId="172" fontId="16" fillId="15" borderId="0" xfId="3" applyNumberFormat="1" applyFont="1" applyFill="1" applyBorder="1" applyAlignment="1">
      <alignment horizontal="center" vertical="center"/>
    </xf>
    <xf numFmtId="0" fontId="16" fillId="12" borderId="0" xfId="3" applyFont="1" applyFill="1" applyBorder="1" applyAlignment="1">
      <alignment horizontal="center" vertical="center"/>
    </xf>
    <xf numFmtId="0" fontId="119" fillId="16" borderId="0" xfId="3" applyFont="1" applyFill="1" applyBorder="1" applyAlignment="1">
      <alignment horizontal="center" vertical="center" wrapText="1"/>
    </xf>
    <xf numFmtId="0" fontId="119" fillId="16" borderId="7" xfId="3" applyFont="1" applyFill="1" applyBorder="1" applyAlignment="1">
      <alignment horizontal="center" vertical="center" wrapText="1"/>
    </xf>
    <xf numFmtId="0" fontId="119" fillId="16" borderId="0" xfId="28" applyFont="1" applyFill="1" applyBorder="1" applyAlignment="1">
      <alignment horizontal="center" vertical="center" wrapText="1"/>
    </xf>
    <xf numFmtId="0" fontId="116" fillId="16" borderId="0" xfId="3" applyFont="1" applyFill="1" applyAlignment="1">
      <alignment horizontal="center" vertical="center"/>
    </xf>
    <xf numFmtId="0" fontId="116" fillId="16" borderId="7" xfId="3" applyFont="1" applyFill="1" applyBorder="1" applyAlignment="1">
      <alignment horizontal="center" vertical="center" wrapText="1"/>
    </xf>
    <xf numFmtId="0" fontId="116" fillId="16" borderId="1" xfId="3" applyFont="1" applyFill="1" applyBorder="1" applyAlignment="1">
      <alignment horizontal="center" vertical="center" wrapText="1"/>
    </xf>
    <xf numFmtId="0" fontId="116" fillId="16" borderId="2" xfId="3" applyFont="1" applyFill="1" applyBorder="1" applyAlignment="1">
      <alignment horizontal="center" vertical="center" wrapText="1"/>
    </xf>
    <xf numFmtId="0" fontId="116" fillId="16" borderId="3" xfId="3" applyFont="1" applyFill="1" applyBorder="1" applyAlignment="1">
      <alignment horizontal="center" vertical="center" wrapText="1"/>
    </xf>
    <xf numFmtId="0" fontId="119" fillId="16" borderId="5" xfId="3" applyFont="1" applyFill="1" applyBorder="1" applyAlignment="1">
      <alignment horizontal="center" vertical="center" wrapText="1"/>
    </xf>
    <xf numFmtId="0" fontId="119" fillId="16" borderId="9" xfId="3" applyFont="1" applyFill="1" applyBorder="1" applyAlignment="1">
      <alignment horizontal="center" vertical="center" wrapText="1"/>
    </xf>
    <xf numFmtId="0" fontId="119" fillId="0" borderId="0" xfId="0" applyFont="1" applyAlignment="1">
      <alignment horizontal="left" vertical="top" wrapText="1"/>
    </xf>
    <xf numFmtId="0" fontId="118" fillId="37" borderId="0" xfId="0" applyFont="1" applyFill="1" applyAlignment="1">
      <alignment horizontal="center" vertical="center"/>
    </xf>
    <xf numFmtId="0" fontId="41" fillId="11" borderId="0" xfId="0" applyFont="1" applyFill="1" applyBorder="1" applyAlignment="1">
      <alignment horizontal="center"/>
    </xf>
    <xf numFmtId="0" fontId="71" fillId="0" borderId="0" xfId="0" applyFont="1" applyBorder="1" applyAlignment="1">
      <alignment horizontal="center" vertical="center"/>
    </xf>
    <xf numFmtId="0" fontId="157" fillId="0" borderId="0" xfId="0" applyFont="1" applyBorder="1" applyAlignment="1">
      <alignment horizontal="center" vertical="center"/>
    </xf>
    <xf numFmtId="0" fontId="33" fillId="11" borderId="0" xfId="0" applyFont="1" applyFill="1" applyBorder="1" applyAlignment="1">
      <alignment horizontal="center" vertical="center" wrapText="1"/>
    </xf>
    <xf numFmtId="0" fontId="33"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4" fillId="11" borderId="0" xfId="0" applyNumberFormat="1" applyFont="1" applyFill="1" applyBorder="1" applyAlignment="1">
      <alignment horizontal="center" vertical="center" wrapText="1"/>
    </xf>
    <xf numFmtId="0" fontId="33" fillId="11" borderId="0" xfId="0" applyFont="1" applyFill="1" applyBorder="1" applyAlignment="1" applyProtection="1">
      <alignment horizontal="center" vertical="center" wrapText="1"/>
      <protection locked="0"/>
    </xf>
    <xf numFmtId="0" fontId="33" fillId="11" borderId="0" xfId="0" applyFont="1" applyFill="1" applyBorder="1" applyAlignment="1" applyProtection="1">
      <alignment horizontal="center" vertical="center"/>
      <protection locked="0"/>
    </xf>
    <xf numFmtId="0" fontId="166" fillId="0" borderId="0" xfId="0" applyFont="1" applyAlignment="1">
      <alignment horizontal="left" vertical="center" wrapText="1"/>
    </xf>
    <xf numFmtId="0" fontId="166" fillId="0" borderId="0" xfId="0" applyFont="1" applyAlignment="1">
      <alignment horizontal="left" vertical="top" wrapText="1"/>
    </xf>
    <xf numFmtId="0" fontId="79" fillId="0" borderId="0" xfId="0" applyFont="1" applyAlignment="1">
      <alignment horizontal="left" vertical="center" wrapText="1"/>
    </xf>
    <xf numFmtId="0" fontId="42" fillId="0" borderId="0" xfId="3" applyFont="1" applyFill="1" applyBorder="1" applyAlignment="1">
      <alignment horizontal="center" vertical="center" wrapText="1"/>
    </xf>
    <xf numFmtId="0" fontId="42" fillId="19" borderId="0" xfId="3" applyFont="1" applyFill="1" applyBorder="1" applyAlignment="1">
      <alignment horizontal="right" vertical="center" wrapText="1"/>
    </xf>
    <xf numFmtId="0" fontId="33" fillId="3" borderId="0" xfId="22" applyFont="1" applyFill="1" applyBorder="1" applyAlignment="1">
      <alignment horizontal="right" vertical="center" wrapText="1"/>
    </xf>
    <xf numFmtId="0" fontId="34" fillId="0" borderId="0" xfId="0" applyFont="1" applyFill="1" applyAlignment="1">
      <alignment horizontal="left" vertical="top" wrapText="1"/>
    </xf>
    <xf numFmtId="0" fontId="52" fillId="0" borderId="0" xfId="0" applyFont="1" applyFill="1" applyBorder="1" applyAlignment="1">
      <alignment horizontal="left" vertical="center" wrapText="1" readingOrder="1"/>
    </xf>
    <xf numFmtId="0" fontId="42" fillId="19" borderId="0" xfId="0" applyFont="1" applyFill="1" applyBorder="1" applyAlignment="1">
      <alignment horizontal="center" vertical="center" wrapText="1"/>
    </xf>
    <xf numFmtId="0" fontId="118" fillId="19" borderId="0" xfId="0" applyFont="1" applyFill="1" applyBorder="1" applyAlignment="1">
      <alignment horizontal="center" vertical="center"/>
    </xf>
    <xf numFmtId="0" fontId="42" fillId="19" borderId="0" xfId="3" applyFont="1" applyFill="1" applyBorder="1" applyAlignment="1">
      <alignment horizontal="center" vertical="center" wrapText="1"/>
    </xf>
    <xf numFmtId="0" fontId="42" fillId="19" borderId="8" xfId="0" applyFont="1" applyFill="1" applyBorder="1" applyAlignment="1">
      <alignment horizontal="center" vertical="center" wrapText="1"/>
    </xf>
    <xf numFmtId="0" fontId="42" fillId="19" borderId="0" xfId="0" applyFont="1" applyFill="1" applyAlignment="1">
      <alignment horizontal="center" vertical="center" wrapText="1"/>
    </xf>
    <xf numFmtId="0" fontId="34" fillId="19" borderId="0" xfId="3" applyFont="1" applyFill="1" applyBorder="1" applyAlignment="1">
      <alignment horizontal="center" vertical="center" wrapText="1"/>
    </xf>
    <xf numFmtId="0" fontId="34" fillId="0" borderId="0" xfId="0" applyFont="1" applyAlignment="1">
      <alignment horizontal="left" vertical="top" wrapText="1"/>
    </xf>
    <xf numFmtId="0" fontId="52" fillId="0" borderId="0" xfId="0" applyFont="1" applyFill="1" applyBorder="1" applyAlignment="1">
      <alignment horizontal="left" vertical="top" wrapText="1" readingOrder="1"/>
    </xf>
    <xf numFmtId="0" fontId="34" fillId="19" borderId="0" xfId="0" applyFont="1" applyFill="1" applyBorder="1" applyAlignment="1">
      <alignment horizontal="center" vertical="center" wrapText="1"/>
    </xf>
    <xf numFmtId="0" fontId="34" fillId="0" borderId="0" xfId="0" applyFont="1" applyBorder="1" applyAlignment="1">
      <alignment horizontal="left" vertical="top" wrapText="1"/>
    </xf>
    <xf numFmtId="0" fontId="34" fillId="19" borderId="0" xfId="0" applyFont="1" applyFill="1" applyBorder="1" applyAlignment="1" applyProtection="1">
      <alignment horizontal="center" vertical="center" wrapText="1" readingOrder="1"/>
      <protection locked="0"/>
    </xf>
    <xf numFmtId="0" fontId="34" fillId="10" borderId="0" xfId="28" applyFont="1" applyFill="1" applyBorder="1" applyAlignment="1">
      <alignment horizontal="center" vertical="center" wrapText="1"/>
    </xf>
    <xf numFmtId="0" fontId="34" fillId="10" borderId="0" xfId="3" applyFont="1" applyFill="1" applyBorder="1" applyAlignment="1">
      <alignment horizontal="center" vertical="center" wrapText="1"/>
    </xf>
    <xf numFmtId="0" fontId="34" fillId="10" borderId="0" xfId="0" applyFont="1" applyFill="1" applyAlignment="1">
      <alignment horizontal="center" vertical="center" wrapText="1"/>
    </xf>
    <xf numFmtId="0" fontId="34" fillId="0" borderId="0" xfId="3" applyFont="1" applyFill="1" applyBorder="1" applyAlignment="1">
      <alignment horizontal="center" vertical="center" wrapText="1"/>
    </xf>
  </cellXfs>
  <cellStyles count="37">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2 2 2" xfId="36"/>
    <cellStyle name="Normal 2 3" xfId="35"/>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8FAF4"/>
      <color rgb="FF0000FF"/>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7"/>
      <c r="B1" s="648"/>
      <c r="C1" s="648"/>
      <c r="D1" s="648"/>
      <c r="E1" s="648"/>
      <c r="F1" s="648"/>
      <c r="G1" s="648"/>
      <c r="H1" s="648"/>
      <c r="I1" s="648"/>
    </row>
    <row r="2" spans="1:9" ht="18">
      <c r="A2" s="1105"/>
      <c r="B2" s="1105"/>
      <c r="C2" s="1105"/>
      <c r="D2" s="1105"/>
      <c r="E2" s="1105"/>
      <c r="F2" s="1105"/>
      <c r="G2" s="1105"/>
      <c r="H2" s="1105"/>
      <c r="I2" s="1105"/>
    </row>
    <row r="3" spans="1:9" ht="18">
      <c r="A3" s="649"/>
      <c r="B3" s="649"/>
      <c r="C3" s="649"/>
      <c r="D3" s="649"/>
      <c r="E3" s="649"/>
      <c r="F3" s="649"/>
      <c r="G3" s="649"/>
      <c r="H3" s="649"/>
      <c r="I3" s="649"/>
    </row>
    <row r="4" spans="1:9" ht="16.5">
      <c r="A4" s="1106"/>
      <c r="B4" s="1106"/>
      <c r="C4" s="1106"/>
      <c r="D4" s="1106"/>
      <c r="E4" s="1106"/>
      <c r="F4" s="1106"/>
      <c r="G4" s="1106"/>
      <c r="H4" s="1106"/>
      <c r="I4" s="1106"/>
    </row>
    <row r="5" spans="1:9" ht="15" customHeight="1">
      <c r="A5" s="650"/>
      <c r="B5" s="650"/>
      <c r="C5" s="650"/>
      <c r="D5" s="650"/>
      <c r="E5" s="650"/>
      <c r="F5" s="650"/>
      <c r="G5" s="650"/>
      <c r="H5" s="650"/>
      <c r="I5" s="650"/>
    </row>
    <row r="6" spans="1:9" ht="15" customHeight="1">
      <c r="A6" s="651"/>
      <c r="B6" s="651"/>
      <c r="C6" s="651"/>
      <c r="D6" s="651"/>
      <c r="E6" s="651"/>
      <c r="F6" s="651"/>
      <c r="G6" s="651"/>
      <c r="H6" s="651"/>
      <c r="I6" s="651"/>
    </row>
    <row r="7" spans="1:9">
      <c r="A7" s="658"/>
      <c r="B7" s="658"/>
      <c r="C7" s="658"/>
      <c r="D7" s="658"/>
      <c r="E7" s="658"/>
      <c r="F7" s="658"/>
      <c r="G7" s="658"/>
      <c r="H7" s="658"/>
      <c r="I7" s="658"/>
    </row>
    <row r="8" spans="1:9">
      <c r="A8" s="652"/>
      <c r="B8" s="652"/>
      <c r="C8" s="652"/>
      <c r="D8" s="652"/>
      <c r="E8" s="652"/>
      <c r="F8" s="652"/>
      <c r="G8" s="652"/>
      <c r="H8" s="652"/>
      <c r="I8" s="652"/>
    </row>
    <row r="9" spans="1:9">
      <c r="A9" s="1107" t="s">
        <v>1614</v>
      </c>
      <c r="B9" s="1108"/>
      <c r="C9" s="1108"/>
      <c r="D9" s="1108"/>
      <c r="E9" s="1108"/>
      <c r="F9" s="1108"/>
      <c r="G9" s="1108"/>
      <c r="H9" s="1108"/>
      <c r="I9" s="1108"/>
    </row>
    <row r="10" spans="1:9">
      <c r="A10" s="653"/>
      <c r="B10" s="653"/>
      <c r="C10" s="653"/>
      <c r="D10" s="653"/>
      <c r="E10" s="653"/>
      <c r="F10" s="653"/>
      <c r="G10" s="653"/>
      <c r="H10" s="653"/>
      <c r="I10" s="653"/>
    </row>
    <row r="11" spans="1:9">
      <c r="A11" s="653"/>
      <c r="B11" s="653"/>
      <c r="C11" s="653"/>
      <c r="D11" s="653"/>
      <c r="E11" s="653"/>
      <c r="F11" s="653"/>
      <c r="G11" s="653"/>
      <c r="H11" s="653"/>
      <c r="I11" s="653"/>
    </row>
    <row r="12" spans="1:9">
      <c r="A12" s="653"/>
      <c r="B12" s="653"/>
      <c r="C12" s="653"/>
      <c r="D12" s="653"/>
      <c r="E12" s="653"/>
      <c r="F12" s="653"/>
      <c r="G12" s="653"/>
      <c r="H12" s="653"/>
      <c r="I12" s="653"/>
    </row>
    <row r="13" spans="1:9">
      <c r="A13" s="653"/>
      <c r="B13" s="653"/>
      <c r="C13" s="653"/>
      <c r="D13" s="653"/>
      <c r="E13" s="653"/>
      <c r="F13" s="653"/>
      <c r="G13" s="653"/>
      <c r="H13" s="653"/>
      <c r="I13" s="653"/>
    </row>
    <row r="14" spans="1:9">
      <c r="A14" s="653"/>
      <c r="B14" s="653"/>
      <c r="C14" s="653"/>
      <c r="D14" s="653"/>
      <c r="E14" s="653"/>
      <c r="F14" s="653"/>
      <c r="G14" s="653"/>
      <c r="H14" s="653"/>
      <c r="I14" s="653"/>
    </row>
    <row r="15" spans="1:9">
      <c r="A15" s="653"/>
      <c r="B15" s="653"/>
      <c r="C15" s="653"/>
      <c r="D15" s="653"/>
      <c r="E15" s="653"/>
      <c r="F15" s="653"/>
      <c r="G15" s="653"/>
      <c r="H15" s="653"/>
      <c r="I15" s="653"/>
    </row>
    <row r="16" spans="1:9">
      <c r="A16" s="653"/>
      <c r="B16" s="653"/>
      <c r="C16" s="653"/>
      <c r="D16" s="653"/>
      <c r="E16" s="653"/>
      <c r="F16" s="653"/>
      <c r="G16" s="653"/>
      <c r="H16" s="653"/>
      <c r="I16" s="653"/>
    </row>
    <row r="17" spans="1:9">
      <c r="A17" s="653"/>
      <c r="B17" s="653"/>
      <c r="C17" s="653"/>
      <c r="D17" s="653"/>
      <c r="E17" s="653"/>
      <c r="F17" s="653"/>
      <c r="G17" s="653"/>
      <c r="H17" s="653"/>
      <c r="I17" s="653"/>
    </row>
    <row r="18" spans="1:9" ht="30">
      <c r="A18" s="1109" t="s">
        <v>0</v>
      </c>
      <c r="B18" s="1109"/>
      <c r="C18" s="1109"/>
      <c r="D18" s="1109"/>
      <c r="E18" s="1109"/>
      <c r="F18" s="1109"/>
      <c r="G18" s="1109"/>
      <c r="H18" s="1109"/>
      <c r="I18" s="1109"/>
    </row>
    <row r="19" spans="1:9" ht="18.75" customHeight="1">
      <c r="A19" s="654"/>
      <c r="B19" s="654"/>
      <c r="C19" s="654"/>
      <c r="D19" s="654"/>
      <c r="E19" s="654"/>
      <c r="F19" s="654"/>
      <c r="G19" s="654"/>
      <c r="H19" s="654"/>
      <c r="I19" s="654"/>
    </row>
    <row r="20" spans="1:9" ht="18.75" customHeight="1">
      <c r="A20" s="1110" t="s">
        <v>1569</v>
      </c>
      <c r="B20" s="1110"/>
      <c r="C20" s="1110"/>
      <c r="D20" s="1110"/>
      <c r="E20" s="1110"/>
      <c r="F20" s="1110"/>
      <c r="G20" s="1110"/>
      <c r="H20" s="1110"/>
      <c r="I20" s="1110"/>
    </row>
    <row r="21" spans="1:9" ht="18.75" customHeight="1">
      <c r="A21" s="655"/>
      <c r="B21" s="655"/>
      <c r="C21" s="655"/>
      <c r="D21" s="655"/>
      <c r="E21" s="655"/>
      <c r="F21" s="655"/>
      <c r="G21" s="655"/>
      <c r="H21" s="655"/>
      <c r="I21" s="655"/>
    </row>
    <row r="22" spans="1:9" ht="26.25" customHeight="1">
      <c r="A22" s="1111" t="s">
        <v>1</v>
      </c>
      <c r="B22" s="1111"/>
      <c r="C22" s="1111"/>
      <c r="D22" s="1111"/>
      <c r="E22" s="1111"/>
      <c r="F22" s="1111"/>
      <c r="G22" s="1111"/>
      <c r="H22" s="1111"/>
      <c r="I22" s="1111"/>
    </row>
    <row r="23" spans="1:9" ht="18.75">
      <c r="A23" s="656"/>
      <c r="B23" s="656"/>
      <c r="C23" s="656"/>
      <c r="D23" s="656"/>
      <c r="E23" s="656"/>
      <c r="F23" s="656"/>
      <c r="G23" s="656"/>
      <c r="H23" s="656"/>
      <c r="I23" s="656"/>
    </row>
    <row r="24" spans="1:9" ht="18.75" customHeight="1">
      <c r="A24" s="1101" t="s">
        <v>1570</v>
      </c>
      <c r="B24" s="1101"/>
      <c r="C24" s="1101"/>
      <c r="D24" s="1101"/>
      <c r="E24" s="1101"/>
      <c r="F24" s="1101"/>
      <c r="G24" s="1101"/>
      <c r="H24" s="1101"/>
      <c r="I24" s="1101"/>
    </row>
    <row r="25" spans="1:9">
      <c r="A25" s="653"/>
      <c r="B25" s="653"/>
      <c r="C25" s="653"/>
      <c r="D25" s="653"/>
      <c r="E25" s="653"/>
      <c r="F25" s="653"/>
      <c r="G25" s="653"/>
      <c r="H25" s="653"/>
      <c r="I25" s="653"/>
    </row>
    <row r="26" spans="1:9">
      <c r="A26" s="653"/>
      <c r="B26" s="653"/>
      <c r="C26" s="653"/>
      <c r="D26" s="653"/>
      <c r="E26" s="653"/>
      <c r="F26" s="653"/>
      <c r="G26" s="653"/>
      <c r="H26" s="653"/>
      <c r="I26" s="653"/>
    </row>
    <row r="27" spans="1:9">
      <c r="A27" s="653"/>
      <c r="B27" s="653"/>
      <c r="C27" s="653"/>
      <c r="D27" s="653"/>
      <c r="E27" s="653"/>
      <c r="F27" s="653"/>
      <c r="G27" s="653"/>
      <c r="H27" s="653"/>
      <c r="I27" s="653"/>
    </row>
    <row r="28" spans="1:9">
      <c r="A28" s="653"/>
      <c r="B28" s="653"/>
      <c r="C28" s="653"/>
      <c r="D28" s="653"/>
      <c r="E28" s="653"/>
      <c r="F28" s="653"/>
      <c r="G28" s="653"/>
      <c r="H28" s="653"/>
      <c r="I28" s="653"/>
    </row>
    <row r="29" spans="1:9">
      <c r="A29" s="653"/>
      <c r="B29" s="653"/>
      <c r="C29" s="653"/>
      <c r="D29" s="653"/>
      <c r="E29" s="653"/>
      <c r="F29" s="653"/>
      <c r="G29" s="653"/>
      <c r="H29" s="653"/>
      <c r="I29" s="653"/>
    </row>
    <row r="30" spans="1:9">
      <c r="A30" s="653"/>
      <c r="B30" s="653"/>
      <c r="C30" s="653"/>
      <c r="D30" s="653"/>
      <c r="E30" s="653"/>
      <c r="F30" s="653"/>
      <c r="G30" s="653"/>
      <c r="H30" s="653"/>
      <c r="I30" s="653"/>
    </row>
    <row r="31" spans="1:9">
      <c r="A31" s="653"/>
      <c r="B31" s="653"/>
      <c r="C31" s="653"/>
      <c r="D31" s="653"/>
      <c r="E31" s="653"/>
      <c r="F31" s="653"/>
      <c r="G31" s="653"/>
      <c r="H31" s="653"/>
      <c r="I31" s="653"/>
    </row>
    <row r="32" spans="1:9">
      <c r="A32" s="653"/>
      <c r="B32" s="653"/>
      <c r="C32" s="653"/>
      <c r="D32" s="653"/>
      <c r="E32" s="653"/>
      <c r="F32" s="653"/>
      <c r="G32" s="653"/>
      <c r="H32" s="653"/>
      <c r="I32" s="653"/>
    </row>
    <row r="33" spans="1:9">
      <c r="A33" s="653"/>
      <c r="B33" s="653"/>
      <c r="C33" s="653"/>
      <c r="D33" s="653"/>
      <c r="E33" s="653"/>
      <c r="F33" s="653"/>
      <c r="G33" s="653"/>
      <c r="H33" s="653"/>
      <c r="I33" s="653"/>
    </row>
    <row r="34" spans="1:9">
      <c r="A34" s="653"/>
      <c r="B34" s="653"/>
      <c r="C34" s="653"/>
      <c r="D34" s="653"/>
      <c r="E34" s="653"/>
      <c r="F34" s="653"/>
      <c r="G34" s="653"/>
      <c r="H34" s="653"/>
      <c r="I34" s="653"/>
    </row>
    <row r="35" spans="1:9">
      <c r="A35" s="653"/>
      <c r="B35" s="653"/>
      <c r="C35" s="653"/>
      <c r="D35" s="653"/>
      <c r="E35" s="653"/>
      <c r="F35" s="653"/>
      <c r="G35" s="653"/>
      <c r="H35" s="653"/>
      <c r="I35" s="653"/>
    </row>
    <row r="36" spans="1:9">
      <c r="A36" s="1102"/>
      <c r="B36" s="1102"/>
      <c r="C36" s="1102"/>
      <c r="D36" s="1102"/>
      <c r="E36" s="1102"/>
      <c r="F36" s="1102"/>
      <c r="G36" s="1102"/>
      <c r="H36" s="1102"/>
      <c r="I36" s="1102"/>
    </row>
    <row r="37" spans="1:9" ht="50.25" customHeight="1">
      <c r="A37" s="1103" t="s">
        <v>2</v>
      </c>
      <c r="B37" s="1103"/>
      <c r="C37" s="1103"/>
      <c r="D37" s="1103"/>
      <c r="E37" s="1103"/>
      <c r="F37" s="1103"/>
      <c r="G37" s="1103"/>
      <c r="H37" s="1103"/>
      <c r="I37" s="1103"/>
    </row>
    <row r="38" spans="1:9">
      <c r="A38" s="657"/>
      <c r="B38" s="657"/>
      <c r="C38" s="657"/>
      <c r="D38" s="657"/>
      <c r="E38" s="657"/>
      <c r="F38" s="657"/>
      <c r="G38" s="657"/>
      <c r="H38" s="657"/>
      <c r="I38" s="657"/>
    </row>
    <row r="39" spans="1:9" ht="65.25" customHeight="1">
      <c r="A39" s="1104" t="s">
        <v>3</v>
      </c>
      <c r="B39" s="1104"/>
      <c r="C39" s="1104"/>
      <c r="D39" s="1104"/>
      <c r="E39" s="1104"/>
      <c r="F39" s="1104"/>
      <c r="G39" s="1104"/>
      <c r="H39" s="1104"/>
      <c r="I39" s="1104"/>
    </row>
    <row r="40" spans="1:9">
      <c r="A40" s="658"/>
      <c r="B40" s="658"/>
      <c r="C40" s="658"/>
      <c r="D40" s="658"/>
      <c r="E40" s="658"/>
      <c r="F40" s="658"/>
      <c r="G40" s="658"/>
      <c r="H40" s="658"/>
      <c r="I40" s="65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55"/>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655</v>
      </c>
      <c r="G1" s="137" t="str">
        <f>Naslovnica!A20</f>
        <v>Veljača 2023.</v>
      </c>
    </row>
    <row r="2" spans="1:8" ht="12.75" customHeight="1">
      <c r="A2" s="525" t="s">
        <v>928</v>
      </c>
      <c r="G2" s="527" t="str">
        <f>Naslovnica!A24</f>
        <v>February 2023</v>
      </c>
    </row>
    <row r="3" spans="1:8" ht="12.75" customHeight="1"/>
    <row r="4" spans="1:8" ht="12.75" customHeight="1">
      <c r="F4" s="72"/>
      <c r="G4" s="13" t="s">
        <v>1534</v>
      </c>
    </row>
    <row r="5" spans="1:8" ht="19.5" customHeight="1">
      <c r="A5" s="1164" t="s">
        <v>1113</v>
      </c>
      <c r="B5" s="1165" t="s">
        <v>547</v>
      </c>
      <c r="C5" s="1165"/>
      <c r="D5" s="1165"/>
      <c r="E5" s="1165"/>
      <c r="F5" s="1165"/>
      <c r="G5" s="1165"/>
    </row>
    <row r="6" spans="1:8" ht="26.25" customHeight="1">
      <c r="A6" s="1164"/>
      <c r="B6" s="1140" t="str">
        <f>Naslovnica!A20</f>
        <v>Veljača 2023.</v>
      </c>
      <c r="C6" s="1166"/>
      <c r="D6" s="1167" t="s">
        <v>17</v>
      </c>
      <c r="E6" s="1167"/>
      <c r="F6" s="1168" t="s">
        <v>228</v>
      </c>
      <c r="G6" s="1168"/>
    </row>
    <row r="7" spans="1:8">
      <c r="A7" s="1164"/>
      <c r="B7" s="1138" t="str">
        <f>Naslovnica!A24</f>
        <v>February 2023</v>
      </c>
      <c r="C7" s="1169"/>
      <c r="D7" s="1170" t="s">
        <v>45</v>
      </c>
      <c r="E7" s="1170"/>
      <c r="F7" s="1170" t="s">
        <v>51</v>
      </c>
      <c r="G7" s="1170"/>
    </row>
    <row r="8" spans="1:8">
      <c r="A8" s="1164"/>
      <c r="B8" s="684" t="s">
        <v>27</v>
      </c>
      <c r="C8" s="684" t="s">
        <v>28</v>
      </c>
      <c r="D8" s="672" t="s">
        <v>1110</v>
      </c>
      <c r="E8" s="672" t="s">
        <v>143</v>
      </c>
      <c r="F8" s="672" t="s">
        <v>1110</v>
      </c>
      <c r="G8" s="672" t="s">
        <v>143</v>
      </c>
    </row>
    <row r="9" spans="1:8">
      <c r="A9" s="1164"/>
      <c r="B9" s="685" t="s">
        <v>29</v>
      </c>
      <c r="C9" s="685" t="s">
        <v>30</v>
      </c>
      <c r="D9" s="700" t="s">
        <v>1111</v>
      </c>
      <c r="E9" s="700" t="s">
        <v>144</v>
      </c>
      <c r="F9" s="700" t="s">
        <v>1111</v>
      </c>
      <c r="G9" s="700" t="s">
        <v>144</v>
      </c>
    </row>
    <row r="10" spans="1:8">
      <c r="A10" s="372" t="s">
        <v>33</v>
      </c>
      <c r="B10" s="373">
        <v>127122.41128</v>
      </c>
      <c r="C10" s="374">
        <v>0.14140733721322024</v>
      </c>
      <c r="D10" s="804">
        <v>87.128095699998084</v>
      </c>
      <c r="E10" s="375">
        <v>6.8585745248106456E-4</v>
      </c>
      <c r="F10" s="376">
        <v>1484.0072558444517</v>
      </c>
      <c r="G10" s="375">
        <v>1.1811732784819062E-2</v>
      </c>
      <c r="H10" s="52"/>
    </row>
    <row r="11" spans="1:8">
      <c r="A11" s="372" t="s">
        <v>34</v>
      </c>
      <c r="B11" s="373">
        <v>303076.34692000004</v>
      </c>
      <c r="C11" s="374">
        <v>0.33713346654406984</v>
      </c>
      <c r="D11" s="805">
        <v>750.809303200047</v>
      </c>
      <c r="E11" s="375">
        <v>2.4834465163565689E-3</v>
      </c>
      <c r="F11" s="376">
        <v>6946.6201139744953</v>
      </c>
      <c r="G11" s="375">
        <v>2.3458030333188162E-2</v>
      </c>
      <c r="H11" s="52"/>
    </row>
    <row r="12" spans="1:8">
      <c r="A12" s="372" t="s">
        <v>46</v>
      </c>
      <c r="B12" s="373">
        <v>60664.27693</v>
      </c>
      <c r="C12" s="374">
        <v>6.7481207902373316E-2</v>
      </c>
      <c r="D12" s="805">
        <v>461.12896000000183</v>
      </c>
      <c r="E12" s="375">
        <v>7.6595489695951979E-3</v>
      </c>
      <c r="F12" s="376">
        <v>2231.1870740042577</v>
      </c>
      <c r="G12" s="375">
        <v>3.818362300372713E-2</v>
      </c>
    </row>
    <row r="13" spans="1:8">
      <c r="A13" s="372" t="s">
        <v>218</v>
      </c>
      <c r="B13" s="373">
        <v>6994.2551700000004</v>
      </c>
      <c r="C13" s="374">
        <v>7.7802095588089537E-3</v>
      </c>
      <c r="D13" s="805">
        <v>139.42918000000009</v>
      </c>
      <c r="E13" s="375">
        <v>2.0340294590030839E-2</v>
      </c>
      <c r="F13" s="376">
        <v>470.79548322582832</v>
      </c>
      <c r="G13" s="375">
        <v>7.2169601075382062E-2</v>
      </c>
    </row>
    <row r="14" spans="1:8">
      <c r="A14" s="372" t="s">
        <v>219</v>
      </c>
      <c r="B14" s="373">
        <v>3900.3353099999999</v>
      </c>
      <c r="C14" s="374">
        <v>4.3386215292202561E-3</v>
      </c>
      <c r="D14" s="805">
        <v>35.038379999999961</v>
      </c>
      <c r="E14" s="375">
        <v>9.0648611567338833E-3</v>
      </c>
      <c r="F14" s="376">
        <v>137.94099053620039</v>
      </c>
      <c r="G14" s="375">
        <v>3.6663087072664746E-2</v>
      </c>
    </row>
    <row r="15" spans="1:8">
      <c r="A15" s="372" t="s">
        <v>36</v>
      </c>
      <c r="B15" s="373">
        <v>60013.490010000001</v>
      </c>
      <c r="C15" s="374">
        <v>6.6757291131728555E-2</v>
      </c>
      <c r="D15" s="805">
        <v>613.33669000000373</v>
      </c>
      <c r="E15" s="375">
        <v>1.0325506850055399E-2</v>
      </c>
      <c r="F15" s="376">
        <v>2558.1682500955649</v>
      </c>
      <c r="G15" s="375">
        <v>4.4524478703394932E-2</v>
      </c>
    </row>
    <row r="16" spans="1:8">
      <c r="A16" s="372" t="s">
        <v>37</v>
      </c>
      <c r="B16" s="373">
        <v>55958.527549999999</v>
      </c>
      <c r="C16" s="374">
        <v>6.2246666780014566E-2</v>
      </c>
      <c r="D16" s="805">
        <v>84.103500000004715</v>
      </c>
      <c r="E16" s="375">
        <v>1.5052235692800675E-3</v>
      </c>
      <c r="F16" s="376">
        <v>1039.3302708175761</v>
      </c>
      <c r="G16" s="375">
        <v>1.8924717080880171E-2</v>
      </c>
    </row>
    <row r="17" spans="1:10">
      <c r="A17" s="372" t="s">
        <v>38</v>
      </c>
      <c r="B17" s="373">
        <v>281250.66283999995</v>
      </c>
      <c r="C17" s="374">
        <v>0.31285519934056422</v>
      </c>
      <c r="D17" s="805">
        <v>597.54232239996782</v>
      </c>
      <c r="E17" s="375">
        <v>2.1291134098133657E-3</v>
      </c>
      <c r="F17" s="376">
        <v>8503.9184057309176</v>
      </c>
      <c r="G17" s="375">
        <v>3.1178808104088462E-2</v>
      </c>
    </row>
    <row r="18" spans="1:10" ht="18.75" customHeight="1">
      <c r="A18" s="909" t="s">
        <v>343</v>
      </c>
      <c r="B18" s="910">
        <v>898980.30600999994</v>
      </c>
      <c r="C18" s="911">
        <v>1</v>
      </c>
      <c r="D18" s="912">
        <v>2768.5164312999696</v>
      </c>
      <c r="E18" s="911">
        <v>3.0891319032986253E-3</v>
      </c>
      <c r="F18" s="913">
        <v>23371.967844229192</v>
      </c>
      <c r="G18" s="911">
        <v>2.6692262768064579E-2</v>
      </c>
    </row>
    <row r="19" spans="1:10" ht="12.75" customHeight="1">
      <c r="A19" s="22" t="s">
        <v>545</v>
      </c>
    </row>
    <row r="20" spans="1:10" ht="12.75" customHeight="1"/>
    <row r="22" spans="1:10">
      <c r="A22" s="735" t="s">
        <v>1028</v>
      </c>
      <c r="B22" s="993"/>
      <c r="C22" s="993"/>
      <c r="D22" s="993"/>
      <c r="E22" s="993"/>
      <c r="F22" s="993"/>
      <c r="G22" s="993"/>
      <c r="H22" s="993"/>
      <c r="I22" s="993"/>
      <c r="J22" s="994" t="str">
        <f>Naslovnica!A20</f>
        <v>Veljača 2023.</v>
      </c>
    </row>
    <row r="23" spans="1:10">
      <c r="A23" s="995" t="s">
        <v>1029</v>
      </c>
      <c r="B23" s="993"/>
      <c r="C23" s="993"/>
      <c r="D23" s="993"/>
      <c r="E23" s="993"/>
      <c r="F23" s="993"/>
      <c r="G23" s="993"/>
      <c r="H23" s="993"/>
      <c r="I23" s="993"/>
      <c r="J23" s="996" t="str">
        <f>Naslovnica!A24</f>
        <v>February 2023</v>
      </c>
    </row>
    <row r="24" spans="1:10">
      <c r="A24" s="993"/>
      <c r="B24" s="993"/>
      <c r="C24" s="993"/>
      <c r="D24" s="993"/>
      <c r="E24" s="993"/>
      <c r="F24" s="993"/>
      <c r="G24" s="993"/>
      <c r="H24" s="993"/>
      <c r="I24" s="993"/>
      <c r="J24" s="993"/>
    </row>
    <row r="25" spans="1:10" ht="21.75" customHeight="1">
      <c r="A25" s="997"/>
      <c r="B25" s="998" t="s">
        <v>1567</v>
      </c>
      <c r="C25" s="1163" t="s">
        <v>1465</v>
      </c>
      <c r="D25" s="1163"/>
      <c r="E25" s="1163"/>
      <c r="F25" s="1163"/>
      <c r="G25" s="1163"/>
      <c r="H25" s="1163"/>
      <c r="I25" s="1163"/>
      <c r="J25" s="999"/>
    </row>
    <row r="26" spans="1:10" ht="45">
      <c r="A26" s="1000" t="s">
        <v>1113</v>
      </c>
      <c r="B26" s="997" t="str">
        <f>J22</f>
        <v>Veljača 2023.</v>
      </c>
      <c r="C26" s="997" t="s">
        <v>239</v>
      </c>
      <c r="D26" s="997" t="s">
        <v>59</v>
      </c>
      <c r="E26" s="997" t="s">
        <v>50</v>
      </c>
      <c r="F26" s="997" t="s">
        <v>1456</v>
      </c>
      <c r="G26" s="997" t="s">
        <v>1457</v>
      </c>
      <c r="H26" s="997" t="s">
        <v>1458</v>
      </c>
      <c r="I26" s="997" t="s">
        <v>1462</v>
      </c>
      <c r="J26" s="997" t="s">
        <v>1030</v>
      </c>
    </row>
    <row r="27" spans="1:10" ht="56.25">
      <c r="A27" s="997"/>
      <c r="B27" s="1001" t="str">
        <f>J23</f>
        <v>February 2023</v>
      </c>
      <c r="C27" s="1001" t="s">
        <v>240</v>
      </c>
      <c r="D27" s="1001" t="s">
        <v>51</v>
      </c>
      <c r="E27" s="1001" t="s">
        <v>52</v>
      </c>
      <c r="F27" s="1001" t="s">
        <v>1459</v>
      </c>
      <c r="G27" s="1001" t="s">
        <v>1460</v>
      </c>
      <c r="H27" s="1001" t="s">
        <v>1461</v>
      </c>
      <c r="I27" s="1002" t="s">
        <v>1463</v>
      </c>
      <c r="J27" s="997" t="s">
        <v>1031</v>
      </c>
    </row>
    <row r="28" spans="1:10">
      <c r="A28" s="1003" t="s">
        <v>33</v>
      </c>
      <c r="B28" s="702">
        <v>33.952100000000002</v>
      </c>
      <c r="C28" s="1004">
        <v>-4.0334882192808452E-3</v>
      </c>
      <c r="D28" s="1004">
        <v>4.7204344768747575E-4</v>
      </c>
      <c r="E28" s="1004">
        <v>-3.7371774990460738E-2</v>
      </c>
      <c r="F28" s="1004">
        <v>-2.119945838045123E-2</v>
      </c>
      <c r="G28" s="1004">
        <v>8.0230998835251199E-4</v>
      </c>
      <c r="H28" s="1004">
        <v>2.7500062199668607E-2</v>
      </c>
      <c r="I28" s="1004">
        <v>4.9997931893314584E-2</v>
      </c>
      <c r="J28" s="1096">
        <v>37958</v>
      </c>
    </row>
    <row r="29" spans="1:10">
      <c r="A29" s="1003" t="s">
        <v>34</v>
      </c>
      <c r="B29" s="701">
        <v>36.852200000000003</v>
      </c>
      <c r="C29" s="1004">
        <v>6.489574593453451E-4</v>
      </c>
      <c r="D29" s="1004">
        <v>1.8347748956393684E-2</v>
      </c>
      <c r="E29" s="1004">
        <v>-1.0700608409562551E-2</v>
      </c>
      <c r="F29" s="1004">
        <v>7.5346837409091538E-3</v>
      </c>
      <c r="G29" s="1004">
        <v>1.9250233582682741E-2</v>
      </c>
      <c r="H29" s="1004">
        <v>2.4887585834554082E-2</v>
      </c>
      <c r="I29" s="1004">
        <v>5.3965234277143281E-2</v>
      </c>
      <c r="J29" s="1096">
        <v>37893</v>
      </c>
    </row>
    <row r="30" spans="1:10">
      <c r="A30" s="1003" t="s">
        <v>46</v>
      </c>
      <c r="B30" s="701">
        <v>23.942599999999999</v>
      </c>
      <c r="C30" s="1004">
        <v>4.3837386368879017E-3</v>
      </c>
      <c r="D30" s="1004">
        <v>2.7782843576567906E-2</v>
      </c>
      <c r="E30" s="1004">
        <v>-1.9506722338989979E-3</v>
      </c>
      <c r="F30" s="1004">
        <v>1.0494868620235076E-2</v>
      </c>
      <c r="G30" s="1004">
        <v>2.3143858435782594E-2</v>
      </c>
      <c r="H30" s="1004">
        <v>2.9993226809672313E-2</v>
      </c>
      <c r="I30" s="1004">
        <v>3.0962923343310855E-2</v>
      </c>
      <c r="J30" s="1096">
        <v>37923</v>
      </c>
    </row>
    <row r="31" spans="1:10">
      <c r="A31" s="1003" t="s">
        <v>218</v>
      </c>
      <c r="B31" s="701">
        <v>166.9127</v>
      </c>
      <c r="C31" s="1004">
        <v>4.8275006802687148E-3</v>
      </c>
      <c r="D31" s="1004">
        <v>3.127827378011494E-2</v>
      </c>
      <c r="E31" s="1004">
        <v>-1.4414584183485624E-2</v>
      </c>
      <c r="F31" s="1004">
        <v>1.241544166856845E-2</v>
      </c>
      <c r="G31" s="1004">
        <v>3.3584023281918451E-2</v>
      </c>
      <c r="H31" s="1004"/>
      <c r="I31" s="1004">
        <v>4.4465676681181066E-2</v>
      </c>
      <c r="J31" s="1096">
        <v>43062</v>
      </c>
    </row>
    <row r="32" spans="1:10">
      <c r="A32" s="1003" t="s">
        <v>219</v>
      </c>
      <c r="B32" s="701">
        <v>144.9205</v>
      </c>
      <c r="C32" s="1004">
        <v>-5.0691752762177522E-4</v>
      </c>
      <c r="D32" s="1004">
        <v>2.8594188761068562E-3</v>
      </c>
      <c r="E32" s="1004">
        <v>-1.2935210419769194E-2</v>
      </c>
      <c r="F32" s="1004">
        <v>-3.9197818647284111E-3</v>
      </c>
      <c r="G32" s="1004">
        <v>1.0490571039582619E-2</v>
      </c>
      <c r="H32" s="1004"/>
      <c r="I32" s="1004">
        <v>1.6828388493631774E-2</v>
      </c>
      <c r="J32" s="1096">
        <v>43062</v>
      </c>
    </row>
    <row r="33" spans="1:10">
      <c r="A33" s="1003" t="s">
        <v>36</v>
      </c>
      <c r="B33" s="701">
        <v>33.559800000000003</v>
      </c>
      <c r="C33" s="1004">
        <v>4.6310293937155134E-3</v>
      </c>
      <c r="D33" s="1005">
        <v>3.1971811160199648E-2</v>
      </c>
      <c r="E33" s="1004">
        <v>3.3580251813676743E-2</v>
      </c>
      <c r="F33" s="1004">
        <v>3.0044435429636085E-2</v>
      </c>
      <c r="G33" s="1004">
        <v>3.4851434294745243E-2</v>
      </c>
      <c r="H33" s="1004">
        <v>4.8487356362288514E-2</v>
      </c>
      <c r="I33" s="1004">
        <v>5.2969996638182693E-2</v>
      </c>
      <c r="J33" s="1096">
        <v>38425</v>
      </c>
    </row>
    <row r="34" spans="1:10">
      <c r="A34" s="1003" t="s">
        <v>37</v>
      </c>
      <c r="B34" s="701">
        <v>28.104099999999999</v>
      </c>
      <c r="C34" s="1004">
        <v>-8.7296660505933321E-3</v>
      </c>
      <c r="D34" s="1005">
        <v>-1.8396221656769018E-3</v>
      </c>
      <c r="E34" s="1004">
        <v>-4.4362531264075078E-2</v>
      </c>
      <c r="F34" s="1004">
        <v>-2.2520060796749508E-2</v>
      </c>
      <c r="G34" s="1004">
        <v>2.1940899512584711E-3</v>
      </c>
      <c r="H34" s="1004">
        <v>2.9165491442670444E-2</v>
      </c>
      <c r="I34" s="1004">
        <v>4.2626918822522342E-2</v>
      </c>
      <c r="J34" s="1096">
        <v>38425</v>
      </c>
    </row>
    <row r="35" spans="1:10">
      <c r="A35" s="1003" t="s">
        <v>38</v>
      </c>
      <c r="B35" s="701">
        <v>35.752600000000001</v>
      </c>
      <c r="C35" s="1004">
        <v>9.7150168402970749E-4</v>
      </c>
      <c r="D35" s="1004">
        <v>2.4532075725731683E-2</v>
      </c>
      <c r="E35" s="1004">
        <v>-1.1588665525851249E-3</v>
      </c>
      <c r="F35" s="1004">
        <v>2.3522862032529623E-2</v>
      </c>
      <c r="G35" s="1004">
        <v>2.8195024889177578E-2</v>
      </c>
      <c r="H35" s="1004">
        <v>4.5725109698131705E-2</v>
      </c>
      <c r="I35" s="1004">
        <v>4.9333683692242003E-2</v>
      </c>
      <c r="J35" s="1096">
        <v>37474</v>
      </c>
    </row>
    <row r="36" spans="1:10">
      <c r="A36" s="1006" t="s">
        <v>545</v>
      </c>
      <c r="B36" s="732"/>
      <c r="C36" s="1007"/>
      <c r="D36" s="1007"/>
      <c r="E36" s="1007"/>
      <c r="F36" s="1007"/>
      <c r="G36" s="1008"/>
      <c r="H36" s="1008"/>
      <c r="I36" s="993"/>
      <c r="J36" s="993"/>
    </row>
    <row r="37" spans="1:10">
      <c r="A37" s="1009" t="s">
        <v>113</v>
      </c>
      <c r="B37" s="993"/>
      <c r="C37" s="993"/>
      <c r="D37" s="993"/>
      <c r="E37" s="993"/>
      <c r="F37" s="993"/>
      <c r="G37" s="1010"/>
      <c r="H37" s="1010"/>
      <c r="I37" s="993"/>
      <c r="J37" s="993"/>
    </row>
    <row r="38" spans="1:10">
      <c r="A38" s="1011" t="s">
        <v>220</v>
      </c>
      <c r="B38" s="1008"/>
      <c r="C38" s="1008"/>
      <c r="D38" s="1008"/>
      <c r="E38" s="1008"/>
      <c r="F38" s="1008"/>
      <c r="G38" s="1008"/>
      <c r="H38" s="1008"/>
      <c r="I38" s="1008"/>
      <c r="J38" s="993"/>
    </row>
    <row r="39" spans="1:10">
      <c r="A39" s="1009" t="s">
        <v>221</v>
      </c>
      <c r="B39" s="1010"/>
      <c r="C39" s="1010"/>
      <c r="D39" s="1010"/>
      <c r="E39" s="1010"/>
      <c r="F39" s="1010"/>
      <c r="G39" s="1010"/>
      <c r="H39" s="1010"/>
      <c r="I39" s="1010"/>
      <c r="J39" s="993"/>
    </row>
    <row r="40" spans="1:10">
      <c r="A40" s="1011" t="s">
        <v>937</v>
      </c>
      <c r="B40" s="1008"/>
      <c r="C40" s="1008"/>
      <c r="D40" s="1008"/>
      <c r="E40" s="1008"/>
      <c r="F40" s="1008"/>
      <c r="G40" s="993"/>
      <c r="H40" s="993"/>
      <c r="I40" s="1008"/>
      <c r="J40" s="993"/>
    </row>
    <row r="41" spans="1:10">
      <c r="B41" s="262"/>
      <c r="C41" s="262"/>
      <c r="D41" s="262"/>
      <c r="E41" s="262"/>
      <c r="F41" s="262"/>
      <c r="G41" s="280"/>
      <c r="H41" s="280"/>
      <c r="I41" s="262"/>
    </row>
    <row r="42" spans="1:10">
      <c r="A42" s="261"/>
      <c r="B42" s="261"/>
      <c r="C42" s="261"/>
      <c r="D42" s="261"/>
      <c r="E42" s="261"/>
      <c r="F42" s="261"/>
      <c r="I42" s="261"/>
    </row>
    <row r="43" spans="1:10">
      <c r="A43" s="610" t="s">
        <v>81</v>
      </c>
      <c r="B43" s="280"/>
      <c r="C43" s="280"/>
      <c r="D43" s="280"/>
      <c r="E43" s="280"/>
      <c r="F43" s="280"/>
      <c r="I43" s="7"/>
    </row>
    <row r="55" spans="7:7">
      <c r="G55" s="26" t="s">
        <v>808</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656</v>
      </c>
      <c r="S1" s="137" t="str">
        <f>Naslovnica!A20</f>
        <v>Veljača 2023.</v>
      </c>
    </row>
    <row r="2" spans="1:20" ht="12.75" customHeight="1">
      <c r="A2" s="550" t="s">
        <v>929</v>
      </c>
      <c r="S2" s="527" t="str">
        <f>Naslovnica!A24</f>
        <v>February 2023</v>
      </c>
    </row>
    <row r="3" spans="1:20" ht="12.75" customHeight="1"/>
    <row r="4" spans="1:20" ht="12.75" customHeight="1">
      <c r="P4" s="69"/>
      <c r="Q4" s="69"/>
      <c r="R4" s="69"/>
      <c r="S4" s="13" t="s">
        <v>1534</v>
      </c>
    </row>
    <row r="5" spans="1:20" ht="33" customHeight="1">
      <c r="A5" s="1171" t="s">
        <v>544</v>
      </c>
      <c r="B5" s="1145" t="s">
        <v>53</v>
      </c>
      <c r="C5" s="1145"/>
      <c r="D5" s="1145" t="s">
        <v>54</v>
      </c>
      <c r="E5" s="1172"/>
      <c r="F5" s="1145" t="s">
        <v>55</v>
      </c>
      <c r="G5" s="1145"/>
      <c r="H5" s="1173" t="s">
        <v>218</v>
      </c>
      <c r="I5" s="1174"/>
      <c r="J5" s="1173" t="s">
        <v>219</v>
      </c>
      <c r="K5" s="1174"/>
      <c r="L5" s="1145" t="s">
        <v>56</v>
      </c>
      <c r="M5" s="1145"/>
      <c r="N5" s="1145" t="s">
        <v>57</v>
      </c>
      <c r="O5" s="1145"/>
      <c r="P5" s="1145" t="s">
        <v>58</v>
      </c>
      <c r="Q5" s="1145"/>
      <c r="R5" s="1145" t="s">
        <v>422</v>
      </c>
      <c r="S5" s="1145"/>
    </row>
    <row r="6" spans="1:20">
      <c r="A6" s="1171"/>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row>
    <row r="7" spans="1:20">
      <c r="A7" s="1171"/>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row>
    <row r="8" spans="1:20" ht="18">
      <c r="A8" s="359" t="s">
        <v>423</v>
      </c>
      <c r="B8" s="377">
        <v>6123.3771500000003</v>
      </c>
      <c r="C8" s="378">
        <v>4.8169139477274928E-2</v>
      </c>
      <c r="D8" s="377">
        <v>12784.514720000001</v>
      </c>
      <c r="E8" s="378">
        <v>4.2182489168777253E-2</v>
      </c>
      <c r="F8" s="377">
        <v>2309.8553099999999</v>
      </c>
      <c r="G8" s="378">
        <v>3.8076037940175611E-2</v>
      </c>
      <c r="H8" s="377">
        <v>156.38677999999999</v>
      </c>
      <c r="I8" s="378">
        <v>2.235931864064376E-2</v>
      </c>
      <c r="J8" s="377">
        <v>155.15433999999999</v>
      </c>
      <c r="K8" s="378">
        <v>3.9779743962577413E-2</v>
      </c>
      <c r="L8" s="377">
        <v>3673.8932400000003</v>
      </c>
      <c r="M8" s="378">
        <v>6.1217790189969326E-2</v>
      </c>
      <c r="N8" s="377">
        <v>4962.5030299999999</v>
      </c>
      <c r="O8" s="378">
        <v>8.8681801456729006E-2</v>
      </c>
      <c r="P8" s="377">
        <v>23563.75938</v>
      </c>
      <c r="Q8" s="378">
        <v>8.3782058112799845E-2</v>
      </c>
      <c r="R8" s="377">
        <v>53729.443950000001</v>
      </c>
      <c r="S8" s="378">
        <v>5.9767097903425506E-2</v>
      </c>
      <c r="T8" s="52"/>
    </row>
    <row r="9" spans="1:20" ht="18">
      <c r="A9" s="359" t="s">
        <v>424</v>
      </c>
      <c r="B9" s="377">
        <v>28.738019999999999</v>
      </c>
      <c r="C9" s="378">
        <v>2.2606572480689293E-4</v>
      </c>
      <c r="D9" s="377">
        <v>17.249020000000002</v>
      </c>
      <c r="E9" s="378">
        <v>5.6913118351200282E-5</v>
      </c>
      <c r="F9" s="377">
        <v>0.50973999999999997</v>
      </c>
      <c r="G9" s="378">
        <v>8.4026386828641288E-6</v>
      </c>
      <c r="H9" s="377">
        <v>0</v>
      </c>
      <c r="I9" s="378">
        <v>0</v>
      </c>
      <c r="J9" s="377">
        <v>0</v>
      </c>
      <c r="K9" s="378">
        <v>0</v>
      </c>
      <c r="L9" s="377">
        <v>173.77034</v>
      </c>
      <c r="M9" s="378">
        <v>2.895521323139927E-3</v>
      </c>
      <c r="N9" s="377">
        <v>0</v>
      </c>
      <c r="O9" s="378">
        <v>0</v>
      </c>
      <c r="P9" s="377">
        <v>58.565529999999995</v>
      </c>
      <c r="Q9" s="378">
        <v>2.0823250478578441E-4</v>
      </c>
      <c r="R9" s="377">
        <v>278.83265</v>
      </c>
      <c r="S9" s="378">
        <v>3.101654710353945E-4</v>
      </c>
      <c r="T9" s="52"/>
    </row>
    <row r="10" spans="1:20" ht="18">
      <c r="A10" s="359" t="s">
        <v>425</v>
      </c>
      <c r="B10" s="377">
        <v>121235.9338</v>
      </c>
      <c r="C10" s="378">
        <v>0.95369441760905904</v>
      </c>
      <c r="D10" s="377">
        <v>297538.576</v>
      </c>
      <c r="E10" s="378">
        <v>0.98172813237712053</v>
      </c>
      <c r="F10" s="377">
        <v>58478.840560000004</v>
      </c>
      <c r="G10" s="378">
        <v>0.96397490449739054</v>
      </c>
      <c r="H10" s="377">
        <v>6859.4793099999997</v>
      </c>
      <c r="I10" s="378">
        <v>0.98073049142129021</v>
      </c>
      <c r="J10" s="377">
        <v>3748.2920199999999</v>
      </c>
      <c r="K10" s="378">
        <v>0.96101789258729142</v>
      </c>
      <c r="L10" s="377">
        <v>56306.787389999998</v>
      </c>
      <c r="M10" s="378">
        <v>0.93823550972652381</v>
      </c>
      <c r="N10" s="377">
        <v>51106.098600000005</v>
      </c>
      <c r="O10" s="378">
        <v>0.9132852638828951</v>
      </c>
      <c r="P10" s="377">
        <v>258982.97103000002</v>
      </c>
      <c r="Q10" s="378">
        <v>0.92082617120413912</v>
      </c>
      <c r="R10" s="377">
        <v>854256.97871000005</v>
      </c>
      <c r="S10" s="378">
        <v>0.95025104910368341</v>
      </c>
      <c r="T10" s="52"/>
    </row>
    <row r="11" spans="1:20" ht="18.75">
      <c r="A11" s="359" t="s">
        <v>426</v>
      </c>
      <c r="B11" s="379">
        <v>114292.69609</v>
      </c>
      <c r="C11" s="380">
        <v>0.89907589951290268</v>
      </c>
      <c r="D11" s="379">
        <v>248654.93841999999</v>
      </c>
      <c r="E11" s="380">
        <v>0.82043663575715475</v>
      </c>
      <c r="F11" s="379">
        <v>24008.6518</v>
      </c>
      <c r="G11" s="380">
        <v>0.39576259728115415</v>
      </c>
      <c r="H11" s="379">
        <v>1912.2397599999999</v>
      </c>
      <c r="I11" s="380">
        <v>0.27340148643733281</v>
      </c>
      <c r="J11" s="379">
        <v>1866.01441</v>
      </c>
      <c r="K11" s="380">
        <v>0.47842409990129797</v>
      </c>
      <c r="L11" s="379">
        <v>32957.802620000002</v>
      </c>
      <c r="M11" s="380">
        <v>0.5491732377921742</v>
      </c>
      <c r="N11" s="379">
        <v>42099.06914</v>
      </c>
      <c r="O11" s="380">
        <v>0.75232624915628254</v>
      </c>
      <c r="P11" s="379">
        <v>147734.00193</v>
      </c>
      <c r="Q11" s="380">
        <v>0.52527521331936733</v>
      </c>
      <c r="R11" s="379">
        <v>613525.41417</v>
      </c>
      <c r="S11" s="380">
        <v>0.68246813663401173</v>
      </c>
    </row>
    <row r="12" spans="1:20" ht="19.5">
      <c r="A12" s="366" t="s">
        <v>427</v>
      </c>
      <c r="B12" s="379">
        <v>7484.7380599999997</v>
      </c>
      <c r="C12" s="380">
        <v>5.8878194618962536E-2</v>
      </c>
      <c r="D12" s="379">
        <v>75728.579360000003</v>
      </c>
      <c r="E12" s="380">
        <v>0.2498663460117701</v>
      </c>
      <c r="F12" s="379">
        <v>8546.1605999999992</v>
      </c>
      <c r="G12" s="380">
        <v>0.14087632841748599</v>
      </c>
      <c r="H12" s="379">
        <v>989.74671000000001</v>
      </c>
      <c r="I12" s="380">
        <v>0.14150852177158987</v>
      </c>
      <c r="J12" s="379">
        <v>81.311170000000004</v>
      </c>
      <c r="K12" s="380">
        <v>2.0847225568408886E-2</v>
      </c>
      <c r="L12" s="379">
        <v>15346.809650000001</v>
      </c>
      <c r="M12" s="380">
        <v>0.25572266581134967</v>
      </c>
      <c r="N12" s="379">
        <v>0</v>
      </c>
      <c r="O12" s="380">
        <v>0</v>
      </c>
      <c r="P12" s="379">
        <v>51655.750630000002</v>
      </c>
      <c r="Q12" s="380">
        <v>0.18366445826196334</v>
      </c>
      <c r="R12" s="379">
        <v>159833.09618000002</v>
      </c>
      <c r="S12" s="380">
        <v>0.17779376828257101</v>
      </c>
    </row>
    <row r="13" spans="1:20" ht="19.5">
      <c r="A13" s="366" t="s">
        <v>428</v>
      </c>
      <c r="B13" s="379">
        <v>95614.216849999997</v>
      </c>
      <c r="C13" s="992">
        <v>0.75214288367948401</v>
      </c>
      <c r="D13" s="379">
        <v>155363.44713999997</v>
      </c>
      <c r="E13" s="380">
        <v>0.51262148542521646</v>
      </c>
      <c r="F13" s="379">
        <v>9470.930699999999</v>
      </c>
      <c r="G13" s="380">
        <v>0.15612039208723161</v>
      </c>
      <c r="H13" s="379">
        <v>356.30694</v>
      </c>
      <c r="I13" s="380">
        <v>5.0942799674836566E-2</v>
      </c>
      <c r="J13" s="379">
        <v>1095.15103</v>
      </c>
      <c r="K13" s="380">
        <v>0.28078381548175152</v>
      </c>
      <c r="L13" s="379">
        <v>15270.61931</v>
      </c>
      <c r="M13" s="380">
        <v>0.25445311224952039</v>
      </c>
      <c r="N13" s="379">
        <v>37822.887430000002</v>
      </c>
      <c r="O13" s="380">
        <v>0.67590926863121159</v>
      </c>
      <c r="P13" s="379">
        <v>92180.475030000001</v>
      </c>
      <c r="Q13" s="380">
        <v>0.32775202764903444</v>
      </c>
      <c r="R13" s="379">
        <v>407174.03443</v>
      </c>
      <c r="S13" s="380">
        <v>0.45292875917638376</v>
      </c>
    </row>
    <row r="14" spans="1:20" ht="19.5">
      <c r="A14" s="366" t="s">
        <v>429</v>
      </c>
      <c r="B14" s="379">
        <v>0</v>
      </c>
      <c r="C14" s="380">
        <v>0</v>
      </c>
      <c r="D14" s="379">
        <v>0</v>
      </c>
      <c r="E14" s="380">
        <v>0</v>
      </c>
      <c r="F14" s="379">
        <v>0</v>
      </c>
      <c r="G14" s="380">
        <v>0</v>
      </c>
      <c r="H14" s="379">
        <v>49.545790000000004</v>
      </c>
      <c r="I14" s="380">
        <v>7.0837835903547683E-3</v>
      </c>
      <c r="J14" s="379">
        <v>67.614449999999991</v>
      </c>
      <c r="K14" s="380">
        <v>1.7335548004461184E-2</v>
      </c>
      <c r="L14" s="379">
        <v>0</v>
      </c>
      <c r="M14" s="380">
        <v>0</v>
      </c>
      <c r="N14" s="379">
        <v>0</v>
      </c>
      <c r="O14" s="380">
        <v>0</v>
      </c>
      <c r="P14" s="379">
        <v>0</v>
      </c>
      <c r="Q14" s="380">
        <v>0</v>
      </c>
      <c r="R14" s="379">
        <v>117.16023999999999</v>
      </c>
      <c r="S14" s="380">
        <v>1.3032570262564255E-4</v>
      </c>
    </row>
    <row r="15" spans="1:20" ht="19.5">
      <c r="A15" s="366" t="s">
        <v>430</v>
      </c>
      <c r="B15" s="379">
        <v>2678.8233399999999</v>
      </c>
      <c r="C15" s="380">
        <v>2.1072785807328472E-2</v>
      </c>
      <c r="D15" s="379">
        <v>2960.68858</v>
      </c>
      <c r="E15" s="380">
        <v>9.7687879980768236E-3</v>
      </c>
      <c r="F15" s="379">
        <v>2844.2627699999998</v>
      </c>
      <c r="G15" s="380">
        <v>4.6885299123930392E-2</v>
      </c>
      <c r="H15" s="379">
        <v>204.60801000000001</v>
      </c>
      <c r="I15" s="380">
        <v>2.9253723952996698E-2</v>
      </c>
      <c r="J15" s="379">
        <v>282.51614000000001</v>
      </c>
      <c r="K15" s="380">
        <v>7.243380826147483E-2</v>
      </c>
      <c r="L15" s="379">
        <v>1645.16652</v>
      </c>
      <c r="M15" s="380">
        <v>2.7413278576631141E-2</v>
      </c>
      <c r="N15" s="379">
        <v>3616.9829</v>
      </c>
      <c r="O15" s="380">
        <v>6.4636849080207795E-2</v>
      </c>
      <c r="P15" s="379">
        <v>3897.7762699999998</v>
      </c>
      <c r="Q15" s="380">
        <v>1.3858727408369598E-2</v>
      </c>
      <c r="R15" s="379">
        <v>18130.824529999998</v>
      </c>
      <c r="S15" s="380">
        <v>2.0168211042026589E-2</v>
      </c>
    </row>
    <row r="16" spans="1:20" ht="19.5" customHeight="1">
      <c r="A16" s="367" t="s">
        <v>431</v>
      </c>
      <c r="B16" s="379">
        <v>0</v>
      </c>
      <c r="C16" s="380">
        <v>0</v>
      </c>
      <c r="D16" s="379">
        <v>0</v>
      </c>
      <c r="E16" s="380">
        <v>0</v>
      </c>
      <c r="F16" s="379">
        <v>0</v>
      </c>
      <c r="G16" s="380">
        <v>0</v>
      </c>
      <c r="H16" s="379">
        <v>0</v>
      </c>
      <c r="I16" s="380">
        <v>0</v>
      </c>
      <c r="J16" s="379">
        <v>0</v>
      </c>
      <c r="K16" s="380">
        <v>0</v>
      </c>
      <c r="L16" s="379">
        <v>468.31966999999997</v>
      </c>
      <c r="M16" s="380">
        <v>7.8035733286293506E-3</v>
      </c>
      <c r="N16" s="379">
        <v>0</v>
      </c>
      <c r="O16" s="380">
        <v>0</v>
      </c>
      <c r="P16" s="379">
        <v>0</v>
      </c>
      <c r="Q16" s="380">
        <v>0</v>
      </c>
      <c r="R16" s="379">
        <v>468.31966999999997</v>
      </c>
      <c r="S16" s="380">
        <v>5.2094541668879348E-4</v>
      </c>
    </row>
    <row r="17" spans="1:19" ht="18.75" customHeight="1">
      <c r="A17" s="367" t="s">
        <v>432</v>
      </c>
      <c r="B17" s="379">
        <v>542.22771999999998</v>
      </c>
      <c r="C17" s="380">
        <v>4.2653983305804988E-3</v>
      </c>
      <c r="D17" s="379">
        <v>1040.7080000000001</v>
      </c>
      <c r="E17" s="380">
        <v>3.4338146499361091E-3</v>
      </c>
      <c r="F17" s="379">
        <v>942.60328000000004</v>
      </c>
      <c r="G17" s="380">
        <v>1.5538028765885763E-2</v>
      </c>
      <c r="H17" s="379">
        <v>69.667050000000003</v>
      </c>
      <c r="I17" s="380">
        <v>9.9606102875425973E-3</v>
      </c>
      <c r="J17" s="379">
        <v>0</v>
      </c>
      <c r="K17" s="380">
        <v>0</v>
      </c>
      <c r="L17" s="379">
        <v>226.88747000000001</v>
      </c>
      <c r="M17" s="380">
        <v>3.7806078260436767E-3</v>
      </c>
      <c r="N17" s="379">
        <v>659.19881000000009</v>
      </c>
      <c r="O17" s="380">
        <v>1.1780131444863225E-2</v>
      </c>
      <c r="P17" s="379">
        <v>0</v>
      </c>
      <c r="Q17" s="380">
        <v>0</v>
      </c>
      <c r="R17" s="379">
        <v>3481.2923300000002</v>
      </c>
      <c r="S17" s="380">
        <v>3.8724900952107157E-3</v>
      </c>
    </row>
    <row r="18" spans="1:19" ht="19.5">
      <c r="A18" s="368" t="s">
        <v>433</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row>
    <row r="19" spans="1:19" ht="18.75">
      <c r="A19" s="359" t="s">
        <v>434</v>
      </c>
      <c r="B19" s="379">
        <v>7972.6901200000002</v>
      </c>
      <c r="C19" s="380">
        <v>6.2716637076547177E-2</v>
      </c>
      <c r="D19" s="379">
        <v>13561.51534</v>
      </c>
      <c r="E19" s="380">
        <v>4.4746201672155178E-2</v>
      </c>
      <c r="F19" s="379">
        <v>2204.69445</v>
      </c>
      <c r="G19" s="380">
        <v>3.6342548886620349E-2</v>
      </c>
      <c r="H19" s="379">
        <v>242.36526000000001</v>
      </c>
      <c r="I19" s="380">
        <v>3.4652047160012321E-2</v>
      </c>
      <c r="J19" s="379">
        <v>339.42162000000002</v>
      </c>
      <c r="K19" s="380">
        <v>8.702370258520159E-2</v>
      </c>
      <c r="L19" s="379">
        <v>0</v>
      </c>
      <c r="M19" s="380">
        <v>0</v>
      </c>
      <c r="N19" s="379">
        <v>0</v>
      </c>
      <c r="O19" s="380">
        <v>0</v>
      </c>
      <c r="P19" s="379">
        <v>0</v>
      </c>
      <c r="Q19" s="380">
        <v>0</v>
      </c>
      <c r="R19" s="379">
        <v>24320.68679</v>
      </c>
      <c r="S19" s="380">
        <v>2.7053636918505229E-2</v>
      </c>
    </row>
    <row r="20" spans="1:19" ht="19.5">
      <c r="A20" s="366" t="s">
        <v>435</v>
      </c>
      <c r="B20" s="379">
        <v>6943.2377100000003</v>
      </c>
      <c r="C20" s="380">
        <v>5.4618518096156296E-2</v>
      </c>
      <c r="D20" s="379">
        <v>48883.637579999995</v>
      </c>
      <c r="E20" s="380">
        <v>0.16129149661996572</v>
      </c>
      <c r="F20" s="379">
        <v>34470.188759999997</v>
      </c>
      <c r="G20" s="380">
        <v>0.56821230721623628</v>
      </c>
      <c r="H20" s="379">
        <v>4947.2395500000002</v>
      </c>
      <c r="I20" s="380">
        <v>0.70732900498395745</v>
      </c>
      <c r="J20" s="379">
        <v>1882.2776100000001</v>
      </c>
      <c r="K20" s="380">
        <v>0.48259379268599351</v>
      </c>
      <c r="L20" s="379">
        <v>23348.984769999999</v>
      </c>
      <c r="M20" s="380">
        <v>0.38906227193434967</v>
      </c>
      <c r="N20" s="379">
        <v>9007.0294600000016</v>
      </c>
      <c r="O20" s="380">
        <v>0.1609590147266125</v>
      </c>
      <c r="P20" s="379">
        <v>111248.96909999999</v>
      </c>
      <c r="Q20" s="380">
        <v>0.39555095788477168</v>
      </c>
      <c r="R20" s="379">
        <v>240731.56453999999</v>
      </c>
      <c r="S20" s="380">
        <v>0.26778291246967156</v>
      </c>
    </row>
    <row r="21" spans="1:19" ht="19.5">
      <c r="A21" s="366" t="s">
        <v>436</v>
      </c>
      <c r="B21" s="379">
        <v>412.02359999999999</v>
      </c>
      <c r="C21" s="380">
        <v>3.2411562721281887E-3</v>
      </c>
      <c r="D21" s="379">
        <v>18396.83438</v>
      </c>
      <c r="E21" s="380">
        <v>6.0700330358267905E-2</v>
      </c>
      <c r="F21" s="379">
        <v>4553.9329000000007</v>
      </c>
      <c r="G21" s="380">
        <v>7.5067785036896525E-2</v>
      </c>
      <c r="H21" s="379">
        <v>704.07821000000001</v>
      </c>
      <c r="I21" s="380">
        <v>0.10066521636499001</v>
      </c>
      <c r="J21" s="379">
        <v>0</v>
      </c>
      <c r="K21" s="380">
        <v>0</v>
      </c>
      <c r="L21" s="379">
        <v>8726.3328000000001</v>
      </c>
      <c r="M21" s="380">
        <v>0.14540618781787126</v>
      </c>
      <c r="N21" s="379">
        <v>0</v>
      </c>
      <c r="O21" s="380">
        <v>0</v>
      </c>
      <c r="P21" s="379">
        <v>34324.272109999998</v>
      </c>
      <c r="Q21" s="380">
        <v>0.12204156875920258</v>
      </c>
      <c r="R21" s="379">
        <v>67117.473999999987</v>
      </c>
      <c r="S21" s="380">
        <v>7.4659559911351273E-2</v>
      </c>
    </row>
    <row r="22" spans="1:19" ht="19.5">
      <c r="A22" s="366" t="s">
        <v>437</v>
      </c>
      <c r="B22" s="379">
        <v>4257.11823</v>
      </c>
      <c r="C22" s="380">
        <v>3.3488337688316286E-2</v>
      </c>
      <c r="D22" s="379">
        <v>4434.5502100000003</v>
      </c>
      <c r="E22" s="380">
        <v>1.463179246914144E-2</v>
      </c>
      <c r="F22" s="379">
        <v>18914.72856</v>
      </c>
      <c r="G22" s="380">
        <v>0.31179352194085402</v>
      </c>
      <c r="H22" s="379">
        <v>2723.8422300000002</v>
      </c>
      <c r="I22" s="380">
        <v>0.38943992802596022</v>
      </c>
      <c r="J22" s="379">
        <v>1562.9826499999999</v>
      </c>
      <c r="K22" s="380">
        <v>0.40073032849065482</v>
      </c>
      <c r="L22" s="379">
        <v>6338.7077099999997</v>
      </c>
      <c r="M22" s="380">
        <v>0.10562138127517307</v>
      </c>
      <c r="N22" s="379">
        <v>6285.2148799999995</v>
      </c>
      <c r="O22" s="380">
        <v>0.11231916126427811</v>
      </c>
      <c r="P22" s="379">
        <v>19932.778340000001</v>
      </c>
      <c r="Q22" s="380">
        <v>7.0871933730951131E-2</v>
      </c>
      <c r="R22" s="379">
        <v>64449.922810000004</v>
      </c>
      <c r="S22" s="380">
        <v>7.169225220417505E-2</v>
      </c>
    </row>
    <row r="23" spans="1:19" ht="19.5">
      <c r="A23" s="366" t="s">
        <v>429</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row>
    <row r="24" spans="1:19" ht="19.5">
      <c r="A24" s="366" t="s">
        <v>438</v>
      </c>
      <c r="B24" s="379">
        <v>0</v>
      </c>
      <c r="C24" s="380">
        <v>0</v>
      </c>
      <c r="D24" s="379">
        <v>0</v>
      </c>
      <c r="E24" s="380">
        <v>0</v>
      </c>
      <c r="F24" s="379">
        <v>1690.5989999999999</v>
      </c>
      <c r="G24" s="380">
        <v>2.7868114243754492E-2</v>
      </c>
      <c r="H24" s="379">
        <v>179.00460000000001</v>
      </c>
      <c r="I24" s="380">
        <v>2.5593089707077417E-2</v>
      </c>
      <c r="J24" s="379">
        <v>109.3917</v>
      </c>
      <c r="K24" s="380">
        <v>2.8046742473533642E-2</v>
      </c>
      <c r="L24" s="379">
        <v>296.04503000000005</v>
      </c>
      <c r="M24" s="380">
        <v>4.9329747353581716E-3</v>
      </c>
      <c r="N24" s="379">
        <v>1449.7469199999998</v>
      </c>
      <c r="O24" s="380">
        <v>2.5907524437711903E-2</v>
      </c>
      <c r="P24" s="379">
        <v>0</v>
      </c>
      <c r="Q24" s="380">
        <v>0</v>
      </c>
      <c r="R24" s="379">
        <v>3724.7872499999994</v>
      </c>
      <c r="S24" s="380">
        <v>4.1433468853194974E-3</v>
      </c>
    </row>
    <row r="25" spans="1:19" ht="19.5">
      <c r="A25" s="367" t="s">
        <v>431</v>
      </c>
      <c r="B25" s="379">
        <v>0</v>
      </c>
      <c r="C25" s="380">
        <v>0</v>
      </c>
      <c r="D25" s="379">
        <v>3068.5141100000001</v>
      </c>
      <c r="E25" s="380">
        <v>1.012455818966863E-2</v>
      </c>
      <c r="F25" s="379">
        <v>757.11365999999998</v>
      </c>
      <c r="G25" s="380">
        <v>1.2480387112725783E-2</v>
      </c>
      <c r="H25" s="379">
        <v>82.766419999999997</v>
      </c>
      <c r="I25" s="380">
        <v>1.1833485909265159E-2</v>
      </c>
      <c r="J25" s="379">
        <v>0</v>
      </c>
      <c r="K25" s="380">
        <v>0</v>
      </c>
      <c r="L25" s="379">
        <v>661.43575999999996</v>
      </c>
      <c r="M25" s="380">
        <v>1.1021451341853063E-2</v>
      </c>
      <c r="N25" s="379">
        <v>0</v>
      </c>
      <c r="O25" s="380">
        <v>0</v>
      </c>
      <c r="P25" s="379">
        <v>0</v>
      </c>
      <c r="Q25" s="380">
        <v>0</v>
      </c>
      <c r="R25" s="379">
        <v>4569.8299500000003</v>
      </c>
      <c r="S25" s="380">
        <v>5.0833482341232404E-3</v>
      </c>
    </row>
    <row r="26" spans="1:19" ht="19.5">
      <c r="A26" s="367" t="s">
        <v>439</v>
      </c>
      <c r="B26" s="379">
        <v>2274.0958799999999</v>
      </c>
      <c r="C26" s="380">
        <v>1.788902413571182E-2</v>
      </c>
      <c r="D26" s="379">
        <v>22983.738879999997</v>
      </c>
      <c r="E26" s="380">
        <v>7.5834815602887767E-2</v>
      </c>
      <c r="F26" s="379">
        <v>8553.8146400000005</v>
      </c>
      <c r="G26" s="380">
        <v>0.14100249888200556</v>
      </c>
      <c r="H26" s="379">
        <v>1257.54809</v>
      </c>
      <c r="I26" s="380">
        <v>0.17979728497666464</v>
      </c>
      <c r="J26" s="379">
        <v>209.90326000000002</v>
      </c>
      <c r="K26" s="380">
        <v>5.3816721721804996E-2</v>
      </c>
      <c r="L26" s="379">
        <v>7326.4634699999997</v>
      </c>
      <c r="M26" s="380">
        <v>0.12208027676409415</v>
      </c>
      <c r="N26" s="379">
        <v>1272.0676599999999</v>
      </c>
      <c r="O26" s="380">
        <v>2.2732329024622449E-2</v>
      </c>
      <c r="P26" s="379">
        <v>53035.358650000002</v>
      </c>
      <c r="Q26" s="380">
        <v>0.18856971966106886</v>
      </c>
      <c r="R26" s="379">
        <v>96912.990529999995</v>
      </c>
      <c r="S26" s="380">
        <v>0.10780324096617157</v>
      </c>
    </row>
    <row r="27" spans="1:19" ht="19.5">
      <c r="A27" s="368" t="s">
        <v>433</v>
      </c>
      <c r="B27" s="379">
        <v>0</v>
      </c>
      <c r="C27" s="380">
        <v>0</v>
      </c>
      <c r="D27" s="379">
        <v>0</v>
      </c>
      <c r="E27" s="380">
        <v>0</v>
      </c>
      <c r="F27" s="379">
        <v>0</v>
      </c>
      <c r="G27" s="380">
        <v>0</v>
      </c>
      <c r="H27" s="379">
        <v>0</v>
      </c>
      <c r="I27" s="380">
        <v>0</v>
      </c>
      <c r="J27" s="379">
        <v>0</v>
      </c>
      <c r="K27" s="380">
        <v>0</v>
      </c>
      <c r="L27" s="379">
        <v>0</v>
      </c>
      <c r="M27" s="380">
        <v>0</v>
      </c>
      <c r="N27" s="379">
        <v>0</v>
      </c>
      <c r="O27" s="380">
        <v>0</v>
      </c>
      <c r="P27" s="379">
        <v>3956.56</v>
      </c>
      <c r="Q27" s="380">
        <v>1.4067735733549124E-2</v>
      </c>
      <c r="R27" s="379">
        <v>3956.56</v>
      </c>
      <c r="S27" s="380">
        <v>4.4011642685309648E-3</v>
      </c>
    </row>
    <row r="28" spans="1:19" ht="19.5" customHeight="1">
      <c r="A28" s="366" t="s">
        <v>434</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row>
    <row r="29" spans="1:19" ht="19.5">
      <c r="A29" s="366" t="s">
        <v>440</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row>
    <row r="30" spans="1:19" ht="18">
      <c r="A30" s="359" t="s">
        <v>441</v>
      </c>
      <c r="B30" s="377">
        <v>127388.04897</v>
      </c>
      <c r="C30" s="378">
        <v>1.0020896228111409</v>
      </c>
      <c r="D30" s="377">
        <v>310340.33974000002</v>
      </c>
      <c r="E30" s="378">
        <v>1.0239675346642489</v>
      </c>
      <c r="F30" s="377">
        <v>60789.205609999997</v>
      </c>
      <c r="G30" s="378">
        <v>1.0020593450762489</v>
      </c>
      <c r="H30" s="377">
        <v>7015.8660899999995</v>
      </c>
      <c r="I30" s="378">
        <v>1.0030898100619339</v>
      </c>
      <c r="J30" s="377">
        <v>3903.4463599999999</v>
      </c>
      <c r="K30" s="378">
        <v>1.0007976365498688</v>
      </c>
      <c r="L30" s="377">
        <v>60154.450969999998</v>
      </c>
      <c r="M30" s="378">
        <v>1.0023488212396332</v>
      </c>
      <c r="N30" s="377">
        <v>56068.601630000005</v>
      </c>
      <c r="O30" s="378">
        <v>1.0019670653396242</v>
      </c>
      <c r="P30" s="377">
        <v>282605.29593999998</v>
      </c>
      <c r="Q30" s="378">
        <v>1.0048164618217246</v>
      </c>
      <c r="R30" s="377">
        <v>908265.25531000004</v>
      </c>
      <c r="S30" s="378">
        <v>1.0103283124781441</v>
      </c>
    </row>
    <row r="31" spans="1:19" ht="19.5">
      <c r="A31" s="366" t="s">
        <v>442</v>
      </c>
      <c r="B31" s="379">
        <v>265.63789000000003</v>
      </c>
      <c r="C31" s="380">
        <v>2.0896228111409103E-3</v>
      </c>
      <c r="D31" s="379">
        <v>7263.9928499999996</v>
      </c>
      <c r="E31" s="380">
        <v>2.3967534664248901E-2</v>
      </c>
      <c r="F31" s="379">
        <v>124.92868</v>
      </c>
      <c r="G31" s="380">
        <v>2.0593450762489787E-3</v>
      </c>
      <c r="H31" s="379">
        <v>21.610919999999997</v>
      </c>
      <c r="I31" s="380">
        <v>3.0898100619340136E-3</v>
      </c>
      <c r="J31" s="379">
        <v>3.1110500000000001</v>
      </c>
      <c r="K31" s="380">
        <v>7.9763654986883677E-4</v>
      </c>
      <c r="L31" s="379">
        <v>140.96096</v>
      </c>
      <c r="M31" s="380">
        <v>2.3488212396331524E-3</v>
      </c>
      <c r="N31" s="379">
        <v>110.07408</v>
      </c>
      <c r="O31" s="380">
        <v>1.9670653396240052E-3</v>
      </c>
      <c r="P31" s="379">
        <v>1354.6330800000001</v>
      </c>
      <c r="Q31" s="380">
        <v>4.8164618217248593E-3</v>
      </c>
      <c r="R31" s="379">
        <v>9284.9495100000004</v>
      </c>
      <c r="S31" s="380">
        <v>1.0328312478144169E-2</v>
      </c>
    </row>
    <row r="32" spans="1:19" ht="22.5" customHeight="1">
      <c r="A32" s="914" t="s">
        <v>443</v>
      </c>
      <c r="B32" s="915">
        <v>127122.41108000001</v>
      </c>
      <c r="C32" s="916">
        <v>1</v>
      </c>
      <c r="D32" s="915">
        <v>303076.34688999999</v>
      </c>
      <c r="E32" s="916">
        <v>1</v>
      </c>
      <c r="F32" s="915">
        <v>60664.27693</v>
      </c>
      <c r="G32" s="916">
        <v>1</v>
      </c>
      <c r="H32" s="915">
        <v>6994.2551700000004</v>
      </c>
      <c r="I32" s="916">
        <v>1</v>
      </c>
      <c r="J32" s="915">
        <v>3900.3353099999999</v>
      </c>
      <c r="K32" s="916">
        <v>1</v>
      </c>
      <c r="L32" s="915">
        <v>60013.490010000001</v>
      </c>
      <c r="M32" s="916">
        <v>1</v>
      </c>
      <c r="N32" s="915">
        <v>55958.527549999999</v>
      </c>
      <c r="O32" s="916">
        <v>1</v>
      </c>
      <c r="P32" s="915">
        <v>281250.66286000004</v>
      </c>
      <c r="Q32" s="916">
        <v>1</v>
      </c>
      <c r="R32" s="915">
        <v>898980.30579999997</v>
      </c>
      <c r="S32" s="916">
        <v>1</v>
      </c>
    </row>
    <row r="33" spans="1:19" ht="19.5">
      <c r="A33" s="368" t="s">
        <v>444</v>
      </c>
      <c r="B33" s="379">
        <v>28.738019999999999</v>
      </c>
      <c r="C33" s="380">
        <v>2.2606572480689293E-4</v>
      </c>
      <c r="D33" s="379">
        <v>0</v>
      </c>
      <c r="E33" s="380">
        <v>0</v>
      </c>
      <c r="F33" s="379">
        <v>0</v>
      </c>
      <c r="G33" s="380">
        <v>0</v>
      </c>
      <c r="H33" s="379">
        <v>0</v>
      </c>
      <c r="I33" s="380">
        <v>0</v>
      </c>
      <c r="J33" s="379">
        <v>0</v>
      </c>
      <c r="K33" s="380">
        <v>0</v>
      </c>
      <c r="L33" s="379">
        <v>146.60776999999999</v>
      </c>
      <c r="M33" s="380">
        <v>2.4429135845219275E-3</v>
      </c>
      <c r="N33" s="379">
        <v>0</v>
      </c>
      <c r="O33" s="380">
        <v>0</v>
      </c>
      <c r="P33" s="379">
        <v>544.77909</v>
      </c>
      <c r="Q33" s="380">
        <v>1.9369877548383884E-3</v>
      </c>
      <c r="R33" s="379">
        <v>720.12487999999996</v>
      </c>
      <c r="S33" s="380">
        <v>8.0104633589182241E-4</v>
      </c>
    </row>
    <row r="34" spans="1:19" ht="19.5">
      <c r="A34" s="368" t="s">
        <v>445</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row>
    <row r="35" spans="1:19" ht="12.75" customHeight="1">
      <c r="A35" s="22" t="s">
        <v>545</v>
      </c>
    </row>
    <row r="36" spans="1:19" ht="12.75" customHeight="1"/>
    <row r="37" spans="1:19" ht="12.75" customHeight="1">
      <c r="A37" s="610" t="s">
        <v>81</v>
      </c>
    </row>
    <row r="38" spans="1:19" ht="12.75" customHeight="1">
      <c r="S38" s="24" t="s">
        <v>809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12" t="s">
        <v>1058</v>
      </c>
      <c r="B1" s="993"/>
      <c r="C1" s="993"/>
      <c r="D1" s="993"/>
      <c r="E1" s="993"/>
      <c r="F1" s="993"/>
      <c r="G1" s="994" t="str">
        <f>Naslovnica!A20</f>
        <v>Veljača 2023.</v>
      </c>
      <c r="L1" s="137"/>
    </row>
    <row r="2" spans="1:12" ht="12.75" customHeight="1">
      <c r="A2" s="995" t="s">
        <v>1059</v>
      </c>
      <c r="B2" s="993"/>
      <c r="C2" s="993"/>
      <c r="D2" s="993"/>
      <c r="E2" s="993"/>
      <c r="F2" s="993"/>
      <c r="G2" s="996" t="str">
        <f>Naslovnica!A24</f>
        <v>February 2023</v>
      </c>
      <c r="L2" s="527"/>
    </row>
    <row r="3" spans="1:12" ht="12.75" customHeight="1">
      <c r="A3" s="993"/>
      <c r="B3" s="993"/>
      <c r="C3" s="993"/>
      <c r="D3" s="993"/>
      <c r="E3" s="993"/>
      <c r="F3" s="993"/>
      <c r="G3" s="993"/>
    </row>
    <row r="4" spans="1:12" s="63" customFormat="1" ht="14.45" customHeight="1">
      <c r="A4" s="1181" t="s">
        <v>1112</v>
      </c>
      <c r="B4" s="1182" t="s">
        <v>1114</v>
      </c>
      <c r="C4" s="1182"/>
      <c r="D4" s="1182"/>
      <c r="E4" s="1182"/>
      <c r="F4" s="1182"/>
      <c r="G4" s="1182"/>
      <c r="H4" s="892"/>
    </row>
    <row r="5" spans="1:12" s="63" customFormat="1" ht="22.15" customHeight="1">
      <c r="A5" s="1181"/>
      <c r="B5" s="1183" t="str">
        <f>G1</f>
        <v>Veljača 2023.</v>
      </c>
      <c r="C5" s="1183"/>
      <c r="D5" s="1184" t="s">
        <v>17</v>
      </c>
      <c r="E5" s="1184"/>
      <c r="F5" s="1181" t="s">
        <v>228</v>
      </c>
      <c r="G5" s="1181"/>
    </row>
    <row r="6" spans="1:12" s="63" customFormat="1">
      <c r="A6" s="1181"/>
      <c r="B6" s="1185" t="s">
        <v>1533</v>
      </c>
      <c r="C6" s="1186"/>
      <c r="D6" s="1177" t="s">
        <v>45</v>
      </c>
      <c r="E6" s="1177"/>
      <c r="F6" s="1177" t="s">
        <v>51</v>
      </c>
      <c r="G6" s="1177"/>
    </row>
    <row r="7" spans="1:12" s="63" customFormat="1">
      <c r="A7" s="1181"/>
      <c r="B7" s="1013" t="s">
        <v>27</v>
      </c>
      <c r="C7" s="1013" t="s">
        <v>28</v>
      </c>
      <c r="D7" s="1013" t="s">
        <v>1110</v>
      </c>
      <c r="E7" s="1013" t="s">
        <v>143</v>
      </c>
      <c r="F7" s="1013" t="s">
        <v>1110</v>
      </c>
      <c r="G7" s="1013" t="s">
        <v>143</v>
      </c>
    </row>
    <row r="8" spans="1:12" s="63" customFormat="1">
      <c r="A8" s="1181"/>
      <c r="B8" s="1013" t="s">
        <v>29</v>
      </c>
      <c r="C8" s="1013" t="s">
        <v>30</v>
      </c>
      <c r="D8" s="1014" t="s">
        <v>1111</v>
      </c>
      <c r="E8" s="1014" t="s">
        <v>144</v>
      </c>
      <c r="F8" s="1014" t="s">
        <v>1111</v>
      </c>
      <c r="G8" s="1014" t="s">
        <v>144</v>
      </c>
    </row>
    <row r="9" spans="1:12" s="63" customFormat="1">
      <c r="A9" s="1015" t="s">
        <v>1508</v>
      </c>
      <c r="B9" s="1016">
        <v>285</v>
      </c>
      <c r="C9" s="1017">
        <v>5.9836237665336972E-3</v>
      </c>
      <c r="D9" s="1016">
        <v>29</v>
      </c>
      <c r="E9" s="1017">
        <v>0.11328125</v>
      </c>
      <c r="F9" s="1016">
        <v>29</v>
      </c>
      <c r="G9" s="1017">
        <v>0.11328125</v>
      </c>
    </row>
    <row r="10" spans="1:12" s="63" customFormat="1">
      <c r="A10" s="1015" t="s">
        <v>861</v>
      </c>
      <c r="B10" s="1016">
        <v>584</v>
      </c>
      <c r="C10" s="1018">
        <v>1.2261179928616419E-2</v>
      </c>
      <c r="D10" s="1016">
        <v>2</v>
      </c>
      <c r="E10" s="1018">
        <v>3.4364261168384758E-3</v>
      </c>
      <c r="F10" s="1016">
        <v>0</v>
      </c>
      <c r="G10" s="1018">
        <v>0</v>
      </c>
    </row>
    <row r="11" spans="1:12" s="63" customFormat="1">
      <c r="A11" s="1015" t="s">
        <v>846</v>
      </c>
      <c r="B11" s="1016">
        <v>1579</v>
      </c>
      <c r="C11" s="1018">
        <v>3.3151375183707747E-2</v>
      </c>
      <c r="D11" s="1016">
        <v>-1</v>
      </c>
      <c r="E11" s="1018">
        <v>-6.3291139240506666E-4</v>
      </c>
      <c r="F11" s="1016">
        <v>-2</v>
      </c>
      <c r="G11" s="1018">
        <v>-1.2650221378873727E-3</v>
      </c>
    </row>
    <row r="12" spans="1:12" s="63" customFormat="1">
      <c r="A12" s="1015" t="s">
        <v>183</v>
      </c>
      <c r="B12" s="1016">
        <v>312</v>
      </c>
      <c r="C12" s="1018">
        <v>6.5504933865211E-3</v>
      </c>
      <c r="D12" s="1016">
        <v>-2</v>
      </c>
      <c r="E12" s="1018">
        <v>-6.3694267515923553E-3</v>
      </c>
      <c r="F12" s="1016">
        <v>-2</v>
      </c>
      <c r="G12" s="1018">
        <v>-6.3694267515923553E-3</v>
      </c>
    </row>
    <row r="13" spans="1:12" s="63" customFormat="1">
      <c r="A13" s="1015" t="s">
        <v>863</v>
      </c>
      <c r="B13" s="1016">
        <v>882</v>
      </c>
      <c r="C13" s="1018">
        <v>1.8517740919588493E-2</v>
      </c>
      <c r="D13" s="1016">
        <v>0</v>
      </c>
      <c r="E13" s="1018">
        <v>0</v>
      </c>
      <c r="F13" s="1016">
        <v>3</v>
      </c>
      <c r="G13" s="1018">
        <v>3.4129692832765013E-3</v>
      </c>
    </row>
    <row r="14" spans="1:12" s="63" customFormat="1">
      <c r="A14" s="1015" t="s">
        <v>184</v>
      </c>
      <c r="B14" s="1016">
        <v>356</v>
      </c>
      <c r="C14" s="1018">
        <v>7.4742809153894602E-3</v>
      </c>
      <c r="D14" s="1016">
        <v>0</v>
      </c>
      <c r="E14" s="1018">
        <v>0</v>
      </c>
      <c r="F14" s="1016">
        <v>1</v>
      </c>
      <c r="G14" s="1018">
        <v>2.8169014084507005E-3</v>
      </c>
    </row>
    <row r="15" spans="1:12" s="63" customFormat="1">
      <c r="A15" s="1015" t="s">
        <v>185</v>
      </c>
      <c r="B15" s="1016">
        <v>3684</v>
      </c>
      <c r="C15" s="1018">
        <v>7.7346210371614529E-2</v>
      </c>
      <c r="D15" s="1016">
        <v>28</v>
      </c>
      <c r="E15" s="1018">
        <v>7.6586433260394937E-3</v>
      </c>
      <c r="F15" s="1016">
        <v>22</v>
      </c>
      <c r="G15" s="1018">
        <v>6.007646095030017E-3</v>
      </c>
    </row>
    <row r="16" spans="1:12" s="63" customFormat="1">
      <c r="A16" s="1015" t="s">
        <v>186</v>
      </c>
      <c r="B16" s="1016">
        <v>1870</v>
      </c>
      <c r="C16" s="1018">
        <v>3.9260969976905313E-2</v>
      </c>
      <c r="D16" s="1016">
        <v>5</v>
      </c>
      <c r="E16" s="1018">
        <v>2.6809651474530849E-3</v>
      </c>
      <c r="F16" s="1016">
        <v>1</v>
      </c>
      <c r="G16" s="1018">
        <v>5.3504547886573661E-4</v>
      </c>
    </row>
    <row r="17" spans="1:12" s="63" customFormat="1">
      <c r="A17" s="1019" t="s">
        <v>187</v>
      </c>
      <c r="B17" s="1016">
        <v>4447</v>
      </c>
      <c r="C17" s="1018">
        <v>9.3365525929036325E-2</v>
      </c>
      <c r="D17" s="1016">
        <v>-16</v>
      </c>
      <c r="E17" s="1018">
        <v>-3.5850324893569319E-3</v>
      </c>
      <c r="F17" s="1016">
        <v>-22</v>
      </c>
      <c r="G17" s="1018">
        <v>-4.9228015215931897E-3</v>
      </c>
    </row>
    <row r="18" spans="1:12" s="63" customFormat="1">
      <c r="A18" s="1015" t="s">
        <v>188</v>
      </c>
      <c r="B18" s="1016">
        <v>3874</v>
      </c>
      <c r="C18" s="1018">
        <v>8.1335292882636995E-2</v>
      </c>
      <c r="D18" s="1016">
        <v>-17</v>
      </c>
      <c r="E18" s="1018">
        <v>-4.3690567977383576E-3</v>
      </c>
      <c r="F18" s="1016">
        <v>-2</v>
      </c>
      <c r="G18" s="1018">
        <v>-5.1599587203299269E-4</v>
      </c>
    </row>
    <row r="19" spans="1:12" s="63" customFormat="1">
      <c r="A19" s="1015" t="s">
        <v>189</v>
      </c>
      <c r="B19" s="1016">
        <v>4350</v>
      </c>
      <c r="C19" s="1018">
        <v>9.1328994331303801E-2</v>
      </c>
      <c r="D19" s="1016">
        <v>-7</v>
      </c>
      <c r="E19" s="1018">
        <v>-1.6066100527886151E-3</v>
      </c>
      <c r="F19" s="1016">
        <v>-6</v>
      </c>
      <c r="G19" s="1018">
        <v>-1.3774104683195176E-3</v>
      </c>
    </row>
    <row r="20" spans="1:12" s="63" customFormat="1">
      <c r="A20" s="1015" t="s">
        <v>632</v>
      </c>
      <c r="B20" s="1016">
        <v>3118</v>
      </c>
      <c r="C20" s="1018">
        <v>6.5462943522989717E-2</v>
      </c>
      <c r="D20" s="1016">
        <v>16</v>
      </c>
      <c r="E20" s="1018">
        <v>5.1579626047710825E-3</v>
      </c>
      <c r="F20" s="1016">
        <v>29</v>
      </c>
      <c r="G20" s="1018">
        <v>9.3881515053415576E-3</v>
      </c>
    </row>
    <row r="21" spans="1:12" s="63" customFormat="1">
      <c r="A21" s="1015" t="s">
        <v>190</v>
      </c>
      <c r="B21" s="1016">
        <v>1004</v>
      </c>
      <c r="C21" s="1018">
        <v>2.1079151795087129E-2</v>
      </c>
      <c r="D21" s="1016">
        <v>-4</v>
      </c>
      <c r="E21" s="1018">
        <v>-3.9682539682539542E-3</v>
      </c>
      <c r="F21" s="1016">
        <v>1</v>
      </c>
      <c r="G21" s="1018">
        <v>9.9700897308085956E-4</v>
      </c>
    </row>
    <row r="22" spans="1:12" s="63" customFormat="1">
      <c r="A22" s="1015" t="s">
        <v>191</v>
      </c>
      <c r="B22" s="1016">
        <v>4034</v>
      </c>
      <c r="C22" s="1018">
        <v>8.469452026034012E-2</v>
      </c>
      <c r="D22" s="1016">
        <v>-4</v>
      </c>
      <c r="E22" s="1018">
        <v>-9.9058940069340906E-4</v>
      </c>
      <c r="F22" s="1016">
        <v>-5</v>
      </c>
      <c r="G22" s="1018">
        <v>-1.2379301807378118E-3</v>
      </c>
    </row>
    <row r="23" spans="1:12" s="63" customFormat="1">
      <c r="A23" s="1015" t="s">
        <v>195</v>
      </c>
      <c r="B23" s="1016">
        <v>100</v>
      </c>
      <c r="C23" s="1018">
        <v>2.0995171110644553E-3</v>
      </c>
      <c r="D23" s="1016">
        <v>1</v>
      </c>
      <c r="E23" s="1018">
        <v>1.0101010101010166E-2</v>
      </c>
      <c r="F23" s="1016">
        <v>3</v>
      </c>
      <c r="G23" s="1018">
        <v>3.0927835051546282E-2</v>
      </c>
    </row>
    <row r="24" spans="1:12" s="63" customFormat="1">
      <c r="A24" s="1015" t="s">
        <v>227</v>
      </c>
      <c r="B24" s="1016">
        <v>245</v>
      </c>
      <c r="C24" s="1018">
        <v>5.143816922107915E-3</v>
      </c>
      <c r="D24" s="1016">
        <v>-1</v>
      </c>
      <c r="E24" s="1018">
        <v>-4.0650406504064707E-3</v>
      </c>
      <c r="F24" s="1016">
        <v>-2</v>
      </c>
      <c r="G24" s="1018">
        <v>-8.0971659919027994E-3</v>
      </c>
    </row>
    <row r="25" spans="1:12" s="63" customFormat="1">
      <c r="A25" s="1015" t="s">
        <v>226</v>
      </c>
      <c r="B25" s="1016">
        <v>10262</v>
      </c>
      <c r="C25" s="1018">
        <v>0.2154524459374344</v>
      </c>
      <c r="D25" s="1016">
        <v>-111</v>
      </c>
      <c r="E25" s="1018">
        <v>-1.0700857996722268E-2</v>
      </c>
      <c r="F25" s="1016">
        <v>-137</v>
      </c>
      <c r="G25" s="1018">
        <v>-1.3174343686892964E-2</v>
      </c>
    </row>
    <row r="26" spans="1:12" s="63" customFormat="1">
      <c r="A26" s="1019" t="s">
        <v>192</v>
      </c>
      <c r="B26" s="1016">
        <v>2237</v>
      </c>
      <c r="C26" s="1018">
        <v>4.6966197774511866E-2</v>
      </c>
      <c r="D26" s="1016">
        <v>5</v>
      </c>
      <c r="E26" s="1018">
        <v>2.2401433691756623E-3</v>
      </c>
      <c r="F26" s="1016">
        <v>5</v>
      </c>
      <c r="G26" s="1018">
        <v>2.2401433691756623E-3</v>
      </c>
    </row>
    <row r="27" spans="1:12" s="63" customFormat="1">
      <c r="A27" s="1019" t="s">
        <v>867</v>
      </c>
      <c r="B27" s="1016">
        <v>731</v>
      </c>
      <c r="C27" s="1018">
        <v>1.5347470081881167E-2</v>
      </c>
      <c r="D27" s="1016">
        <v>-1</v>
      </c>
      <c r="E27" s="1018">
        <v>-1.366120218579181E-3</v>
      </c>
      <c r="F27" s="1016">
        <v>-2</v>
      </c>
      <c r="G27" s="1018">
        <v>-2.7285129604365244E-3</v>
      </c>
    </row>
    <row r="28" spans="1:12" s="63" customFormat="1">
      <c r="A28" s="1015" t="s">
        <v>194</v>
      </c>
      <c r="B28" s="1016">
        <v>2711</v>
      </c>
      <c r="C28" s="1018">
        <v>5.691790888095738E-2</v>
      </c>
      <c r="D28" s="1016">
        <v>-2</v>
      </c>
      <c r="E28" s="1018">
        <v>-7.3719130114269227E-4</v>
      </c>
      <c r="F28" s="1016">
        <v>0</v>
      </c>
      <c r="G28" s="1018">
        <v>0</v>
      </c>
    </row>
    <row r="29" spans="1:12" s="63" customFormat="1">
      <c r="A29" s="1015" t="s">
        <v>1555</v>
      </c>
      <c r="B29" s="1016">
        <v>965</v>
      </c>
      <c r="C29" s="1018">
        <v>2.0260340121771993E-2</v>
      </c>
      <c r="D29" s="1016">
        <v>-3</v>
      </c>
      <c r="E29" s="1018">
        <v>-3.0991735537190257E-3</v>
      </c>
      <c r="F29" s="1016">
        <v>-2</v>
      </c>
      <c r="G29" s="1018">
        <v>-2.0682523267838704E-3</v>
      </c>
    </row>
    <row r="30" spans="1:12" s="63" customFormat="1" ht="18" customHeight="1">
      <c r="A30" s="1020" t="s">
        <v>1057</v>
      </c>
      <c r="B30" s="1021">
        <v>47630</v>
      </c>
      <c r="C30" s="1022">
        <v>0.99401637623346639</v>
      </c>
      <c r="D30" s="1021">
        <v>-83</v>
      </c>
      <c r="E30" s="1022">
        <v>-1.7395678326661557E-3</v>
      </c>
      <c r="F30" s="1021">
        <v>-88</v>
      </c>
      <c r="G30" s="1022">
        <v>-1.8441678192715472E-3</v>
      </c>
    </row>
    <row r="31" spans="1:12">
      <c r="A31" s="1023" t="s">
        <v>542</v>
      </c>
      <c r="B31" s="993"/>
      <c r="C31" s="993"/>
      <c r="D31" s="993"/>
      <c r="E31" s="993"/>
      <c r="F31" s="993"/>
      <c r="G31" s="993"/>
      <c r="I31" s="905"/>
      <c r="J31" s="905"/>
      <c r="K31" s="905"/>
      <c r="L31" s="906"/>
    </row>
    <row r="32" spans="1:12">
      <c r="A32" s="1076" t="s">
        <v>1564</v>
      </c>
      <c r="B32" s="1025"/>
      <c r="C32" s="1026"/>
      <c r="D32" s="1027"/>
      <c r="E32" s="1028"/>
      <c r="F32" s="1028"/>
      <c r="G32" s="1028"/>
      <c r="I32" s="905"/>
      <c r="J32" s="905"/>
      <c r="K32" s="905"/>
      <c r="L32" s="906"/>
    </row>
    <row r="33" spans="1:8" ht="12.75" customHeight="1"/>
    <row r="34" spans="1:8">
      <c r="A34" s="1012" t="s">
        <v>1086</v>
      </c>
      <c r="B34" s="993"/>
      <c r="C34" s="993"/>
      <c r="D34" s="993"/>
      <c r="E34" s="993"/>
      <c r="F34" s="993"/>
      <c r="G34" s="993"/>
      <c r="H34" s="888"/>
    </row>
    <row r="35" spans="1:8">
      <c r="A35" s="995" t="s">
        <v>1087</v>
      </c>
      <c r="B35" s="993"/>
      <c r="C35" s="993"/>
      <c r="D35" s="993"/>
      <c r="E35" s="993"/>
      <c r="F35" s="993"/>
      <c r="G35" s="993"/>
      <c r="H35" s="889"/>
    </row>
    <row r="36" spans="1:8">
      <c r="A36" s="993"/>
      <c r="B36" s="993"/>
      <c r="C36" s="993"/>
      <c r="D36" s="1029"/>
      <c r="E36" s="1029" t="s">
        <v>43</v>
      </c>
      <c r="F36" s="993"/>
      <c r="G36" s="1030" t="s">
        <v>1548</v>
      </c>
      <c r="H36" s="307"/>
    </row>
    <row r="37" spans="1:8" ht="12.75" customHeight="1">
      <c r="A37" s="993"/>
      <c r="B37" s="993"/>
      <c r="C37" s="993"/>
      <c r="D37" s="1031"/>
      <c r="E37" s="1031" t="s">
        <v>44</v>
      </c>
      <c r="F37" s="1032"/>
      <c r="G37" s="996" t="s">
        <v>1549</v>
      </c>
      <c r="H37" s="308"/>
    </row>
    <row r="38" spans="1:8" ht="12.75" customHeight="1">
      <c r="A38" s="993"/>
      <c r="B38" s="993"/>
      <c r="C38" s="993"/>
      <c r="D38" s="1031"/>
      <c r="E38" s="1031"/>
      <c r="F38" s="1032"/>
      <c r="G38" s="996"/>
      <c r="H38" s="308"/>
    </row>
    <row r="39" spans="1:8" ht="23.45" customHeight="1">
      <c r="A39" s="1033"/>
      <c r="B39" s="1034"/>
      <c r="C39" s="1034" t="s">
        <v>1506</v>
      </c>
      <c r="D39" s="1034"/>
      <c r="E39" s="1178" t="s">
        <v>534</v>
      </c>
      <c r="F39" s="1178"/>
      <c r="G39" s="1178"/>
      <c r="H39" s="308"/>
    </row>
    <row r="40" spans="1:8" ht="24">
      <c r="A40" s="1033"/>
      <c r="B40" s="1035"/>
      <c r="C40" s="1036" t="s">
        <v>1507</v>
      </c>
      <c r="D40" s="1035"/>
      <c r="E40" s="1179" t="s">
        <v>535</v>
      </c>
      <c r="F40" s="1179"/>
      <c r="G40" s="1079" t="s">
        <v>536</v>
      </c>
      <c r="H40" s="308"/>
    </row>
    <row r="41" spans="1:8" ht="24">
      <c r="A41" s="1037" t="s">
        <v>1115</v>
      </c>
      <c r="B41" s="1038" t="s">
        <v>1116</v>
      </c>
      <c r="C41" s="1038" t="s">
        <v>1117</v>
      </c>
      <c r="D41" s="1038" t="s">
        <v>1118</v>
      </c>
      <c r="E41" s="1038" t="s">
        <v>1116</v>
      </c>
      <c r="F41" s="1038" t="s">
        <v>1117</v>
      </c>
      <c r="G41" s="1038" t="s">
        <v>1118</v>
      </c>
      <c r="H41" s="308"/>
    </row>
    <row r="42" spans="1:8" ht="15" customHeight="1">
      <c r="A42" s="1039" t="s">
        <v>6</v>
      </c>
      <c r="B42" s="1040">
        <v>7</v>
      </c>
      <c r="C42" s="1040">
        <v>9</v>
      </c>
      <c r="D42" s="1040">
        <v>16</v>
      </c>
      <c r="E42" s="1040">
        <v>-4</v>
      </c>
      <c r="F42" s="1040">
        <v>-2</v>
      </c>
      <c r="G42" s="1077">
        <v>-0.27272727272727271</v>
      </c>
      <c r="H42" s="308"/>
    </row>
    <row r="43" spans="1:8" ht="15" customHeight="1">
      <c r="A43" s="1039" t="s">
        <v>7</v>
      </c>
      <c r="B43" s="1040">
        <v>406</v>
      </c>
      <c r="C43" s="1040">
        <v>163</v>
      </c>
      <c r="D43" s="1040">
        <v>569</v>
      </c>
      <c r="E43" s="1040">
        <v>30</v>
      </c>
      <c r="F43" s="1040">
        <v>42</v>
      </c>
      <c r="G43" s="1077">
        <v>0.14486921529175056</v>
      </c>
      <c r="H43" s="308"/>
    </row>
    <row r="44" spans="1:8" ht="15" customHeight="1">
      <c r="A44" s="1039" t="s">
        <v>8</v>
      </c>
      <c r="B44" s="1040">
        <v>1287</v>
      </c>
      <c r="C44" s="1040">
        <v>921</v>
      </c>
      <c r="D44" s="1040">
        <v>2208</v>
      </c>
      <c r="E44" s="1040">
        <v>85</v>
      </c>
      <c r="F44" s="1040">
        <v>93</v>
      </c>
      <c r="G44" s="1077">
        <v>8.7684729064039457E-2</v>
      </c>
      <c r="H44" s="308"/>
    </row>
    <row r="45" spans="1:8" ht="15" customHeight="1">
      <c r="A45" s="1039" t="s">
        <v>9</v>
      </c>
      <c r="B45" s="1040">
        <v>2135</v>
      </c>
      <c r="C45" s="1040">
        <v>1835</v>
      </c>
      <c r="D45" s="1040">
        <v>3970</v>
      </c>
      <c r="E45" s="1040">
        <v>100</v>
      </c>
      <c r="F45" s="1040">
        <v>97</v>
      </c>
      <c r="G45" s="1077">
        <v>5.2213093029419566E-2</v>
      </c>
      <c r="H45" s="308"/>
    </row>
    <row r="46" spans="1:8" ht="15" customHeight="1">
      <c r="A46" s="1039" t="s">
        <v>10</v>
      </c>
      <c r="B46" s="1040">
        <v>3169</v>
      </c>
      <c r="C46" s="1040">
        <v>3116</v>
      </c>
      <c r="D46" s="1040">
        <v>6285</v>
      </c>
      <c r="E46" s="1040">
        <v>55</v>
      </c>
      <c r="F46" s="1040">
        <v>77</v>
      </c>
      <c r="G46" s="1077">
        <v>2.1452949780594865E-2</v>
      </c>
      <c r="H46" s="308"/>
    </row>
    <row r="47" spans="1:8" ht="15" customHeight="1">
      <c r="A47" s="1039" t="s">
        <v>11</v>
      </c>
      <c r="B47" s="1040">
        <v>3865</v>
      </c>
      <c r="C47" s="1040">
        <v>3852</v>
      </c>
      <c r="D47" s="1040">
        <v>7717</v>
      </c>
      <c r="E47" s="1040">
        <v>20</v>
      </c>
      <c r="F47" s="1040">
        <v>56</v>
      </c>
      <c r="G47" s="1077">
        <v>9.9463421018191056E-3</v>
      </c>
      <c r="H47" s="308"/>
    </row>
    <row r="48" spans="1:8" ht="15" customHeight="1">
      <c r="A48" s="1039" t="s">
        <v>12</v>
      </c>
      <c r="B48" s="1040">
        <v>4426</v>
      </c>
      <c r="C48" s="1040">
        <v>4432</v>
      </c>
      <c r="D48" s="1040">
        <v>8858</v>
      </c>
      <c r="E48" s="1040">
        <v>83</v>
      </c>
      <c r="F48" s="1040">
        <v>40</v>
      </c>
      <c r="G48" s="1077">
        <v>1.4081282198053824E-2</v>
      </c>
      <c r="H48" s="308"/>
    </row>
    <row r="49" spans="1:8" ht="15" customHeight="1">
      <c r="A49" s="1039" t="s">
        <v>39</v>
      </c>
      <c r="B49" s="1040">
        <v>6669</v>
      </c>
      <c r="C49" s="1040">
        <v>6350</v>
      </c>
      <c r="D49" s="1040">
        <v>13019</v>
      </c>
      <c r="E49" s="1040">
        <v>100</v>
      </c>
      <c r="F49" s="1040">
        <v>52</v>
      </c>
      <c r="G49" s="1077">
        <v>1.1813165462034592E-2</v>
      </c>
      <c r="H49" s="310"/>
    </row>
    <row r="50" spans="1:8" ht="15" customHeight="1">
      <c r="A50" s="1039" t="s">
        <v>40</v>
      </c>
      <c r="B50" s="1040">
        <v>2784</v>
      </c>
      <c r="C50" s="1040">
        <v>1936</v>
      </c>
      <c r="D50" s="1040">
        <v>4720</v>
      </c>
      <c r="E50" s="1040">
        <v>26</v>
      </c>
      <c r="F50" s="1040">
        <v>36</v>
      </c>
      <c r="G50" s="1077">
        <v>1.3310433662516052E-2</v>
      </c>
    </row>
    <row r="51" spans="1:8" ht="15" customHeight="1">
      <c r="A51" s="1039" t="s">
        <v>41</v>
      </c>
      <c r="B51" s="1040">
        <v>251</v>
      </c>
      <c r="C51" s="1040">
        <v>105</v>
      </c>
      <c r="D51" s="1040">
        <v>356</v>
      </c>
      <c r="E51" s="1040">
        <v>6</v>
      </c>
      <c r="F51" s="1040">
        <v>6</v>
      </c>
      <c r="G51" s="1077">
        <v>3.488372093023262E-2</v>
      </c>
    </row>
    <row r="52" spans="1:8" ht="15" customHeight="1">
      <c r="A52" s="1039" t="s">
        <v>42</v>
      </c>
      <c r="B52" s="1040">
        <v>0</v>
      </c>
      <c r="C52" s="1040">
        <v>0</v>
      </c>
      <c r="D52" s="1040">
        <v>0</v>
      </c>
      <c r="E52" s="1040">
        <v>0</v>
      </c>
      <c r="F52" s="1040">
        <v>0</v>
      </c>
      <c r="G52" s="1077">
        <v>0</v>
      </c>
    </row>
    <row r="53" spans="1:8" ht="24">
      <c r="A53" s="1041" t="s">
        <v>541</v>
      </c>
      <c r="B53" s="1042">
        <v>24999</v>
      </c>
      <c r="C53" s="1042">
        <v>22719</v>
      </c>
      <c r="D53" s="1042">
        <v>47718</v>
      </c>
      <c r="E53" s="1042">
        <v>501</v>
      </c>
      <c r="F53" s="1042">
        <v>497</v>
      </c>
      <c r="G53" s="1078">
        <v>2.1361301369863028E-2</v>
      </c>
      <c r="H53" s="180"/>
    </row>
    <row r="54" spans="1:8" ht="12.75" customHeight="1">
      <c r="A54" s="1024" t="s">
        <v>934</v>
      </c>
      <c r="B54" s="993"/>
      <c r="C54" s="993"/>
      <c r="D54" s="993"/>
      <c r="E54" s="993"/>
      <c r="F54" s="993"/>
      <c r="G54" s="993"/>
      <c r="H54" s="180"/>
    </row>
    <row r="55" spans="1:8" ht="12.75" customHeight="1">
      <c r="B55" s="180"/>
      <c r="C55" s="180"/>
      <c r="D55" s="180"/>
      <c r="E55" s="180"/>
      <c r="F55" s="180"/>
      <c r="G55" s="180"/>
      <c r="H55" s="180"/>
    </row>
    <row r="56" spans="1:8">
      <c r="A56" s="611" t="s">
        <v>81</v>
      </c>
    </row>
    <row r="57" spans="1:8">
      <c r="G57" s="787" t="s">
        <v>810</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0"/>
      <c r="J69" s="1180"/>
      <c r="K69" s="197"/>
      <c r="L69" s="197"/>
    </row>
    <row r="70" spans="9:12" ht="12.75" customHeight="1">
      <c r="I70" s="324"/>
      <c r="J70" s="1175"/>
      <c r="K70" s="197"/>
      <c r="L70" s="197"/>
    </row>
    <row r="71" spans="9:12" ht="12.75" customHeight="1">
      <c r="I71" s="325"/>
      <c r="J71" s="1176"/>
      <c r="K71" s="197"/>
      <c r="L71" s="197"/>
    </row>
    <row r="72" spans="9:12" ht="12.75" customHeight="1">
      <c r="I72" s="327"/>
      <c r="J72" s="328"/>
      <c r="K72" s="197"/>
      <c r="L72" s="197"/>
    </row>
    <row r="73" spans="9:12" ht="12.75" customHeight="1">
      <c r="I73" s="327"/>
      <c r="J73" s="328"/>
      <c r="K73" s="197"/>
      <c r="L73" s="197"/>
    </row>
    <row r="74" spans="9:12" ht="12.75" customHeight="1">
      <c r="I74" s="327"/>
      <c r="J74" s="328"/>
      <c r="K74" s="197"/>
      <c r="L74" s="197"/>
    </row>
    <row r="75" spans="9:12" ht="12.75" customHeight="1">
      <c r="I75" s="327"/>
      <c r="J75" s="328"/>
      <c r="K75" s="197"/>
      <c r="L75" s="197"/>
    </row>
    <row r="76" spans="9:12" ht="12.75" customHeight="1">
      <c r="I76" s="327"/>
      <c r="J76" s="328"/>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543</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1" width="10.140625" style="261" customWidth="1"/>
    <col min="12" max="12" width="11" style="261" customWidth="1"/>
    <col min="13" max="16384" width="8.85546875" style="261"/>
  </cols>
  <sheetData>
    <row r="1" spans="1:12">
      <c r="A1" s="150" t="s">
        <v>1060</v>
      </c>
      <c r="I1" s="137" t="str">
        <f>Naslovnica!A20</f>
        <v>Veljača 2023.</v>
      </c>
      <c r="L1" s="137"/>
    </row>
    <row r="2" spans="1:12">
      <c r="A2" s="551" t="s">
        <v>1061</v>
      </c>
      <c r="I2" s="527" t="str">
        <f>Naslovnica!A24</f>
        <v>February 2023</v>
      </c>
      <c r="L2" s="527"/>
    </row>
    <row r="3" spans="1:12" ht="10.15" customHeight="1">
      <c r="A3" s="551"/>
      <c r="I3" s="527"/>
      <c r="L3" s="527"/>
    </row>
    <row r="4" spans="1:12" ht="12.75" customHeight="1">
      <c r="I4" s="13" t="s">
        <v>1534</v>
      </c>
    </row>
    <row r="5" spans="1:12" ht="19.899999999999999" customHeight="1">
      <c r="A5" s="1158" t="s">
        <v>1119</v>
      </c>
      <c r="B5" s="1162" t="s">
        <v>1098</v>
      </c>
      <c r="C5" s="1162"/>
      <c r="D5" s="1162"/>
      <c r="E5" s="1162"/>
      <c r="F5" s="1160" t="s">
        <v>1100</v>
      </c>
      <c r="G5" s="1157" t="s">
        <v>1097</v>
      </c>
      <c r="H5" s="1158" t="s">
        <v>1099</v>
      </c>
      <c r="I5" s="1158" t="s">
        <v>1121</v>
      </c>
    </row>
    <row r="6" spans="1:12" s="63" customFormat="1" ht="69" customHeight="1">
      <c r="A6" s="1158"/>
      <c r="B6" s="921" t="s">
        <v>1093</v>
      </c>
      <c r="C6" s="921" t="s">
        <v>1094</v>
      </c>
      <c r="D6" s="921" t="s">
        <v>1095</v>
      </c>
      <c r="E6" s="921" t="s">
        <v>1096</v>
      </c>
      <c r="F6" s="1160"/>
      <c r="G6" s="1157"/>
      <c r="H6" s="1158"/>
      <c r="I6" s="1158"/>
      <c r="J6" s="892"/>
    </row>
    <row r="7" spans="1:12" s="63" customFormat="1">
      <c r="A7" s="917" t="s">
        <v>1508</v>
      </c>
      <c r="B7" s="929">
        <v>7.1419499999999996</v>
      </c>
      <c r="C7" s="929">
        <v>0.65142999999999995</v>
      </c>
      <c r="D7" s="929">
        <v>0</v>
      </c>
      <c r="E7" s="929">
        <v>0</v>
      </c>
      <c r="F7" s="930">
        <v>7.7933799999999991</v>
      </c>
      <c r="G7" s="933">
        <v>7.91323939795965</v>
      </c>
      <c r="H7" s="930">
        <v>8.6677400000000091</v>
      </c>
      <c r="I7" s="930">
        <v>87.160274342026696</v>
      </c>
    </row>
    <row r="8" spans="1:12" s="63" customFormat="1">
      <c r="A8" s="917" t="s">
        <v>861</v>
      </c>
      <c r="B8" s="929">
        <v>43.3994</v>
      </c>
      <c r="C8" s="929">
        <v>1.3432299999999999</v>
      </c>
      <c r="D8" s="929">
        <v>0</v>
      </c>
      <c r="E8" s="929">
        <v>0</v>
      </c>
      <c r="F8" s="930">
        <v>44.742629999999998</v>
      </c>
      <c r="G8" s="931">
        <v>19.272410933953157</v>
      </c>
      <c r="H8" s="930">
        <v>46.949699999999666</v>
      </c>
      <c r="I8" s="930">
        <v>3499.2013557170344</v>
      </c>
    </row>
    <row r="9" spans="1:12" s="63" customFormat="1">
      <c r="A9" s="917" t="s">
        <v>846</v>
      </c>
      <c r="B9" s="929">
        <v>58.827820000000003</v>
      </c>
      <c r="C9" s="929">
        <v>8.283809999999999</v>
      </c>
      <c r="D9" s="929">
        <v>0</v>
      </c>
      <c r="E9" s="929">
        <v>0</v>
      </c>
      <c r="F9" s="930">
        <v>67.111630000000005</v>
      </c>
      <c r="G9" s="931">
        <v>7.1417301150563155</v>
      </c>
      <c r="H9" s="930">
        <v>75.354549999999563</v>
      </c>
      <c r="I9" s="930">
        <v>2939.1197168989293</v>
      </c>
    </row>
    <row r="10" spans="1:12" s="63" customFormat="1">
      <c r="A10" s="917" t="s">
        <v>183</v>
      </c>
      <c r="B10" s="929">
        <v>2.0073599999999998</v>
      </c>
      <c r="C10" s="929">
        <v>8.724969999999999</v>
      </c>
      <c r="D10" s="929">
        <v>0</v>
      </c>
      <c r="E10" s="929">
        <v>0</v>
      </c>
      <c r="F10" s="930">
        <v>10.732329999999999</v>
      </c>
      <c r="G10" s="931">
        <v>7.2396530706049234E-2</v>
      </c>
      <c r="H10" s="930">
        <v>20.740130000000136</v>
      </c>
      <c r="I10" s="930">
        <v>5275.3254654569</v>
      </c>
    </row>
    <row r="11" spans="1:12" s="63" customFormat="1">
      <c r="A11" s="917" t="s">
        <v>863</v>
      </c>
      <c r="B11" s="929">
        <v>84.24091</v>
      </c>
      <c r="C11" s="929">
        <v>2.5157099999999999</v>
      </c>
      <c r="D11" s="929">
        <v>0</v>
      </c>
      <c r="E11" s="929">
        <v>1.48098</v>
      </c>
      <c r="F11" s="930">
        <v>88.2376</v>
      </c>
      <c r="G11" s="931">
        <v>-2.8825002580991965E-2</v>
      </c>
      <c r="H11" s="930">
        <v>179.09413999999924</v>
      </c>
      <c r="I11" s="930">
        <v>14344.591186917511</v>
      </c>
    </row>
    <row r="12" spans="1:12" s="63" customFormat="1">
      <c r="A12" s="917" t="s">
        <v>184</v>
      </c>
      <c r="B12" s="929">
        <v>1.03786</v>
      </c>
      <c r="C12" s="929">
        <v>13.08511</v>
      </c>
      <c r="D12" s="929">
        <v>0</v>
      </c>
      <c r="E12" s="929">
        <v>0</v>
      </c>
      <c r="F12" s="930">
        <v>14.12297</v>
      </c>
      <c r="G12" s="931">
        <v>0.28447737221364777</v>
      </c>
      <c r="H12" s="930">
        <v>25.118080000000191</v>
      </c>
      <c r="I12" s="930">
        <v>1153.5989347348859</v>
      </c>
    </row>
    <row r="13" spans="1:12" s="63" customFormat="1">
      <c r="A13" s="917" t="s">
        <v>185</v>
      </c>
      <c r="B13" s="929">
        <v>116.59677000000001</v>
      </c>
      <c r="C13" s="929">
        <v>15.920299999999999</v>
      </c>
      <c r="D13" s="929">
        <v>0</v>
      </c>
      <c r="E13" s="929">
        <v>0</v>
      </c>
      <c r="F13" s="930">
        <v>132.51707000000002</v>
      </c>
      <c r="G13" s="931">
        <v>4.6204067815169836E-4</v>
      </c>
      <c r="H13" s="930">
        <v>264.97293999999965</v>
      </c>
      <c r="I13" s="930">
        <v>24402.58316761961</v>
      </c>
    </row>
    <row r="14" spans="1:12" s="63" customFormat="1">
      <c r="A14" s="918" t="s">
        <v>186</v>
      </c>
      <c r="B14" s="929">
        <v>32.688859999999998</v>
      </c>
      <c r="C14" s="929">
        <v>61.180320000000002</v>
      </c>
      <c r="D14" s="929">
        <v>0</v>
      </c>
      <c r="E14" s="929">
        <v>0</v>
      </c>
      <c r="F14" s="930">
        <v>93.86918</v>
      </c>
      <c r="G14" s="931">
        <v>7.6842093850175708E-3</v>
      </c>
      <c r="H14" s="930">
        <v>187.0225500000015</v>
      </c>
      <c r="I14" s="930">
        <v>17320.689249847368</v>
      </c>
    </row>
    <row r="15" spans="1:12" s="63" customFormat="1">
      <c r="A15" s="919" t="s">
        <v>187</v>
      </c>
      <c r="B15" s="929">
        <v>12.195129999999999</v>
      </c>
      <c r="C15" s="929">
        <v>37.568239999999996</v>
      </c>
      <c r="D15" s="929">
        <v>0</v>
      </c>
      <c r="E15" s="929">
        <v>0</v>
      </c>
      <c r="F15" s="930">
        <v>49.763369999999995</v>
      </c>
      <c r="G15" s="931">
        <v>0.36160506386469371</v>
      </c>
      <c r="H15" s="930">
        <v>86.310949999999139</v>
      </c>
      <c r="I15" s="930">
        <v>13721.315163200614</v>
      </c>
    </row>
    <row r="16" spans="1:12" s="63" customFormat="1">
      <c r="A16" s="919" t="s">
        <v>188</v>
      </c>
      <c r="B16" s="929">
        <v>172.46964000000003</v>
      </c>
      <c r="C16" s="929">
        <v>19.290939999999999</v>
      </c>
      <c r="D16" s="929">
        <v>0</v>
      </c>
      <c r="E16" s="929">
        <v>0</v>
      </c>
      <c r="F16" s="930">
        <v>191.76058000000003</v>
      </c>
      <c r="G16" s="931">
        <v>-1.5235608635806974E-2</v>
      </c>
      <c r="H16" s="930">
        <v>386.48794999999882</v>
      </c>
      <c r="I16" s="930">
        <v>26316.048588403341</v>
      </c>
    </row>
    <row r="17" spans="1:12" s="63" customFormat="1">
      <c r="A17" s="919" t="s">
        <v>189</v>
      </c>
      <c r="B17" s="929">
        <v>0.37163000000000002</v>
      </c>
      <c r="C17" s="929">
        <v>152.91210999999998</v>
      </c>
      <c r="D17" s="929">
        <v>0</v>
      </c>
      <c r="E17" s="929">
        <v>0</v>
      </c>
      <c r="F17" s="930">
        <v>153.28373999999999</v>
      </c>
      <c r="G17" s="931">
        <v>-3.8379865189516749E-2</v>
      </c>
      <c r="H17" s="930">
        <v>312.68529000000126</v>
      </c>
      <c r="I17" s="930">
        <v>40074.022743856251</v>
      </c>
    </row>
    <row r="18" spans="1:12" s="63" customFormat="1">
      <c r="A18" s="919" t="s">
        <v>632</v>
      </c>
      <c r="B18" s="929">
        <v>32.94941</v>
      </c>
      <c r="C18" s="929">
        <v>2.5922100000000001</v>
      </c>
      <c r="D18" s="929">
        <v>0</v>
      </c>
      <c r="E18" s="929">
        <v>0</v>
      </c>
      <c r="F18" s="930">
        <v>35.541620000000002</v>
      </c>
      <c r="G18" s="931">
        <v>-5.8950589744193982E-2</v>
      </c>
      <c r="H18" s="930">
        <v>73.309690000000046</v>
      </c>
      <c r="I18" s="930">
        <v>8142.3782455411765</v>
      </c>
    </row>
    <row r="19" spans="1:12" s="63" customFormat="1">
      <c r="A19" s="918" t="s">
        <v>190</v>
      </c>
      <c r="B19" s="929">
        <v>36.237169999999999</v>
      </c>
      <c r="C19" s="929">
        <v>3.14364</v>
      </c>
      <c r="D19" s="929">
        <v>0</v>
      </c>
      <c r="E19" s="929">
        <v>0</v>
      </c>
      <c r="F19" s="930">
        <v>39.380809999999997</v>
      </c>
      <c r="G19" s="931">
        <v>4.7807007391171163E-2</v>
      </c>
      <c r="H19" s="930">
        <v>76.96483999999964</v>
      </c>
      <c r="I19" s="930">
        <v>4247.252689226887</v>
      </c>
    </row>
    <row r="20" spans="1:12" s="63" customFormat="1">
      <c r="A20" s="918" t="s">
        <v>191</v>
      </c>
      <c r="B20" s="929">
        <v>0</v>
      </c>
      <c r="C20" s="929">
        <v>12.27375</v>
      </c>
      <c r="D20" s="929">
        <v>0</v>
      </c>
      <c r="E20" s="929">
        <v>1.5725799999999999</v>
      </c>
      <c r="F20" s="930">
        <v>13.84633</v>
      </c>
      <c r="G20" s="931">
        <v>-0.31834895310523892</v>
      </c>
      <c r="H20" s="930">
        <v>34.159259999999449</v>
      </c>
      <c r="I20" s="930">
        <v>7485.7380668219494</v>
      </c>
    </row>
    <row r="21" spans="1:12" s="63" customFormat="1">
      <c r="A21" s="918" t="s">
        <v>195</v>
      </c>
      <c r="B21" s="929">
        <v>3.4808600000000003</v>
      </c>
      <c r="C21" s="929">
        <v>0.58662999999999998</v>
      </c>
      <c r="D21" s="929">
        <v>0</v>
      </c>
      <c r="E21" s="929">
        <v>0</v>
      </c>
      <c r="F21" s="930">
        <v>4.0674900000000003</v>
      </c>
      <c r="G21" s="931">
        <v>2.4596365751408111E-3</v>
      </c>
      <c r="H21" s="930">
        <v>8.125</v>
      </c>
      <c r="I21" s="930">
        <v>403.28885825204048</v>
      </c>
    </row>
    <row r="22" spans="1:12" s="63" customFormat="1">
      <c r="A22" s="918" t="s">
        <v>227</v>
      </c>
      <c r="B22" s="929">
        <v>0</v>
      </c>
      <c r="C22" s="929">
        <v>5.92103</v>
      </c>
      <c r="D22" s="929">
        <v>0</v>
      </c>
      <c r="E22" s="929">
        <v>0</v>
      </c>
      <c r="F22" s="930">
        <v>5.92103</v>
      </c>
      <c r="G22" s="931">
        <v>0.24082223703126271</v>
      </c>
      <c r="H22" s="930">
        <v>10.692890000000034</v>
      </c>
      <c r="I22" s="930">
        <v>328.3073727128542</v>
      </c>
    </row>
    <row r="23" spans="1:12" s="63" customFormat="1">
      <c r="A23" s="918" t="s">
        <v>226</v>
      </c>
      <c r="B23" s="929">
        <v>0</v>
      </c>
      <c r="C23" s="929">
        <v>1.3033699999999999</v>
      </c>
      <c r="D23" s="929">
        <v>0</v>
      </c>
      <c r="E23" s="929">
        <v>0</v>
      </c>
      <c r="F23" s="930">
        <v>1.3033699999999999</v>
      </c>
      <c r="G23" s="931">
        <v>-0.67097583633738256</v>
      </c>
      <c r="H23" s="930">
        <v>5.2646899999999732</v>
      </c>
      <c r="I23" s="930">
        <v>9708.5283664217914</v>
      </c>
    </row>
    <row r="24" spans="1:12" s="63" customFormat="1">
      <c r="A24" s="918" t="s">
        <v>192</v>
      </c>
      <c r="B24" s="929">
        <v>0</v>
      </c>
      <c r="C24" s="929">
        <v>82.894220000000004</v>
      </c>
      <c r="D24" s="929">
        <v>0</v>
      </c>
      <c r="E24" s="929">
        <v>0</v>
      </c>
      <c r="F24" s="930">
        <v>82.894220000000004</v>
      </c>
      <c r="G24" s="931">
        <v>-2.1591522449548428E-2</v>
      </c>
      <c r="H24" s="930">
        <v>167.61775000000034</v>
      </c>
      <c r="I24" s="930">
        <v>6633.1920767774891</v>
      </c>
    </row>
    <row r="25" spans="1:12" s="63" customFormat="1">
      <c r="A25" s="917" t="s">
        <v>193</v>
      </c>
      <c r="B25" s="929">
        <v>0</v>
      </c>
      <c r="C25" s="929">
        <v>35.882809999999999</v>
      </c>
      <c r="D25" s="929">
        <v>0</v>
      </c>
      <c r="E25" s="929">
        <v>0</v>
      </c>
      <c r="F25" s="930">
        <v>35.882809999999999</v>
      </c>
      <c r="G25" s="931">
        <v>-2.9899361292284876E-2</v>
      </c>
      <c r="H25" s="930">
        <v>72.87155999999959</v>
      </c>
      <c r="I25" s="930">
        <v>5583.3770531860073</v>
      </c>
    </row>
    <row r="26" spans="1:12" s="63" customFormat="1">
      <c r="A26" s="918" t="s">
        <v>194</v>
      </c>
      <c r="B26" s="929">
        <v>0</v>
      </c>
      <c r="C26" s="929">
        <v>32.671480000000003</v>
      </c>
      <c r="D26" s="929">
        <v>0</v>
      </c>
      <c r="E26" s="929">
        <v>2.6635900000000001</v>
      </c>
      <c r="F26" s="930">
        <v>35.335070000000002</v>
      </c>
      <c r="G26" s="931">
        <v>6.6184473234704111E-2</v>
      </c>
      <c r="H26" s="930">
        <v>68.47668000000067</v>
      </c>
      <c r="I26" s="930">
        <v>5654.831238676752</v>
      </c>
    </row>
    <row r="27" spans="1:12" s="63" customFormat="1">
      <c r="A27" s="918" t="s">
        <v>1555</v>
      </c>
      <c r="B27" s="929">
        <v>0</v>
      </c>
      <c r="C27" s="929">
        <v>25.513159999999999</v>
      </c>
      <c r="D27" s="929">
        <v>0</v>
      </c>
      <c r="E27" s="929">
        <v>0</v>
      </c>
      <c r="F27" s="930">
        <v>25.513159999999999</v>
      </c>
      <c r="G27" s="931">
        <v>-0.19154417484819175</v>
      </c>
      <c r="H27" s="930">
        <v>57.071050000000469</v>
      </c>
      <c r="I27" s="930">
        <v>6481.7612756062117</v>
      </c>
    </row>
    <row r="28" spans="1:12" s="63" customFormat="1" ht="18.75" customHeight="1">
      <c r="A28" s="898" t="s">
        <v>1055</v>
      </c>
      <c r="B28" s="932">
        <v>603.64476999999988</v>
      </c>
      <c r="C28" s="932">
        <v>524.25846999999999</v>
      </c>
      <c r="D28" s="932">
        <v>0</v>
      </c>
      <c r="E28" s="932">
        <v>5.7171500000000002</v>
      </c>
      <c r="F28" s="932">
        <v>1133.62039</v>
      </c>
      <c r="G28" s="948">
        <v>9.5987425916798097E-2</v>
      </c>
      <c r="H28" s="932">
        <v>2167.9574299999995</v>
      </c>
      <c r="I28" s="932">
        <v>210661.01570233519</v>
      </c>
    </row>
    <row r="29" spans="1:12">
      <c r="A29" s="28" t="s">
        <v>542</v>
      </c>
      <c r="I29" s="905"/>
      <c r="J29" s="905"/>
      <c r="K29" s="905"/>
      <c r="L29" s="906"/>
    </row>
    <row r="30" spans="1:12">
      <c r="A30" s="32" t="s">
        <v>934</v>
      </c>
      <c r="B30" s="797"/>
      <c r="C30" s="891"/>
      <c r="D30" s="731"/>
      <c r="E30" s="796"/>
      <c r="F30" s="796"/>
      <c r="G30" s="796"/>
      <c r="I30" s="905"/>
      <c r="J30" s="905"/>
      <c r="K30" s="905"/>
      <c r="L30" s="906"/>
    </row>
    <row r="31" spans="1:12" ht="12.75" customHeight="1">
      <c r="A31" s="261" t="s">
        <v>1161</v>
      </c>
    </row>
    <row r="32" spans="1:12" ht="12.75" customHeight="1">
      <c r="A32" s="928" t="s">
        <v>1125</v>
      </c>
    </row>
    <row r="33" spans="1:13" ht="12.75" customHeight="1"/>
    <row r="34" spans="1:13">
      <c r="A34" s="150" t="s">
        <v>1062</v>
      </c>
      <c r="H34" s="888"/>
      <c r="L34" s="137" t="str">
        <f>I1</f>
        <v>Veljača 2023.</v>
      </c>
    </row>
    <row r="35" spans="1:13">
      <c r="A35" s="551" t="s">
        <v>1063</v>
      </c>
      <c r="H35" s="889"/>
      <c r="L35" s="527" t="str">
        <f>I2</f>
        <v>February 2023</v>
      </c>
    </row>
    <row r="36" spans="1:13" ht="10.15" customHeight="1">
      <c r="A36" s="551"/>
      <c r="H36" s="889"/>
    </row>
    <row r="37" spans="1:13" ht="10.15" customHeight="1">
      <c r="A37" s="551"/>
      <c r="H37" s="889"/>
      <c r="L37" s="13" t="s">
        <v>1534</v>
      </c>
    </row>
    <row r="38" spans="1:13" s="63" customFormat="1" ht="14.45" customHeight="1">
      <c r="A38" s="1158" t="s">
        <v>1119</v>
      </c>
      <c r="B38" s="1161" t="s">
        <v>1159</v>
      </c>
      <c r="C38" s="1161"/>
      <c r="D38" s="1161"/>
      <c r="E38" s="1161"/>
      <c r="F38" s="1159" t="s">
        <v>1103</v>
      </c>
      <c r="G38" s="1159"/>
      <c r="H38" s="1159"/>
      <c r="I38" s="1160" t="s">
        <v>1102</v>
      </c>
      <c r="J38" s="1160" t="s">
        <v>1097</v>
      </c>
      <c r="K38" s="1158" t="s">
        <v>1099</v>
      </c>
      <c r="L38" s="1158" t="s">
        <v>1122</v>
      </c>
      <c r="M38" s="892"/>
    </row>
    <row r="39" spans="1:13" s="63" customFormat="1" ht="94.9" customHeight="1">
      <c r="A39" s="1158"/>
      <c r="B39" s="921" t="s">
        <v>1105</v>
      </c>
      <c r="C39" s="921" t="s">
        <v>1106</v>
      </c>
      <c r="D39" s="921" t="s">
        <v>1107</v>
      </c>
      <c r="E39" s="921" t="s">
        <v>1108</v>
      </c>
      <c r="F39" s="921" t="s">
        <v>1104</v>
      </c>
      <c r="G39" s="921" t="s">
        <v>1109</v>
      </c>
      <c r="H39" s="921" t="s">
        <v>1056</v>
      </c>
      <c r="I39" s="1160"/>
      <c r="J39" s="1160"/>
      <c r="K39" s="1158"/>
      <c r="L39" s="1158"/>
    </row>
    <row r="40" spans="1:13" s="63" customFormat="1">
      <c r="A40" s="917" t="s">
        <v>1508</v>
      </c>
      <c r="B40" s="929">
        <v>0</v>
      </c>
      <c r="C40" s="929">
        <v>0</v>
      </c>
      <c r="D40" s="929">
        <v>0</v>
      </c>
      <c r="E40" s="929">
        <v>0</v>
      </c>
      <c r="F40" s="929">
        <v>0</v>
      </c>
      <c r="G40" s="929">
        <v>0</v>
      </c>
      <c r="H40" s="929">
        <v>0</v>
      </c>
      <c r="I40" s="930">
        <v>0</v>
      </c>
      <c r="J40" s="1080" t="s">
        <v>139</v>
      </c>
      <c r="K40" s="930">
        <v>0</v>
      </c>
      <c r="L40" s="930">
        <v>0</v>
      </c>
    </row>
    <row r="41" spans="1:13" s="63" customFormat="1">
      <c r="A41" s="917" t="s">
        <v>861</v>
      </c>
      <c r="B41" s="929">
        <v>0</v>
      </c>
      <c r="C41" s="929">
        <v>0</v>
      </c>
      <c r="D41" s="929">
        <v>0</v>
      </c>
      <c r="E41" s="929">
        <v>0</v>
      </c>
      <c r="F41" s="929">
        <v>0</v>
      </c>
      <c r="G41" s="929">
        <v>11.000819999999999</v>
      </c>
      <c r="H41" s="929">
        <v>0</v>
      </c>
      <c r="I41" s="930">
        <v>11.000819999999999</v>
      </c>
      <c r="J41" s="1080">
        <v>-0.46246843459021647</v>
      </c>
      <c r="K41" s="930">
        <v>31.466259999999977</v>
      </c>
      <c r="L41" s="930">
        <v>449.04081305594246</v>
      </c>
    </row>
    <row r="42" spans="1:13" s="63" customFormat="1">
      <c r="A42" s="917" t="s">
        <v>846</v>
      </c>
      <c r="B42" s="929">
        <v>12.931469999999999</v>
      </c>
      <c r="C42" s="929">
        <v>0</v>
      </c>
      <c r="D42" s="929">
        <v>0</v>
      </c>
      <c r="E42" s="929">
        <v>0</v>
      </c>
      <c r="F42" s="929">
        <v>0</v>
      </c>
      <c r="G42" s="929">
        <v>1.48397</v>
      </c>
      <c r="H42" s="929">
        <v>0</v>
      </c>
      <c r="I42" s="930">
        <v>14.415439999999998</v>
      </c>
      <c r="J42" s="1080">
        <v>19.399688671902638</v>
      </c>
      <c r="K42" s="930">
        <v>15.122089999999957</v>
      </c>
      <c r="L42" s="930">
        <v>739.04662779281989</v>
      </c>
    </row>
    <row r="43" spans="1:13" s="63" customFormat="1">
      <c r="A43" s="917" t="s">
        <v>183</v>
      </c>
      <c r="B43" s="929">
        <v>21.98254</v>
      </c>
      <c r="C43" s="929">
        <v>0</v>
      </c>
      <c r="D43" s="929">
        <v>0</v>
      </c>
      <c r="E43" s="929">
        <v>0</v>
      </c>
      <c r="F43" s="929">
        <v>0</v>
      </c>
      <c r="G43" s="929">
        <v>5.1018500000000007</v>
      </c>
      <c r="H43" s="929">
        <v>0</v>
      </c>
      <c r="I43" s="930">
        <v>27.084389999999999</v>
      </c>
      <c r="J43" s="1080">
        <v>1</v>
      </c>
      <c r="K43" s="930">
        <v>27.084389999999985</v>
      </c>
      <c r="L43" s="930">
        <v>4026.5611475817909</v>
      </c>
    </row>
    <row r="44" spans="1:13" s="63" customFormat="1">
      <c r="A44" s="917" t="s">
        <v>863</v>
      </c>
      <c r="B44" s="929">
        <v>0</v>
      </c>
      <c r="C44" s="929">
        <v>0</v>
      </c>
      <c r="D44" s="929">
        <v>0</v>
      </c>
      <c r="E44" s="929">
        <v>0</v>
      </c>
      <c r="F44" s="929">
        <v>0</v>
      </c>
      <c r="G44" s="929">
        <v>50.709489999999995</v>
      </c>
      <c r="H44" s="929">
        <v>0</v>
      </c>
      <c r="I44" s="930">
        <v>50.709489999999995</v>
      </c>
      <c r="J44" s="1080">
        <v>6.3305987269985868</v>
      </c>
      <c r="K44" s="930">
        <v>57.627000000000407</v>
      </c>
      <c r="L44" s="930">
        <v>5380.3349116066111</v>
      </c>
      <c r="M44" s="945"/>
    </row>
    <row r="45" spans="1:13" s="63" customFormat="1">
      <c r="A45" s="917" t="s">
        <v>184</v>
      </c>
      <c r="B45" s="929">
        <v>0</v>
      </c>
      <c r="C45" s="929">
        <v>0</v>
      </c>
      <c r="D45" s="929">
        <v>0</v>
      </c>
      <c r="E45" s="929">
        <v>0</v>
      </c>
      <c r="F45" s="929">
        <v>0</v>
      </c>
      <c r="G45" s="929">
        <v>0</v>
      </c>
      <c r="H45" s="929">
        <v>0</v>
      </c>
      <c r="I45" s="930">
        <v>0</v>
      </c>
      <c r="J45" s="1080" t="s">
        <v>139</v>
      </c>
      <c r="K45" s="930">
        <v>0</v>
      </c>
      <c r="L45" s="930">
        <v>111.18072201207778</v>
      </c>
    </row>
    <row r="46" spans="1:13" s="63" customFormat="1">
      <c r="A46" s="917" t="s">
        <v>185</v>
      </c>
      <c r="B46" s="929">
        <v>9.2650799999999993</v>
      </c>
      <c r="C46" s="929">
        <v>0</v>
      </c>
      <c r="D46" s="929">
        <v>0</v>
      </c>
      <c r="E46" s="929">
        <v>0</v>
      </c>
      <c r="F46" s="929">
        <v>0</v>
      </c>
      <c r="G46" s="929">
        <v>13.861879999999999</v>
      </c>
      <c r="H46" s="929">
        <v>0</v>
      </c>
      <c r="I46" s="930">
        <v>23.126959999999997</v>
      </c>
      <c r="J46" s="1080">
        <v>-0.70884507212476622</v>
      </c>
      <c r="K46" s="930">
        <v>102.55875999999898</v>
      </c>
      <c r="L46" s="930">
        <v>5241.2829566952014</v>
      </c>
    </row>
    <row r="47" spans="1:13" s="63" customFormat="1">
      <c r="A47" s="918" t="s">
        <v>186</v>
      </c>
      <c r="B47" s="929">
        <v>14.50516</v>
      </c>
      <c r="C47" s="929">
        <v>0</v>
      </c>
      <c r="D47" s="929">
        <v>0</v>
      </c>
      <c r="E47" s="929">
        <v>0</v>
      </c>
      <c r="F47" s="929">
        <v>0</v>
      </c>
      <c r="G47" s="929">
        <v>91.373639999999995</v>
      </c>
      <c r="H47" s="929">
        <v>0</v>
      </c>
      <c r="I47" s="930">
        <v>105.8788</v>
      </c>
      <c r="J47" s="1080">
        <v>-0.35000853322987058</v>
      </c>
      <c r="K47" s="930">
        <v>268.77139999999963</v>
      </c>
      <c r="L47" s="930">
        <v>8134.7388815847089</v>
      </c>
    </row>
    <row r="48" spans="1:13" s="63" customFormat="1">
      <c r="A48" s="919" t="s">
        <v>187</v>
      </c>
      <c r="B48" s="929">
        <v>0.40407999999999999</v>
      </c>
      <c r="C48" s="929">
        <v>0</v>
      </c>
      <c r="D48" s="929">
        <v>15.67008</v>
      </c>
      <c r="E48" s="929">
        <v>29.177790000000002</v>
      </c>
      <c r="F48" s="929">
        <v>7.9036099999999996</v>
      </c>
      <c r="G48" s="929">
        <v>0</v>
      </c>
      <c r="H48" s="929">
        <v>0</v>
      </c>
      <c r="I48" s="930">
        <v>53.155560000000001</v>
      </c>
      <c r="J48" s="1080">
        <v>0.49689992489530566</v>
      </c>
      <c r="K48" s="930">
        <v>88.665989999998601</v>
      </c>
      <c r="L48" s="930">
        <v>5944.2462320366303</v>
      </c>
    </row>
    <row r="49" spans="1:12" s="63" customFormat="1">
      <c r="A49" s="919" t="s">
        <v>188</v>
      </c>
      <c r="B49" s="929">
        <v>0</v>
      </c>
      <c r="C49" s="929">
        <v>0</v>
      </c>
      <c r="D49" s="929">
        <v>50.863819999999997</v>
      </c>
      <c r="E49" s="929">
        <v>62.616080000000004</v>
      </c>
      <c r="F49" s="929">
        <v>0.25233</v>
      </c>
      <c r="G49" s="929">
        <v>0</v>
      </c>
      <c r="H49" s="929">
        <v>0</v>
      </c>
      <c r="I49" s="930">
        <v>113.73223</v>
      </c>
      <c r="J49" s="1080">
        <v>4.6018099722299644E-2</v>
      </c>
      <c r="K49" s="930">
        <v>222.460970000001</v>
      </c>
      <c r="L49" s="930">
        <v>4691.8075006058798</v>
      </c>
    </row>
    <row r="50" spans="1:12" s="63" customFormat="1">
      <c r="A50" s="919" t="s">
        <v>189</v>
      </c>
      <c r="B50" s="929">
        <v>6.9646499999999998</v>
      </c>
      <c r="C50" s="929">
        <v>0</v>
      </c>
      <c r="D50" s="929">
        <v>53.819559999999996</v>
      </c>
      <c r="E50" s="929">
        <v>69.297080000000008</v>
      </c>
      <c r="F50" s="929">
        <v>2.6109400000000003</v>
      </c>
      <c r="G50" s="929">
        <v>0</v>
      </c>
      <c r="H50" s="929">
        <v>5.6909999999999995E-2</v>
      </c>
      <c r="I50" s="930">
        <v>132.74913999999998</v>
      </c>
      <c r="J50" s="1080">
        <v>-0.23938573826701226</v>
      </c>
      <c r="K50" s="930">
        <v>307.27799999999843</v>
      </c>
      <c r="L50" s="930">
        <v>18897.958064697716</v>
      </c>
    </row>
    <row r="51" spans="1:12" s="63" customFormat="1">
      <c r="A51" s="919" t="s">
        <v>632</v>
      </c>
      <c r="B51" s="929">
        <v>0</v>
      </c>
      <c r="C51" s="929">
        <v>0</v>
      </c>
      <c r="D51" s="929">
        <v>11.567530000000001</v>
      </c>
      <c r="E51" s="929">
        <v>14.72134</v>
      </c>
      <c r="F51" s="929">
        <v>3.04366</v>
      </c>
      <c r="G51" s="929">
        <v>0</v>
      </c>
      <c r="H51" s="929">
        <v>0</v>
      </c>
      <c r="I51" s="930">
        <v>29.332530000000002</v>
      </c>
      <c r="J51" s="1080">
        <v>1.5285617491690004</v>
      </c>
      <c r="K51" s="930">
        <v>40.933009999999967</v>
      </c>
      <c r="L51" s="930">
        <v>309.40890383900717</v>
      </c>
    </row>
    <row r="52" spans="1:12" s="63" customFormat="1">
      <c r="A52" s="918" t="s">
        <v>190</v>
      </c>
      <c r="B52" s="929">
        <v>0</v>
      </c>
      <c r="C52" s="929">
        <v>0</v>
      </c>
      <c r="D52" s="929">
        <v>0</v>
      </c>
      <c r="E52" s="929">
        <v>6.9751700000000003</v>
      </c>
      <c r="F52" s="929">
        <v>0</v>
      </c>
      <c r="G52" s="929">
        <v>13.73695</v>
      </c>
      <c r="H52" s="929">
        <v>0</v>
      </c>
      <c r="I52" s="930">
        <v>20.712119999999999</v>
      </c>
      <c r="J52" s="1080">
        <v>1.6310559858336391</v>
      </c>
      <c r="K52" s="930">
        <v>28.584290000000124</v>
      </c>
      <c r="L52" s="930">
        <v>990.83433159599167</v>
      </c>
    </row>
    <row r="53" spans="1:12" s="63" customFormat="1">
      <c r="A53" s="918" t="s">
        <v>191</v>
      </c>
      <c r="B53" s="929">
        <v>0</v>
      </c>
      <c r="C53" s="929">
        <v>0</v>
      </c>
      <c r="D53" s="929">
        <v>0</v>
      </c>
      <c r="E53" s="929">
        <v>3.98169</v>
      </c>
      <c r="F53" s="929">
        <v>0</v>
      </c>
      <c r="G53" s="929">
        <v>4.1831700000000005</v>
      </c>
      <c r="H53" s="929">
        <v>0</v>
      </c>
      <c r="I53" s="930">
        <v>8.1648600000000009</v>
      </c>
      <c r="J53" s="1080">
        <v>2.6668807401253005</v>
      </c>
      <c r="K53" s="930">
        <v>10.391509999999982</v>
      </c>
      <c r="L53" s="930">
        <v>295.79962069082217</v>
      </c>
    </row>
    <row r="54" spans="1:12" s="63" customFormat="1">
      <c r="A54" s="918" t="s">
        <v>195</v>
      </c>
      <c r="B54" s="929">
        <v>0</v>
      </c>
      <c r="C54" s="929">
        <v>0</v>
      </c>
      <c r="D54" s="929">
        <v>0</v>
      </c>
      <c r="E54" s="929">
        <v>0</v>
      </c>
      <c r="F54" s="929">
        <v>0</v>
      </c>
      <c r="G54" s="929">
        <v>0</v>
      </c>
      <c r="H54" s="929">
        <v>0</v>
      </c>
      <c r="I54" s="930">
        <v>0</v>
      </c>
      <c r="J54" s="1080" t="s">
        <v>139</v>
      </c>
      <c r="K54" s="930">
        <v>0</v>
      </c>
      <c r="L54" s="930">
        <v>3.7343247727121907</v>
      </c>
    </row>
    <row r="55" spans="1:12" s="63" customFormat="1">
      <c r="A55" s="918" t="s">
        <v>227</v>
      </c>
      <c r="B55" s="929">
        <v>0</v>
      </c>
      <c r="C55" s="929">
        <v>0</v>
      </c>
      <c r="D55" s="929">
        <v>0</v>
      </c>
      <c r="E55" s="929">
        <v>1.3272299999999999</v>
      </c>
      <c r="F55" s="929">
        <v>0</v>
      </c>
      <c r="G55" s="929">
        <v>1.4374500000000001</v>
      </c>
      <c r="H55" s="929">
        <v>0</v>
      </c>
      <c r="I55" s="930">
        <v>2.7646800000000002</v>
      </c>
      <c r="J55" s="1080">
        <v>0.77820370989734777</v>
      </c>
      <c r="K55" s="930">
        <v>4.3194400000000019</v>
      </c>
      <c r="L55" s="930">
        <v>18.017711949034442</v>
      </c>
    </row>
    <row r="56" spans="1:12" s="63" customFormat="1">
      <c r="A56" s="918" t="s">
        <v>226</v>
      </c>
      <c r="B56" s="929">
        <v>0.62017</v>
      </c>
      <c r="C56" s="929">
        <v>0</v>
      </c>
      <c r="D56" s="929">
        <v>0</v>
      </c>
      <c r="E56" s="929">
        <v>62.055239999999998</v>
      </c>
      <c r="F56" s="929">
        <v>0.57747999999999999</v>
      </c>
      <c r="G56" s="929">
        <v>22.755689999999998</v>
      </c>
      <c r="H56" s="929">
        <v>0</v>
      </c>
      <c r="I56" s="930">
        <v>86.008579999999995</v>
      </c>
      <c r="J56" s="1080">
        <v>0.56042723138337469</v>
      </c>
      <c r="K56" s="930">
        <v>141.12719000000016</v>
      </c>
      <c r="L56" s="930">
        <v>2008.9084721023296</v>
      </c>
    </row>
    <row r="57" spans="1:12" s="63" customFormat="1">
      <c r="A57" s="918" t="s">
        <v>192</v>
      </c>
      <c r="B57" s="929">
        <v>4.7294900000000002</v>
      </c>
      <c r="C57" s="929">
        <v>0</v>
      </c>
      <c r="D57" s="929">
        <v>2.8704699999999996</v>
      </c>
      <c r="E57" s="929">
        <v>14.873329999999999</v>
      </c>
      <c r="F57" s="929">
        <v>0</v>
      </c>
      <c r="G57" s="929">
        <v>0</v>
      </c>
      <c r="H57" s="929">
        <v>2.3900000000000002E-3</v>
      </c>
      <c r="I57" s="930">
        <v>22.475679999999997</v>
      </c>
      <c r="J57" s="1080">
        <v>1.0022627780143498</v>
      </c>
      <c r="K57" s="930">
        <v>33.700819999999794</v>
      </c>
      <c r="L57" s="930">
        <v>1893.7049184803227</v>
      </c>
    </row>
    <row r="58" spans="1:12" s="63" customFormat="1">
      <c r="A58" s="917" t="s">
        <v>193</v>
      </c>
      <c r="B58" s="929">
        <v>11.289759999999999</v>
      </c>
      <c r="C58" s="929">
        <v>0</v>
      </c>
      <c r="D58" s="929">
        <v>4.0084799999999996</v>
      </c>
      <c r="E58" s="929">
        <v>2.5876799999999998</v>
      </c>
      <c r="F58" s="929">
        <v>0</v>
      </c>
      <c r="G58" s="929">
        <v>0</v>
      </c>
      <c r="H58" s="929">
        <v>0</v>
      </c>
      <c r="I58" s="930">
        <v>17.885919999999999</v>
      </c>
      <c r="J58" s="1080">
        <v>1.8348905805956686</v>
      </c>
      <c r="K58" s="930">
        <v>24.195130000000063</v>
      </c>
      <c r="L58" s="930">
        <v>1971.7189512694945</v>
      </c>
    </row>
    <row r="59" spans="1:12" s="63" customFormat="1">
      <c r="A59" s="918" t="s">
        <v>194</v>
      </c>
      <c r="B59" s="929">
        <v>0</v>
      </c>
      <c r="C59" s="929">
        <v>0</v>
      </c>
      <c r="D59" s="929">
        <v>1.2710899999999998</v>
      </c>
      <c r="E59" s="929">
        <v>0.54812000000000005</v>
      </c>
      <c r="F59" s="929">
        <v>0.45262000000000002</v>
      </c>
      <c r="G59" s="929">
        <v>1.5725799999999999</v>
      </c>
      <c r="H59" s="929">
        <v>0</v>
      </c>
      <c r="I59" s="930">
        <v>3.8444099999999999</v>
      </c>
      <c r="J59" s="1080">
        <v>0.25460882505556026</v>
      </c>
      <c r="K59" s="930">
        <v>6.9086399999999912</v>
      </c>
      <c r="L59" s="930">
        <v>595.84781911672917</v>
      </c>
    </row>
    <row r="60" spans="1:12" s="63" customFormat="1">
      <c r="A60" s="918" t="s">
        <v>1555</v>
      </c>
      <c r="B60" s="929">
        <v>33.92577</v>
      </c>
      <c r="C60" s="929">
        <v>0</v>
      </c>
      <c r="D60" s="929">
        <v>8.3484800000000003</v>
      </c>
      <c r="E60" s="929">
        <v>16.711349999999999</v>
      </c>
      <c r="F60" s="929">
        <v>0</v>
      </c>
      <c r="G60" s="929">
        <v>12.09802</v>
      </c>
      <c r="H60" s="929">
        <v>0</v>
      </c>
      <c r="I60" s="930">
        <v>71.08362000000001</v>
      </c>
      <c r="J60" s="1080">
        <v>3.9341695357618853</v>
      </c>
      <c r="K60" s="930">
        <v>85.490019999999731</v>
      </c>
      <c r="L60" s="930">
        <v>3003.9376164675823</v>
      </c>
    </row>
    <row r="61" spans="1:12" s="63" customFormat="1" ht="18.75" customHeight="1">
      <c r="A61" s="898" t="s">
        <v>1055</v>
      </c>
      <c r="B61" s="932">
        <v>116.61816999999999</v>
      </c>
      <c r="C61" s="932">
        <v>0</v>
      </c>
      <c r="D61" s="932">
        <v>148.41950999999997</v>
      </c>
      <c r="E61" s="932">
        <v>284.87209999999993</v>
      </c>
      <c r="F61" s="932">
        <v>14.840639999999999</v>
      </c>
      <c r="G61" s="932">
        <v>229.31550999999996</v>
      </c>
      <c r="H61" s="932">
        <v>5.9299999999999999E-2</v>
      </c>
      <c r="I61" s="932">
        <v>794.12522999999987</v>
      </c>
      <c r="J61" s="948">
        <v>0.13033134779382749</v>
      </c>
      <c r="K61" s="932">
        <v>1496.6849099999968</v>
      </c>
      <c r="L61" s="932">
        <v>67677.802802158723</v>
      </c>
    </row>
    <row r="62" spans="1:12" ht="12.75" customHeight="1">
      <c r="A62" s="32" t="s">
        <v>934</v>
      </c>
      <c r="H62" s="180"/>
    </row>
    <row r="63" spans="1:12" ht="12.75" customHeight="1">
      <c r="A63" s="261" t="s">
        <v>1162</v>
      </c>
      <c r="B63" s="180"/>
      <c r="C63" s="180"/>
      <c r="D63" s="180"/>
      <c r="E63" s="180"/>
      <c r="F63" s="180"/>
      <c r="G63" s="180"/>
      <c r="H63" s="180"/>
      <c r="J63" s="76"/>
    </row>
    <row r="64" spans="1:12">
      <c r="A64" s="928" t="s">
        <v>1126</v>
      </c>
    </row>
    <row r="65" spans="1:12">
      <c r="A65" s="611" t="s">
        <v>81</v>
      </c>
      <c r="J65" s="1081"/>
    </row>
    <row r="66" spans="1:12">
      <c r="L66" s="787" t="s">
        <v>1069</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0"/>
      <c r="J77" s="1180"/>
      <c r="K77" s="197"/>
      <c r="L77" s="197"/>
    </row>
    <row r="78" spans="1:12" ht="12.75" customHeight="1">
      <c r="I78" s="324"/>
      <c r="J78" s="1175"/>
      <c r="K78" s="197"/>
      <c r="L78" s="197"/>
    </row>
    <row r="79" spans="1:12" ht="12.75" customHeight="1">
      <c r="I79" s="325"/>
      <c r="J79" s="1176"/>
      <c r="K79" s="197"/>
      <c r="L79" s="197"/>
    </row>
    <row r="80" spans="1:12" ht="12.75" customHeight="1">
      <c r="I80" s="327"/>
      <c r="J80" s="328"/>
      <c r="K80" s="197"/>
      <c r="L80" s="197"/>
    </row>
    <row r="81" spans="1:12" ht="12.75" customHeight="1">
      <c r="I81" s="327"/>
      <c r="J81" s="328"/>
      <c r="K81" s="197"/>
      <c r="L81" s="197"/>
    </row>
    <row r="82" spans="1:12" ht="12.75" customHeight="1">
      <c r="I82" s="327"/>
      <c r="J82" s="328"/>
      <c r="K82" s="197"/>
      <c r="L82" s="197"/>
    </row>
    <row r="83" spans="1:12" ht="12.75" customHeight="1">
      <c r="I83" s="327"/>
      <c r="J83" s="328"/>
      <c r="K83" s="197"/>
      <c r="L83" s="197"/>
    </row>
    <row r="84" spans="1:12" ht="12.75" customHeight="1">
      <c r="I84" s="327"/>
      <c r="J84" s="328"/>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5" t="s">
        <v>1064</v>
      </c>
      <c r="B1" s="993"/>
      <c r="C1" s="993"/>
      <c r="D1" s="993"/>
      <c r="E1" s="993"/>
      <c r="F1" s="993"/>
      <c r="G1" s="994" t="str">
        <f>Naslovnica!A20</f>
        <v>Veljača 2023.</v>
      </c>
    </row>
    <row r="2" spans="1:8">
      <c r="A2" s="995" t="s">
        <v>1065</v>
      </c>
      <c r="B2" s="993"/>
      <c r="C2" s="993"/>
      <c r="D2" s="993"/>
      <c r="E2" s="993"/>
      <c r="F2" s="993"/>
      <c r="G2" s="996" t="str">
        <f>Naslovnica!A24</f>
        <v>February 2023</v>
      </c>
    </row>
    <row r="3" spans="1:8">
      <c r="A3" s="993"/>
      <c r="B3" s="993"/>
      <c r="C3" s="993"/>
      <c r="D3" s="993"/>
      <c r="E3" s="993"/>
      <c r="F3" s="993"/>
      <c r="G3" s="993"/>
    </row>
    <row r="4" spans="1:8">
      <c r="A4" s="1043"/>
      <c r="B4" s="1043"/>
      <c r="C4" s="1044"/>
      <c r="D4" s="1044"/>
      <c r="E4" s="1045"/>
      <c r="F4" s="1045"/>
      <c r="G4" s="1046" t="s">
        <v>1534</v>
      </c>
    </row>
    <row r="5" spans="1:8" s="63" customFormat="1" ht="14.45" customHeight="1">
      <c r="A5" s="1181" t="s">
        <v>1124</v>
      </c>
      <c r="B5" s="1182" t="s">
        <v>1066</v>
      </c>
      <c r="C5" s="1182"/>
      <c r="D5" s="1182"/>
      <c r="E5" s="1182"/>
      <c r="F5" s="1182"/>
      <c r="G5" s="1182"/>
      <c r="H5" s="892"/>
    </row>
    <row r="6" spans="1:8" s="63" customFormat="1" ht="22.9" customHeight="1">
      <c r="A6" s="1181"/>
      <c r="B6" s="1183" t="str">
        <f>G1</f>
        <v>Veljača 2023.</v>
      </c>
      <c r="C6" s="1183"/>
      <c r="D6" s="1184" t="s">
        <v>17</v>
      </c>
      <c r="E6" s="1184"/>
      <c r="F6" s="1187" t="s">
        <v>228</v>
      </c>
      <c r="G6" s="1187"/>
    </row>
    <row r="7" spans="1:8" s="63" customFormat="1">
      <c r="A7" s="1181"/>
      <c r="B7" s="1185" t="str">
        <f>G2</f>
        <v>February 2023</v>
      </c>
      <c r="C7" s="1186"/>
      <c r="D7" s="1189" t="s">
        <v>45</v>
      </c>
      <c r="E7" s="1189"/>
      <c r="F7" s="1189" t="s">
        <v>51</v>
      </c>
      <c r="G7" s="1189"/>
    </row>
    <row r="8" spans="1:8" s="63" customFormat="1">
      <c r="A8" s="1181"/>
      <c r="B8" s="1047" t="s">
        <v>27</v>
      </c>
      <c r="C8" s="1047" t="s">
        <v>28</v>
      </c>
      <c r="D8" s="1013" t="s">
        <v>1110</v>
      </c>
      <c r="E8" s="1013" t="s">
        <v>143</v>
      </c>
      <c r="F8" s="1013" t="s">
        <v>1110</v>
      </c>
      <c r="G8" s="1013" t="s">
        <v>143</v>
      </c>
    </row>
    <row r="9" spans="1:8" s="63" customFormat="1">
      <c r="A9" s="1181"/>
      <c r="B9" s="1048" t="s">
        <v>29</v>
      </c>
      <c r="C9" s="1048" t="s">
        <v>30</v>
      </c>
      <c r="D9" s="1014" t="s">
        <v>1111</v>
      </c>
      <c r="E9" s="1014" t="s">
        <v>144</v>
      </c>
      <c r="F9" s="1014" t="s">
        <v>1111</v>
      </c>
      <c r="G9" s="1014" t="s">
        <v>144</v>
      </c>
    </row>
    <row r="10" spans="1:8" s="63" customFormat="1" ht="15" customHeight="1">
      <c r="A10" s="1049" t="s">
        <v>1508</v>
      </c>
      <c r="B10" s="1050">
        <v>87.860420000000005</v>
      </c>
      <c r="C10" s="1051">
        <v>4.698699343192521E-4</v>
      </c>
      <c r="D10" s="1052">
        <v>7.1867799999999988</v>
      </c>
      <c r="E10" s="1053">
        <v>8.9084613016097824E-2</v>
      </c>
      <c r="F10" s="1052">
        <v>9.3937612967018396</v>
      </c>
      <c r="G10" s="1053">
        <v>0.11971659621982855</v>
      </c>
    </row>
    <row r="11" spans="1:8" s="63" customFormat="1" ht="15" customHeight="1">
      <c r="A11" s="1049" t="s">
        <v>861</v>
      </c>
      <c r="B11" s="1050">
        <v>3542.3610600000002</v>
      </c>
      <c r="C11" s="1051">
        <v>1.8944240860643238E-2</v>
      </c>
      <c r="D11" s="1052">
        <v>38.811369000000013</v>
      </c>
      <c r="E11" s="1051">
        <v>1.1077727568614026E-2</v>
      </c>
      <c r="F11" s="1052">
        <v>84.755797540646654</v>
      </c>
      <c r="G11" s="1051">
        <v>2.4512861100969285E-2</v>
      </c>
    </row>
    <row r="12" spans="1:8" s="63" customFormat="1" ht="15" customHeight="1">
      <c r="A12" s="1049" t="s">
        <v>846</v>
      </c>
      <c r="B12" s="1050">
        <v>3502.6367099999998</v>
      </c>
      <c r="C12" s="1051">
        <v>1.8731798469343773E-2</v>
      </c>
      <c r="D12" s="1052">
        <v>56.832009099999595</v>
      </c>
      <c r="E12" s="1051">
        <v>1.6493102201977861E-2</v>
      </c>
      <c r="F12" s="1052">
        <v>125.45182712787846</v>
      </c>
      <c r="G12" s="1051">
        <v>3.7146863875923808E-2</v>
      </c>
    </row>
    <row r="13" spans="1:8" s="63" customFormat="1" ht="15" customHeight="1">
      <c r="A13" s="1049" t="s">
        <v>183</v>
      </c>
      <c r="B13" s="1050">
        <v>3499.3802400000004</v>
      </c>
      <c r="C13" s="1051">
        <v>1.8714383149168748E-2</v>
      </c>
      <c r="D13" s="1052">
        <v>-7.612142899999526</v>
      </c>
      <c r="E13" s="1051">
        <v>-2.170561572108376E-3</v>
      </c>
      <c r="F13" s="1052">
        <v>66.648016229345558</v>
      </c>
      <c r="G13" s="1051">
        <v>1.9415442826512308E-2</v>
      </c>
    </row>
    <row r="14" spans="1:8" s="63" customFormat="1" ht="15" customHeight="1">
      <c r="A14" s="1049" t="s">
        <v>863</v>
      </c>
      <c r="B14" s="1050">
        <v>12994.80183</v>
      </c>
      <c r="C14" s="1051">
        <v>6.9495077332361918E-2</v>
      </c>
      <c r="D14" s="1052">
        <v>55.160238800001025</v>
      </c>
      <c r="E14" s="1051">
        <v>4.2628876859707177E-3</v>
      </c>
      <c r="F14" s="1052">
        <v>380.29300260601303</v>
      </c>
      <c r="G14" s="1051">
        <v>3.014726992621064E-2</v>
      </c>
    </row>
    <row r="15" spans="1:8" s="63" customFormat="1" ht="15" customHeight="1">
      <c r="A15" s="1049" t="s">
        <v>184</v>
      </c>
      <c r="B15" s="1050">
        <v>1026.85978</v>
      </c>
      <c r="C15" s="1051">
        <v>5.4915573745684537E-3</v>
      </c>
      <c r="D15" s="1052">
        <v>8.748004900000069</v>
      </c>
      <c r="E15" s="1051">
        <v>8.5923816165871525E-3</v>
      </c>
      <c r="F15" s="1052">
        <v>25.491042857522075</v>
      </c>
      <c r="G15" s="1051">
        <v>2.5456200011060526E-2</v>
      </c>
    </row>
    <row r="16" spans="1:8" s="63" customFormat="1" ht="15" customHeight="1">
      <c r="A16" s="1049" t="s">
        <v>185</v>
      </c>
      <c r="B16" s="1050">
        <v>23563.84878</v>
      </c>
      <c r="C16" s="1051">
        <v>0.12601742717104458</v>
      </c>
      <c r="D16" s="1052">
        <v>136.64646930000163</v>
      </c>
      <c r="E16" s="1051">
        <v>5.8328121082384943E-3</v>
      </c>
      <c r="F16" s="1052">
        <v>633.24144441037788</v>
      </c>
      <c r="G16" s="1051">
        <v>2.761555484086764E-2</v>
      </c>
    </row>
    <row r="17" spans="1:7" s="63" customFormat="1" ht="15" customHeight="1">
      <c r="A17" s="1049" t="s">
        <v>186</v>
      </c>
      <c r="B17" s="1050">
        <v>13070.99152</v>
      </c>
      <c r="C17" s="1051">
        <v>6.9902533211085277E-2</v>
      </c>
      <c r="D17" s="1052">
        <v>5.1359357999990607</v>
      </c>
      <c r="E17" s="1051">
        <v>3.9308071078103524E-4</v>
      </c>
      <c r="F17" s="1052">
        <v>181.6123256274459</v>
      </c>
      <c r="G17" s="1051">
        <v>1.4090075471341335E-2</v>
      </c>
    </row>
    <row r="18" spans="1:7" s="63" customFormat="1" ht="15" customHeight="1">
      <c r="A18" s="1049" t="s">
        <v>187</v>
      </c>
      <c r="B18" s="1050">
        <v>11021.612939999999</v>
      </c>
      <c r="C18" s="1051">
        <v>5.8942633647893088E-2</v>
      </c>
      <c r="D18" s="1052">
        <v>53.001570000000356</v>
      </c>
      <c r="E18" s="1051">
        <v>4.8321130371127285E-3</v>
      </c>
      <c r="F18" s="1052">
        <v>333.69983893158133</v>
      </c>
      <c r="G18" s="1051">
        <v>3.1222169919983944E-2</v>
      </c>
    </row>
    <row r="19" spans="1:7" s="63" customFormat="1" ht="15" customHeight="1">
      <c r="A19" s="1049" t="s">
        <v>188</v>
      </c>
      <c r="B19" s="1050">
        <v>26340.43015</v>
      </c>
      <c r="C19" s="1051">
        <v>0.14086634441903814</v>
      </c>
      <c r="D19" s="1052">
        <v>205.1449300000022</v>
      </c>
      <c r="E19" s="1051">
        <v>7.8493472817742216E-3</v>
      </c>
      <c r="F19" s="1052">
        <v>938.84345678877071</v>
      </c>
      <c r="G19" s="1051">
        <v>3.6960031990430187E-2</v>
      </c>
    </row>
    <row r="20" spans="1:7" s="63" customFormat="1" ht="15" customHeight="1">
      <c r="A20" s="1049" t="s">
        <v>189</v>
      </c>
      <c r="B20" s="1050">
        <v>33610.465680000001</v>
      </c>
      <c r="C20" s="1051">
        <v>0.1797458662444486</v>
      </c>
      <c r="D20" s="1052">
        <v>204.07643000000098</v>
      </c>
      <c r="E20" s="1051">
        <v>6.108904152219985E-3</v>
      </c>
      <c r="F20" s="1052">
        <v>1057.4621734634056</v>
      </c>
      <c r="G20" s="1051">
        <v>3.2484319711115761E-2</v>
      </c>
    </row>
    <row r="21" spans="1:7" s="63" customFormat="1" ht="15" customHeight="1">
      <c r="A21" s="1049" t="s">
        <v>632</v>
      </c>
      <c r="B21" s="1050">
        <v>8280.2104999999992</v>
      </c>
      <c r="C21" s="1051">
        <v>4.4281850277799503E-2</v>
      </c>
      <c r="D21" s="1052">
        <v>49.277659999999742</v>
      </c>
      <c r="E21" s="1051">
        <v>5.9868864146872536E-3</v>
      </c>
      <c r="F21" s="1052">
        <v>274.46471594000923</v>
      </c>
      <c r="G21" s="1051">
        <v>3.428346631821455E-2</v>
      </c>
    </row>
    <row r="22" spans="1:7" s="63" customFormat="1" ht="15" customHeight="1">
      <c r="A22" s="1049" t="s">
        <v>190</v>
      </c>
      <c r="B22" s="1050">
        <v>4059.4722000000002</v>
      </c>
      <c r="C22" s="1051">
        <v>2.1709706554838115E-2</v>
      </c>
      <c r="D22" s="1052">
        <v>37.714760000000297</v>
      </c>
      <c r="E22" s="1051">
        <v>9.3776814148196497E-3</v>
      </c>
      <c r="F22" s="1052">
        <v>153.92732641847533</v>
      </c>
      <c r="G22" s="1051">
        <v>3.9412510008448143E-2</v>
      </c>
    </row>
    <row r="23" spans="1:7" s="63" customFormat="1" ht="15" customHeight="1">
      <c r="A23" s="1049" t="s">
        <v>191</v>
      </c>
      <c r="B23" s="1050">
        <v>8158.2458399999996</v>
      </c>
      <c r="C23" s="1051">
        <v>4.3629593814838483E-2</v>
      </c>
      <c r="D23" s="1052">
        <v>64.051870000000235</v>
      </c>
      <c r="E23" s="1051">
        <v>7.9133104837121326E-3</v>
      </c>
      <c r="F23" s="1052">
        <v>283.55229298294489</v>
      </c>
      <c r="G23" s="1051">
        <v>3.6008041619645548E-2</v>
      </c>
    </row>
    <row r="24" spans="1:7" s="63" customFormat="1" ht="15" customHeight="1">
      <c r="A24" s="1049" t="s">
        <v>195</v>
      </c>
      <c r="B24" s="1050">
        <v>447.37134000000003</v>
      </c>
      <c r="C24" s="1051">
        <v>2.3925032698695935E-3</v>
      </c>
      <c r="D24" s="1052">
        <v>8.2702300000000264</v>
      </c>
      <c r="E24" s="1051">
        <v>1.8834454779674825E-2</v>
      </c>
      <c r="F24" s="1052">
        <v>25.114212121574155</v>
      </c>
      <c r="G24" s="1051">
        <v>5.9476111742049476E-2</v>
      </c>
    </row>
    <row r="25" spans="1:7" s="63" customFormat="1" ht="15" customHeight="1">
      <c r="A25" s="1049" t="s">
        <v>227</v>
      </c>
      <c r="B25" s="1050">
        <v>302.35518000000002</v>
      </c>
      <c r="C25" s="1051">
        <v>1.6169693767419465E-3</v>
      </c>
      <c r="D25" s="1052">
        <v>2.44046000000003</v>
      </c>
      <c r="E25" s="1051">
        <v>8.1371797956433234E-3</v>
      </c>
      <c r="F25" s="1052">
        <v>10.13324755590952</v>
      </c>
      <c r="G25" s="1051">
        <v>3.467654693525879E-2</v>
      </c>
    </row>
    <row r="26" spans="1:7" s="63" customFormat="1" ht="15" customHeight="1">
      <c r="A26" s="1049" t="s">
        <v>226</v>
      </c>
      <c r="B26" s="1050">
        <v>7879.0908399999998</v>
      </c>
      <c r="C26" s="1051">
        <v>4.2136696996056024E-2</v>
      </c>
      <c r="D26" s="1052">
        <v>-103.42362000000048</v>
      </c>
      <c r="E26" s="1051">
        <v>-1.2956270924187052E-2</v>
      </c>
      <c r="F26" s="1052">
        <v>-20.315835957263516</v>
      </c>
      <c r="G26" s="1051">
        <v>-2.5718179593281487E-3</v>
      </c>
    </row>
    <row r="27" spans="1:7" s="63" customFormat="1" ht="15" customHeight="1">
      <c r="A27" s="1049" t="s">
        <v>192</v>
      </c>
      <c r="B27" s="1050">
        <v>6872.1095999999998</v>
      </c>
      <c r="C27" s="1051">
        <v>3.6751448335743238E-2</v>
      </c>
      <c r="D27" s="1052">
        <v>59.125386199999411</v>
      </c>
      <c r="E27" s="1051">
        <v>8.6783389399667232E-3</v>
      </c>
      <c r="F27" s="1052">
        <v>322.94032665737632</v>
      </c>
      <c r="G27" s="1051">
        <v>4.9310120593745399E-2</v>
      </c>
    </row>
    <row r="28" spans="1:7" s="63" customFormat="1" ht="15" customHeight="1">
      <c r="A28" s="1049" t="s">
        <v>867</v>
      </c>
      <c r="B28" s="1050">
        <v>5192.2277999999997</v>
      </c>
      <c r="C28" s="1051">
        <v>2.7767585624523472E-2</v>
      </c>
      <c r="D28" s="1052">
        <v>14.26289799999995</v>
      </c>
      <c r="E28" s="1051">
        <v>2.7545374041626491E-3</v>
      </c>
      <c r="F28" s="1052">
        <v>191.77329339704102</v>
      </c>
      <c r="G28" s="1051">
        <v>3.8351172507181008E-2</v>
      </c>
    </row>
    <row r="29" spans="1:7" s="63" customFormat="1" ht="15" customHeight="1">
      <c r="A29" s="1049" t="s">
        <v>194</v>
      </c>
      <c r="B29" s="1050">
        <v>6008.1556700000001</v>
      </c>
      <c r="C29" s="1051">
        <v>3.2131097370610588E-2</v>
      </c>
      <c r="D29" s="1052">
        <v>35.838502000000517</v>
      </c>
      <c r="E29" s="1051">
        <v>6.000770051534543E-3</v>
      </c>
      <c r="F29" s="1052">
        <v>246.74288481186522</v>
      </c>
      <c r="G29" s="1051">
        <v>4.282680203824496E-2</v>
      </c>
    </row>
    <row r="30" spans="1:7" s="63" customFormat="1" ht="15" customHeight="1">
      <c r="A30" s="1049" t="s">
        <v>1555</v>
      </c>
      <c r="B30" s="1050">
        <v>7528.3221900000008</v>
      </c>
      <c r="C30" s="1051">
        <v>4.0260816565063862E-2</v>
      </c>
      <c r="D30" s="1052">
        <v>-67.583267799998794</v>
      </c>
      <c r="E30" s="1051">
        <v>-8.8973287220945885E-3</v>
      </c>
      <c r="F30" s="1052">
        <v>66.577311109564107</v>
      </c>
      <c r="G30" s="1051">
        <v>8.9224855834877381E-3</v>
      </c>
    </row>
    <row r="31" spans="1:7" s="63" customFormat="1" ht="18.75" customHeight="1">
      <c r="A31" s="1054" t="s">
        <v>1057</v>
      </c>
      <c r="B31" s="1055">
        <v>186988.81026999999</v>
      </c>
      <c r="C31" s="1056">
        <v>1</v>
      </c>
      <c r="D31" s="1057">
        <v>863.10647240001708</v>
      </c>
      <c r="E31" s="1056">
        <v>4.6372234183118533E-3</v>
      </c>
      <c r="F31" s="1057">
        <v>5391.8024619172211</v>
      </c>
      <c r="G31" s="1056">
        <v>2.9691031405183921E-2</v>
      </c>
    </row>
    <row r="32" spans="1:7">
      <c r="A32" s="1058" t="s">
        <v>533</v>
      </c>
      <c r="B32" s="1059"/>
      <c r="C32" s="1059"/>
      <c r="D32" s="1060"/>
      <c r="E32" s="1061"/>
      <c r="F32" s="1061"/>
      <c r="G32" s="1061"/>
    </row>
    <row r="34" spans="1:13">
      <c r="A34" s="525"/>
      <c r="H34" s="889"/>
    </row>
    <row r="35" spans="1:13" ht="12.75" customHeight="1">
      <c r="A35" s="1062" t="s">
        <v>1067</v>
      </c>
      <c r="B35" s="993"/>
      <c r="C35" s="993"/>
      <c r="D35" s="993"/>
      <c r="E35" s="993"/>
      <c r="F35" s="993"/>
      <c r="G35" s="993"/>
      <c r="H35" s="993"/>
      <c r="I35" s="993"/>
      <c r="J35" s="994" t="str">
        <f>G1</f>
        <v>Veljača 2023.</v>
      </c>
    </row>
    <row r="36" spans="1:13">
      <c r="A36" s="1063" t="s">
        <v>1068</v>
      </c>
      <c r="B36" s="993"/>
      <c r="C36" s="993"/>
      <c r="D36" s="993"/>
      <c r="E36" s="993"/>
      <c r="F36" s="993"/>
      <c r="G36" s="993"/>
      <c r="H36" s="993"/>
      <c r="I36" s="993"/>
      <c r="J36" s="996" t="str">
        <f>G2</f>
        <v>February 2023</v>
      </c>
      <c r="M36" s="787"/>
    </row>
    <row r="37" spans="1:13">
      <c r="A37" s="993"/>
      <c r="B37" s="993"/>
      <c r="C37" s="993"/>
      <c r="D37" s="993"/>
      <c r="E37" s="993"/>
      <c r="F37" s="993"/>
      <c r="G37" s="993"/>
      <c r="H37" s="993"/>
      <c r="I37" s="993"/>
      <c r="J37" s="993"/>
    </row>
    <row r="38" spans="1:13" ht="30" customHeight="1">
      <c r="A38" s="1188" t="s">
        <v>1123</v>
      </c>
      <c r="B38" s="998" t="s">
        <v>1568</v>
      </c>
      <c r="C38" s="1178" t="s">
        <v>1466</v>
      </c>
      <c r="D38" s="1178"/>
      <c r="E38" s="1178"/>
      <c r="F38" s="1178"/>
      <c r="G38" s="1178"/>
      <c r="H38" s="1178"/>
      <c r="I38" s="1178"/>
      <c r="J38" s="998"/>
    </row>
    <row r="39" spans="1:13" ht="42.75" customHeight="1">
      <c r="A39" s="1188"/>
      <c r="B39" s="1064" t="str">
        <f>J35</f>
        <v>Veljača 2023.</v>
      </c>
      <c r="C39" s="1038" t="s">
        <v>633</v>
      </c>
      <c r="D39" s="1038" t="s">
        <v>59</v>
      </c>
      <c r="E39" s="1038" t="s">
        <v>60</v>
      </c>
      <c r="F39" s="997" t="s">
        <v>1456</v>
      </c>
      <c r="G39" s="997" t="s">
        <v>1457</v>
      </c>
      <c r="H39" s="997" t="s">
        <v>1458</v>
      </c>
      <c r="I39" s="997" t="s">
        <v>1462</v>
      </c>
      <c r="J39" s="997" t="s">
        <v>61</v>
      </c>
    </row>
    <row r="40" spans="1:13" ht="48" customHeight="1">
      <c r="A40" s="1188"/>
      <c r="B40" s="1065" t="str">
        <f>J36</f>
        <v>February 2023</v>
      </c>
      <c r="C40" s="1066" t="s">
        <v>240</v>
      </c>
      <c r="D40" s="1066" t="s">
        <v>1360</v>
      </c>
      <c r="E40" s="1066" t="s">
        <v>823</v>
      </c>
      <c r="F40" s="1001" t="s">
        <v>1459</v>
      </c>
      <c r="G40" s="1001" t="s">
        <v>1460</v>
      </c>
      <c r="H40" s="1001" t="s">
        <v>1461</v>
      </c>
      <c r="I40" s="1001" t="s">
        <v>1463</v>
      </c>
      <c r="J40" s="1001" t="s">
        <v>822</v>
      </c>
    </row>
    <row r="41" spans="1:13" ht="15" customHeight="1">
      <c r="A41" s="1049" t="s">
        <v>1508</v>
      </c>
      <c r="B41" s="920">
        <v>13.4049</v>
      </c>
      <c r="C41" s="1067">
        <v>-6.5072224239773879E-3</v>
      </c>
      <c r="D41" s="1067">
        <v>1.0329640599960443E-2</v>
      </c>
      <c r="E41" s="1067"/>
      <c r="F41" s="1067"/>
      <c r="G41" s="1067"/>
      <c r="H41" s="1067"/>
      <c r="I41" s="1067" t="s">
        <v>1165</v>
      </c>
      <c r="J41" s="1095">
        <v>44915</v>
      </c>
    </row>
    <row r="42" spans="1:13" ht="15" customHeight="1">
      <c r="A42" s="1049" t="s">
        <v>861</v>
      </c>
      <c r="B42" s="920">
        <v>22.106200000000001</v>
      </c>
      <c r="C42" s="1067">
        <v>1.5993910533780298E-3</v>
      </c>
      <c r="D42" s="1067">
        <v>2.025365522285405E-2</v>
      </c>
      <c r="E42" s="1067">
        <v>-1.1075793559848113E-2</v>
      </c>
      <c r="F42" s="1067">
        <v>9.0510669413854661E-3</v>
      </c>
      <c r="G42" s="1067">
        <v>1.9510052078656415E-2</v>
      </c>
      <c r="H42" s="1067">
        <v>3.2895862273853549E-2</v>
      </c>
      <c r="I42" s="1067">
        <v>4.6710435711896814E-2</v>
      </c>
      <c r="J42" s="1095">
        <v>40906</v>
      </c>
    </row>
    <row r="43" spans="1:13" ht="15" customHeight="1">
      <c r="A43" s="1049" t="s">
        <v>846</v>
      </c>
      <c r="B43" s="920">
        <v>38.946399999999997</v>
      </c>
      <c r="C43" s="1067">
        <v>1.3575498282494269E-3</v>
      </c>
      <c r="D43" s="1067">
        <v>1.9463113110991692E-2</v>
      </c>
      <c r="E43" s="1067">
        <v>-9.3311848256751873E-3</v>
      </c>
      <c r="F43" s="1067">
        <v>1.2062444971666864E-2</v>
      </c>
      <c r="G43" s="1067">
        <v>2.2843332212320266E-2</v>
      </c>
      <c r="H43" s="1067">
        <v>2.953329479722222E-2</v>
      </c>
      <c r="I43" s="1067">
        <v>5.8328786444743486E-2</v>
      </c>
      <c r="J43" s="1095">
        <v>38054</v>
      </c>
    </row>
    <row r="44" spans="1:13" ht="15" customHeight="1">
      <c r="A44" s="1049" t="s">
        <v>183</v>
      </c>
      <c r="B44" s="920">
        <v>37.142699999999998</v>
      </c>
      <c r="C44" s="1067">
        <v>2.5047301072336214E-3</v>
      </c>
      <c r="D44" s="1067">
        <v>2.127298042057868E-2</v>
      </c>
      <c r="E44" s="1067">
        <v>-4.1255568287363875E-3</v>
      </c>
      <c r="F44" s="1067">
        <v>1.4744142607857169E-2</v>
      </c>
      <c r="G44" s="1067">
        <v>2.495566054479248E-2</v>
      </c>
      <c r="H44" s="1067">
        <v>2.996430951407536E-2</v>
      </c>
      <c r="I44" s="1067">
        <v>5.8109538746792255E-2</v>
      </c>
      <c r="J44" s="1095">
        <v>38335</v>
      </c>
    </row>
    <row r="45" spans="1:13" ht="15" customHeight="1">
      <c r="A45" s="1049" t="s">
        <v>863</v>
      </c>
      <c r="B45" s="920">
        <v>36.062399999999997</v>
      </c>
      <c r="C45" s="1067">
        <v>1.3967527581006944E-3</v>
      </c>
      <c r="D45" s="1067">
        <v>2.0545025544410178E-2</v>
      </c>
      <c r="E45" s="1067">
        <v>-6.8615494606151239E-3</v>
      </c>
      <c r="F45" s="1067">
        <v>1.3843602538417654E-2</v>
      </c>
      <c r="G45" s="1067">
        <v>2.3718189869695205E-2</v>
      </c>
      <c r="H45" s="1067">
        <v>2.9480437376040447E-2</v>
      </c>
      <c r="I45" s="1067">
        <v>5.719216089945478E-2</v>
      </c>
      <c r="J45" s="1095">
        <v>38425</v>
      </c>
    </row>
    <row r="46" spans="1:13" ht="15" customHeight="1">
      <c r="A46" s="1068" t="s">
        <v>184</v>
      </c>
      <c r="B46" s="920">
        <v>13.9848</v>
      </c>
      <c r="C46" s="1067">
        <v>-5.2282281641449213E-3</v>
      </c>
      <c r="D46" s="1067">
        <v>4.469708910059822E-4</v>
      </c>
      <c r="E46" s="1067">
        <v>-3.5202076675853511E-2</v>
      </c>
      <c r="F46" s="1067">
        <v>-1.7944026088723808E-2</v>
      </c>
      <c r="G46" s="1067">
        <v>1.8679836371717773E-3</v>
      </c>
      <c r="H46" s="1067"/>
      <c r="I46" s="1067">
        <v>8.515420410541763E-3</v>
      </c>
      <c r="J46" s="1095">
        <v>42734</v>
      </c>
    </row>
    <row r="47" spans="1:13" ht="15" customHeight="1">
      <c r="A47" s="1068" t="s">
        <v>185</v>
      </c>
      <c r="B47" s="920">
        <v>19.408899999999999</v>
      </c>
      <c r="C47" s="1067">
        <v>1.1761004018342458E-3</v>
      </c>
      <c r="D47" s="1067">
        <v>2.045679593426053E-2</v>
      </c>
      <c r="E47" s="1067">
        <v>-6.8285157475663771E-3</v>
      </c>
      <c r="F47" s="1067">
        <v>1.256202023023012E-2</v>
      </c>
      <c r="G47" s="1067">
        <v>2.3621443840291079E-2</v>
      </c>
      <c r="H47" s="1067">
        <v>3.7714790177650448E-2</v>
      </c>
      <c r="I47" s="1067">
        <v>3.7169723620878559E-2</v>
      </c>
      <c r="J47" s="1095">
        <v>41184</v>
      </c>
      <c r="K47" s="197"/>
      <c r="L47" s="197"/>
      <c r="M47" s="197"/>
    </row>
    <row r="48" spans="1:13" ht="15" customHeight="1">
      <c r="A48" s="1068" t="s">
        <v>186</v>
      </c>
      <c r="B48" s="920">
        <v>28.717600000000001</v>
      </c>
      <c r="C48" s="1067">
        <v>1.3564073685348177E-3</v>
      </c>
      <c r="D48" s="1067">
        <v>2.0571814804211108E-2</v>
      </c>
      <c r="E48" s="1067">
        <v>-8.1341534523476922E-3</v>
      </c>
      <c r="F48" s="1067">
        <v>1.3179253909463728E-2</v>
      </c>
      <c r="G48" s="1067">
        <v>2.3724479679071875E-2</v>
      </c>
      <c r="H48" s="1067">
        <v>3.1236527114266055E-2</v>
      </c>
      <c r="I48" s="1067">
        <v>5.5072701835312765E-2</v>
      </c>
      <c r="J48" s="1095">
        <v>39730</v>
      </c>
      <c r="K48" s="197"/>
      <c r="L48" s="197"/>
      <c r="M48" s="197"/>
    </row>
    <row r="49" spans="1:15" ht="15" customHeight="1">
      <c r="A49" s="1068" t="s">
        <v>187</v>
      </c>
      <c r="B49" s="920">
        <v>21.522600000000001</v>
      </c>
      <c r="C49" s="1067">
        <v>5.1371622315832255E-3</v>
      </c>
      <c r="D49" s="1067">
        <v>3.1425976267831501E-2</v>
      </c>
      <c r="E49" s="1067">
        <v>3.4934309008494147E-3</v>
      </c>
      <c r="F49" s="1067">
        <v>1.4392264515901365E-2</v>
      </c>
      <c r="G49" s="1067">
        <v>2.5166357161171549E-2</v>
      </c>
      <c r="H49" s="1067">
        <v>3.2405777527178881E-2</v>
      </c>
      <c r="I49" s="1067">
        <v>2.8087442614208591E-2</v>
      </c>
      <c r="J49" s="1095">
        <v>38615</v>
      </c>
      <c r="K49" s="197"/>
      <c r="L49" s="197"/>
      <c r="M49" s="197"/>
    </row>
    <row r="50" spans="1:15" ht="15" customHeight="1">
      <c r="A50" s="1068" t="s">
        <v>188</v>
      </c>
      <c r="B50" s="920">
        <v>25.6633</v>
      </c>
      <c r="C50" s="1067">
        <v>4.9457649684772065E-3</v>
      </c>
      <c r="D50" s="1067">
        <v>3.0534596646927703E-2</v>
      </c>
      <c r="E50" s="1067">
        <v>5.9842591354555275E-3</v>
      </c>
      <c r="F50" s="1067">
        <v>1.6606929556800987E-2</v>
      </c>
      <c r="G50" s="1067">
        <v>2.8430701930265201E-2</v>
      </c>
      <c r="H50" s="1067">
        <v>3.7224612556614689E-2</v>
      </c>
      <c r="I50" s="1067">
        <v>4.5724811960316858E-2</v>
      </c>
      <c r="J50" s="1095">
        <v>39602</v>
      </c>
      <c r="K50" s="959"/>
      <c r="L50" s="197"/>
      <c r="M50" s="197"/>
    </row>
    <row r="51" spans="1:15" ht="15" customHeight="1">
      <c r="A51" s="1068" t="s">
        <v>189</v>
      </c>
      <c r="B51" s="920">
        <v>24.177600000000002</v>
      </c>
      <c r="C51" s="1067">
        <v>5.4979330765967394E-3</v>
      </c>
      <c r="D51" s="1067">
        <v>3.2336075974115586E-2</v>
      </c>
      <c r="E51" s="1067">
        <v>8.5232584790946309E-3</v>
      </c>
      <c r="F51" s="1067">
        <v>2.024494855171155E-2</v>
      </c>
      <c r="G51" s="1067">
        <v>3.2052116137635478E-2</v>
      </c>
      <c r="H51" s="1067">
        <v>3.9393410272341001E-2</v>
      </c>
      <c r="I51" s="1067">
        <v>3.630202512381131E-2</v>
      </c>
      <c r="J51" s="1095">
        <v>38846</v>
      </c>
      <c r="K51" s="1175"/>
      <c r="L51" s="197"/>
      <c r="M51" s="197"/>
    </row>
    <row r="52" spans="1:15" ht="15" customHeight="1">
      <c r="A52" s="1068" t="s">
        <v>632</v>
      </c>
      <c r="B52" s="920">
        <v>15.149800000000001</v>
      </c>
      <c r="C52" s="1067">
        <v>5.4754335547841926E-3</v>
      </c>
      <c r="D52" s="1067">
        <v>3.020565183565993E-2</v>
      </c>
      <c r="E52" s="1067">
        <v>1.4777831316303836E-2</v>
      </c>
      <c r="F52" s="1067">
        <v>2.5755270391952356E-2</v>
      </c>
      <c r="G52" s="1067"/>
      <c r="H52" s="1067"/>
      <c r="I52" s="1067">
        <v>3.2919933388030787E-2</v>
      </c>
      <c r="J52" s="1095">
        <v>43494</v>
      </c>
      <c r="K52" s="1176"/>
      <c r="L52" s="197"/>
      <c r="M52" s="197"/>
    </row>
    <row r="53" spans="1:15" ht="15" customHeight="1">
      <c r="A53" s="1049" t="s">
        <v>190</v>
      </c>
      <c r="B53" s="920">
        <v>31.204699999999999</v>
      </c>
      <c r="C53" s="1067">
        <v>4.7331257626932466E-3</v>
      </c>
      <c r="D53" s="1067">
        <v>2.6981982853625963E-2</v>
      </c>
      <c r="E53" s="1067">
        <v>6.017023768364993E-3</v>
      </c>
      <c r="F53" s="1067">
        <v>2.5113312005192068E-2</v>
      </c>
      <c r="G53" s="1067">
        <v>3.5319899050845649E-2</v>
      </c>
      <c r="H53" s="1067">
        <v>5.3577099179174636E-2</v>
      </c>
      <c r="I53" s="1067">
        <v>6.2176359692285077E-2</v>
      </c>
      <c r="J53" s="1095">
        <v>39812</v>
      </c>
      <c r="K53" s="328"/>
      <c r="L53" s="197"/>
      <c r="M53" s="197"/>
    </row>
    <row r="54" spans="1:15" ht="15" customHeight="1">
      <c r="A54" s="1049" t="s">
        <v>191</v>
      </c>
      <c r="B54" s="920">
        <v>19.6374</v>
      </c>
      <c r="C54" s="1067">
        <v>7.2114398260227919E-3</v>
      </c>
      <c r="D54" s="1067">
        <v>3.2954245285982786E-2</v>
      </c>
      <c r="E54" s="1067">
        <v>-2.6249850014221643E-3</v>
      </c>
      <c r="F54" s="1067">
        <v>2.6781987828171872E-2</v>
      </c>
      <c r="G54" s="1067">
        <v>4.1347993540234329E-2</v>
      </c>
      <c r="H54" s="1067"/>
      <c r="I54" s="1067">
        <v>5.6137826776881949E-2</v>
      </c>
      <c r="J54" s="1095">
        <v>42367</v>
      </c>
      <c r="K54" s="328"/>
      <c r="L54" s="197"/>
      <c r="M54" s="197"/>
    </row>
    <row r="55" spans="1:15" ht="15" customHeight="1">
      <c r="A55" s="1049" t="s">
        <v>195</v>
      </c>
      <c r="B55" s="920">
        <v>16.5383</v>
      </c>
      <c r="C55" s="1067">
        <v>9.5656101968062401E-3</v>
      </c>
      <c r="D55" s="1067">
        <v>4.0099941404146966E-2</v>
      </c>
      <c r="E55" s="1067">
        <v>6.4715560398234118E-3</v>
      </c>
      <c r="F55" s="1067">
        <v>3.202155980459831E-2</v>
      </c>
      <c r="G55" s="1067">
        <v>4.0893140296796915E-2</v>
      </c>
      <c r="H55" s="1067"/>
      <c r="I55" s="1067">
        <v>4.0107844787644176E-2</v>
      </c>
      <c r="J55" s="1095">
        <v>42943</v>
      </c>
      <c r="K55" s="328"/>
      <c r="L55" s="197"/>
      <c r="M55" s="197"/>
    </row>
    <row r="56" spans="1:15" ht="15" customHeight="1">
      <c r="A56" s="1049" t="s">
        <v>227</v>
      </c>
      <c r="B56" s="920">
        <v>13.9091</v>
      </c>
      <c r="C56" s="1067">
        <v>-2.3383088145635389E-3</v>
      </c>
      <c r="D56" s="1067">
        <v>1.2790713373137086E-2</v>
      </c>
      <c r="E56" s="1067">
        <v>-4.7239636726300049E-2</v>
      </c>
      <c r="F56" s="1067">
        <v>-8.6107979303642335E-3</v>
      </c>
      <c r="G56" s="1067"/>
      <c r="H56" s="1067"/>
      <c r="I56" s="1067">
        <v>1.0701497959582085E-2</v>
      </c>
      <c r="J56" s="1095">
        <v>43378</v>
      </c>
      <c r="K56" s="328"/>
      <c r="L56" s="197"/>
      <c r="M56" s="197"/>
    </row>
    <row r="57" spans="1:15" ht="15" customHeight="1">
      <c r="A57" s="1049" t="s">
        <v>226</v>
      </c>
      <c r="B57" s="920">
        <v>14.347200000000001</v>
      </c>
      <c r="C57" s="1067">
        <v>-2.3850085178875879E-3</v>
      </c>
      <c r="D57" s="1067">
        <v>1.462137088750648E-2</v>
      </c>
      <c r="E57" s="1067">
        <v>-2.714324438644633E-2</v>
      </c>
      <c r="F57" s="1067">
        <v>-2.1398325525722184E-3</v>
      </c>
      <c r="G57" s="1067"/>
      <c r="H57" s="1067"/>
      <c r="I57" s="1067">
        <v>1.7451277825465406E-2</v>
      </c>
      <c r="J57" s="1095">
        <v>43342</v>
      </c>
      <c r="K57" s="328"/>
      <c r="L57" s="197"/>
      <c r="M57" s="197"/>
    </row>
    <row r="58" spans="1:15" ht="15" customHeight="1">
      <c r="A58" s="1049" t="s">
        <v>192</v>
      </c>
      <c r="B58" s="920">
        <v>39.293900000000001</v>
      </c>
      <c r="C58" s="1067">
        <v>-1.4758382379509438E-4</v>
      </c>
      <c r="D58" s="1067">
        <v>2.8864906956951764E-2</v>
      </c>
      <c r="E58" s="1067">
        <v>-4.5904329895383178E-3</v>
      </c>
      <c r="F58" s="1067">
        <v>2.855379947525849E-2</v>
      </c>
      <c r="G58" s="1067">
        <v>2.5860299420989996E-2</v>
      </c>
      <c r="H58" s="1067">
        <v>5.1124485042152612E-2</v>
      </c>
      <c r="I58" s="1067">
        <v>6.20475997881762E-2</v>
      </c>
      <c r="J58" s="1095">
        <v>38404</v>
      </c>
      <c r="K58" s="197"/>
      <c r="L58" s="197"/>
      <c r="M58" s="197"/>
    </row>
    <row r="59" spans="1:15" ht="15" customHeight="1">
      <c r="A59" s="1049" t="s">
        <v>193</v>
      </c>
      <c r="B59" s="920">
        <v>40.492400000000004</v>
      </c>
      <c r="C59" s="1067">
        <v>-7.1320515383255234E-4</v>
      </c>
      <c r="D59" s="1067">
        <v>2.8574084544080058E-2</v>
      </c>
      <c r="E59" s="1067">
        <v>-1.1242621994496993E-2</v>
      </c>
      <c r="F59" s="1067">
        <v>2.5716618963356419E-2</v>
      </c>
      <c r="G59" s="1067">
        <v>2.3799353516513522E-2</v>
      </c>
      <c r="H59" s="1067">
        <v>4.6516780283621939E-2</v>
      </c>
      <c r="I59" s="1067">
        <v>6.155217492295173E-2</v>
      </c>
      <c r="J59" s="1095">
        <v>38169</v>
      </c>
      <c r="K59" s="197"/>
      <c r="L59" s="197"/>
      <c r="M59" s="197"/>
    </row>
    <row r="60" spans="1:15" ht="15" customHeight="1">
      <c r="A60" s="1068" t="s">
        <v>194</v>
      </c>
      <c r="B60" s="920">
        <v>18.7072</v>
      </c>
      <c r="C60" s="1067">
        <v>7.4893544176490856E-4</v>
      </c>
      <c r="D60" s="1067">
        <v>3.2098800724632559E-2</v>
      </c>
      <c r="E60" s="1067">
        <v>-3.3995681261851374E-3</v>
      </c>
      <c r="F60" s="1067">
        <v>2.7977773613569346E-2</v>
      </c>
      <c r="G60" s="1067">
        <v>3.0894030037234232E-2</v>
      </c>
      <c r="H60" s="1067"/>
      <c r="I60" s="1067">
        <v>4.8020862391253916E-2</v>
      </c>
      <c r="J60" s="1095">
        <v>42314</v>
      </c>
      <c r="K60" s="197"/>
      <c r="L60" s="197"/>
      <c r="M60" s="197"/>
    </row>
    <row r="61" spans="1:15" ht="15" customHeight="1">
      <c r="A61" s="1049" t="s">
        <v>1555</v>
      </c>
      <c r="B61" s="920">
        <v>34.476799999999997</v>
      </c>
      <c r="C61" s="1067">
        <v>-2.9036474902537357E-3</v>
      </c>
      <c r="D61" s="1067">
        <v>1.2715794463863617E-2</v>
      </c>
      <c r="E61" s="1067">
        <v>-1.982366704890326E-2</v>
      </c>
      <c r="F61" s="1067">
        <v>1.7036105785876776E-2</v>
      </c>
      <c r="G61" s="1067">
        <v>2.5262827154378664E-2</v>
      </c>
      <c r="H61" s="1067">
        <v>5.3048105390211875E-2</v>
      </c>
      <c r="I61" s="1067">
        <v>6.0686683183287071E-2</v>
      </c>
      <c r="J61" s="1095">
        <v>39071</v>
      </c>
    </row>
    <row r="62" spans="1:15" ht="12.75" customHeight="1">
      <c r="A62" s="33" t="s">
        <v>533</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1070</v>
      </c>
    </row>
    <row r="67" spans="1:10" ht="12.75" customHeight="1"/>
    <row r="68" spans="1:10" ht="12.75" customHeight="1">
      <c r="B68" s="934"/>
      <c r="C68" s="76"/>
      <c r="D68" s="76"/>
      <c r="E68" s="76"/>
      <c r="F68" s="76"/>
      <c r="G68" s="935"/>
    </row>
    <row r="69" spans="1:10" ht="12.75" customHeight="1">
      <c r="B69" s="934"/>
      <c r="C69" s="76"/>
      <c r="D69" s="76"/>
      <c r="E69" s="76"/>
      <c r="F69" s="76"/>
      <c r="G69" s="935"/>
    </row>
    <row r="70" spans="1:10" ht="12.75" customHeight="1">
      <c r="B70" s="934"/>
      <c r="C70" s="76"/>
      <c r="D70" s="76"/>
      <c r="E70" s="76"/>
      <c r="F70" s="76"/>
      <c r="G70" s="935"/>
    </row>
    <row r="71" spans="1:10" ht="12.75" customHeight="1">
      <c r="B71" s="934"/>
      <c r="C71" s="76"/>
      <c r="D71" s="76"/>
      <c r="E71" s="76"/>
      <c r="F71" s="76"/>
      <c r="G71" s="935"/>
    </row>
    <row r="72" spans="1:10" ht="12.75" customHeight="1">
      <c r="B72" s="934"/>
      <c r="C72" s="76"/>
      <c r="D72" s="76"/>
      <c r="E72" s="76"/>
      <c r="F72" s="76"/>
      <c r="G72" s="935"/>
    </row>
    <row r="73" spans="1:10" ht="12.75" customHeight="1">
      <c r="B73" s="934"/>
      <c r="C73" s="76"/>
      <c r="D73" s="76"/>
      <c r="E73" s="76"/>
      <c r="F73" s="76"/>
      <c r="G73" s="935"/>
    </row>
    <row r="74" spans="1:10" ht="12.75" customHeight="1">
      <c r="B74" s="934"/>
      <c r="C74" s="76"/>
      <c r="D74" s="76"/>
      <c r="E74" s="76"/>
      <c r="F74" s="76"/>
      <c r="G74" s="935"/>
    </row>
    <row r="75" spans="1:10" ht="12.75" customHeight="1">
      <c r="B75" s="934"/>
      <c r="C75" s="76"/>
      <c r="D75" s="76"/>
      <c r="E75" s="76"/>
      <c r="F75" s="76"/>
      <c r="G75" s="935"/>
    </row>
    <row r="76" spans="1:10" ht="12.75" customHeight="1">
      <c r="B76" s="934"/>
      <c r="C76" s="76"/>
      <c r="D76" s="76"/>
      <c r="E76" s="76"/>
      <c r="F76" s="76"/>
      <c r="G76" s="935"/>
    </row>
    <row r="77" spans="1:10" ht="12.75" customHeight="1">
      <c r="B77" s="934"/>
      <c r="C77" s="76"/>
      <c r="D77" s="76"/>
      <c r="E77" s="76"/>
      <c r="F77" s="76"/>
      <c r="G77" s="935"/>
    </row>
    <row r="78" spans="1:10" ht="12.75" customHeight="1">
      <c r="B78" s="934"/>
      <c r="C78" s="76"/>
      <c r="D78" s="76"/>
      <c r="E78" s="76"/>
      <c r="F78" s="76"/>
      <c r="G78" s="935"/>
    </row>
    <row r="79" spans="1:10" ht="12.75" customHeight="1">
      <c r="B79" s="934"/>
      <c r="C79" s="76"/>
      <c r="D79" s="76"/>
      <c r="E79" s="76"/>
      <c r="F79" s="76"/>
      <c r="G79" s="935"/>
    </row>
    <row r="80" spans="1:10" ht="12.75" customHeight="1">
      <c r="A80" s="326"/>
      <c r="B80" s="934"/>
      <c r="C80" s="76"/>
      <c r="D80" s="76"/>
      <c r="E80" s="76"/>
      <c r="F80" s="76"/>
      <c r="G80" s="935"/>
    </row>
    <row r="81" spans="1:7" ht="12.75" customHeight="1">
      <c r="A81" s="326"/>
      <c r="B81" s="934"/>
      <c r="C81" s="76"/>
      <c r="D81" s="76"/>
      <c r="E81" s="76"/>
      <c r="F81" s="76"/>
      <c r="G81" s="935"/>
    </row>
    <row r="82" spans="1:7" ht="12.75" customHeight="1">
      <c r="A82" s="326"/>
      <c r="B82" s="934"/>
      <c r="C82" s="76"/>
      <c r="D82" s="76"/>
      <c r="E82" s="76"/>
      <c r="F82" s="76"/>
      <c r="G82" s="935"/>
    </row>
    <row r="83" spans="1:7" ht="12.75" customHeight="1">
      <c r="A83" s="904"/>
      <c r="B83" s="934"/>
      <c r="C83" s="76"/>
      <c r="D83" s="76"/>
      <c r="E83" s="76"/>
      <c r="F83" s="76"/>
      <c r="G83" s="935"/>
    </row>
    <row r="84" spans="1:7">
      <c r="A84" s="904"/>
      <c r="B84" s="934"/>
      <c r="C84" s="76"/>
      <c r="D84" s="76"/>
      <c r="E84" s="76"/>
      <c r="F84" s="76"/>
      <c r="G84" s="935"/>
    </row>
    <row r="85" spans="1:7">
      <c r="A85" s="904"/>
      <c r="B85" s="934"/>
      <c r="C85" s="76"/>
      <c r="D85" s="76"/>
      <c r="E85" s="76"/>
      <c r="F85" s="76"/>
      <c r="G85" s="935"/>
    </row>
    <row r="86" spans="1:7">
      <c r="A86" s="904"/>
      <c r="B86" s="934"/>
      <c r="C86" s="76"/>
      <c r="D86" s="76"/>
      <c r="E86" s="76"/>
      <c r="F86" s="76"/>
      <c r="G86" s="935"/>
    </row>
    <row r="87" spans="1:7">
      <c r="A87" s="904"/>
      <c r="B87" s="934"/>
      <c r="C87" s="76"/>
      <c r="D87" s="76"/>
      <c r="E87" s="76"/>
      <c r="F87" s="76"/>
      <c r="G87" s="935"/>
    </row>
    <row r="88" spans="1:7">
      <c r="A88" s="904"/>
    </row>
    <row r="89" spans="1:7">
      <c r="A89" s="904"/>
    </row>
    <row r="90" spans="1:7">
      <c r="A90" s="907"/>
    </row>
    <row r="91" spans="1:7">
      <c r="A91" s="907"/>
    </row>
    <row r="92" spans="1:7">
      <c r="A92" s="907"/>
    </row>
    <row r="93" spans="1:7">
      <c r="A93" s="907"/>
    </row>
    <row r="94" spans="1:7">
      <c r="A94" s="904"/>
    </row>
    <row r="95" spans="1:7">
      <c r="A95" s="904"/>
    </row>
    <row r="96" spans="1:7">
      <c r="A96" s="904"/>
    </row>
    <row r="97" spans="1:1">
      <c r="A97" s="904"/>
    </row>
    <row r="98" spans="1:1">
      <c r="A98" s="904"/>
    </row>
    <row r="99" spans="1:1">
      <c r="A99" s="907"/>
    </row>
    <row r="100" spans="1:1">
      <c r="A100" s="907"/>
    </row>
    <row r="101" spans="1:1">
      <c r="A101" s="907"/>
    </row>
    <row r="102" spans="1:1">
      <c r="A102" s="907"/>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1091</v>
      </c>
      <c r="B1" s="141"/>
      <c r="C1" s="141"/>
      <c r="AS1" s="137" t="str">
        <f>Naslovnica!A20</f>
        <v>Veljača 2023.</v>
      </c>
    </row>
    <row r="2" spans="1:45" ht="12.75" customHeight="1">
      <c r="A2" s="550" t="s">
        <v>1092</v>
      </c>
      <c r="B2" s="550"/>
      <c r="C2" s="550"/>
      <c r="I2" s="516"/>
      <c r="AS2" s="527" t="str">
        <f>Naslovnica!A24</f>
        <v>February 2023</v>
      </c>
    </row>
    <row r="3" spans="1:45" ht="12.75" customHeight="1">
      <c r="AS3" s="24"/>
    </row>
    <row r="4" spans="1:45" ht="12.75" customHeight="1">
      <c r="A4" s="326"/>
      <c r="B4" s="326"/>
      <c r="C4" s="326"/>
      <c r="D4" s="820"/>
      <c r="E4" s="820"/>
      <c r="F4" s="820"/>
      <c r="G4" s="820"/>
      <c r="H4" s="820"/>
      <c r="I4" s="820"/>
      <c r="J4" s="820"/>
      <c r="K4" s="820"/>
      <c r="L4" s="820"/>
      <c r="M4" s="820"/>
      <c r="N4" s="820"/>
      <c r="O4" s="820"/>
      <c r="P4" s="820"/>
      <c r="Q4" s="820"/>
      <c r="R4" s="820"/>
      <c r="S4" s="820"/>
      <c r="T4" s="820"/>
      <c r="U4" s="820"/>
      <c r="V4" s="820"/>
      <c r="W4" s="820"/>
      <c r="X4" s="820"/>
      <c r="Y4" s="820"/>
      <c r="Z4" s="820"/>
      <c r="AA4" s="820"/>
      <c r="AB4" s="820"/>
      <c r="AC4" s="820"/>
      <c r="AD4" s="820"/>
      <c r="AE4" s="820"/>
      <c r="AF4" s="820"/>
      <c r="AG4" s="820"/>
      <c r="AH4" s="820"/>
      <c r="AI4" s="820"/>
      <c r="AJ4" s="820"/>
      <c r="AK4" s="820"/>
      <c r="AL4" s="820"/>
      <c r="AM4" s="820"/>
      <c r="AN4" s="820"/>
      <c r="AO4" s="820"/>
      <c r="AP4" s="820"/>
      <c r="AQ4" s="820"/>
      <c r="AR4" s="261"/>
      <c r="AS4" s="13" t="s">
        <v>1534</v>
      </c>
    </row>
    <row r="5" spans="1:45" ht="48.75" customHeight="1">
      <c r="A5" s="1171" t="s">
        <v>544</v>
      </c>
      <c r="B5" s="1145" t="s">
        <v>1508</v>
      </c>
      <c r="C5" s="1145"/>
      <c r="D5" s="1145" t="s">
        <v>861</v>
      </c>
      <c r="E5" s="1145"/>
      <c r="F5" s="1145" t="s">
        <v>846</v>
      </c>
      <c r="G5" s="1145"/>
      <c r="H5" s="1145" t="s">
        <v>862</v>
      </c>
      <c r="I5" s="1145"/>
      <c r="J5" s="1173" t="s">
        <v>863</v>
      </c>
      <c r="K5" s="1173"/>
      <c r="L5" s="1145" t="s">
        <v>184</v>
      </c>
      <c r="M5" s="1145"/>
      <c r="N5" s="1145" t="s">
        <v>185</v>
      </c>
      <c r="O5" s="1145"/>
      <c r="P5" s="1145" t="s">
        <v>186</v>
      </c>
      <c r="Q5" s="1145"/>
      <c r="R5" s="1145" t="s">
        <v>190</v>
      </c>
      <c r="S5" s="1145"/>
      <c r="T5" s="1145" t="s">
        <v>187</v>
      </c>
      <c r="U5" s="1145"/>
      <c r="V5" s="1145" t="s">
        <v>864</v>
      </c>
      <c r="W5" s="1145"/>
      <c r="X5" s="1145" t="s">
        <v>865</v>
      </c>
      <c r="Y5" s="1145"/>
      <c r="Z5" s="1145" t="s">
        <v>632</v>
      </c>
      <c r="AA5" s="1145"/>
      <c r="AB5" s="1145" t="s">
        <v>189</v>
      </c>
      <c r="AC5" s="1145"/>
      <c r="AD5" s="1145" t="s">
        <v>866</v>
      </c>
      <c r="AE5" s="1145"/>
      <c r="AF5" s="1145" t="s">
        <v>867</v>
      </c>
      <c r="AG5" s="1145"/>
      <c r="AH5" s="1145" t="s">
        <v>868</v>
      </c>
      <c r="AI5" s="1145"/>
      <c r="AJ5" s="1145" t="s">
        <v>227</v>
      </c>
      <c r="AK5" s="1145"/>
      <c r="AL5" s="1145" t="s">
        <v>226</v>
      </c>
      <c r="AM5" s="1145"/>
      <c r="AN5" s="1145" t="s">
        <v>869</v>
      </c>
      <c r="AO5" s="1145"/>
      <c r="AP5" s="1145" t="s">
        <v>1555</v>
      </c>
      <c r="AQ5" s="1145"/>
      <c r="AR5" s="1145" t="s">
        <v>422</v>
      </c>
      <c r="AS5" s="1145"/>
    </row>
    <row r="6" spans="1:45">
      <c r="A6" s="1171"/>
      <c r="B6" s="703" t="s">
        <v>31</v>
      </c>
      <c r="C6" s="703" t="s">
        <v>32</v>
      </c>
      <c r="D6" s="703" t="s">
        <v>31</v>
      </c>
      <c r="E6" s="703" t="s">
        <v>32</v>
      </c>
      <c r="F6" s="703" t="s">
        <v>31</v>
      </c>
      <c r="G6" s="703" t="s">
        <v>32</v>
      </c>
      <c r="H6" s="703" t="s">
        <v>31</v>
      </c>
      <c r="I6" s="703" t="s">
        <v>32</v>
      </c>
      <c r="J6" s="703" t="s">
        <v>31</v>
      </c>
      <c r="K6" s="703" t="s">
        <v>32</v>
      </c>
      <c r="L6" s="703" t="s">
        <v>32</v>
      </c>
      <c r="M6" s="703" t="s">
        <v>32</v>
      </c>
      <c r="N6" s="703" t="s">
        <v>31</v>
      </c>
      <c r="O6" s="703" t="s">
        <v>32</v>
      </c>
      <c r="P6" s="703" t="s">
        <v>31</v>
      </c>
      <c r="Q6" s="703" t="s">
        <v>32</v>
      </c>
      <c r="R6" s="703" t="s">
        <v>31</v>
      </c>
      <c r="S6" s="703" t="s">
        <v>32</v>
      </c>
      <c r="T6" s="703" t="s">
        <v>31</v>
      </c>
      <c r="U6" s="703" t="s">
        <v>32</v>
      </c>
      <c r="V6" s="703" t="s">
        <v>31</v>
      </c>
      <c r="W6" s="703" t="s">
        <v>32</v>
      </c>
      <c r="X6" s="703" t="s">
        <v>31</v>
      </c>
      <c r="Y6" s="703" t="s">
        <v>32</v>
      </c>
      <c r="Z6" s="703" t="s">
        <v>31</v>
      </c>
      <c r="AA6" s="703" t="s">
        <v>32</v>
      </c>
      <c r="AB6" s="703" t="s">
        <v>31</v>
      </c>
      <c r="AC6" s="703" t="s">
        <v>32</v>
      </c>
      <c r="AD6" s="703" t="s">
        <v>31</v>
      </c>
      <c r="AE6" s="703" t="s">
        <v>32</v>
      </c>
      <c r="AF6" s="703" t="s">
        <v>31</v>
      </c>
      <c r="AG6" s="703" t="s">
        <v>32</v>
      </c>
      <c r="AH6" s="703" t="s">
        <v>31</v>
      </c>
      <c r="AI6" s="703" t="s">
        <v>32</v>
      </c>
      <c r="AJ6" s="703" t="s">
        <v>31</v>
      </c>
      <c r="AK6" s="703" t="s">
        <v>32</v>
      </c>
      <c r="AL6" s="703" t="s">
        <v>31</v>
      </c>
      <c r="AM6" s="703" t="s">
        <v>32</v>
      </c>
      <c r="AN6" s="703" t="s">
        <v>31</v>
      </c>
      <c r="AO6" s="703" t="s">
        <v>32</v>
      </c>
      <c r="AP6" s="703" t="s">
        <v>31</v>
      </c>
      <c r="AQ6" s="703" t="s">
        <v>32</v>
      </c>
      <c r="AR6" s="703" t="s">
        <v>31</v>
      </c>
      <c r="AS6" s="703" t="s">
        <v>32</v>
      </c>
    </row>
    <row r="7" spans="1:45">
      <c r="A7" s="1171"/>
      <c r="B7" s="704" t="s">
        <v>29</v>
      </c>
      <c r="C7" s="704" t="s">
        <v>30</v>
      </c>
      <c r="D7" s="704" t="s">
        <v>29</v>
      </c>
      <c r="E7" s="704" t="s">
        <v>30</v>
      </c>
      <c r="F7" s="704" t="s">
        <v>29</v>
      </c>
      <c r="G7" s="704" t="s">
        <v>30</v>
      </c>
      <c r="H7" s="704" t="s">
        <v>29</v>
      </c>
      <c r="I7" s="704" t="s">
        <v>30</v>
      </c>
      <c r="J7" s="704" t="s">
        <v>29</v>
      </c>
      <c r="K7" s="704" t="s">
        <v>30</v>
      </c>
      <c r="L7" s="704" t="s">
        <v>30</v>
      </c>
      <c r="M7" s="704" t="s">
        <v>30</v>
      </c>
      <c r="N7" s="704" t="s">
        <v>29</v>
      </c>
      <c r="O7" s="704" t="s">
        <v>30</v>
      </c>
      <c r="P7" s="704" t="s">
        <v>29</v>
      </c>
      <c r="Q7" s="704" t="s">
        <v>30</v>
      </c>
      <c r="R7" s="704" t="s">
        <v>29</v>
      </c>
      <c r="S7" s="704" t="s">
        <v>30</v>
      </c>
      <c r="T7" s="704" t="s">
        <v>29</v>
      </c>
      <c r="U7" s="704" t="s">
        <v>30</v>
      </c>
      <c r="V7" s="704" t="s">
        <v>29</v>
      </c>
      <c r="W7" s="704" t="s">
        <v>30</v>
      </c>
      <c r="X7" s="704" t="s">
        <v>29</v>
      </c>
      <c r="Y7" s="704" t="s">
        <v>30</v>
      </c>
      <c r="Z7" s="704" t="s">
        <v>29</v>
      </c>
      <c r="AA7" s="704" t="s">
        <v>30</v>
      </c>
      <c r="AB7" s="704" t="s">
        <v>29</v>
      </c>
      <c r="AC7" s="704" t="s">
        <v>30</v>
      </c>
      <c r="AD7" s="704" t="s">
        <v>29</v>
      </c>
      <c r="AE7" s="704" t="s">
        <v>30</v>
      </c>
      <c r="AF7" s="704" t="s">
        <v>29</v>
      </c>
      <c r="AG7" s="704" t="s">
        <v>30</v>
      </c>
      <c r="AH7" s="704" t="s">
        <v>29</v>
      </c>
      <c r="AI7" s="704" t="s">
        <v>30</v>
      </c>
      <c r="AJ7" s="704" t="s">
        <v>29</v>
      </c>
      <c r="AK7" s="704" t="s">
        <v>30</v>
      </c>
      <c r="AL7" s="704" t="s">
        <v>29</v>
      </c>
      <c r="AM7" s="704" t="s">
        <v>30</v>
      </c>
      <c r="AN7" s="704" t="s">
        <v>29</v>
      </c>
      <c r="AO7" s="704" t="s">
        <v>30</v>
      </c>
      <c r="AP7" s="704" t="s">
        <v>29</v>
      </c>
      <c r="AQ7" s="704" t="s">
        <v>30</v>
      </c>
      <c r="AR7" s="704" t="s">
        <v>29</v>
      </c>
      <c r="AS7" s="704" t="s">
        <v>30</v>
      </c>
    </row>
    <row r="8" spans="1:45" ht="18">
      <c r="A8" s="359" t="s">
        <v>423</v>
      </c>
      <c r="B8" s="377">
        <v>10.342510000000001</v>
      </c>
      <c r="C8" s="378">
        <v>0.11771523514228592</v>
      </c>
      <c r="D8" s="377">
        <v>105.37308</v>
      </c>
      <c r="E8" s="378">
        <v>2.9746566827944975E-2</v>
      </c>
      <c r="F8" s="377">
        <v>159.71842999999998</v>
      </c>
      <c r="G8" s="378">
        <v>4.5599484966284153E-2</v>
      </c>
      <c r="H8" s="377">
        <v>131.65235000000001</v>
      </c>
      <c r="I8" s="378">
        <v>3.7621618856653265E-2</v>
      </c>
      <c r="J8" s="377">
        <v>352.63640000000004</v>
      </c>
      <c r="K8" s="378">
        <v>2.7136727752412788E-2</v>
      </c>
      <c r="L8" s="377">
        <v>58.719449999999995</v>
      </c>
      <c r="M8" s="378">
        <v>5.7183513410175628E-2</v>
      </c>
      <c r="N8" s="377">
        <v>691.30246999999997</v>
      </c>
      <c r="O8" s="378">
        <v>2.9337417505979506E-2</v>
      </c>
      <c r="P8" s="377">
        <v>301.18122999999997</v>
      </c>
      <c r="Q8" s="378">
        <v>2.3041957452118299E-2</v>
      </c>
      <c r="R8" s="377">
        <v>435.98356999999999</v>
      </c>
      <c r="S8" s="378">
        <v>0.10739907764364047</v>
      </c>
      <c r="T8" s="377">
        <v>368.26353999999998</v>
      </c>
      <c r="U8" s="378">
        <v>3.3412853636284566E-2</v>
      </c>
      <c r="V8" s="377">
        <v>838.57477000000006</v>
      </c>
      <c r="W8" s="378">
        <v>0.12202581449228607</v>
      </c>
      <c r="X8" s="377">
        <v>765.53382999999997</v>
      </c>
      <c r="Y8" s="378">
        <v>9.3835592235597551E-2</v>
      </c>
      <c r="Z8" s="377">
        <v>274.00653000000005</v>
      </c>
      <c r="AA8" s="378">
        <v>3.3091734805534241E-2</v>
      </c>
      <c r="AB8" s="377">
        <v>1139.5251899999998</v>
      </c>
      <c r="AC8" s="378">
        <v>3.3903879846510943E-2</v>
      </c>
      <c r="AD8" s="377">
        <v>1119.3513600000001</v>
      </c>
      <c r="AE8" s="378">
        <v>4.249556114405368E-2</v>
      </c>
      <c r="AF8" s="377">
        <v>485.79037</v>
      </c>
      <c r="AG8" s="378">
        <v>9.3561066227562162E-2</v>
      </c>
      <c r="AH8" s="377">
        <v>42.467529999999996</v>
      </c>
      <c r="AI8" s="378">
        <v>9.4926800630545524E-2</v>
      </c>
      <c r="AJ8" s="377">
        <v>28.802340000000001</v>
      </c>
      <c r="AK8" s="378">
        <v>9.5259952219108657E-2</v>
      </c>
      <c r="AL8" s="377">
        <v>26.571639999999999</v>
      </c>
      <c r="AM8" s="378">
        <v>3.3724246286263148E-3</v>
      </c>
      <c r="AN8" s="377">
        <v>516.48681999999997</v>
      </c>
      <c r="AO8" s="378">
        <v>8.5964287416614618E-2</v>
      </c>
      <c r="AP8" s="377">
        <v>310.39567999999997</v>
      </c>
      <c r="AQ8" s="378">
        <v>4.1230392609923089E-2</v>
      </c>
      <c r="AR8" s="377">
        <v>8162.6790900000005</v>
      </c>
      <c r="AS8" s="378">
        <v>4.3653302448101262E-2</v>
      </c>
    </row>
    <row r="9" spans="1:45" ht="18">
      <c r="A9" s="359" t="s">
        <v>424</v>
      </c>
      <c r="B9" s="377">
        <v>0</v>
      </c>
      <c r="C9" s="378">
        <v>0</v>
      </c>
      <c r="D9" s="377">
        <v>0.18015999999999999</v>
      </c>
      <c r="E9" s="378">
        <v>5.0858734315468105E-5</v>
      </c>
      <c r="F9" s="377">
        <v>0.19592999999999999</v>
      </c>
      <c r="G9" s="378">
        <v>5.593785945331453E-5</v>
      </c>
      <c r="H9" s="377">
        <v>0.23438000000000001</v>
      </c>
      <c r="I9" s="378">
        <v>6.6977574100442498E-5</v>
      </c>
      <c r="J9" s="377">
        <v>0.69779999999999998</v>
      </c>
      <c r="K9" s="378">
        <v>5.3698394793145691E-5</v>
      </c>
      <c r="L9" s="377">
        <v>0.19169999999999998</v>
      </c>
      <c r="M9" s="378">
        <v>1.8668566413225377E-4</v>
      </c>
      <c r="N9" s="377">
        <v>1.1707400000000001</v>
      </c>
      <c r="O9" s="378">
        <v>4.9683734199518265E-5</v>
      </c>
      <c r="P9" s="377">
        <v>1.07742</v>
      </c>
      <c r="Q9" s="378">
        <v>8.2428329939622408E-5</v>
      </c>
      <c r="R9" s="377">
        <v>0</v>
      </c>
      <c r="S9" s="378">
        <v>0</v>
      </c>
      <c r="T9" s="377">
        <v>0</v>
      </c>
      <c r="U9" s="378">
        <v>0</v>
      </c>
      <c r="V9" s="377">
        <v>0.71965999999999997</v>
      </c>
      <c r="W9" s="378">
        <v>1.0472184568290622E-4</v>
      </c>
      <c r="X9" s="377">
        <v>0</v>
      </c>
      <c r="Y9" s="378">
        <v>0</v>
      </c>
      <c r="Z9" s="377">
        <v>0</v>
      </c>
      <c r="AA9" s="378">
        <v>0</v>
      </c>
      <c r="AB9" s="377">
        <v>0</v>
      </c>
      <c r="AC9" s="378">
        <v>0</v>
      </c>
      <c r="AD9" s="377">
        <v>0</v>
      </c>
      <c r="AE9" s="378">
        <v>0</v>
      </c>
      <c r="AF9" s="377">
        <v>0.56838999999999995</v>
      </c>
      <c r="AG9" s="378">
        <v>1.0946938786185501E-4</v>
      </c>
      <c r="AH9" s="377">
        <v>0</v>
      </c>
      <c r="AI9" s="378">
        <v>0</v>
      </c>
      <c r="AJ9" s="377">
        <v>0</v>
      </c>
      <c r="AK9" s="378">
        <v>0</v>
      </c>
      <c r="AL9" s="377">
        <v>0</v>
      </c>
      <c r="AM9" s="378">
        <v>0</v>
      </c>
      <c r="AN9" s="377">
        <v>0.65676999999999996</v>
      </c>
      <c r="AO9" s="378">
        <v>1.0931307994773223E-4</v>
      </c>
      <c r="AP9" s="377">
        <v>0.95392999999999994</v>
      </c>
      <c r="AQ9" s="378">
        <v>1.2671216436512241E-4</v>
      </c>
      <c r="AR9" s="377">
        <v>6.6468799999999995</v>
      </c>
      <c r="AS9" s="378">
        <v>3.5546939892774255E-5</v>
      </c>
    </row>
    <row r="10" spans="1:45" ht="27">
      <c r="A10" s="359" t="s">
        <v>425</v>
      </c>
      <c r="B10" s="377">
        <v>77.585059999999999</v>
      </c>
      <c r="C10" s="378">
        <v>0.88304904529252182</v>
      </c>
      <c r="D10" s="377">
        <v>3537.2708299999999</v>
      </c>
      <c r="E10" s="378">
        <v>0.9985630403242971</v>
      </c>
      <c r="F10" s="377">
        <v>3439.5682099999999</v>
      </c>
      <c r="G10" s="378">
        <v>0.98199399331939285</v>
      </c>
      <c r="H10" s="377">
        <v>3458.7390800000003</v>
      </c>
      <c r="I10" s="378">
        <v>0.98838618066727679</v>
      </c>
      <c r="J10" s="377">
        <v>12988.355609999999</v>
      </c>
      <c r="K10" s="378">
        <v>0.99950393703002083</v>
      </c>
      <c r="L10" s="377">
        <v>968.65562</v>
      </c>
      <c r="M10" s="378">
        <v>0.94331829804454903</v>
      </c>
      <c r="N10" s="377">
        <v>23484.629410000001</v>
      </c>
      <c r="O10" s="378">
        <v>0.99663809674276904</v>
      </c>
      <c r="P10" s="377">
        <v>13066.258330000001</v>
      </c>
      <c r="Q10" s="378">
        <v>0.99963788745482696</v>
      </c>
      <c r="R10" s="377">
        <v>3633.5484300000003</v>
      </c>
      <c r="S10" s="378">
        <v>0.89507902776129378</v>
      </c>
      <c r="T10" s="377">
        <v>10675.388560000001</v>
      </c>
      <c r="U10" s="378">
        <v>0.96858677746308175</v>
      </c>
      <c r="V10" s="377">
        <v>6064.5411900000008</v>
      </c>
      <c r="W10" s="378">
        <v>0.88248609987606452</v>
      </c>
      <c r="X10" s="377">
        <v>7406.3260099999998</v>
      </c>
      <c r="Y10" s="378">
        <v>0.90783314884759592</v>
      </c>
      <c r="Z10" s="377">
        <v>8017.1967500000001</v>
      </c>
      <c r="AA10" s="378">
        <v>0.96823586187814925</v>
      </c>
      <c r="AB10" s="377">
        <v>32513.559249999998</v>
      </c>
      <c r="AC10" s="378">
        <v>0.96736414066846088</v>
      </c>
      <c r="AD10" s="377">
        <v>25266.984670000002</v>
      </c>
      <c r="AE10" s="378">
        <v>0.95924723044054017</v>
      </c>
      <c r="AF10" s="377">
        <v>4717.1197000000002</v>
      </c>
      <c r="AG10" s="378">
        <v>0.90849628957247175</v>
      </c>
      <c r="AH10" s="377">
        <v>405.40858000000003</v>
      </c>
      <c r="AI10" s="378">
        <v>0.90620150141938016</v>
      </c>
      <c r="AJ10" s="377">
        <v>273.86833000000001</v>
      </c>
      <c r="AK10" s="378">
        <v>0.90578348947089316</v>
      </c>
      <c r="AL10" s="377">
        <v>7878.3675499999999</v>
      </c>
      <c r="AM10" s="378">
        <v>0.99990820133760505</v>
      </c>
      <c r="AN10" s="377">
        <v>5504.4345700000003</v>
      </c>
      <c r="AO10" s="378">
        <v>0.91616044614929304</v>
      </c>
      <c r="AP10" s="377">
        <v>7264.3116399999999</v>
      </c>
      <c r="AQ10" s="378">
        <v>0.96493102274501474</v>
      </c>
      <c r="AR10" s="377">
        <v>180642.11738000001</v>
      </c>
      <c r="AS10" s="378">
        <v>0.96605843472581621</v>
      </c>
    </row>
    <row r="11" spans="1:45" ht="18.75">
      <c r="A11" s="359" t="s">
        <v>426</v>
      </c>
      <c r="B11" s="379">
        <v>32.374870000000001</v>
      </c>
      <c r="C11" s="380">
        <v>0.36848071065446764</v>
      </c>
      <c r="D11" s="379">
        <v>2923.3894</v>
      </c>
      <c r="E11" s="380">
        <v>0.82526579038219217</v>
      </c>
      <c r="F11" s="379">
        <v>2864.0325800000001</v>
      </c>
      <c r="G11" s="380">
        <v>0.8176790278658389</v>
      </c>
      <c r="H11" s="379">
        <v>2924.6136000000001</v>
      </c>
      <c r="I11" s="380">
        <v>0.83575187349245628</v>
      </c>
      <c r="J11" s="379">
        <v>10843.537350000001</v>
      </c>
      <c r="K11" s="380">
        <v>0.8344519197112652</v>
      </c>
      <c r="L11" s="379">
        <v>914.24396999999999</v>
      </c>
      <c r="M11" s="380">
        <v>0.89032990463410688</v>
      </c>
      <c r="N11" s="379">
        <v>19331.752850000001</v>
      </c>
      <c r="O11" s="380">
        <v>0.8203987821464882</v>
      </c>
      <c r="P11" s="379">
        <v>10846.573619999999</v>
      </c>
      <c r="Q11" s="380">
        <v>0.82982026420872501</v>
      </c>
      <c r="R11" s="379">
        <v>2577.8762499999998</v>
      </c>
      <c r="S11" s="380">
        <v>0.63502744273011646</v>
      </c>
      <c r="T11" s="379">
        <v>4751.10574</v>
      </c>
      <c r="U11" s="380">
        <v>0.43107172841800051</v>
      </c>
      <c r="V11" s="379">
        <v>3716.7486099999996</v>
      </c>
      <c r="W11" s="380">
        <v>0.54084536361417368</v>
      </c>
      <c r="X11" s="379">
        <v>4700.8339000000005</v>
      </c>
      <c r="Y11" s="380">
        <v>0.57620645322450847</v>
      </c>
      <c r="Z11" s="379">
        <v>4149.9008700000004</v>
      </c>
      <c r="AA11" s="380">
        <v>0.50118301581825742</v>
      </c>
      <c r="AB11" s="379">
        <v>14865.4238</v>
      </c>
      <c r="AC11" s="380">
        <v>0.44228556490503229</v>
      </c>
      <c r="AD11" s="379">
        <v>11425.69564</v>
      </c>
      <c r="AE11" s="380">
        <v>0.43377027538785279</v>
      </c>
      <c r="AF11" s="379">
        <v>2850.3604</v>
      </c>
      <c r="AG11" s="380">
        <v>0.54896674497030595</v>
      </c>
      <c r="AH11" s="379">
        <v>246.11750000000001</v>
      </c>
      <c r="AI11" s="380">
        <v>0.55014141048910281</v>
      </c>
      <c r="AJ11" s="379">
        <v>208.58042</v>
      </c>
      <c r="AK11" s="380">
        <v>0.68985231210525311</v>
      </c>
      <c r="AL11" s="379">
        <v>6242.5918600000005</v>
      </c>
      <c r="AM11" s="380">
        <v>0.79229850077474173</v>
      </c>
      <c r="AN11" s="379">
        <v>3361.1507999999999</v>
      </c>
      <c r="AO11" s="380">
        <v>0.55943137798130882</v>
      </c>
      <c r="AP11" s="379">
        <v>4798.9255400000002</v>
      </c>
      <c r="AQ11" s="380">
        <v>0.63744954221008232</v>
      </c>
      <c r="AR11" s="379">
        <v>114575.82957000002</v>
      </c>
      <c r="AS11" s="380">
        <v>0.61274163620970112</v>
      </c>
    </row>
    <row r="12" spans="1:45" ht="19.5">
      <c r="A12" s="366" t="s">
        <v>427</v>
      </c>
      <c r="B12" s="379">
        <v>0</v>
      </c>
      <c r="C12" s="380">
        <v>0</v>
      </c>
      <c r="D12" s="379">
        <v>822.85343</v>
      </c>
      <c r="E12" s="380">
        <v>0.23228954250078618</v>
      </c>
      <c r="F12" s="379">
        <v>863.01431000000002</v>
      </c>
      <c r="G12" s="380">
        <v>0.24638990036737213</v>
      </c>
      <c r="H12" s="379">
        <v>946.23802000000001</v>
      </c>
      <c r="I12" s="380">
        <v>0.27040160039767042</v>
      </c>
      <c r="J12" s="379">
        <v>3307.1819700000001</v>
      </c>
      <c r="K12" s="380">
        <v>0.25450037701036587</v>
      </c>
      <c r="L12" s="379">
        <v>49.805769999999995</v>
      </c>
      <c r="M12" s="380">
        <v>4.8502990349860615E-2</v>
      </c>
      <c r="N12" s="379">
        <v>5673.3056999999999</v>
      </c>
      <c r="O12" s="380">
        <v>0.24076311771308051</v>
      </c>
      <c r="P12" s="379">
        <v>3375.9360799999999</v>
      </c>
      <c r="Q12" s="380">
        <v>0.2582769700370473</v>
      </c>
      <c r="R12" s="379">
        <v>852.46326999999997</v>
      </c>
      <c r="S12" s="380">
        <v>0.20999362183093653</v>
      </c>
      <c r="T12" s="379">
        <v>1778.43029</v>
      </c>
      <c r="U12" s="380">
        <v>0.16135844178901099</v>
      </c>
      <c r="V12" s="379">
        <v>1183.5484899999999</v>
      </c>
      <c r="W12" s="380">
        <v>0.17222491499877257</v>
      </c>
      <c r="X12" s="379">
        <v>1919.8091299999999</v>
      </c>
      <c r="Y12" s="380">
        <v>0.23532131387695471</v>
      </c>
      <c r="Z12" s="379">
        <v>1158.19148</v>
      </c>
      <c r="AA12" s="380">
        <v>0.13987464207582645</v>
      </c>
      <c r="AB12" s="379">
        <v>5325.5029800000002</v>
      </c>
      <c r="AC12" s="380">
        <v>0.15844775941825034</v>
      </c>
      <c r="AD12" s="379">
        <v>3986.2078700000002</v>
      </c>
      <c r="AE12" s="380">
        <v>0.15133419793450109</v>
      </c>
      <c r="AF12" s="379">
        <v>1004.33555</v>
      </c>
      <c r="AG12" s="380">
        <v>0.19343056328647493</v>
      </c>
      <c r="AH12" s="379">
        <v>111.05417</v>
      </c>
      <c r="AI12" s="380">
        <v>0.2482371132670233</v>
      </c>
      <c r="AJ12" s="379">
        <v>33.0901</v>
      </c>
      <c r="AK12" s="380">
        <v>0.10944115460499138</v>
      </c>
      <c r="AL12" s="379">
        <v>1117.2857099999999</v>
      </c>
      <c r="AM12" s="380">
        <v>0.1418038873632278</v>
      </c>
      <c r="AN12" s="379">
        <v>1130.7843600000001</v>
      </c>
      <c r="AO12" s="380">
        <v>0.18820823294048944</v>
      </c>
      <c r="AP12" s="379">
        <v>918.88853000000006</v>
      </c>
      <c r="AQ12" s="380">
        <v>0.1220575455710437</v>
      </c>
      <c r="AR12" s="379">
        <v>35557.927209999994</v>
      </c>
      <c r="AS12" s="380">
        <v>0.19016072221034713</v>
      </c>
    </row>
    <row r="13" spans="1:45" ht="19.5">
      <c r="A13" s="366" t="s">
        <v>428</v>
      </c>
      <c r="B13" s="379">
        <v>15.52502</v>
      </c>
      <c r="C13" s="380">
        <v>0.17670095362621757</v>
      </c>
      <c r="D13" s="379">
        <v>1874.2870399999999</v>
      </c>
      <c r="E13" s="380">
        <v>0.52910671957307476</v>
      </c>
      <c r="F13" s="379">
        <v>1802.58554</v>
      </c>
      <c r="G13" s="380">
        <v>0.51463674061704223</v>
      </c>
      <c r="H13" s="379">
        <v>1819.82421</v>
      </c>
      <c r="I13" s="380">
        <v>0.52004185884057608</v>
      </c>
      <c r="J13" s="379">
        <v>6840.26001</v>
      </c>
      <c r="K13" s="380">
        <v>0.52638432574483618</v>
      </c>
      <c r="L13" s="379">
        <v>804.54792000000009</v>
      </c>
      <c r="M13" s="380">
        <v>0.78350319651238076</v>
      </c>
      <c r="N13" s="379">
        <v>12438.357699999999</v>
      </c>
      <c r="O13" s="380">
        <v>0.52785764375124389</v>
      </c>
      <c r="P13" s="379">
        <v>6957.9963899999993</v>
      </c>
      <c r="Q13" s="380">
        <v>0.53232353414046663</v>
      </c>
      <c r="R13" s="379">
        <v>1616.4957099999999</v>
      </c>
      <c r="S13" s="380">
        <v>0.39820341915384955</v>
      </c>
      <c r="T13" s="379">
        <v>1787.6796499999998</v>
      </c>
      <c r="U13" s="380">
        <v>0.16219764382326421</v>
      </c>
      <c r="V13" s="379">
        <v>2287.1843199999998</v>
      </c>
      <c r="W13" s="380">
        <v>0.33282128144874357</v>
      </c>
      <c r="X13" s="379">
        <v>2664.4578999999999</v>
      </c>
      <c r="Y13" s="380">
        <v>0.32659691216169578</v>
      </c>
      <c r="Z13" s="379">
        <v>1821.00929</v>
      </c>
      <c r="AA13" s="380">
        <v>0.2199230671732319</v>
      </c>
      <c r="AB13" s="379">
        <v>6138.9106500000007</v>
      </c>
      <c r="AC13" s="380">
        <v>0.18264878292516418</v>
      </c>
      <c r="AD13" s="379">
        <v>4792.2442599999995</v>
      </c>
      <c r="AE13" s="380">
        <v>0.18193492789258794</v>
      </c>
      <c r="AF13" s="379">
        <v>1724.7254800000001</v>
      </c>
      <c r="AG13" s="380">
        <v>0.33217446212168417</v>
      </c>
      <c r="AH13" s="379">
        <v>126.04053</v>
      </c>
      <c r="AI13" s="380">
        <v>0.28173581705077483</v>
      </c>
      <c r="AJ13" s="379">
        <v>171.56591</v>
      </c>
      <c r="AK13" s="380">
        <v>0.56743168746108463</v>
      </c>
      <c r="AL13" s="379">
        <v>4683.8186299999998</v>
      </c>
      <c r="AM13" s="380">
        <v>0.59446181356629713</v>
      </c>
      <c r="AN13" s="379">
        <v>2041.8125400000001</v>
      </c>
      <c r="AO13" s="380">
        <v>0.33984015320934613</v>
      </c>
      <c r="AP13" s="379">
        <v>3679.3657000000003</v>
      </c>
      <c r="AQ13" s="380">
        <v>0.48873648101830713</v>
      </c>
      <c r="AR13" s="379">
        <v>66088.694399999993</v>
      </c>
      <c r="AS13" s="380">
        <v>0.35343662702331419</v>
      </c>
    </row>
    <row r="14" spans="1:45" ht="19.5">
      <c r="A14" s="366" t="s">
        <v>429</v>
      </c>
      <c r="B14" s="379">
        <v>0</v>
      </c>
      <c r="C14" s="380">
        <v>0</v>
      </c>
      <c r="D14" s="379">
        <v>0</v>
      </c>
      <c r="E14" s="380">
        <v>0</v>
      </c>
      <c r="F14" s="379">
        <v>0</v>
      </c>
      <c r="G14" s="380">
        <v>0</v>
      </c>
      <c r="H14" s="379">
        <v>0</v>
      </c>
      <c r="I14" s="380">
        <v>0</v>
      </c>
      <c r="J14" s="379">
        <v>0</v>
      </c>
      <c r="K14" s="380">
        <v>0</v>
      </c>
      <c r="L14" s="379">
        <v>0</v>
      </c>
      <c r="M14" s="380">
        <v>0</v>
      </c>
      <c r="N14" s="379">
        <v>0</v>
      </c>
      <c r="O14" s="380">
        <v>0</v>
      </c>
      <c r="P14" s="379">
        <v>0</v>
      </c>
      <c r="Q14" s="380">
        <v>0</v>
      </c>
      <c r="R14" s="379">
        <v>0</v>
      </c>
      <c r="S14" s="380">
        <v>0</v>
      </c>
      <c r="T14" s="379">
        <v>0</v>
      </c>
      <c r="U14" s="380">
        <v>0</v>
      </c>
      <c r="V14" s="379">
        <v>0</v>
      </c>
      <c r="W14" s="380">
        <v>0</v>
      </c>
      <c r="X14" s="379">
        <v>0</v>
      </c>
      <c r="Y14" s="380">
        <v>0</v>
      </c>
      <c r="Z14" s="379">
        <v>57.212230000000005</v>
      </c>
      <c r="AA14" s="380">
        <v>6.9095139549894304E-3</v>
      </c>
      <c r="AB14" s="379">
        <v>0</v>
      </c>
      <c r="AC14" s="380">
        <v>0</v>
      </c>
      <c r="AD14" s="379">
        <v>0</v>
      </c>
      <c r="AE14" s="380">
        <v>0</v>
      </c>
      <c r="AF14" s="379">
        <v>0</v>
      </c>
      <c r="AG14" s="380">
        <v>0</v>
      </c>
      <c r="AH14" s="379">
        <v>0</v>
      </c>
      <c r="AI14" s="380">
        <v>0</v>
      </c>
      <c r="AJ14" s="379">
        <v>0</v>
      </c>
      <c r="AK14" s="380">
        <v>0</v>
      </c>
      <c r="AL14" s="379">
        <v>0</v>
      </c>
      <c r="AM14" s="380">
        <v>0</v>
      </c>
      <c r="AN14" s="379">
        <v>0</v>
      </c>
      <c r="AO14" s="380">
        <v>0</v>
      </c>
      <c r="AP14" s="379">
        <v>0</v>
      </c>
      <c r="AQ14" s="380">
        <v>0</v>
      </c>
      <c r="AR14" s="379">
        <v>57.212230000000005</v>
      </c>
      <c r="AS14" s="380">
        <v>3.0596606241448267E-4</v>
      </c>
    </row>
    <row r="15" spans="1:45" ht="19.5">
      <c r="A15" s="366" t="s">
        <v>430</v>
      </c>
      <c r="B15" s="379">
        <v>0</v>
      </c>
      <c r="C15" s="380">
        <v>0</v>
      </c>
      <c r="D15" s="379">
        <v>25.597300000000001</v>
      </c>
      <c r="E15" s="380">
        <v>7.2260561716992223E-3</v>
      </c>
      <c r="F15" s="379">
        <v>29.464169999999999</v>
      </c>
      <c r="G15" s="380">
        <v>8.4119971437174833E-3</v>
      </c>
      <c r="H15" s="379">
        <v>38.358050000000006</v>
      </c>
      <c r="I15" s="380">
        <v>1.0961383805032336E-2</v>
      </c>
      <c r="J15" s="379">
        <v>113.72743</v>
      </c>
      <c r="K15" s="380">
        <v>8.7517633060330193E-3</v>
      </c>
      <c r="L15" s="379">
        <v>0</v>
      </c>
      <c r="M15" s="380">
        <v>0</v>
      </c>
      <c r="N15" s="379">
        <v>286.06028999999995</v>
      </c>
      <c r="O15" s="380">
        <v>1.2139794842063232E-2</v>
      </c>
      <c r="P15" s="379">
        <v>121.06638000000001</v>
      </c>
      <c r="Q15" s="380">
        <v>9.2622185547286146E-3</v>
      </c>
      <c r="R15" s="379">
        <v>99.470759999999999</v>
      </c>
      <c r="S15" s="380">
        <v>2.4503372630560197E-2</v>
      </c>
      <c r="T15" s="379">
        <v>577.20076000000006</v>
      </c>
      <c r="U15" s="380">
        <v>5.2369899318928555E-2</v>
      </c>
      <c r="V15" s="379">
        <v>43.98715</v>
      </c>
      <c r="W15" s="380">
        <v>6.4008219636089939E-3</v>
      </c>
      <c r="X15" s="379">
        <v>116.56686999999999</v>
      </c>
      <c r="Y15" s="380">
        <v>1.4288227185857885E-2</v>
      </c>
      <c r="Z15" s="379">
        <v>632.94915000000003</v>
      </c>
      <c r="AA15" s="380">
        <v>7.6441190716105598E-2</v>
      </c>
      <c r="AB15" s="379">
        <v>2226.99559</v>
      </c>
      <c r="AC15" s="380">
        <v>6.6258992398465333E-2</v>
      </c>
      <c r="AD15" s="379">
        <v>1768.72045</v>
      </c>
      <c r="AE15" s="380">
        <v>6.7148502888059333E-2</v>
      </c>
      <c r="AF15" s="379">
        <v>37.21987</v>
      </c>
      <c r="AG15" s="380">
        <v>7.168381542950829E-3</v>
      </c>
      <c r="AH15" s="379">
        <v>5.0870200000000008</v>
      </c>
      <c r="AI15" s="380">
        <v>1.1370911690498548E-2</v>
      </c>
      <c r="AJ15" s="379">
        <v>3.92441</v>
      </c>
      <c r="AK15" s="380">
        <v>1.2979470039177102E-2</v>
      </c>
      <c r="AL15" s="379">
        <v>441.48752000000002</v>
      </c>
      <c r="AM15" s="380">
        <v>5.6032799845216662E-2</v>
      </c>
      <c r="AN15" s="379">
        <v>33.489800000000002</v>
      </c>
      <c r="AO15" s="380">
        <v>5.5740566481927668E-3</v>
      </c>
      <c r="AP15" s="379">
        <v>82.730009999999993</v>
      </c>
      <c r="AQ15" s="380">
        <v>1.0989169671829399E-2</v>
      </c>
      <c r="AR15" s="379">
        <v>6684.1029799999997</v>
      </c>
      <c r="AS15" s="380">
        <v>3.5746005173430739E-2</v>
      </c>
    </row>
    <row r="16" spans="1:45" ht="19.5">
      <c r="A16" s="367" t="s">
        <v>431</v>
      </c>
      <c r="B16" s="379">
        <v>0</v>
      </c>
      <c r="C16" s="380">
        <v>0</v>
      </c>
      <c r="D16" s="379">
        <v>0</v>
      </c>
      <c r="E16" s="380">
        <v>0</v>
      </c>
      <c r="F16" s="379">
        <v>0</v>
      </c>
      <c r="G16" s="380">
        <v>0</v>
      </c>
      <c r="H16" s="379">
        <v>0</v>
      </c>
      <c r="I16" s="380">
        <v>0</v>
      </c>
      <c r="J16" s="379">
        <v>0</v>
      </c>
      <c r="K16" s="380">
        <v>0</v>
      </c>
      <c r="L16" s="379">
        <v>0</v>
      </c>
      <c r="M16" s="380">
        <v>0</v>
      </c>
      <c r="N16" s="379">
        <v>0</v>
      </c>
      <c r="O16" s="380">
        <v>0</v>
      </c>
      <c r="P16" s="379">
        <v>0</v>
      </c>
      <c r="Q16" s="380">
        <v>0</v>
      </c>
      <c r="R16" s="379">
        <v>0</v>
      </c>
      <c r="S16" s="380">
        <v>0</v>
      </c>
      <c r="T16" s="379">
        <v>0</v>
      </c>
      <c r="U16" s="380">
        <v>0</v>
      </c>
      <c r="V16" s="379">
        <v>0</v>
      </c>
      <c r="W16" s="380">
        <v>0</v>
      </c>
      <c r="X16" s="379">
        <v>0</v>
      </c>
      <c r="Y16" s="380">
        <v>0</v>
      </c>
      <c r="Z16" s="379">
        <v>0</v>
      </c>
      <c r="AA16" s="380">
        <v>0</v>
      </c>
      <c r="AB16" s="379">
        <v>0</v>
      </c>
      <c r="AC16" s="380">
        <v>0</v>
      </c>
      <c r="AD16" s="379">
        <v>0</v>
      </c>
      <c r="AE16" s="380">
        <v>0</v>
      </c>
      <c r="AF16" s="379">
        <v>0</v>
      </c>
      <c r="AG16" s="380">
        <v>0</v>
      </c>
      <c r="AH16" s="379">
        <v>0</v>
      </c>
      <c r="AI16" s="380">
        <v>0</v>
      </c>
      <c r="AJ16" s="379">
        <v>0</v>
      </c>
      <c r="AK16" s="380">
        <v>0</v>
      </c>
      <c r="AL16" s="379">
        <v>0</v>
      </c>
      <c r="AM16" s="380">
        <v>0</v>
      </c>
      <c r="AN16" s="379">
        <v>0</v>
      </c>
      <c r="AO16" s="380">
        <v>0</v>
      </c>
      <c r="AP16" s="379">
        <v>0</v>
      </c>
      <c r="AQ16" s="380">
        <v>0</v>
      </c>
      <c r="AR16" s="379">
        <v>0</v>
      </c>
      <c r="AS16" s="380">
        <v>0</v>
      </c>
    </row>
    <row r="17" spans="1:45" s="261" customFormat="1" ht="19.5">
      <c r="A17" s="367" t="s">
        <v>432</v>
      </c>
      <c r="B17" s="379">
        <v>16.84985</v>
      </c>
      <c r="C17" s="380">
        <v>0.19177975702825004</v>
      </c>
      <c r="D17" s="379">
        <v>30.381029999999999</v>
      </c>
      <c r="E17" s="380">
        <v>8.5764916352146208E-3</v>
      </c>
      <c r="F17" s="379">
        <v>0</v>
      </c>
      <c r="G17" s="380">
        <v>0</v>
      </c>
      <c r="H17" s="379">
        <v>0</v>
      </c>
      <c r="I17" s="380">
        <v>0</v>
      </c>
      <c r="J17" s="379">
        <v>0</v>
      </c>
      <c r="K17" s="380">
        <v>0</v>
      </c>
      <c r="L17" s="379">
        <v>1.79654</v>
      </c>
      <c r="M17" s="380">
        <v>1.7495475380289996E-3</v>
      </c>
      <c r="N17" s="379">
        <v>0</v>
      </c>
      <c r="O17" s="380">
        <v>0</v>
      </c>
      <c r="P17" s="379">
        <v>0</v>
      </c>
      <c r="Q17" s="380">
        <v>0</v>
      </c>
      <c r="R17" s="379">
        <v>9.44651</v>
      </c>
      <c r="S17" s="380">
        <v>2.3270291147701417E-3</v>
      </c>
      <c r="T17" s="379">
        <v>186.89882999999998</v>
      </c>
      <c r="U17" s="380">
        <v>1.6957484446010675E-2</v>
      </c>
      <c r="V17" s="379">
        <v>202.02865</v>
      </c>
      <c r="W17" s="380">
        <v>2.9398345203048487E-2</v>
      </c>
      <c r="X17" s="379">
        <v>0</v>
      </c>
      <c r="Y17" s="380">
        <v>0</v>
      </c>
      <c r="Z17" s="379">
        <v>97.197469999999996</v>
      </c>
      <c r="AA17" s="380">
        <v>1.1738526454128189E-2</v>
      </c>
      <c r="AB17" s="379">
        <v>532.64893000000006</v>
      </c>
      <c r="AC17" s="380">
        <v>1.584771050396229E-2</v>
      </c>
      <c r="AD17" s="379">
        <v>377.45614</v>
      </c>
      <c r="AE17" s="380">
        <v>1.4329915565179182E-2</v>
      </c>
      <c r="AF17" s="379">
        <v>84.079499999999996</v>
      </c>
      <c r="AG17" s="380">
        <v>1.6193338019196042E-2</v>
      </c>
      <c r="AH17" s="379">
        <v>3.9357800000000003</v>
      </c>
      <c r="AI17" s="380">
        <v>8.7975684808061245E-3</v>
      </c>
      <c r="AJ17" s="379">
        <v>0</v>
      </c>
      <c r="AK17" s="380">
        <v>0</v>
      </c>
      <c r="AL17" s="379">
        <v>0</v>
      </c>
      <c r="AM17" s="380">
        <v>0</v>
      </c>
      <c r="AN17" s="379">
        <v>155.0641</v>
      </c>
      <c r="AO17" s="380">
        <v>2.5808935183280517E-2</v>
      </c>
      <c r="AP17" s="379">
        <v>117.9413</v>
      </c>
      <c r="AQ17" s="380">
        <v>1.5666345948902132E-2</v>
      </c>
      <c r="AR17" s="379">
        <v>1815.7246299999999</v>
      </c>
      <c r="AS17" s="380">
        <v>9.7103384271176527E-3</v>
      </c>
    </row>
    <row r="18" spans="1:45" ht="19.5">
      <c r="A18" s="368" t="s">
        <v>433</v>
      </c>
      <c r="B18" s="379">
        <v>0</v>
      </c>
      <c r="C18" s="380">
        <v>0</v>
      </c>
      <c r="D18" s="379">
        <v>0</v>
      </c>
      <c r="E18" s="380">
        <v>0</v>
      </c>
      <c r="F18" s="379">
        <v>0</v>
      </c>
      <c r="G18" s="380">
        <v>0</v>
      </c>
      <c r="H18" s="379">
        <v>0</v>
      </c>
      <c r="I18" s="380">
        <v>0</v>
      </c>
      <c r="J18" s="379">
        <v>0</v>
      </c>
      <c r="K18" s="380">
        <v>0</v>
      </c>
      <c r="L18" s="379">
        <v>0</v>
      </c>
      <c r="M18" s="380">
        <v>0</v>
      </c>
      <c r="N18" s="379">
        <v>0</v>
      </c>
      <c r="O18" s="380">
        <v>0</v>
      </c>
      <c r="P18" s="379">
        <v>0</v>
      </c>
      <c r="Q18" s="380">
        <v>0</v>
      </c>
      <c r="R18" s="379">
        <v>0</v>
      </c>
      <c r="S18" s="380">
        <v>0</v>
      </c>
      <c r="T18" s="379">
        <v>0</v>
      </c>
      <c r="U18" s="380">
        <v>0</v>
      </c>
      <c r="V18" s="379">
        <v>0</v>
      </c>
      <c r="W18" s="380">
        <v>0</v>
      </c>
      <c r="X18" s="379">
        <v>0</v>
      </c>
      <c r="Y18" s="380">
        <v>0</v>
      </c>
      <c r="Z18" s="379">
        <v>0</v>
      </c>
      <c r="AA18" s="380">
        <v>0</v>
      </c>
      <c r="AB18" s="379">
        <v>0</v>
      </c>
      <c r="AC18" s="380">
        <v>0</v>
      </c>
      <c r="AD18" s="379">
        <v>0</v>
      </c>
      <c r="AE18" s="380">
        <v>0</v>
      </c>
      <c r="AF18" s="379">
        <v>0</v>
      </c>
      <c r="AG18" s="380">
        <v>0</v>
      </c>
      <c r="AH18" s="379">
        <v>0</v>
      </c>
      <c r="AI18" s="380">
        <v>0</v>
      </c>
      <c r="AJ18" s="379">
        <v>0</v>
      </c>
      <c r="AK18" s="380">
        <v>0</v>
      </c>
      <c r="AL18" s="379">
        <v>0</v>
      </c>
      <c r="AM18" s="380">
        <v>0</v>
      </c>
      <c r="AN18" s="379">
        <v>0</v>
      </c>
      <c r="AO18" s="380">
        <v>0</v>
      </c>
      <c r="AP18" s="379">
        <v>0</v>
      </c>
      <c r="AQ18" s="380">
        <v>0</v>
      </c>
      <c r="AR18" s="379">
        <v>0</v>
      </c>
      <c r="AS18" s="380">
        <v>0</v>
      </c>
    </row>
    <row r="19" spans="1:45" ht="18.75">
      <c r="A19" s="359" t="s">
        <v>434</v>
      </c>
      <c r="B19" s="379">
        <v>0</v>
      </c>
      <c r="C19" s="380">
        <v>0</v>
      </c>
      <c r="D19" s="379">
        <v>170.2706</v>
      </c>
      <c r="E19" s="380">
        <v>4.806698050141732E-2</v>
      </c>
      <c r="F19" s="379">
        <v>168.96856</v>
      </c>
      <c r="G19" s="380">
        <v>4.8240389737707057E-2</v>
      </c>
      <c r="H19" s="379">
        <v>120.19332</v>
      </c>
      <c r="I19" s="380">
        <v>3.434703044917739E-2</v>
      </c>
      <c r="J19" s="379">
        <v>582.36793999999998</v>
      </c>
      <c r="K19" s="380">
        <v>4.481545365003007E-2</v>
      </c>
      <c r="L19" s="379">
        <v>58.093739999999997</v>
      </c>
      <c r="M19" s="380">
        <v>5.6574170233836596E-2</v>
      </c>
      <c r="N19" s="379">
        <v>934.02916000000005</v>
      </c>
      <c r="O19" s="380">
        <v>3.9638225840100551E-2</v>
      </c>
      <c r="P19" s="379">
        <v>391.57477</v>
      </c>
      <c r="Q19" s="380">
        <v>2.9957541476482483E-2</v>
      </c>
      <c r="R19" s="379">
        <v>0</v>
      </c>
      <c r="S19" s="380">
        <v>0</v>
      </c>
      <c r="T19" s="379">
        <v>420.89621</v>
      </c>
      <c r="U19" s="380">
        <v>3.8188259040786099E-2</v>
      </c>
      <c r="V19" s="379">
        <v>0</v>
      </c>
      <c r="W19" s="380">
        <v>0</v>
      </c>
      <c r="X19" s="379">
        <v>0</v>
      </c>
      <c r="Y19" s="380">
        <v>0</v>
      </c>
      <c r="Z19" s="379">
        <v>383.34125</v>
      </c>
      <c r="AA19" s="380">
        <v>4.6296075443975737E-2</v>
      </c>
      <c r="AB19" s="379">
        <v>641.36565000000007</v>
      </c>
      <c r="AC19" s="380">
        <v>1.9082319659190158E-2</v>
      </c>
      <c r="AD19" s="379">
        <v>501.06691999999998</v>
      </c>
      <c r="AE19" s="380">
        <v>1.9022731107525212E-2</v>
      </c>
      <c r="AF19" s="379">
        <v>0</v>
      </c>
      <c r="AG19" s="380">
        <v>0</v>
      </c>
      <c r="AH19" s="379">
        <v>0</v>
      </c>
      <c r="AI19" s="380">
        <v>0</v>
      </c>
      <c r="AJ19" s="379">
        <v>0</v>
      </c>
      <c r="AK19" s="380">
        <v>0</v>
      </c>
      <c r="AL19" s="379">
        <v>0</v>
      </c>
      <c r="AM19" s="380">
        <v>0</v>
      </c>
      <c r="AN19" s="379">
        <v>0</v>
      </c>
      <c r="AO19" s="380">
        <v>0</v>
      </c>
      <c r="AP19" s="379">
        <v>0</v>
      </c>
      <c r="AQ19" s="380">
        <v>0</v>
      </c>
      <c r="AR19" s="379">
        <v>4372.1681200000003</v>
      </c>
      <c r="AS19" s="380">
        <v>2.3381977313076788E-2</v>
      </c>
    </row>
    <row r="20" spans="1:45" ht="19.5">
      <c r="A20" s="366" t="s">
        <v>435</v>
      </c>
      <c r="B20" s="379">
        <v>45.210190000000004</v>
      </c>
      <c r="C20" s="380">
        <v>0.51456833463805429</v>
      </c>
      <c r="D20" s="379">
        <v>613.88143000000002</v>
      </c>
      <c r="E20" s="380">
        <v>0.17329724994210499</v>
      </c>
      <c r="F20" s="379">
        <v>575.53562999999997</v>
      </c>
      <c r="G20" s="380">
        <v>0.16431496545355398</v>
      </c>
      <c r="H20" s="379">
        <v>534.12547999999992</v>
      </c>
      <c r="I20" s="380">
        <v>0.15263430717482043</v>
      </c>
      <c r="J20" s="379">
        <v>2144.8182599999996</v>
      </c>
      <c r="K20" s="380">
        <v>0.16505201731875577</v>
      </c>
      <c r="L20" s="379">
        <v>54.411650000000002</v>
      </c>
      <c r="M20" s="380">
        <v>5.2988393410442078E-2</v>
      </c>
      <c r="N20" s="379">
        <v>4152.8765599999997</v>
      </c>
      <c r="O20" s="380">
        <v>0.17623931459628076</v>
      </c>
      <c r="P20" s="379">
        <v>2219.68471</v>
      </c>
      <c r="Q20" s="380">
        <v>0.16981762324610186</v>
      </c>
      <c r="R20" s="379">
        <v>1055.67218</v>
      </c>
      <c r="S20" s="380">
        <v>0.2600515850311772</v>
      </c>
      <c r="T20" s="379">
        <v>5924.2828200000004</v>
      </c>
      <c r="U20" s="380">
        <v>0.53751504904508118</v>
      </c>
      <c r="V20" s="379">
        <v>2347.7925800000003</v>
      </c>
      <c r="W20" s="380">
        <v>0.34164073626189079</v>
      </c>
      <c r="X20" s="379">
        <v>2705.4921099999997</v>
      </c>
      <c r="Y20" s="380">
        <v>0.3316266956230875</v>
      </c>
      <c r="Z20" s="379">
        <v>3867.2958799999997</v>
      </c>
      <c r="AA20" s="380">
        <v>0.46705284605989184</v>
      </c>
      <c r="AB20" s="379">
        <v>17648.135449999998</v>
      </c>
      <c r="AC20" s="380">
        <v>0.52507857576342865</v>
      </c>
      <c r="AD20" s="379">
        <v>13841.28903</v>
      </c>
      <c r="AE20" s="380">
        <v>0.52547695505268732</v>
      </c>
      <c r="AF20" s="379">
        <v>1866.7592999999999</v>
      </c>
      <c r="AG20" s="380">
        <v>0.35952954460216568</v>
      </c>
      <c r="AH20" s="379">
        <v>159.29107999999999</v>
      </c>
      <c r="AI20" s="380">
        <v>0.35606009093027724</v>
      </c>
      <c r="AJ20" s="379">
        <v>65.287909999999997</v>
      </c>
      <c r="AK20" s="380">
        <v>0.21593117736563994</v>
      </c>
      <c r="AL20" s="379">
        <v>1635.7756899999999</v>
      </c>
      <c r="AM20" s="380">
        <v>0.2076097005628634</v>
      </c>
      <c r="AN20" s="379">
        <v>2143.28377</v>
      </c>
      <c r="AO20" s="380">
        <v>0.35672906816798416</v>
      </c>
      <c r="AP20" s="379">
        <v>2465.3861000000002</v>
      </c>
      <c r="AQ20" s="380">
        <v>0.32748148053493248</v>
      </c>
      <c r="AR20" s="379">
        <v>66066.287810000009</v>
      </c>
      <c r="AS20" s="380">
        <v>0.35331679851611508</v>
      </c>
    </row>
    <row r="21" spans="1:45" s="261" customFormat="1" ht="19.5">
      <c r="A21" s="366" t="s">
        <v>436</v>
      </c>
      <c r="B21" s="379">
        <v>0</v>
      </c>
      <c r="C21" s="380">
        <v>0</v>
      </c>
      <c r="D21" s="379">
        <v>224.05923000000001</v>
      </c>
      <c r="E21" s="380">
        <v>6.3251381269418094E-2</v>
      </c>
      <c r="F21" s="379">
        <v>230.71880999999999</v>
      </c>
      <c r="G21" s="380">
        <v>6.5870037089858516E-2</v>
      </c>
      <c r="H21" s="379">
        <v>238.54070999999999</v>
      </c>
      <c r="I21" s="380">
        <v>6.8166558921397571E-2</v>
      </c>
      <c r="J21" s="379">
        <v>860.68100000000004</v>
      </c>
      <c r="K21" s="380">
        <v>6.6232714429577857E-2</v>
      </c>
      <c r="L21" s="379">
        <v>1.4135</v>
      </c>
      <c r="M21" s="380">
        <v>1.376526793171313E-3</v>
      </c>
      <c r="N21" s="379">
        <v>1533.8168400000002</v>
      </c>
      <c r="O21" s="380">
        <v>6.5091948843727071E-2</v>
      </c>
      <c r="P21" s="379">
        <v>880.48821999999996</v>
      </c>
      <c r="Q21" s="380">
        <v>6.7362006929619675E-2</v>
      </c>
      <c r="R21" s="379">
        <v>264.75779999999997</v>
      </c>
      <c r="S21" s="380">
        <v>6.5219759356893725E-2</v>
      </c>
      <c r="T21" s="379">
        <v>892.91206999999997</v>
      </c>
      <c r="U21" s="380">
        <v>8.1014645938020033E-2</v>
      </c>
      <c r="V21" s="379">
        <v>896.18882999999994</v>
      </c>
      <c r="W21" s="380">
        <v>0.13040956612567639</v>
      </c>
      <c r="X21" s="379">
        <v>587.73</v>
      </c>
      <c r="Y21" s="380">
        <v>7.2041222037996344E-2</v>
      </c>
      <c r="Z21" s="379">
        <v>634.35218999999995</v>
      </c>
      <c r="AA21" s="380">
        <v>7.6610635683718425E-2</v>
      </c>
      <c r="AB21" s="379">
        <v>2692.3866899999998</v>
      </c>
      <c r="AC21" s="380">
        <v>8.0105605070569186E-2</v>
      </c>
      <c r="AD21" s="379">
        <v>2044.57681</v>
      </c>
      <c r="AE21" s="380">
        <v>7.7621238467132619E-2</v>
      </c>
      <c r="AF21" s="379">
        <v>716.87004000000002</v>
      </c>
      <c r="AG21" s="380">
        <v>0.13806598366491937</v>
      </c>
      <c r="AH21" s="379">
        <v>31.4435</v>
      </c>
      <c r="AI21" s="380">
        <v>7.0285011999204061E-2</v>
      </c>
      <c r="AJ21" s="379">
        <v>12.7356</v>
      </c>
      <c r="AK21" s="380">
        <v>4.2121322346784333E-2</v>
      </c>
      <c r="AL21" s="379">
        <v>359.93359999999996</v>
      </c>
      <c r="AM21" s="380">
        <v>4.5682123395851086E-2</v>
      </c>
      <c r="AN21" s="379">
        <v>817.13116000000002</v>
      </c>
      <c r="AO21" s="380">
        <v>0.13600366006495909</v>
      </c>
      <c r="AP21" s="379">
        <v>684.36442</v>
      </c>
      <c r="AQ21" s="380">
        <v>9.0905304238971057E-2</v>
      </c>
      <c r="AR21" s="379">
        <v>14605.10102</v>
      </c>
      <c r="AS21" s="380">
        <v>7.8106818249439741E-2</v>
      </c>
    </row>
    <row r="22" spans="1:45" s="261" customFormat="1" ht="19.5">
      <c r="A22" s="366" t="s">
        <v>437</v>
      </c>
      <c r="B22" s="379">
        <v>0</v>
      </c>
      <c r="C22" s="380">
        <v>0</v>
      </c>
      <c r="D22" s="379">
        <v>51.809599999999996</v>
      </c>
      <c r="E22" s="380">
        <v>1.4625725362958905E-2</v>
      </c>
      <c r="F22" s="379">
        <v>50.931470000000004</v>
      </c>
      <c r="G22" s="380">
        <v>1.4540894251062654E-2</v>
      </c>
      <c r="H22" s="379">
        <v>51.809599999999996</v>
      </c>
      <c r="I22" s="380">
        <v>1.4805364464179049E-2</v>
      </c>
      <c r="J22" s="379">
        <v>189.67580999999998</v>
      </c>
      <c r="K22" s="380">
        <v>1.4596283359257224E-2</v>
      </c>
      <c r="L22" s="379">
        <v>33.711410000000001</v>
      </c>
      <c r="M22" s="380">
        <v>3.282961379595567E-2</v>
      </c>
      <c r="N22" s="379">
        <v>346.86086</v>
      </c>
      <c r="O22" s="380">
        <v>1.4720042684504088E-2</v>
      </c>
      <c r="P22" s="379">
        <v>194.06645</v>
      </c>
      <c r="Q22" s="380">
        <v>1.4847110106375634E-2</v>
      </c>
      <c r="R22" s="379">
        <v>281.25963999999999</v>
      </c>
      <c r="S22" s="380">
        <v>6.9284780420469441E-2</v>
      </c>
      <c r="T22" s="379">
        <v>2873.2775799999999</v>
      </c>
      <c r="U22" s="380">
        <v>0.26069483619518219</v>
      </c>
      <c r="V22" s="379">
        <v>467.12324000000001</v>
      </c>
      <c r="W22" s="380">
        <v>6.7973776302947458E-2</v>
      </c>
      <c r="X22" s="379">
        <v>704.15479000000005</v>
      </c>
      <c r="Y22" s="380">
        <v>8.6312033715326239E-2</v>
      </c>
      <c r="Z22" s="379">
        <v>1768.8751599999998</v>
      </c>
      <c r="AA22" s="380">
        <v>0.21362683472841662</v>
      </c>
      <c r="AB22" s="379">
        <v>8363.3223899999994</v>
      </c>
      <c r="AC22" s="380">
        <v>0.2488308989713468</v>
      </c>
      <c r="AD22" s="379">
        <v>6749.4308799999999</v>
      </c>
      <c r="AE22" s="380">
        <v>0.25623844567321918</v>
      </c>
      <c r="AF22" s="379">
        <v>370.08459999999997</v>
      </c>
      <c r="AG22" s="380">
        <v>7.1276649165360875E-2</v>
      </c>
      <c r="AH22" s="379">
        <v>29.701499999999999</v>
      </c>
      <c r="AI22" s="380">
        <v>6.6391155052534206E-2</v>
      </c>
      <c r="AJ22" s="379">
        <v>13.97419</v>
      </c>
      <c r="AK22" s="380">
        <v>4.6217795904803086E-2</v>
      </c>
      <c r="AL22" s="379">
        <v>680.73532999999998</v>
      </c>
      <c r="AM22" s="380">
        <v>8.6397700423009718E-2</v>
      </c>
      <c r="AN22" s="379">
        <v>410.96942999999999</v>
      </c>
      <c r="AO22" s="380">
        <v>6.8401927855510983E-2</v>
      </c>
      <c r="AP22" s="379">
        <v>620.90101000000004</v>
      </c>
      <c r="AQ22" s="380">
        <v>8.2475350218140245E-2</v>
      </c>
      <c r="AR22" s="379">
        <v>24252.674939999997</v>
      </c>
      <c r="AS22" s="380">
        <v>0.1297012099407801</v>
      </c>
    </row>
    <row r="23" spans="1:45" ht="19.5">
      <c r="A23" s="366" t="s">
        <v>429</v>
      </c>
      <c r="B23" s="379">
        <v>0</v>
      </c>
      <c r="C23" s="380">
        <v>0</v>
      </c>
      <c r="D23" s="379">
        <v>0</v>
      </c>
      <c r="E23" s="380">
        <v>0</v>
      </c>
      <c r="F23" s="379">
        <v>0</v>
      </c>
      <c r="G23" s="380">
        <v>0</v>
      </c>
      <c r="H23" s="379">
        <v>0</v>
      </c>
      <c r="I23" s="380">
        <v>0</v>
      </c>
      <c r="J23" s="379">
        <v>0</v>
      </c>
      <c r="K23" s="380">
        <v>0</v>
      </c>
      <c r="L23" s="379">
        <v>0</v>
      </c>
      <c r="M23" s="380">
        <v>0</v>
      </c>
      <c r="N23" s="379">
        <v>0</v>
      </c>
      <c r="O23" s="380">
        <v>0</v>
      </c>
      <c r="P23" s="379">
        <v>0</v>
      </c>
      <c r="Q23" s="380">
        <v>0</v>
      </c>
      <c r="R23" s="379">
        <v>0</v>
      </c>
      <c r="S23" s="380">
        <v>0</v>
      </c>
      <c r="T23" s="379">
        <v>0</v>
      </c>
      <c r="U23" s="380">
        <v>0</v>
      </c>
      <c r="V23" s="379">
        <v>0</v>
      </c>
      <c r="W23" s="380">
        <v>0</v>
      </c>
      <c r="X23" s="379">
        <v>0</v>
      </c>
      <c r="Y23" s="380">
        <v>0</v>
      </c>
      <c r="Z23" s="379">
        <v>0</v>
      </c>
      <c r="AA23" s="380">
        <v>0</v>
      </c>
      <c r="AB23" s="379">
        <v>0</v>
      </c>
      <c r="AC23" s="380">
        <v>0</v>
      </c>
      <c r="AD23" s="379">
        <v>0</v>
      </c>
      <c r="AE23" s="380">
        <v>0</v>
      </c>
      <c r="AF23" s="379">
        <v>0</v>
      </c>
      <c r="AG23" s="380">
        <v>0</v>
      </c>
      <c r="AH23" s="379">
        <v>0</v>
      </c>
      <c r="AI23" s="380">
        <v>0</v>
      </c>
      <c r="AJ23" s="379">
        <v>0</v>
      </c>
      <c r="AK23" s="380">
        <v>0</v>
      </c>
      <c r="AL23" s="379">
        <v>0</v>
      </c>
      <c r="AM23" s="380">
        <v>0</v>
      </c>
      <c r="AN23" s="379">
        <v>0</v>
      </c>
      <c r="AO23" s="380">
        <v>0</v>
      </c>
      <c r="AP23" s="379">
        <v>0</v>
      </c>
      <c r="AQ23" s="380">
        <v>0</v>
      </c>
      <c r="AR23" s="379">
        <v>0</v>
      </c>
      <c r="AS23" s="380">
        <v>0</v>
      </c>
    </row>
    <row r="24" spans="1:45" ht="19.5">
      <c r="A24" s="366" t="s">
        <v>438</v>
      </c>
      <c r="B24" s="379">
        <v>14.074729999999999</v>
      </c>
      <c r="C24" s="380">
        <v>0.16019420348775931</v>
      </c>
      <c r="D24" s="379">
        <v>0</v>
      </c>
      <c r="E24" s="380">
        <v>0</v>
      </c>
      <c r="F24" s="379">
        <v>0</v>
      </c>
      <c r="G24" s="380">
        <v>0</v>
      </c>
      <c r="H24" s="379">
        <v>0</v>
      </c>
      <c r="I24" s="380">
        <v>0</v>
      </c>
      <c r="J24" s="379">
        <v>0</v>
      </c>
      <c r="K24" s="380">
        <v>0</v>
      </c>
      <c r="L24" s="379">
        <v>0</v>
      </c>
      <c r="M24" s="380">
        <v>0</v>
      </c>
      <c r="N24" s="379">
        <v>0</v>
      </c>
      <c r="O24" s="380">
        <v>0</v>
      </c>
      <c r="P24" s="379">
        <v>0</v>
      </c>
      <c r="Q24" s="380">
        <v>0</v>
      </c>
      <c r="R24" s="379">
        <v>0</v>
      </c>
      <c r="S24" s="380">
        <v>0</v>
      </c>
      <c r="T24" s="379">
        <v>308.28570000000002</v>
      </c>
      <c r="U24" s="380">
        <v>2.79710149211609E-2</v>
      </c>
      <c r="V24" s="379">
        <v>0</v>
      </c>
      <c r="W24" s="380">
        <v>0</v>
      </c>
      <c r="X24" s="379">
        <v>0</v>
      </c>
      <c r="Y24" s="380">
        <v>0</v>
      </c>
      <c r="Z24" s="379">
        <v>228.72810000000001</v>
      </c>
      <c r="AA24" s="380">
        <v>2.7623464403471389E-2</v>
      </c>
      <c r="AB24" s="379">
        <v>944.74649999999997</v>
      </c>
      <c r="AC24" s="380">
        <v>2.8108700099391183E-2</v>
      </c>
      <c r="AD24" s="379">
        <v>745.85249999999996</v>
      </c>
      <c r="AE24" s="380">
        <v>2.8315881546072626E-2</v>
      </c>
      <c r="AF24" s="379">
        <v>0</v>
      </c>
      <c r="AG24" s="380">
        <v>0</v>
      </c>
      <c r="AH24" s="379">
        <v>0</v>
      </c>
      <c r="AI24" s="380">
        <v>0</v>
      </c>
      <c r="AJ24" s="379">
        <v>0</v>
      </c>
      <c r="AK24" s="380">
        <v>0</v>
      </c>
      <c r="AL24" s="379">
        <v>0</v>
      </c>
      <c r="AM24" s="380">
        <v>0</v>
      </c>
      <c r="AN24" s="379">
        <v>0</v>
      </c>
      <c r="AO24" s="380">
        <v>0</v>
      </c>
      <c r="AP24" s="379">
        <v>0</v>
      </c>
      <c r="AQ24" s="380">
        <v>0</v>
      </c>
      <c r="AR24" s="379">
        <v>2241.6875300000002</v>
      </c>
      <c r="AS24" s="380">
        <v>1.1988351209483487E-2</v>
      </c>
    </row>
    <row r="25" spans="1:45" ht="19.5">
      <c r="A25" s="367" t="s">
        <v>431</v>
      </c>
      <c r="B25" s="379">
        <v>0</v>
      </c>
      <c r="C25" s="380">
        <v>0</v>
      </c>
      <c r="D25" s="379">
        <v>32.131999999999998</v>
      </c>
      <c r="E25" s="380">
        <v>9.0707862512467881E-3</v>
      </c>
      <c r="F25" s="379">
        <v>31.17052</v>
      </c>
      <c r="G25" s="380">
        <v>8.8991587140648688E-3</v>
      </c>
      <c r="H25" s="379">
        <v>31.737369999999999</v>
      </c>
      <c r="I25" s="380">
        <v>9.0694259362068454E-3</v>
      </c>
      <c r="J25" s="379">
        <v>118.43527</v>
      </c>
      <c r="K25" s="380">
        <v>9.1140497074990029E-3</v>
      </c>
      <c r="L25" s="379">
        <v>0</v>
      </c>
      <c r="M25" s="380">
        <v>0</v>
      </c>
      <c r="N25" s="379">
        <v>215.00685000000001</v>
      </c>
      <c r="O25" s="380">
        <v>9.1244368403537029E-3</v>
      </c>
      <c r="P25" s="379">
        <v>123.34187</v>
      </c>
      <c r="Q25" s="380">
        <v>9.4363055778897871E-3</v>
      </c>
      <c r="R25" s="379">
        <v>0</v>
      </c>
      <c r="S25" s="380">
        <v>0</v>
      </c>
      <c r="T25" s="379">
        <v>151.94314000000003</v>
      </c>
      <c r="U25" s="380">
        <v>1.3785925964480481E-2</v>
      </c>
      <c r="V25" s="379">
        <v>0</v>
      </c>
      <c r="W25" s="380">
        <v>0</v>
      </c>
      <c r="X25" s="379">
        <v>0</v>
      </c>
      <c r="Y25" s="380">
        <v>0</v>
      </c>
      <c r="Z25" s="379">
        <v>0</v>
      </c>
      <c r="AA25" s="380">
        <v>0</v>
      </c>
      <c r="AB25" s="379">
        <v>460.08882</v>
      </c>
      <c r="AC25" s="380">
        <v>1.3688855857590129E-2</v>
      </c>
      <c r="AD25" s="379">
        <v>353.48525000000001</v>
      </c>
      <c r="AE25" s="380">
        <v>1.3419873858817754E-2</v>
      </c>
      <c r="AF25" s="379">
        <v>0</v>
      </c>
      <c r="AG25" s="380">
        <v>0</v>
      </c>
      <c r="AH25" s="379">
        <v>0</v>
      </c>
      <c r="AI25" s="380">
        <v>0</v>
      </c>
      <c r="AJ25" s="379">
        <v>0</v>
      </c>
      <c r="AK25" s="380">
        <v>0</v>
      </c>
      <c r="AL25" s="379">
        <v>0</v>
      </c>
      <c r="AM25" s="380">
        <v>0</v>
      </c>
      <c r="AN25" s="379">
        <v>0</v>
      </c>
      <c r="AO25" s="380">
        <v>0</v>
      </c>
      <c r="AP25" s="379">
        <v>0</v>
      </c>
      <c r="AQ25" s="380">
        <v>0</v>
      </c>
      <c r="AR25" s="379">
        <v>1517.3410899999999</v>
      </c>
      <c r="AS25" s="380">
        <v>8.114609038085023E-3</v>
      </c>
    </row>
    <row r="26" spans="1:45" ht="39">
      <c r="A26" s="367" t="s">
        <v>439</v>
      </c>
      <c r="B26" s="379">
        <v>31.135459999999998</v>
      </c>
      <c r="C26" s="380">
        <v>0.35437413115029492</v>
      </c>
      <c r="D26" s="379">
        <v>305.88059999999996</v>
      </c>
      <c r="E26" s="380">
        <v>8.6349357058481194E-2</v>
      </c>
      <c r="F26" s="379">
        <v>262.71483000000001</v>
      </c>
      <c r="G26" s="380">
        <v>7.5004875398567955E-2</v>
      </c>
      <c r="H26" s="379">
        <v>212.03779999999998</v>
      </c>
      <c r="I26" s="380">
        <v>6.059295785303697E-2</v>
      </c>
      <c r="J26" s="379">
        <v>976.02618000000007</v>
      </c>
      <c r="K26" s="380">
        <v>7.5108969822421726E-2</v>
      </c>
      <c r="L26" s="379">
        <v>19.286740000000002</v>
      </c>
      <c r="M26" s="380">
        <v>1.8782252821315099E-2</v>
      </c>
      <c r="N26" s="379">
        <v>2057.1920100000002</v>
      </c>
      <c r="O26" s="380">
        <v>8.7302886227695928E-2</v>
      </c>
      <c r="P26" s="379">
        <v>1021.78817</v>
      </c>
      <c r="Q26" s="380">
        <v>7.8172200632216776E-2</v>
      </c>
      <c r="R26" s="379">
        <v>509.65474</v>
      </c>
      <c r="S26" s="380">
        <v>0.12554704525381402</v>
      </c>
      <c r="T26" s="379">
        <v>1697.8643300000001</v>
      </c>
      <c r="U26" s="380">
        <v>0.15404862602623753</v>
      </c>
      <c r="V26" s="379">
        <v>984.48050999999998</v>
      </c>
      <c r="W26" s="380">
        <v>0.14325739383326686</v>
      </c>
      <c r="X26" s="379">
        <v>1413.6073200000001</v>
      </c>
      <c r="Y26" s="380">
        <v>0.17327343986976496</v>
      </c>
      <c r="Z26" s="379">
        <v>1235.34043</v>
      </c>
      <c r="AA26" s="380">
        <v>0.14919191124428541</v>
      </c>
      <c r="AB26" s="379">
        <v>5187.59105</v>
      </c>
      <c r="AC26" s="380">
        <v>0.15434451576453134</v>
      </c>
      <c r="AD26" s="379">
        <v>3947.9435899999999</v>
      </c>
      <c r="AE26" s="380">
        <v>0.14988151550744511</v>
      </c>
      <c r="AF26" s="379">
        <v>779.80466000000001</v>
      </c>
      <c r="AG26" s="380">
        <v>0.15018691177188548</v>
      </c>
      <c r="AH26" s="379">
        <v>98.146079999999998</v>
      </c>
      <c r="AI26" s="380">
        <v>0.219383923878539</v>
      </c>
      <c r="AJ26" s="379">
        <v>38.578120000000006</v>
      </c>
      <c r="AK26" s="380">
        <v>0.12759205911405255</v>
      </c>
      <c r="AL26" s="379">
        <v>595.10676000000001</v>
      </c>
      <c r="AM26" s="380">
        <v>7.5529876744002619E-2</v>
      </c>
      <c r="AN26" s="379">
        <v>915.18318000000011</v>
      </c>
      <c r="AO26" s="380">
        <v>0.1523234802475141</v>
      </c>
      <c r="AP26" s="379">
        <v>1160.12067</v>
      </c>
      <c r="AQ26" s="380">
        <v>0.15410082607782116</v>
      </c>
      <c r="AR26" s="379">
        <v>23449.483229999998</v>
      </c>
      <c r="AS26" s="380">
        <v>0.12540581007832666</v>
      </c>
    </row>
    <row r="27" spans="1:45" ht="19.5">
      <c r="A27" s="368" t="s">
        <v>433</v>
      </c>
      <c r="B27" s="379">
        <v>0</v>
      </c>
      <c r="C27" s="380">
        <v>0</v>
      </c>
      <c r="D27" s="379">
        <v>0</v>
      </c>
      <c r="E27" s="380">
        <v>0</v>
      </c>
      <c r="F27" s="379">
        <v>0</v>
      </c>
      <c r="G27" s="380">
        <v>0</v>
      </c>
      <c r="H27" s="379">
        <v>0</v>
      </c>
      <c r="I27" s="380">
        <v>0</v>
      </c>
      <c r="J27" s="379">
        <v>0</v>
      </c>
      <c r="K27" s="380">
        <v>0</v>
      </c>
      <c r="L27" s="379">
        <v>0</v>
      </c>
      <c r="M27" s="380">
        <v>0</v>
      </c>
      <c r="N27" s="379">
        <v>0</v>
      </c>
      <c r="O27" s="380">
        <v>0</v>
      </c>
      <c r="P27" s="379">
        <v>0</v>
      </c>
      <c r="Q27" s="380">
        <v>0</v>
      </c>
      <c r="R27" s="379">
        <v>0</v>
      </c>
      <c r="S27" s="380">
        <v>0</v>
      </c>
      <c r="T27" s="379">
        <v>0</v>
      </c>
      <c r="U27" s="380">
        <v>0</v>
      </c>
      <c r="V27" s="379">
        <v>0</v>
      </c>
      <c r="W27" s="380">
        <v>0</v>
      </c>
      <c r="X27" s="379">
        <v>0</v>
      </c>
      <c r="Y27" s="380">
        <v>0</v>
      </c>
      <c r="Z27" s="379">
        <v>0</v>
      </c>
      <c r="AA27" s="380">
        <v>0</v>
      </c>
      <c r="AB27" s="379">
        <v>0</v>
      </c>
      <c r="AC27" s="380">
        <v>0</v>
      </c>
      <c r="AD27" s="379">
        <v>0</v>
      </c>
      <c r="AE27" s="380">
        <v>0</v>
      </c>
      <c r="AF27" s="379">
        <v>0</v>
      </c>
      <c r="AG27" s="380">
        <v>0</v>
      </c>
      <c r="AH27" s="379">
        <v>0</v>
      </c>
      <c r="AI27" s="380">
        <v>0</v>
      </c>
      <c r="AJ27" s="379">
        <v>0</v>
      </c>
      <c r="AK27" s="380">
        <v>0</v>
      </c>
      <c r="AL27" s="379">
        <v>0</v>
      </c>
      <c r="AM27" s="380">
        <v>0</v>
      </c>
      <c r="AN27" s="379">
        <v>0</v>
      </c>
      <c r="AO27" s="380">
        <v>0</v>
      </c>
      <c r="AP27" s="379">
        <v>0</v>
      </c>
      <c r="AQ27" s="380">
        <v>0</v>
      </c>
      <c r="AR27" s="379">
        <v>0</v>
      </c>
      <c r="AS27" s="380">
        <v>0</v>
      </c>
    </row>
    <row r="28" spans="1:45" ht="19.5">
      <c r="A28" s="366" t="s">
        <v>434</v>
      </c>
      <c r="B28" s="379">
        <v>0</v>
      </c>
      <c r="C28" s="380">
        <v>0</v>
      </c>
      <c r="D28" s="379">
        <v>0</v>
      </c>
      <c r="E28" s="380">
        <v>0</v>
      </c>
      <c r="F28" s="379">
        <v>0</v>
      </c>
      <c r="G28" s="380">
        <v>0</v>
      </c>
      <c r="H28" s="379">
        <v>0</v>
      </c>
      <c r="I28" s="380">
        <v>0</v>
      </c>
      <c r="J28" s="379">
        <v>0</v>
      </c>
      <c r="K28" s="380">
        <v>0</v>
      </c>
      <c r="L28" s="379">
        <v>0</v>
      </c>
      <c r="M28" s="380">
        <v>0</v>
      </c>
      <c r="N28" s="379">
        <v>0</v>
      </c>
      <c r="O28" s="380">
        <v>0</v>
      </c>
      <c r="P28" s="379">
        <v>0</v>
      </c>
      <c r="Q28" s="380">
        <v>0</v>
      </c>
      <c r="R28" s="379">
        <v>0</v>
      </c>
      <c r="S28" s="380">
        <v>0</v>
      </c>
      <c r="T28" s="379">
        <v>0</v>
      </c>
      <c r="U28" s="380">
        <v>0</v>
      </c>
      <c r="V28" s="379">
        <v>0</v>
      </c>
      <c r="W28" s="380">
        <v>0</v>
      </c>
      <c r="X28" s="379">
        <v>0</v>
      </c>
      <c r="Y28" s="380">
        <v>0</v>
      </c>
      <c r="Z28" s="379">
        <v>0</v>
      </c>
      <c r="AA28" s="380">
        <v>0</v>
      </c>
      <c r="AB28" s="379">
        <v>0</v>
      </c>
      <c r="AC28" s="380">
        <v>0</v>
      </c>
      <c r="AD28" s="379">
        <v>0</v>
      </c>
      <c r="AE28" s="380">
        <v>0</v>
      </c>
      <c r="AF28" s="379">
        <v>0</v>
      </c>
      <c r="AG28" s="380">
        <v>0</v>
      </c>
      <c r="AH28" s="379">
        <v>0</v>
      </c>
      <c r="AI28" s="380">
        <v>0</v>
      </c>
      <c r="AJ28" s="379">
        <v>0</v>
      </c>
      <c r="AK28" s="380">
        <v>0</v>
      </c>
      <c r="AL28" s="379">
        <v>0</v>
      </c>
      <c r="AM28" s="380">
        <v>0</v>
      </c>
      <c r="AN28" s="379">
        <v>0</v>
      </c>
      <c r="AO28" s="380">
        <v>0</v>
      </c>
      <c r="AP28" s="379">
        <v>0</v>
      </c>
      <c r="AQ28" s="380">
        <v>0</v>
      </c>
      <c r="AR28" s="379">
        <v>0</v>
      </c>
      <c r="AS28" s="380">
        <v>0</v>
      </c>
    </row>
    <row r="29" spans="1:45" ht="19.5">
      <c r="A29" s="366" t="s">
        <v>440</v>
      </c>
      <c r="B29" s="379">
        <v>0</v>
      </c>
      <c r="C29" s="380">
        <v>0</v>
      </c>
      <c r="D29" s="379">
        <v>0</v>
      </c>
      <c r="E29" s="380">
        <v>0</v>
      </c>
      <c r="F29" s="379">
        <v>0</v>
      </c>
      <c r="G29" s="380">
        <v>0</v>
      </c>
      <c r="H29" s="379">
        <v>0</v>
      </c>
      <c r="I29" s="380">
        <v>0</v>
      </c>
      <c r="J29" s="379">
        <v>0</v>
      </c>
      <c r="K29" s="380">
        <v>0</v>
      </c>
      <c r="L29" s="379">
        <v>0</v>
      </c>
      <c r="M29" s="380">
        <v>0</v>
      </c>
      <c r="N29" s="379">
        <v>0</v>
      </c>
      <c r="O29" s="380">
        <v>0</v>
      </c>
      <c r="P29" s="379">
        <v>0</v>
      </c>
      <c r="Q29" s="380">
        <v>0</v>
      </c>
      <c r="R29" s="379">
        <v>0</v>
      </c>
      <c r="S29" s="380">
        <v>0</v>
      </c>
      <c r="T29" s="379">
        <v>0</v>
      </c>
      <c r="U29" s="380">
        <v>0</v>
      </c>
      <c r="V29" s="379">
        <v>0</v>
      </c>
      <c r="W29" s="380">
        <v>0</v>
      </c>
      <c r="X29" s="379">
        <v>0</v>
      </c>
      <c r="Y29" s="380">
        <v>0</v>
      </c>
      <c r="Z29" s="379">
        <v>0</v>
      </c>
      <c r="AA29" s="380">
        <v>0</v>
      </c>
      <c r="AB29" s="379">
        <v>0</v>
      </c>
      <c r="AC29" s="380">
        <v>0</v>
      </c>
      <c r="AD29" s="379">
        <v>0</v>
      </c>
      <c r="AE29" s="380">
        <v>0</v>
      </c>
      <c r="AF29" s="379">
        <v>0</v>
      </c>
      <c r="AG29" s="380">
        <v>0</v>
      </c>
      <c r="AH29" s="379">
        <v>0</v>
      </c>
      <c r="AI29" s="380">
        <v>0</v>
      </c>
      <c r="AJ29" s="379">
        <v>0</v>
      </c>
      <c r="AK29" s="380">
        <v>0</v>
      </c>
      <c r="AL29" s="379">
        <v>0</v>
      </c>
      <c r="AM29" s="380">
        <v>0</v>
      </c>
      <c r="AN29" s="379">
        <v>0</v>
      </c>
      <c r="AO29" s="380">
        <v>0</v>
      </c>
      <c r="AP29" s="379">
        <v>0</v>
      </c>
      <c r="AQ29" s="380">
        <v>0</v>
      </c>
      <c r="AR29" s="379">
        <v>0</v>
      </c>
      <c r="AS29" s="380">
        <v>0</v>
      </c>
    </row>
    <row r="30" spans="1:45" ht="18">
      <c r="A30" s="359" t="s">
        <v>441</v>
      </c>
      <c r="B30" s="377">
        <v>87.927570000000003</v>
      </c>
      <c r="C30" s="378">
        <v>1.0007642804348078</v>
      </c>
      <c r="D30" s="377">
        <v>3642.8240699999997</v>
      </c>
      <c r="E30" s="378">
        <v>1.0283604658865575</v>
      </c>
      <c r="F30" s="377">
        <v>3599.4825699999997</v>
      </c>
      <c r="G30" s="378">
        <v>1.0276494161451302</v>
      </c>
      <c r="H30" s="377">
        <v>3590.62581</v>
      </c>
      <c r="I30" s="378">
        <v>1.0260747770980303</v>
      </c>
      <c r="J30" s="377">
        <v>13341.68981</v>
      </c>
      <c r="K30" s="378">
        <v>1.026694363177227</v>
      </c>
      <c r="L30" s="377">
        <v>1027.5667699999999</v>
      </c>
      <c r="M30" s="378">
        <v>1.0006884971188568</v>
      </c>
      <c r="N30" s="377">
        <v>24177.102620000001</v>
      </c>
      <c r="O30" s="378">
        <v>1.026025197982948</v>
      </c>
      <c r="P30" s="377">
        <v>13368.51698</v>
      </c>
      <c r="Q30" s="378">
        <v>1.0227622732368848</v>
      </c>
      <c r="R30" s="377">
        <v>4069.5320000000002</v>
      </c>
      <c r="S30" s="378">
        <v>1.0024781054049341</v>
      </c>
      <c r="T30" s="377">
        <v>11043.652099999999</v>
      </c>
      <c r="U30" s="378">
        <v>1.0019996310993662</v>
      </c>
      <c r="V30" s="377">
        <v>6903.8356199999998</v>
      </c>
      <c r="W30" s="378">
        <v>1.0046166362140334</v>
      </c>
      <c r="X30" s="377">
        <v>8171.8598400000001</v>
      </c>
      <c r="Y30" s="378">
        <v>1.0016687410831935</v>
      </c>
      <c r="Z30" s="377">
        <v>8291.2032799999997</v>
      </c>
      <c r="AA30" s="378">
        <v>1.0013275966836834</v>
      </c>
      <c r="AB30" s="377">
        <v>33653.084439999999</v>
      </c>
      <c r="AC30" s="378">
        <v>1.0012680205149718</v>
      </c>
      <c r="AD30" s="377">
        <v>26386.336030000002</v>
      </c>
      <c r="AE30" s="378">
        <v>1.0017427915845938</v>
      </c>
      <c r="AF30" s="377">
        <v>5203.4784600000003</v>
      </c>
      <c r="AG30" s="378">
        <v>1.0021668251878957</v>
      </c>
      <c r="AH30" s="377">
        <v>447.87610999999998</v>
      </c>
      <c r="AI30" s="378">
        <v>1.0011283020499255</v>
      </c>
      <c r="AJ30" s="377">
        <v>302.67066999999997</v>
      </c>
      <c r="AK30" s="378">
        <v>1.0010434416900016</v>
      </c>
      <c r="AL30" s="377">
        <v>7904.9391900000001</v>
      </c>
      <c r="AM30" s="378">
        <v>1.0032806259662315</v>
      </c>
      <c r="AN30" s="377">
        <v>6021.57816</v>
      </c>
      <c r="AO30" s="378">
        <v>1.0022340466458552</v>
      </c>
      <c r="AP30" s="377">
        <v>7575.6612500000001</v>
      </c>
      <c r="AQ30" s="378">
        <v>1.006288127519303</v>
      </c>
      <c r="AR30" s="377">
        <v>188811.44335000005</v>
      </c>
      <c r="AS30" s="378">
        <v>1.0097472841138104</v>
      </c>
    </row>
    <row r="31" spans="1:45" ht="19.5">
      <c r="A31" s="366" t="s">
        <v>442</v>
      </c>
      <c r="B31" s="379">
        <v>6.7150000000000001E-2</v>
      </c>
      <c r="C31" s="380">
        <v>7.642804348078463E-4</v>
      </c>
      <c r="D31" s="379">
        <v>100.46301</v>
      </c>
      <c r="E31" s="380">
        <v>2.8360465886557593E-2</v>
      </c>
      <c r="F31" s="379">
        <v>96.845860000000002</v>
      </c>
      <c r="G31" s="380">
        <v>2.7649416145130279E-2</v>
      </c>
      <c r="H31" s="379">
        <v>91.245559999999998</v>
      </c>
      <c r="I31" s="380">
        <v>2.6074777098030428E-2</v>
      </c>
      <c r="J31" s="379">
        <v>346.88796000000002</v>
      </c>
      <c r="K31" s="380">
        <v>2.6694363177226902E-2</v>
      </c>
      <c r="L31" s="379">
        <v>0.70699000000000001</v>
      </c>
      <c r="M31" s="380">
        <v>6.8849711885687057E-4</v>
      </c>
      <c r="N31" s="379">
        <v>613.25382999999999</v>
      </c>
      <c r="O31" s="380">
        <v>2.6025197982948015E-2</v>
      </c>
      <c r="P31" s="379">
        <v>297.52547999999996</v>
      </c>
      <c r="Q31" s="380">
        <v>2.2762273236884897E-2</v>
      </c>
      <c r="R31" s="379">
        <v>10.059799999999999</v>
      </c>
      <c r="S31" s="380">
        <v>2.4781054049341682E-3</v>
      </c>
      <c r="T31" s="379">
        <v>22.039159999999999</v>
      </c>
      <c r="U31" s="380">
        <v>1.9996310993661151E-3</v>
      </c>
      <c r="V31" s="379">
        <v>31.726029999999998</v>
      </c>
      <c r="W31" s="380">
        <v>4.6166362140333678E-3</v>
      </c>
      <c r="X31" s="379">
        <v>13.614000000000001</v>
      </c>
      <c r="Y31" s="380">
        <v>1.6687410831934431E-3</v>
      </c>
      <c r="Z31" s="379">
        <v>10.99278</v>
      </c>
      <c r="AA31" s="380">
        <v>1.3275966836833436E-3</v>
      </c>
      <c r="AB31" s="379">
        <v>42.618760000000002</v>
      </c>
      <c r="AC31" s="380">
        <v>1.2680205149719307E-3</v>
      </c>
      <c r="AD31" s="379">
        <v>45.905879999999996</v>
      </c>
      <c r="AE31" s="380">
        <v>1.7427915845937693E-3</v>
      </c>
      <c r="AF31" s="379">
        <v>11.25065</v>
      </c>
      <c r="AG31" s="380">
        <v>2.1668251878955982E-3</v>
      </c>
      <c r="AH31" s="379">
        <v>0.50476999999999994</v>
      </c>
      <c r="AI31" s="380">
        <v>1.1283020499256835E-3</v>
      </c>
      <c r="AJ31" s="379">
        <v>0.31548999999999999</v>
      </c>
      <c r="AK31" s="380">
        <v>1.043441690001805E-3</v>
      </c>
      <c r="AL31" s="379">
        <v>25.84835</v>
      </c>
      <c r="AM31" s="380">
        <v>3.2806259662314036E-3</v>
      </c>
      <c r="AN31" s="379">
        <v>13.422499999999999</v>
      </c>
      <c r="AO31" s="380">
        <v>2.2340466458553769E-3</v>
      </c>
      <c r="AP31" s="379">
        <v>47.33905</v>
      </c>
      <c r="AQ31" s="380">
        <v>6.2881275193030391E-3</v>
      </c>
      <c r="AR31" s="379">
        <v>1822.6330600000001</v>
      </c>
      <c r="AS31" s="380">
        <v>9.7472841138102721E-3</v>
      </c>
    </row>
    <row r="32" spans="1:45" ht="22.5" customHeight="1">
      <c r="A32" s="914" t="s">
        <v>443</v>
      </c>
      <c r="B32" s="915">
        <v>87.860420000000005</v>
      </c>
      <c r="C32" s="916">
        <v>1</v>
      </c>
      <c r="D32" s="915">
        <v>3542.3610600000002</v>
      </c>
      <c r="E32" s="916">
        <v>1</v>
      </c>
      <c r="F32" s="915">
        <v>3502.6367099999998</v>
      </c>
      <c r="G32" s="916">
        <v>1</v>
      </c>
      <c r="H32" s="915">
        <v>3499.3802500000002</v>
      </c>
      <c r="I32" s="916">
        <v>1</v>
      </c>
      <c r="J32" s="915">
        <v>12994.80185</v>
      </c>
      <c r="K32" s="916">
        <v>1</v>
      </c>
      <c r="L32" s="915">
        <v>1026.85978</v>
      </c>
      <c r="M32" s="916">
        <v>1</v>
      </c>
      <c r="N32" s="915">
        <v>23563.84879</v>
      </c>
      <c r="O32" s="916">
        <v>1</v>
      </c>
      <c r="P32" s="915">
        <v>13070.9915</v>
      </c>
      <c r="Q32" s="916">
        <v>1</v>
      </c>
      <c r="R32" s="915">
        <v>4059.4722000000002</v>
      </c>
      <c r="S32" s="916">
        <v>1</v>
      </c>
      <c r="T32" s="915">
        <v>11021.612939999999</v>
      </c>
      <c r="U32" s="916">
        <v>1</v>
      </c>
      <c r="V32" s="915">
        <v>6872.10959</v>
      </c>
      <c r="W32" s="916">
        <v>1</v>
      </c>
      <c r="X32" s="915">
        <v>8158.2458399999996</v>
      </c>
      <c r="Y32" s="916">
        <v>1</v>
      </c>
      <c r="Z32" s="915">
        <v>8280.2104999999992</v>
      </c>
      <c r="AA32" s="916">
        <v>1</v>
      </c>
      <c r="AB32" s="915">
        <v>33610.465680000001</v>
      </c>
      <c r="AC32" s="916">
        <v>1</v>
      </c>
      <c r="AD32" s="915">
        <v>26340.43015</v>
      </c>
      <c r="AE32" s="916">
        <v>1</v>
      </c>
      <c r="AF32" s="915">
        <v>5192.2278099999994</v>
      </c>
      <c r="AG32" s="916">
        <v>1</v>
      </c>
      <c r="AH32" s="915">
        <v>447.37134000000003</v>
      </c>
      <c r="AI32" s="916">
        <v>1</v>
      </c>
      <c r="AJ32" s="915">
        <v>302.35518000000002</v>
      </c>
      <c r="AK32" s="916">
        <v>1</v>
      </c>
      <c r="AL32" s="915">
        <v>7879.0908399999998</v>
      </c>
      <c r="AM32" s="916">
        <v>1</v>
      </c>
      <c r="AN32" s="915">
        <v>6008.1556600000004</v>
      </c>
      <c r="AO32" s="916">
        <v>1</v>
      </c>
      <c r="AP32" s="915">
        <v>7528.3222000000005</v>
      </c>
      <c r="AQ32" s="916">
        <v>1</v>
      </c>
      <c r="AR32" s="915">
        <v>186988.81029000002</v>
      </c>
      <c r="AS32" s="916">
        <v>1</v>
      </c>
    </row>
    <row r="33" spans="1:45" ht="19.5">
      <c r="A33" s="368" t="s">
        <v>444</v>
      </c>
      <c r="B33" s="379">
        <v>0</v>
      </c>
      <c r="C33" s="380">
        <v>0</v>
      </c>
      <c r="D33" s="379">
        <v>0</v>
      </c>
      <c r="E33" s="380">
        <v>0</v>
      </c>
      <c r="F33" s="379">
        <v>0</v>
      </c>
      <c r="G33" s="380">
        <v>0</v>
      </c>
      <c r="H33" s="379">
        <v>0</v>
      </c>
      <c r="I33" s="380">
        <v>0</v>
      </c>
      <c r="J33" s="379">
        <v>0</v>
      </c>
      <c r="K33" s="380">
        <v>0</v>
      </c>
      <c r="L33" s="379">
        <v>0.19169999999999998</v>
      </c>
      <c r="M33" s="380">
        <v>1.8668566413225377E-4</v>
      </c>
      <c r="N33" s="379">
        <v>0</v>
      </c>
      <c r="O33" s="380">
        <v>0</v>
      </c>
      <c r="P33" s="379">
        <v>0.33518000000000003</v>
      </c>
      <c r="Q33" s="380">
        <v>2.5643043222849624E-5</v>
      </c>
      <c r="R33" s="379">
        <v>0</v>
      </c>
      <c r="S33" s="380">
        <v>0</v>
      </c>
      <c r="T33" s="379">
        <v>0</v>
      </c>
      <c r="U33" s="380">
        <v>0</v>
      </c>
      <c r="V33" s="379">
        <v>7.2823000000000002</v>
      </c>
      <c r="W33" s="380">
        <v>1.0596891543459802E-3</v>
      </c>
      <c r="X33" s="379">
        <v>0</v>
      </c>
      <c r="Y33" s="380">
        <v>0</v>
      </c>
      <c r="Z33" s="379">
        <v>0</v>
      </c>
      <c r="AA33" s="380">
        <v>0</v>
      </c>
      <c r="AB33" s="379">
        <v>0</v>
      </c>
      <c r="AC33" s="380">
        <v>0</v>
      </c>
      <c r="AD33" s="379">
        <v>0</v>
      </c>
      <c r="AE33" s="380">
        <v>0</v>
      </c>
      <c r="AF33" s="379">
        <v>5.0479700000000003</v>
      </c>
      <c r="AG33" s="380">
        <v>9.7221658692976361E-4</v>
      </c>
      <c r="AH33" s="379">
        <v>0</v>
      </c>
      <c r="AI33" s="380">
        <v>0</v>
      </c>
      <c r="AJ33" s="379">
        <v>0</v>
      </c>
      <c r="AK33" s="380">
        <v>0</v>
      </c>
      <c r="AL33" s="379">
        <v>0</v>
      </c>
      <c r="AM33" s="380">
        <v>0</v>
      </c>
      <c r="AN33" s="379">
        <v>6.5496699999999999</v>
      </c>
      <c r="AO33" s="380">
        <v>1.090129878559105E-3</v>
      </c>
      <c r="AP33" s="379">
        <v>4.1957399999999998</v>
      </c>
      <c r="AQ33" s="380">
        <v>5.5732736837432381E-4</v>
      </c>
      <c r="AR33" s="379">
        <v>23.60256</v>
      </c>
      <c r="AS33" s="380">
        <v>1.262244514171458E-4</v>
      </c>
    </row>
    <row r="34" spans="1:45" ht="28.5">
      <c r="A34" s="368" t="s">
        <v>445</v>
      </c>
      <c r="B34" s="379">
        <v>0</v>
      </c>
      <c r="C34" s="380">
        <v>0</v>
      </c>
      <c r="D34" s="379">
        <v>0</v>
      </c>
      <c r="E34" s="380">
        <v>0</v>
      </c>
      <c r="F34" s="379">
        <v>0</v>
      </c>
      <c r="G34" s="380">
        <v>0</v>
      </c>
      <c r="H34" s="379">
        <v>0</v>
      </c>
      <c r="I34" s="380">
        <v>0</v>
      </c>
      <c r="J34" s="379">
        <v>0</v>
      </c>
      <c r="K34" s="380">
        <v>0</v>
      </c>
      <c r="L34" s="379">
        <v>0</v>
      </c>
      <c r="M34" s="380">
        <v>0</v>
      </c>
      <c r="N34" s="379">
        <v>0</v>
      </c>
      <c r="O34" s="380">
        <v>0</v>
      </c>
      <c r="P34" s="379">
        <v>0</v>
      </c>
      <c r="Q34" s="380">
        <v>0</v>
      </c>
      <c r="R34" s="379">
        <v>0</v>
      </c>
      <c r="S34" s="380">
        <v>0</v>
      </c>
      <c r="T34" s="379">
        <v>0</v>
      </c>
      <c r="U34" s="380">
        <v>0</v>
      </c>
      <c r="V34" s="379">
        <v>0</v>
      </c>
      <c r="W34" s="380">
        <v>0</v>
      </c>
      <c r="X34" s="379">
        <v>0</v>
      </c>
      <c r="Y34" s="380">
        <v>0</v>
      </c>
      <c r="Z34" s="379">
        <v>0</v>
      </c>
      <c r="AA34" s="380">
        <v>0</v>
      </c>
      <c r="AB34" s="379">
        <v>0</v>
      </c>
      <c r="AC34" s="380">
        <v>0</v>
      </c>
      <c r="AD34" s="379">
        <v>0</v>
      </c>
      <c r="AE34" s="380">
        <v>0</v>
      </c>
      <c r="AF34" s="379">
        <v>0</v>
      </c>
      <c r="AG34" s="380">
        <v>0</v>
      </c>
      <c r="AH34" s="379">
        <v>0</v>
      </c>
      <c r="AI34" s="380">
        <v>0</v>
      </c>
      <c r="AJ34" s="379">
        <v>0</v>
      </c>
      <c r="AK34" s="380">
        <v>0</v>
      </c>
      <c r="AL34" s="379">
        <v>0</v>
      </c>
      <c r="AM34" s="380">
        <v>0</v>
      </c>
      <c r="AN34" s="379">
        <v>0</v>
      </c>
      <c r="AO34" s="380">
        <v>0</v>
      </c>
      <c r="AP34" s="379">
        <v>0</v>
      </c>
      <c r="AQ34" s="380">
        <v>0</v>
      </c>
      <c r="AR34" s="379">
        <v>0</v>
      </c>
      <c r="AS34" s="380">
        <v>0</v>
      </c>
    </row>
    <row r="35" spans="1:45" ht="12.75" customHeight="1">
      <c r="A35" s="33" t="s">
        <v>533</v>
      </c>
      <c r="B35" s="33"/>
      <c r="C35" s="33"/>
    </row>
    <row r="37" spans="1:45">
      <c r="A37" s="611" t="s">
        <v>81</v>
      </c>
      <c r="B37" s="611"/>
      <c r="C37" s="611"/>
      <c r="AS37" s="24" t="s">
        <v>1009</v>
      </c>
    </row>
    <row r="39" spans="1:45" ht="12.75" customHeight="1"/>
    <row r="51" spans="1:3">
      <c r="A51" s="33"/>
      <c r="B51" s="33"/>
      <c r="C51" s="33"/>
    </row>
    <row r="52" spans="1:3">
      <c r="A52" s="534"/>
      <c r="B52" s="534"/>
      <c r="C52" s="534"/>
    </row>
  </sheetData>
  <mergeCells count="23">
    <mergeCell ref="A5:A7"/>
    <mergeCell ref="D5:E5"/>
    <mergeCell ref="F5:G5"/>
    <mergeCell ref="H5:I5"/>
    <mergeCell ref="J5:K5"/>
    <mergeCell ref="B5:C5"/>
    <mergeCell ref="L5:M5"/>
    <mergeCell ref="N5:O5"/>
    <mergeCell ref="P5:Q5"/>
    <mergeCell ref="R5:S5"/>
    <mergeCell ref="T5:U5"/>
    <mergeCell ref="V5:W5"/>
    <mergeCell ref="X5:Y5"/>
    <mergeCell ref="Z5:AA5"/>
    <mergeCell ref="AB5:AC5"/>
    <mergeCell ref="AN5:AO5"/>
    <mergeCell ref="AP5:AQ5"/>
    <mergeCell ref="AR5:AS5"/>
    <mergeCell ref="AD5:AE5"/>
    <mergeCell ref="AF5:AG5"/>
    <mergeCell ref="AH5:AI5"/>
    <mergeCell ref="AJ5:AK5"/>
    <mergeCell ref="AL5:AM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2" t="s">
        <v>1410</v>
      </c>
      <c r="B1" s="591"/>
      <c r="C1" s="591"/>
      <c r="D1" s="591"/>
      <c r="E1" s="591"/>
      <c r="F1" s="591"/>
      <c r="G1" s="547"/>
      <c r="H1" s="547"/>
      <c r="I1" s="547"/>
    </row>
    <row r="2" spans="1:9">
      <c r="A2" s="593" t="s">
        <v>1411</v>
      </c>
      <c r="B2" s="591"/>
      <c r="C2" s="591"/>
      <c r="D2" s="591"/>
      <c r="E2" s="591"/>
      <c r="F2" s="591"/>
      <c r="G2" s="547"/>
      <c r="H2" s="547"/>
      <c r="I2" s="547"/>
    </row>
    <row r="4" spans="1:9">
      <c r="A4" s="58" t="s">
        <v>83</v>
      </c>
      <c r="I4" s="59"/>
    </row>
    <row r="5" spans="1:9">
      <c r="A5" s="546" t="s">
        <v>84</v>
      </c>
      <c r="I5" s="60"/>
    </row>
    <row r="7" spans="1:9" ht="26.25" customHeight="1">
      <c r="A7" s="1190" t="s">
        <v>657</v>
      </c>
      <c r="B7" s="1190"/>
      <c r="C7" s="1190"/>
      <c r="D7" s="58"/>
      <c r="E7" s="1190" t="s">
        <v>659</v>
      </c>
      <c r="F7" s="1190"/>
      <c r="G7" s="1190"/>
      <c r="I7" s="58"/>
    </row>
    <row r="8" spans="1:9" ht="27.75" customHeight="1">
      <c r="A8" s="1191" t="s">
        <v>658</v>
      </c>
      <c r="B8" s="1191"/>
      <c r="C8" s="1191"/>
      <c r="E8" s="1191" t="s">
        <v>660</v>
      </c>
      <c r="F8" s="1191"/>
      <c r="G8" s="1191"/>
      <c r="H8" s="548"/>
    </row>
    <row r="9" spans="1:9">
      <c r="B9" s="547"/>
    </row>
    <row r="10" spans="1:9" ht="26.25" customHeight="1">
      <c r="A10" s="138" t="s">
        <v>529</v>
      </c>
      <c r="B10" s="138" t="s">
        <v>530</v>
      </c>
      <c r="C10" s="138" t="s">
        <v>531</v>
      </c>
      <c r="E10" s="138" t="s">
        <v>532</v>
      </c>
      <c r="F10" s="138" t="s">
        <v>530</v>
      </c>
      <c r="G10" s="138" t="s">
        <v>531</v>
      </c>
    </row>
    <row r="11" spans="1:9">
      <c r="A11" s="80" t="s">
        <v>229</v>
      </c>
      <c r="B11" s="81">
        <v>347</v>
      </c>
      <c r="C11" s="81">
        <v>343</v>
      </c>
      <c r="E11" s="82" t="s">
        <v>1435</v>
      </c>
      <c r="F11" s="81">
        <v>7820</v>
      </c>
      <c r="G11" s="81">
        <v>7813</v>
      </c>
    </row>
    <row r="12" spans="1:9">
      <c r="A12" s="80" t="s">
        <v>870</v>
      </c>
      <c r="B12" s="179">
        <v>1521</v>
      </c>
      <c r="C12" s="81">
        <v>1513</v>
      </c>
      <c r="E12" s="82" t="s">
        <v>1438</v>
      </c>
      <c r="F12" s="81">
        <v>8642</v>
      </c>
      <c r="G12" s="81">
        <v>8630</v>
      </c>
    </row>
    <row r="13" spans="1:9">
      <c r="A13" s="80" t="s">
        <v>1128</v>
      </c>
      <c r="B13" s="81">
        <v>4427</v>
      </c>
      <c r="C13" s="81">
        <v>4419</v>
      </c>
      <c r="E13" s="82" t="s">
        <v>1477</v>
      </c>
      <c r="F13" s="81">
        <v>9205</v>
      </c>
      <c r="G13" s="81">
        <v>9192</v>
      </c>
    </row>
    <row r="14" spans="1:9">
      <c r="A14" s="80" t="s">
        <v>1434</v>
      </c>
      <c r="B14" s="81">
        <v>7820</v>
      </c>
      <c r="C14" s="81">
        <v>7813</v>
      </c>
      <c r="E14" s="82" t="s">
        <v>1496</v>
      </c>
      <c r="F14" s="81">
        <v>10376</v>
      </c>
      <c r="G14" s="81">
        <v>10362</v>
      </c>
    </row>
    <row r="15" spans="1:9">
      <c r="A15" s="80" t="s">
        <v>1557</v>
      </c>
      <c r="B15" s="81">
        <v>11113</v>
      </c>
      <c r="C15" s="81">
        <v>11097</v>
      </c>
      <c r="E15" s="82" t="s">
        <v>1558</v>
      </c>
      <c r="F15" s="81">
        <v>11113</v>
      </c>
      <c r="G15" s="81">
        <v>11097</v>
      </c>
    </row>
    <row r="16" spans="1:9" ht="15">
      <c r="A16" s="33" t="s">
        <v>533</v>
      </c>
      <c r="E16" s="33" t="s">
        <v>528</v>
      </c>
      <c r="F16"/>
      <c r="G16"/>
    </row>
    <row r="17" spans="1:9">
      <c r="A17" s="33"/>
    </row>
    <row r="18" spans="1:9">
      <c r="A18" s="876"/>
    </row>
    <row r="19" spans="1:9">
      <c r="A19" s="877"/>
    </row>
    <row r="21" spans="1:9">
      <c r="A21" s="58" t="s">
        <v>85</v>
      </c>
    </row>
    <row r="22" spans="1:9">
      <c r="A22" s="546" t="s">
        <v>86</v>
      </c>
    </row>
    <row r="23" spans="1:9">
      <c r="E23" s="33"/>
    </row>
    <row r="24" spans="1:9" ht="29.25" customHeight="1">
      <c r="A24" s="1190" t="s">
        <v>661</v>
      </c>
      <c r="B24" s="1190"/>
      <c r="C24" s="1190"/>
      <c r="E24" s="1190" t="s">
        <v>663</v>
      </c>
      <c r="F24" s="1190"/>
      <c r="G24" s="1190"/>
    </row>
    <row r="25" spans="1:9" ht="27" customHeight="1">
      <c r="A25" s="1191" t="s">
        <v>662</v>
      </c>
      <c r="B25" s="1191"/>
      <c r="C25" s="1191"/>
      <c r="E25" s="1191" t="s">
        <v>664</v>
      </c>
      <c r="F25" s="1191"/>
      <c r="G25" s="1191"/>
      <c r="H25" s="1192"/>
      <c r="I25" s="1192"/>
    </row>
    <row r="26" spans="1:9">
      <c r="H26" s="74"/>
      <c r="I26" s="75"/>
    </row>
    <row r="27" spans="1:9" ht="25.5" customHeight="1">
      <c r="A27" s="138" t="s">
        <v>529</v>
      </c>
      <c r="B27" s="138" t="s">
        <v>530</v>
      </c>
      <c r="C27" s="138" t="s">
        <v>531</v>
      </c>
      <c r="E27" s="138" t="s">
        <v>532</v>
      </c>
      <c r="F27" s="138" t="s">
        <v>530</v>
      </c>
      <c r="G27" s="138" t="s">
        <v>531</v>
      </c>
    </row>
    <row r="28" spans="1:9">
      <c r="A28" s="80" t="s">
        <v>229</v>
      </c>
      <c r="B28" s="81">
        <v>10024</v>
      </c>
      <c r="C28" s="81">
        <v>10317</v>
      </c>
      <c r="E28" s="82" t="s">
        <v>1435</v>
      </c>
      <c r="F28" s="81">
        <v>5674</v>
      </c>
      <c r="G28" s="81">
        <v>5806</v>
      </c>
    </row>
    <row r="29" spans="1:9">
      <c r="A29" s="80" t="s">
        <v>870</v>
      </c>
      <c r="B29" s="81">
        <v>7714</v>
      </c>
      <c r="C29" s="81">
        <v>7908</v>
      </c>
      <c r="E29" s="82" t="s">
        <v>1438</v>
      </c>
      <c r="F29" s="81">
        <v>5471</v>
      </c>
      <c r="G29" s="81">
        <v>5604</v>
      </c>
    </row>
    <row r="30" spans="1:9">
      <c r="A30" s="80" t="s">
        <v>1128</v>
      </c>
      <c r="B30" s="81">
        <v>6273</v>
      </c>
      <c r="C30" s="81">
        <v>6390</v>
      </c>
      <c r="E30" s="82" t="s">
        <v>1477</v>
      </c>
      <c r="F30" s="81">
        <v>5394</v>
      </c>
      <c r="G30" s="81">
        <v>5534</v>
      </c>
    </row>
    <row r="31" spans="1:9">
      <c r="A31" s="80" t="s">
        <v>1434</v>
      </c>
      <c r="B31" s="81">
        <v>5674</v>
      </c>
      <c r="C31" s="81">
        <v>5806</v>
      </c>
      <c r="E31" s="82" t="s">
        <v>1496</v>
      </c>
      <c r="F31" s="81">
        <v>5308</v>
      </c>
      <c r="G31" s="81">
        <v>5447</v>
      </c>
    </row>
    <row r="32" spans="1:9">
      <c r="A32" s="80" t="s">
        <v>1557</v>
      </c>
      <c r="B32" s="81">
        <v>5232</v>
      </c>
      <c r="C32" s="81">
        <v>5366</v>
      </c>
      <c r="E32" s="82" t="s">
        <v>1558</v>
      </c>
      <c r="F32" s="81">
        <v>5232</v>
      </c>
      <c r="G32" s="81">
        <v>5366</v>
      </c>
    </row>
    <row r="33" spans="1:9" ht="15">
      <c r="A33" s="33" t="s">
        <v>528</v>
      </c>
      <c r="E33" s="33" t="s">
        <v>528</v>
      </c>
      <c r="F33" s="261"/>
      <c r="G33" s="261"/>
    </row>
    <row r="35" spans="1:9">
      <c r="A35" s="876"/>
    </row>
    <row r="36" spans="1:9">
      <c r="A36" s="877"/>
    </row>
    <row r="37" spans="1:9">
      <c r="A37" s="611"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1010</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21" customWidth="1"/>
    <col min="2" max="2" width="14.28515625" style="821" bestFit="1" customWidth="1"/>
    <col min="3" max="3" width="12.5703125" style="821" customWidth="1"/>
    <col min="4" max="4" width="13.7109375" style="821" customWidth="1"/>
    <col min="5" max="16384" width="9.140625" style="821"/>
  </cols>
  <sheetData>
    <row r="1" spans="1:4">
      <c r="A1" s="148" t="s">
        <v>947</v>
      </c>
      <c r="B1" s="284"/>
      <c r="C1" s="284"/>
      <c r="D1" s="284"/>
    </row>
    <row r="2" spans="1:4">
      <c r="A2" s="522" t="s">
        <v>948</v>
      </c>
      <c r="B2" s="284"/>
      <c r="C2" s="284"/>
      <c r="D2" s="284"/>
    </row>
    <row r="3" spans="1:4">
      <c r="A3" s="284"/>
      <c r="B3" s="284"/>
      <c r="C3" s="284"/>
      <c r="D3" s="284"/>
    </row>
    <row r="4" spans="1:4">
      <c r="A4" s="284"/>
      <c r="B4" s="284"/>
      <c r="C4" s="284"/>
      <c r="D4" s="13" t="s">
        <v>1534</v>
      </c>
    </row>
    <row r="5" spans="1:4" ht="35.25" customHeight="1">
      <c r="A5" s="1193" t="s">
        <v>308</v>
      </c>
      <c r="B5" s="822" t="s">
        <v>949</v>
      </c>
      <c r="C5" s="1195" t="s">
        <v>346</v>
      </c>
      <c r="D5" s="1195"/>
    </row>
    <row r="6" spans="1:4" ht="22.5">
      <c r="A6" s="1194"/>
      <c r="B6" s="823" t="s">
        <v>1558</v>
      </c>
      <c r="C6" s="824" t="s">
        <v>347</v>
      </c>
      <c r="D6" s="824" t="s">
        <v>348</v>
      </c>
    </row>
    <row r="7" spans="1:4">
      <c r="A7" s="453" t="s">
        <v>950</v>
      </c>
      <c r="B7" s="454">
        <v>1046.5441767867806</v>
      </c>
      <c r="C7" s="455">
        <v>0.42116161956262693</v>
      </c>
      <c r="D7" s="454">
        <v>310.14364191386284</v>
      </c>
    </row>
    <row r="8" spans="1:4">
      <c r="A8" s="453" t="s">
        <v>993</v>
      </c>
      <c r="B8" s="454">
        <v>1505.9564921361737</v>
      </c>
      <c r="C8" s="455">
        <v>-4.8581449751415776E-2</v>
      </c>
      <c r="D8" s="454">
        <v>-76.897333598778815</v>
      </c>
    </row>
    <row r="9" spans="1:4">
      <c r="A9" s="453" t="s">
        <v>994</v>
      </c>
      <c r="B9" s="454">
        <v>322550.56671311968</v>
      </c>
      <c r="C9" s="455">
        <v>0.2567603411563924</v>
      </c>
      <c r="D9" s="454">
        <v>65898.159607140507</v>
      </c>
    </row>
    <row r="10" spans="1:4">
      <c r="A10" s="453" t="s">
        <v>951</v>
      </c>
      <c r="B10" s="454">
        <v>234.70593005507996</v>
      </c>
      <c r="C10" s="455">
        <v>26.523256979444</v>
      </c>
      <c r="D10" s="454">
        <v>226.17838078173733</v>
      </c>
    </row>
    <row r="11" spans="1:4">
      <c r="A11" s="453" t="s">
        <v>952</v>
      </c>
      <c r="B11" s="454">
        <v>314.3154051363727</v>
      </c>
      <c r="C11" s="455">
        <v>-0.75805459405773679</v>
      </c>
      <c r="D11" s="454">
        <v>-984.80165770787698</v>
      </c>
    </row>
    <row r="12" spans="1:4">
      <c r="A12" s="453" t="s">
        <v>995</v>
      </c>
      <c r="B12" s="454">
        <v>47445.907222775233</v>
      </c>
      <c r="C12" s="455">
        <v>2.2115365916934846</v>
      </c>
      <c r="D12" s="454">
        <v>32672.322719490348</v>
      </c>
    </row>
    <row r="13" spans="1:4" ht="22.5">
      <c r="A13" s="456" t="s">
        <v>996</v>
      </c>
      <c r="B13" s="454">
        <v>85.846880350388219</v>
      </c>
      <c r="C13" s="455">
        <v>-0.19160789290899863</v>
      </c>
      <c r="D13" s="454">
        <v>-20.347724467449719</v>
      </c>
    </row>
    <row r="14" spans="1:4">
      <c r="A14" s="825" t="s">
        <v>953</v>
      </c>
      <c r="B14" s="826">
        <v>373183.84282035968</v>
      </c>
      <c r="C14" s="827">
        <v>0.35624757789481176</v>
      </c>
      <c r="D14" s="826">
        <v>98024.757633552304</v>
      </c>
    </row>
    <row r="15" spans="1:4">
      <c r="A15" s="453" t="s">
        <v>997</v>
      </c>
      <c r="B15" s="454">
        <v>6.8138987324971794</v>
      </c>
      <c r="C15" s="455">
        <v>-0.99995593724441045</v>
      </c>
      <c r="D15" s="454">
        <v>-154633.96245139028</v>
      </c>
    </row>
    <row r="16" spans="1:4">
      <c r="A16" s="456" t="s">
        <v>998</v>
      </c>
      <c r="B16" s="454">
        <v>23250.492874112417</v>
      </c>
      <c r="C16" s="455">
        <v>0.70053166671970957</v>
      </c>
      <c r="D16" s="454">
        <v>9578.0083628641569</v>
      </c>
    </row>
    <row r="17" spans="1:4" ht="22.5">
      <c r="A17" s="456" t="s">
        <v>1000</v>
      </c>
      <c r="B17" s="454">
        <v>0</v>
      </c>
      <c r="C17" s="455">
        <v>0</v>
      </c>
      <c r="D17" s="454">
        <v>0</v>
      </c>
    </row>
    <row r="18" spans="1:4">
      <c r="A18" s="453" t="s">
        <v>1001</v>
      </c>
      <c r="B18" s="454">
        <v>0</v>
      </c>
      <c r="C18" s="455">
        <v>0</v>
      </c>
      <c r="D18" s="454">
        <v>0</v>
      </c>
    </row>
    <row r="19" spans="1:4">
      <c r="A19" s="453" t="s">
        <v>1002</v>
      </c>
      <c r="B19" s="454">
        <v>330439.26840135379</v>
      </c>
      <c r="C19" s="455">
        <v>0.38294425566433443</v>
      </c>
      <c r="D19" s="454">
        <v>91500.30390735947</v>
      </c>
    </row>
    <row r="20" spans="1:4">
      <c r="A20" s="453" t="s">
        <v>1003</v>
      </c>
      <c r="B20" s="454">
        <v>0</v>
      </c>
      <c r="C20" s="455">
        <v>-1</v>
      </c>
      <c r="D20" s="454">
        <v>-2262.6874855663946</v>
      </c>
    </row>
    <row r="21" spans="1:4">
      <c r="A21" s="453" t="s">
        <v>1004</v>
      </c>
      <c r="B21" s="454">
        <v>514.9349897139823</v>
      </c>
      <c r="C21" s="455">
        <v>-0.36725839420770534</v>
      </c>
      <c r="D21" s="454">
        <v>-298.88061052491861</v>
      </c>
    </row>
    <row r="22" spans="1:4">
      <c r="A22" s="453" t="s">
        <v>1005</v>
      </c>
      <c r="B22" s="454">
        <v>0</v>
      </c>
      <c r="C22" s="455">
        <v>-1</v>
      </c>
      <c r="D22" s="454">
        <v>-9.3479461145397842</v>
      </c>
    </row>
    <row r="23" spans="1:4">
      <c r="A23" s="456" t="s">
        <v>1006</v>
      </c>
      <c r="B23" s="454">
        <v>477.82751741986857</v>
      </c>
      <c r="C23" s="455">
        <v>-0.15482851431612676</v>
      </c>
      <c r="D23" s="454">
        <v>-87.534099143937866</v>
      </c>
    </row>
    <row r="24" spans="1:4" ht="22.5">
      <c r="A24" s="456" t="s">
        <v>1007</v>
      </c>
      <c r="B24" s="454">
        <v>18501.319037759637</v>
      </c>
      <c r="C24" s="455">
        <v>-2.0908956307544212E-2</v>
      </c>
      <c r="D24" s="454">
        <v>-395.10449399429325</v>
      </c>
    </row>
    <row r="25" spans="1:4">
      <c r="A25" s="825" t="s">
        <v>954</v>
      </c>
      <c r="B25" s="826">
        <v>373183.84282035968</v>
      </c>
      <c r="C25" s="827">
        <v>0.35624757790135364</v>
      </c>
      <c r="D25" s="826">
        <v>98024.757634879526</v>
      </c>
    </row>
    <row r="26" spans="1:4">
      <c r="A26" s="453" t="s">
        <v>1024</v>
      </c>
      <c r="B26" s="454">
        <v>6.8138987324971794</v>
      </c>
      <c r="C26" s="455">
        <v>-0.99995593724441045</v>
      </c>
      <c r="D26" s="454">
        <v>-154633.96245139028</v>
      </c>
    </row>
    <row r="27" spans="1:4">
      <c r="A27" s="33" t="s">
        <v>533</v>
      </c>
      <c r="B27" s="828"/>
      <c r="C27" s="828"/>
      <c r="D27" s="829"/>
    </row>
    <row r="28" spans="1:4">
      <c r="A28" s="876"/>
      <c r="B28" s="828"/>
      <c r="C28" s="828"/>
      <c r="D28" s="829"/>
    </row>
    <row r="29" spans="1:4">
      <c r="A29" s="877"/>
      <c r="B29" s="831"/>
      <c r="C29" s="831"/>
      <c r="D29" s="829"/>
    </row>
    <row r="30" spans="1:4">
      <c r="A30" s="877"/>
      <c r="B30" s="831"/>
      <c r="C30" s="831"/>
      <c r="D30" s="829"/>
    </row>
    <row r="31" spans="1:4">
      <c r="A31" s="148" t="s">
        <v>1013</v>
      </c>
      <c r="B31" s="831"/>
      <c r="C31" s="831"/>
      <c r="D31" s="829"/>
    </row>
    <row r="32" spans="1:4">
      <c r="A32" s="522" t="s">
        <v>1014</v>
      </c>
      <c r="B32" s="831"/>
      <c r="C32" s="831"/>
      <c r="D32" s="829"/>
    </row>
    <row r="33" spans="1:6">
      <c r="A33" s="830"/>
      <c r="B33" s="831"/>
      <c r="C33" s="831"/>
      <c r="D33" s="829"/>
    </row>
    <row r="34" spans="1:6">
      <c r="A34" s="832"/>
      <c r="B34" s="284"/>
      <c r="C34" s="284"/>
      <c r="D34" s="13" t="s">
        <v>1534</v>
      </c>
    </row>
    <row r="35" spans="1:6" ht="40.5" customHeight="1">
      <c r="A35" s="1193" t="s">
        <v>308</v>
      </c>
      <c r="B35" s="822" t="s">
        <v>309</v>
      </c>
      <c r="C35" s="1195" t="s">
        <v>366</v>
      </c>
      <c r="D35" s="1195"/>
    </row>
    <row r="36" spans="1:6" ht="24">
      <c r="A36" s="1196"/>
      <c r="B36" s="823" t="s">
        <v>1559</v>
      </c>
      <c r="C36" s="824" t="s">
        <v>347</v>
      </c>
      <c r="D36" s="824" t="s">
        <v>348</v>
      </c>
    </row>
    <row r="37" spans="1:6" ht="45">
      <c r="A37" s="79" t="s">
        <v>981</v>
      </c>
      <c r="B37" s="454">
        <v>118533.41562147455</v>
      </c>
      <c r="C37" s="455">
        <v>3.1873798247943182E-2</v>
      </c>
      <c r="D37" s="454">
        <v>3661.4072201207837</v>
      </c>
    </row>
    <row r="38" spans="1:6">
      <c r="A38" s="79" t="s">
        <v>982</v>
      </c>
      <c r="B38" s="454">
        <v>61257.09938283894</v>
      </c>
      <c r="C38" s="455">
        <v>1.6421681224021603</v>
      </c>
      <c r="D38" s="454">
        <v>38072.693037361467</v>
      </c>
    </row>
    <row r="39" spans="1:6">
      <c r="A39" s="79" t="s">
        <v>983</v>
      </c>
      <c r="B39" s="454">
        <v>0</v>
      </c>
      <c r="C39" s="455">
        <v>0</v>
      </c>
      <c r="D39" s="454">
        <v>0</v>
      </c>
    </row>
    <row r="40" spans="1:6">
      <c r="A40" s="79" t="s">
        <v>984</v>
      </c>
      <c r="B40" s="454">
        <v>54.753253699648283</v>
      </c>
      <c r="C40" s="455">
        <v>-0.80075040412751486</v>
      </c>
      <c r="D40" s="454">
        <v>-220.04405999070934</v>
      </c>
    </row>
    <row r="41" spans="1:6" ht="22.5">
      <c r="A41" s="79" t="s">
        <v>985</v>
      </c>
      <c r="B41" s="512">
        <v>-127153.91231800383</v>
      </c>
      <c r="C41" s="833">
        <v>0.12476276686558474</v>
      </c>
      <c r="D41" s="512">
        <v>-14104.37328289865</v>
      </c>
    </row>
    <row r="42" spans="1:6">
      <c r="A42" s="79" t="s">
        <v>986</v>
      </c>
      <c r="B42" s="512">
        <v>-6207.0014891499095</v>
      </c>
      <c r="C42" s="833">
        <v>1.3234479361336426</v>
      </c>
      <c r="D42" s="512">
        <v>-3535.5400836153685</v>
      </c>
    </row>
    <row r="43" spans="1:6">
      <c r="A43" s="79" t="s">
        <v>987</v>
      </c>
      <c r="B43" s="512">
        <v>-49035.447409914384</v>
      </c>
      <c r="C43" s="833">
        <v>1.2846323430365316</v>
      </c>
      <c r="D43" s="512">
        <v>-27572.279579268692</v>
      </c>
    </row>
    <row r="44" spans="1:6">
      <c r="A44" s="79" t="s">
        <v>988</v>
      </c>
      <c r="B44" s="512">
        <v>-8388.9201393589483</v>
      </c>
      <c r="C44" s="833">
        <v>24.111997066766985</v>
      </c>
      <c r="D44" s="512">
        <v>-8054.8598845311553</v>
      </c>
    </row>
    <row r="45" spans="1:6" ht="22.5">
      <c r="A45" s="79" t="s">
        <v>989</v>
      </c>
      <c r="B45" s="512">
        <v>-10940.013098413961</v>
      </c>
      <c r="C45" s="833">
        <v>-14.45662320993384</v>
      </c>
      <c r="D45" s="512">
        <v>-11752.996632822349</v>
      </c>
      <c r="E45" s="983"/>
      <c r="F45" s="983"/>
    </row>
    <row r="46" spans="1:6">
      <c r="A46" s="79" t="s">
        <v>990</v>
      </c>
      <c r="B46" s="512">
        <v>-8.5381578074192035</v>
      </c>
      <c r="C46" s="833">
        <v>-0.96236780683609335</v>
      </c>
      <c r="D46" s="512">
        <v>218.34624858982016</v>
      </c>
    </row>
    <row r="47" spans="1:6" ht="22.5">
      <c r="A47" s="79" t="s">
        <v>991</v>
      </c>
      <c r="B47" s="512">
        <v>-10948.551256221381</v>
      </c>
      <c r="C47" s="833">
        <v>-19.680374586759527</v>
      </c>
      <c r="D47" s="512">
        <v>-11534.650384232529</v>
      </c>
    </row>
    <row r="48" spans="1:6">
      <c r="A48" s="79" t="s">
        <v>992</v>
      </c>
      <c r="B48" s="512">
        <v>-47.948684053354569</v>
      </c>
      <c r="C48" s="833">
        <v>-0.4453553792640137</v>
      </c>
      <c r="D48" s="512">
        <v>38.500696794744179</v>
      </c>
    </row>
    <row r="49" spans="1:5" ht="21.75">
      <c r="A49" s="834" t="s">
        <v>999</v>
      </c>
      <c r="B49" s="835">
        <v>-10996.499940274734</v>
      </c>
      <c r="C49" s="836">
        <v>-23.008416901462507</v>
      </c>
      <c r="D49" s="835">
        <v>-11496.149687437784</v>
      </c>
    </row>
    <row r="50" spans="1:5">
      <c r="A50" s="33" t="s">
        <v>533</v>
      </c>
    </row>
    <row r="51" spans="1:5">
      <c r="A51" s="876"/>
    </row>
    <row r="52" spans="1:5">
      <c r="A52" s="877"/>
    </row>
    <row r="54" spans="1:5">
      <c r="A54" s="611" t="s">
        <v>81</v>
      </c>
    </row>
    <row r="56" spans="1:5">
      <c r="E56" s="61" t="s">
        <v>1071</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58"/>
  <sheetViews>
    <sheetView showGridLines="0" zoomScaleNormal="100" workbookViewId="0"/>
  </sheetViews>
  <sheetFormatPr defaultColWidth="9.140625" defaultRowHeight="14.25"/>
  <cols>
    <col min="1" max="1" width="57.140625" style="821" customWidth="1"/>
    <col min="2" max="2" width="13.140625" style="821" customWidth="1"/>
    <col min="3" max="3" width="13.42578125" style="821" customWidth="1"/>
    <col min="4" max="4" width="12.85546875" style="821" customWidth="1"/>
    <col min="5" max="5" width="12.7109375" style="821" bestFit="1" customWidth="1"/>
    <col min="6" max="6" width="15.7109375" style="821" bestFit="1" customWidth="1"/>
    <col min="7" max="16384" width="9.140625" style="821"/>
  </cols>
  <sheetData>
    <row r="1" spans="1:8">
      <c r="A1" s="837" t="s">
        <v>1016</v>
      </c>
      <c r="B1" s="838"/>
      <c r="C1" s="838"/>
      <c r="D1" s="839"/>
      <c r="E1" s="697" t="s">
        <v>1548</v>
      </c>
    </row>
    <row r="2" spans="1:8">
      <c r="A2" s="522" t="s">
        <v>1017</v>
      </c>
      <c r="B2" s="839"/>
      <c r="C2" s="839"/>
      <c r="D2" s="839"/>
      <c r="E2" s="527" t="s">
        <v>1549</v>
      </c>
    </row>
    <row r="3" spans="1:8">
      <c r="A3" s="839"/>
      <c r="B3" s="839"/>
      <c r="C3" s="13" t="s">
        <v>1534</v>
      </c>
      <c r="D3" s="839"/>
    </row>
    <row r="4" spans="1:8" ht="24">
      <c r="A4" s="822" t="s">
        <v>416</v>
      </c>
      <c r="B4" s="851" t="s">
        <v>955</v>
      </c>
      <c r="C4" s="851" t="s">
        <v>956</v>
      </c>
      <c r="D4" s="839"/>
      <c r="E4" s="1081"/>
      <c r="F4" s="1083"/>
      <c r="G4" s="1083"/>
      <c r="H4" s="1084"/>
    </row>
    <row r="5" spans="1:8" ht="15">
      <c r="A5" s="866" t="s">
        <v>1015</v>
      </c>
      <c r="B5" s="849">
        <v>14024.557498175063</v>
      </c>
      <c r="C5" s="850">
        <v>4.2421527282361461E-2</v>
      </c>
      <c r="D5" s="1087"/>
      <c r="E5" s="1081"/>
      <c r="F5" s="1082"/>
      <c r="G5" s="1082"/>
      <c r="H5" s="1083"/>
    </row>
    <row r="6" spans="1:8" ht="15">
      <c r="A6" s="79" t="s">
        <v>957</v>
      </c>
      <c r="B6" s="849">
        <v>0</v>
      </c>
      <c r="C6" s="850">
        <v>0</v>
      </c>
      <c r="D6" s="1087"/>
      <c r="E6" s="1081"/>
      <c r="F6" s="1082"/>
      <c r="G6" s="1082"/>
      <c r="H6" s="1083"/>
    </row>
    <row r="7" spans="1:8" ht="15">
      <c r="A7" s="79" t="s">
        <v>961</v>
      </c>
      <c r="B7" s="849">
        <v>0</v>
      </c>
      <c r="C7" s="850">
        <v>0</v>
      </c>
      <c r="D7" s="1087"/>
      <c r="E7" s="1081"/>
      <c r="F7" s="1082"/>
      <c r="G7" s="1082"/>
      <c r="H7" s="1083"/>
    </row>
    <row r="8" spans="1:8" ht="15">
      <c r="A8" s="79" t="s">
        <v>958</v>
      </c>
      <c r="B8" s="849">
        <v>264772.82726657373</v>
      </c>
      <c r="C8" s="850">
        <v>0.80088571186495561</v>
      </c>
      <c r="D8" s="1087"/>
      <c r="E8" s="43"/>
      <c r="F8" s="1082"/>
      <c r="G8" s="1082"/>
      <c r="H8" s="1084"/>
    </row>
    <row r="9" spans="1:8" ht="15">
      <c r="A9" s="79" t="s">
        <v>959</v>
      </c>
      <c r="B9" s="849">
        <v>162.10115601566127</v>
      </c>
      <c r="C9" s="850">
        <v>4.9032410564935948E-4</v>
      </c>
      <c r="D9" s="1087"/>
      <c r="E9" s="1081"/>
      <c r="F9" s="1082"/>
      <c r="G9" s="1082"/>
      <c r="H9" s="1083"/>
    </row>
    <row r="10" spans="1:8" ht="15">
      <c r="A10" s="79" t="s">
        <v>960</v>
      </c>
      <c r="B10" s="849">
        <v>20726.441790430687</v>
      </c>
      <c r="C10" s="850">
        <v>6.2693408757705446E-2</v>
      </c>
      <c r="D10" s="1087"/>
      <c r="E10" s="1081"/>
      <c r="F10" s="1082"/>
      <c r="G10" s="1082"/>
      <c r="H10" s="1083"/>
    </row>
    <row r="11" spans="1:8" ht="15">
      <c r="A11" s="79" t="s">
        <v>962</v>
      </c>
      <c r="B11" s="849">
        <v>0</v>
      </c>
      <c r="C11" s="850">
        <v>0</v>
      </c>
      <c r="D11" s="1087"/>
      <c r="E11" s="1081"/>
      <c r="F11" s="1082"/>
      <c r="G11" s="1082"/>
      <c r="H11" s="1083"/>
    </row>
    <row r="12" spans="1:8" ht="15">
      <c r="A12" s="848" t="s">
        <v>967</v>
      </c>
      <c r="B12" s="849">
        <v>15117.636884995687</v>
      </c>
      <c r="C12" s="850">
        <v>4.5727877378315074E-2</v>
      </c>
      <c r="D12" s="1087"/>
      <c r="E12" s="1081"/>
      <c r="F12" s="1082"/>
      <c r="G12" s="1082"/>
      <c r="H12" s="1083"/>
    </row>
    <row r="13" spans="1:8" ht="15">
      <c r="A13" s="79" t="s">
        <v>963</v>
      </c>
      <c r="B13" s="849">
        <v>15796.449043732166</v>
      </c>
      <c r="C13" s="850">
        <v>4.7781150611013165E-2</v>
      </c>
      <c r="D13" s="1087"/>
      <c r="E13" s="43"/>
      <c r="F13" s="1082"/>
      <c r="G13" s="1082"/>
      <c r="H13" s="1084"/>
    </row>
    <row r="14" spans="1:8" ht="21.75">
      <c r="A14" s="867" t="s">
        <v>1035</v>
      </c>
      <c r="B14" s="868">
        <v>330600.01363992295</v>
      </c>
      <c r="C14" s="869">
        <v>0.99999999999999989</v>
      </c>
      <c r="D14" s="1087"/>
      <c r="E14" s="1081"/>
      <c r="F14" s="1082"/>
      <c r="G14" s="1082"/>
      <c r="H14" s="1083"/>
    </row>
    <row r="15" spans="1:8">
      <c r="A15" s="33" t="s">
        <v>533</v>
      </c>
      <c r="B15" s="839"/>
      <c r="C15" s="839"/>
      <c r="D15" s="1087"/>
    </row>
    <row r="16" spans="1:8">
      <c r="A16" s="876"/>
      <c r="B16" s="839"/>
      <c r="C16" s="839"/>
      <c r="D16" s="839"/>
    </row>
    <row r="17" spans="1:5">
      <c r="A17" s="877"/>
      <c r="B17" s="839"/>
      <c r="C17" s="839"/>
      <c r="D17" s="839"/>
    </row>
    <row r="18" spans="1:5">
      <c r="A18" s="877"/>
      <c r="B18" s="839"/>
      <c r="C18" s="839"/>
      <c r="D18" s="839"/>
    </row>
    <row r="19" spans="1:5">
      <c r="A19" s="840" t="s">
        <v>1018</v>
      </c>
      <c r="B19" s="839"/>
      <c r="C19" s="839"/>
      <c r="E19" s="697" t="s">
        <v>1548</v>
      </c>
    </row>
    <row r="20" spans="1:5">
      <c r="A20" s="522" t="s">
        <v>1019</v>
      </c>
      <c r="B20" s="839"/>
      <c r="C20" s="839"/>
      <c r="E20" s="527" t="s">
        <v>1549</v>
      </c>
    </row>
    <row r="21" spans="1:5">
      <c r="A21" s="839"/>
      <c r="B21" s="13" t="s">
        <v>1534</v>
      </c>
      <c r="C21" s="839"/>
      <c r="D21" s="839"/>
    </row>
    <row r="22" spans="1:5" ht="24">
      <c r="A22" s="854" t="s">
        <v>972</v>
      </c>
      <c r="B22" s="855" t="s">
        <v>973</v>
      </c>
      <c r="C22" s="839"/>
      <c r="D22" s="839"/>
    </row>
    <row r="23" spans="1:5">
      <c r="A23" s="841" t="s">
        <v>964</v>
      </c>
      <c r="B23" s="842">
        <v>13066.38829915721</v>
      </c>
      <c r="C23" s="839"/>
      <c r="D23" s="839"/>
    </row>
    <row r="24" spans="1:5">
      <c r="A24" s="841" t="s">
        <v>965</v>
      </c>
      <c r="B24" s="842">
        <v>22203.948697325628</v>
      </c>
      <c r="C24" s="839"/>
      <c r="D24" s="839"/>
    </row>
    <row r="25" spans="1:5" ht="21.75">
      <c r="A25" s="852" t="s">
        <v>1038</v>
      </c>
      <c r="B25" s="844">
        <v>9137.5603981684253</v>
      </c>
      <c r="C25" s="839"/>
      <c r="D25" s="839"/>
    </row>
    <row r="26" spans="1:5">
      <c r="A26" s="841" t="s">
        <v>966</v>
      </c>
      <c r="B26" s="842">
        <v>4355.4627659433272</v>
      </c>
      <c r="C26" s="839"/>
      <c r="D26" s="839"/>
    </row>
    <row r="27" spans="1:5">
      <c r="A27" s="841" t="s">
        <v>976</v>
      </c>
      <c r="B27" s="842">
        <v>22203.948697325628</v>
      </c>
      <c r="C27" s="839"/>
      <c r="D27" s="839"/>
    </row>
    <row r="28" spans="1:5" ht="32.25">
      <c r="A28" s="852" t="s">
        <v>968</v>
      </c>
      <c r="B28" s="844">
        <v>17848.485931382307</v>
      </c>
      <c r="C28" s="839"/>
      <c r="D28" s="839"/>
    </row>
    <row r="29" spans="1:5" ht="22.5">
      <c r="A29" s="853" t="s">
        <v>969</v>
      </c>
      <c r="B29" s="842">
        <v>6131.7937487557238</v>
      </c>
      <c r="C29" s="839"/>
      <c r="D29" s="839"/>
    </row>
    <row r="30" spans="1:5">
      <c r="A30" s="841" t="s">
        <v>976</v>
      </c>
      <c r="B30" s="842">
        <v>22203.948697325628</v>
      </c>
      <c r="C30" s="839"/>
      <c r="D30" s="839"/>
    </row>
    <row r="31" spans="1:5" ht="32.25">
      <c r="A31" s="852" t="s">
        <v>970</v>
      </c>
      <c r="B31" s="844">
        <v>16072.154948569911</v>
      </c>
      <c r="C31" s="839"/>
      <c r="D31" s="839"/>
    </row>
    <row r="32" spans="1:5">
      <c r="A32" s="33" t="s">
        <v>533</v>
      </c>
      <c r="B32" s="839"/>
      <c r="C32" s="839"/>
      <c r="D32" s="839"/>
    </row>
    <row r="33" spans="1:4">
      <c r="A33" s="56" t="s">
        <v>1039</v>
      </c>
      <c r="B33" s="839"/>
      <c r="C33" s="839"/>
      <c r="D33" s="839"/>
    </row>
    <row r="34" spans="1:4">
      <c r="A34" s="876"/>
      <c r="B34" s="839"/>
      <c r="C34" s="839"/>
      <c r="D34" s="839"/>
    </row>
    <row r="35" spans="1:4">
      <c r="A35" s="877"/>
    </row>
    <row r="36" spans="1:4">
      <c r="A36" s="877"/>
    </row>
    <row r="37" spans="1:4">
      <c r="A37" s="840" t="s">
        <v>1020</v>
      </c>
      <c r="B37" s="839"/>
      <c r="C37" s="839"/>
      <c r="D37" s="839"/>
    </row>
    <row r="38" spans="1:4">
      <c r="A38" s="522" t="s">
        <v>1021</v>
      </c>
      <c r="B38" s="839"/>
      <c r="C38" s="839"/>
      <c r="D38" s="839"/>
    </row>
    <row r="39" spans="1:4">
      <c r="A39" s="839"/>
      <c r="C39" s="839"/>
      <c r="D39" s="13" t="s">
        <v>1534</v>
      </c>
    </row>
    <row r="40" spans="1:4" ht="78.75" customHeight="1">
      <c r="A40" s="863" t="s">
        <v>974</v>
      </c>
      <c r="B40" s="863" t="s">
        <v>949</v>
      </c>
      <c r="C40" s="1195" t="s">
        <v>346</v>
      </c>
      <c r="D40" s="1195"/>
    </row>
    <row r="41" spans="1:4" ht="22.5">
      <c r="A41" s="864"/>
      <c r="B41" s="878" t="s">
        <v>1558</v>
      </c>
      <c r="C41" s="865" t="s">
        <v>347</v>
      </c>
      <c r="D41" s="865" t="s">
        <v>348</v>
      </c>
    </row>
    <row r="42" spans="1:4">
      <c r="A42" s="841" t="s">
        <v>975</v>
      </c>
      <c r="B42" s="842">
        <v>1548.4789262724798</v>
      </c>
      <c r="C42" s="845">
        <v>0.30645825499786539</v>
      </c>
      <c r="D42" s="842">
        <v>363.22947773574896</v>
      </c>
    </row>
    <row r="43" spans="1:4">
      <c r="A43" s="841" t="s">
        <v>977</v>
      </c>
      <c r="B43" s="842">
        <v>393.19466321587362</v>
      </c>
      <c r="C43" s="845">
        <v>3.8435863260446679E-2</v>
      </c>
      <c r="D43" s="842">
        <v>14.553403676421711</v>
      </c>
    </row>
    <row r="44" spans="1:4">
      <c r="A44" s="841" t="s">
        <v>978</v>
      </c>
      <c r="B44" s="842">
        <v>256480.32417413231</v>
      </c>
      <c r="C44" s="845">
        <v>0.47173256484999015</v>
      </c>
      <c r="D44" s="842">
        <v>82209.311695533892</v>
      </c>
    </row>
    <row r="45" spans="1:4">
      <c r="A45" s="841" t="s">
        <v>979</v>
      </c>
      <c r="B45" s="842">
        <v>22032.731058464393</v>
      </c>
      <c r="C45" s="845">
        <v>6.1370399283521282E-2</v>
      </c>
      <c r="D45" s="842">
        <v>1273.9732550268757</v>
      </c>
    </row>
    <row r="46" spans="1:4">
      <c r="A46" s="841" t="s">
        <v>980</v>
      </c>
      <c r="B46" s="842">
        <v>46168.905796005041</v>
      </c>
      <c r="C46" s="845">
        <v>0.38559070461133205</v>
      </c>
      <c r="D46" s="842">
        <v>12848.167108633619</v>
      </c>
    </row>
    <row r="47" spans="1:4">
      <c r="A47" s="843" t="s">
        <v>1008</v>
      </c>
      <c r="B47" s="846">
        <v>326623.63461809012</v>
      </c>
      <c r="C47" s="847">
        <v>0.42063148317924903</v>
      </c>
      <c r="D47" s="846">
        <v>96709.234940606548</v>
      </c>
    </row>
    <row r="48" spans="1:4">
      <c r="A48" s="33" t="s">
        <v>533</v>
      </c>
    </row>
    <row r="49" spans="1:5">
      <c r="E49" s="821" t="s">
        <v>971</v>
      </c>
    </row>
    <row r="50" spans="1:5">
      <c r="A50" s="876"/>
    </row>
    <row r="51" spans="1:5">
      <c r="A51" s="877"/>
    </row>
    <row r="54" spans="1:5">
      <c r="A54" s="611" t="s">
        <v>81</v>
      </c>
    </row>
    <row r="58" spans="1:5">
      <c r="E58" s="61" t="s">
        <v>1072</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S115"/>
  <sheetViews>
    <sheetView showGridLines="0" zoomScaleNormal="100" workbookViewId="0"/>
  </sheetViews>
  <sheetFormatPr defaultRowHeight="15"/>
  <cols>
    <col min="1" max="1" width="29.140625" customWidth="1"/>
    <col min="2" max="2" width="23.28515625" style="261" bestFit="1" customWidth="1"/>
    <col min="3" max="4" width="10" customWidth="1"/>
    <col min="5" max="5" width="10.5703125" customWidth="1"/>
    <col min="6" max="9" width="10" customWidth="1"/>
    <col min="10" max="10" width="11" customWidth="1"/>
    <col min="11" max="14" width="10" customWidth="1"/>
    <col min="15" max="15" width="10.42578125" bestFit="1" customWidth="1"/>
    <col min="16" max="16" width="7.7109375" bestFit="1" customWidth="1"/>
    <col min="17" max="17" width="11.42578125" customWidth="1"/>
  </cols>
  <sheetData>
    <row r="1" spans="1:19" ht="18">
      <c r="A1" s="594" t="s">
        <v>87</v>
      </c>
      <c r="B1" s="594"/>
      <c r="C1" s="543"/>
      <c r="D1" s="543"/>
      <c r="E1" s="197"/>
      <c r="F1" s="197"/>
      <c r="G1" s="197"/>
      <c r="H1" s="197"/>
      <c r="I1" s="197"/>
      <c r="J1" s="197"/>
      <c r="K1" s="197"/>
      <c r="L1" s="197"/>
      <c r="M1" s="197"/>
      <c r="N1" s="197"/>
      <c r="O1" s="197"/>
      <c r="P1" s="197"/>
      <c r="Q1" s="197"/>
    </row>
    <row r="2" spans="1:19" ht="18">
      <c r="A2" s="595" t="s">
        <v>88</v>
      </c>
      <c r="B2" s="595"/>
      <c r="C2" s="543"/>
      <c r="D2" s="543"/>
      <c r="E2" s="197"/>
      <c r="F2" s="197"/>
      <c r="G2" s="197"/>
      <c r="H2" s="197"/>
      <c r="I2" s="197"/>
      <c r="J2" s="197"/>
      <c r="K2" s="197"/>
      <c r="L2" s="197"/>
      <c r="M2" s="197"/>
      <c r="N2" s="197"/>
      <c r="O2" s="197"/>
      <c r="P2" s="197"/>
      <c r="Q2" s="197"/>
    </row>
    <row r="3" spans="1:19" s="261" customFormat="1" ht="18">
      <c r="A3" s="544"/>
      <c r="B3" s="544"/>
      <c r="C3" s="543"/>
      <c r="D3" s="543"/>
      <c r="E3" s="197"/>
      <c r="F3" s="197"/>
      <c r="G3" s="197"/>
      <c r="H3" s="197"/>
      <c r="I3" s="197"/>
      <c r="J3" s="197"/>
      <c r="K3" s="197"/>
      <c r="L3" s="197"/>
      <c r="M3" s="197"/>
      <c r="N3" s="197"/>
      <c r="O3" s="197"/>
      <c r="P3" s="197"/>
      <c r="Q3" s="197"/>
    </row>
    <row r="4" spans="1:19" ht="12.6" customHeight="1">
      <c r="A4" s="148" t="s">
        <v>1598</v>
      </c>
      <c r="B4" s="148"/>
    </row>
    <row r="5" spans="1:19" ht="12.75" customHeight="1">
      <c r="A5" s="522" t="s">
        <v>1599</v>
      </c>
      <c r="B5" s="522"/>
      <c r="I5" s="52"/>
      <c r="K5" s="52"/>
    </row>
    <row r="6" spans="1:19" ht="12.75" customHeight="1">
      <c r="N6" s="988"/>
      <c r="O6" s="988"/>
      <c r="P6" s="988"/>
      <c r="Q6" s="24" t="s">
        <v>1560</v>
      </c>
    </row>
    <row r="7" spans="1:19" ht="24" customHeight="1">
      <c r="A7" s="962"/>
      <c r="B7" s="961"/>
      <c r="C7" s="1197" t="s">
        <v>522</v>
      </c>
      <c r="D7" s="1197"/>
      <c r="E7" s="1197"/>
      <c r="F7" s="1197"/>
      <c r="G7" s="1197"/>
      <c r="H7" s="1197" t="s">
        <v>523</v>
      </c>
      <c r="I7" s="1197"/>
      <c r="J7" s="1197"/>
      <c r="K7" s="1197"/>
      <c r="L7" s="1197"/>
      <c r="M7" s="1197" t="s">
        <v>524</v>
      </c>
      <c r="N7" s="1197"/>
      <c r="O7" s="1197"/>
      <c r="P7" s="1197"/>
      <c r="Q7" s="1197"/>
    </row>
    <row r="8" spans="1:19" ht="48" customHeight="1">
      <c r="A8" s="961" t="s">
        <v>1408</v>
      </c>
      <c r="B8" s="961" t="s">
        <v>1409</v>
      </c>
      <c r="C8" s="1198" t="s">
        <v>1600</v>
      </c>
      <c r="D8" s="1198"/>
      <c r="E8" s="1198"/>
      <c r="F8" s="1198" t="s">
        <v>525</v>
      </c>
      <c r="G8" s="1198"/>
      <c r="H8" s="1198" t="s">
        <v>1600</v>
      </c>
      <c r="I8" s="1198"/>
      <c r="J8" s="1198"/>
      <c r="K8" s="1198" t="s">
        <v>526</v>
      </c>
      <c r="L8" s="1198"/>
      <c r="M8" s="1198" t="s">
        <v>1600</v>
      </c>
      <c r="N8" s="1198"/>
      <c r="O8" s="1198"/>
      <c r="P8" s="1198" t="s">
        <v>526</v>
      </c>
      <c r="Q8" s="1198"/>
    </row>
    <row r="9" spans="1:19" ht="48">
      <c r="A9" s="962"/>
      <c r="B9" s="961"/>
      <c r="C9" s="800" t="s">
        <v>1601</v>
      </c>
      <c r="D9" s="800" t="s">
        <v>1602</v>
      </c>
      <c r="E9" s="381" t="s">
        <v>1603</v>
      </c>
      <c r="F9" s="800" t="s">
        <v>1601</v>
      </c>
      <c r="G9" s="800" t="s">
        <v>1602</v>
      </c>
      <c r="H9" s="800" t="s">
        <v>1601</v>
      </c>
      <c r="I9" s="800" t="s">
        <v>1602</v>
      </c>
      <c r="J9" s="1091" t="s">
        <v>1603</v>
      </c>
      <c r="K9" s="800" t="s">
        <v>1601</v>
      </c>
      <c r="L9" s="800" t="s">
        <v>1602</v>
      </c>
      <c r="M9" s="800" t="s">
        <v>1601</v>
      </c>
      <c r="N9" s="800" t="s">
        <v>1602</v>
      </c>
      <c r="O9" s="1091" t="s">
        <v>1603</v>
      </c>
      <c r="P9" s="800" t="s">
        <v>1601</v>
      </c>
      <c r="Q9" s="800" t="s">
        <v>1602</v>
      </c>
    </row>
    <row r="10" spans="1:19">
      <c r="A10" s="83" t="s">
        <v>1375</v>
      </c>
      <c r="B10" s="83" t="s">
        <v>1393</v>
      </c>
      <c r="C10" s="84">
        <v>26319.979804897474</v>
      </c>
      <c r="D10" s="84">
        <v>28720.101139999999</v>
      </c>
      <c r="E10" s="85">
        <v>109.11900902999905</v>
      </c>
      <c r="F10" s="86">
        <v>0.11123374755884323</v>
      </c>
      <c r="G10" s="87">
        <v>0.13668175009080061</v>
      </c>
      <c r="H10" s="84">
        <v>0</v>
      </c>
      <c r="I10" s="84">
        <v>0</v>
      </c>
      <c r="J10" s="85" t="s">
        <v>139</v>
      </c>
      <c r="K10" s="86">
        <v>0</v>
      </c>
      <c r="L10" s="87">
        <v>0</v>
      </c>
      <c r="M10" s="84">
        <v>26319.979804897474</v>
      </c>
      <c r="N10" s="84">
        <v>28720.101139999999</v>
      </c>
      <c r="O10" s="88">
        <v>109.11900902999905</v>
      </c>
      <c r="P10" s="89">
        <v>8.8485560103420582E-2</v>
      </c>
      <c r="Q10" s="87">
        <v>0.11120980577036325</v>
      </c>
      <c r="R10" s="63"/>
    </row>
    <row r="11" spans="1:19">
      <c r="A11" s="83" t="s">
        <v>1376</v>
      </c>
      <c r="B11" s="83" t="s">
        <v>1394</v>
      </c>
      <c r="C11" s="84">
        <v>2309.9241874046052</v>
      </c>
      <c r="D11" s="84">
        <v>2511.7280699999997</v>
      </c>
      <c r="E11" s="85">
        <v>108.73638553575813</v>
      </c>
      <c r="F11" s="86">
        <v>9.7622234457041528E-3</v>
      </c>
      <c r="G11" s="87">
        <v>1.1953557777749138E-2</v>
      </c>
      <c r="H11" s="84">
        <v>6729.9295812595392</v>
      </c>
      <c r="I11" s="84">
        <v>6757.9014400000005</v>
      </c>
      <c r="J11" s="85">
        <v>100.41563375073572</v>
      </c>
      <c r="K11" s="86">
        <v>0.11063362519325765</v>
      </c>
      <c r="L11" s="87">
        <v>0.14041626118005626</v>
      </c>
      <c r="M11" s="84">
        <v>9039.8537686641448</v>
      </c>
      <c r="N11" s="84">
        <v>9269.6295100000007</v>
      </c>
      <c r="O11" s="88">
        <v>102.54180816654748</v>
      </c>
      <c r="P11" s="89">
        <v>3.0391228637053284E-2</v>
      </c>
      <c r="Q11" s="87">
        <v>3.5893804563751186E-2</v>
      </c>
      <c r="R11" s="63"/>
      <c r="S11" s="261"/>
    </row>
    <row r="12" spans="1:19">
      <c r="A12" s="83" t="s">
        <v>1377</v>
      </c>
      <c r="B12" s="83" t="s">
        <v>1395</v>
      </c>
      <c r="C12" s="84">
        <v>29368.616890304598</v>
      </c>
      <c r="D12" s="84">
        <v>20497.208579999999</v>
      </c>
      <c r="E12" s="85">
        <v>69.792897147862291</v>
      </c>
      <c r="F12" s="86">
        <v>0.12411792644007488</v>
      </c>
      <c r="G12" s="87">
        <v>9.754820594237551E-2</v>
      </c>
      <c r="H12" s="84">
        <v>7658.084975778087</v>
      </c>
      <c r="I12" s="84">
        <v>6320.9702300000008</v>
      </c>
      <c r="J12" s="85">
        <v>82.539828821340137</v>
      </c>
      <c r="K12" s="86">
        <v>0.12589161486438391</v>
      </c>
      <c r="L12" s="87">
        <v>0.13133766667171759</v>
      </c>
      <c r="M12" s="84">
        <v>37026.70186608268</v>
      </c>
      <c r="N12" s="84">
        <v>26818.178809999998</v>
      </c>
      <c r="O12" s="88">
        <v>72.429294153703907</v>
      </c>
      <c r="P12" s="89">
        <v>0.12448065985191423</v>
      </c>
      <c r="Q12" s="87">
        <v>0.10384519337298445</v>
      </c>
      <c r="R12" s="63"/>
      <c r="S12" s="261"/>
    </row>
    <row r="13" spans="1:19">
      <c r="A13" s="83" t="s">
        <v>1378</v>
      </c>
      <c r="B13" s="83" t="s">
        <v>1396</v>
      </c>
      <c r="C13" s="84">
        <v>69295.452174663209</v>
      </c>
      <c r="D13" s="84">
        <v>61349.321819999997</v>
      </c>
      <c r="E13" s="85">
        <v>88.532969905969409</v>
      </c>
      <c r="F13" s="86">
        <v>0.29285709530590603</v>
      </c>
      <c r="G13" s="87">
        <v>0.29196737965391928</v>
      </c>
      <c r="H13" s="84">
        <v>12523.556400557436</v>
      </c>
      <c r="I13" s="84">
        <v>5367.1118099999994</v>
      </c>
      <c r="J13" s="85">
        <v>42.856131583845496</v>
      </c>
      <c r="K13" s="87">
        <v>0.20587532576330259</v>
      </c>
      <c r="L13" s="87">
        <v>0.11151831384145258</v>
      </c>
      <c r="M13" s="84">
        <v>81819.008575220651</v>
      </c>
      <c r="N13" s="84">
        <v>66716.43363</v>
      </c>
      <c r="O13" s="88">
        <v>81.541483808941493</v>
      </c>
      <c r="P13" s="89">
        <v>0.27506863054423125</v>
      </c>
      <c r="Q13" s="87">
        <v>0.25833897971027936</v>
      </c>
      <c r="R13" s="63"/>
      <c r="S13" s="261"/>
    </row>
    <row r="14" spans="1:19">
      <c r="A14" s="83" t="s">
        <v>1379</v>
      </c>
      <c r="B14" s="83" t="s">
        <v>1397</v>
      </c>
      <c r="C14" s="84">
        <v>29496.504426305659</v>
      </c>
      <c r="D14" s="84">
        <v>32097.269219999998</v>
      </c>
      <c r="E14" s="85">
        <v>108.81719662813644</v>
      </c>
      <c r="F14" s="86">
        <v>0.12465840595415177</v>
      </c>
      <c r="G14" s="87">
        <v>0.15275402091168214</v>
      </c>
      <c r="H14" s="84">
        <v>0</v>
      </c>
      <c r="I14" s="84">
        <v>0</v>
      </c>
      <c r="J14" s="85" t="s">
        <v>139</v>
      </c>
      <c r="K14" s="86">
        <v>0</v>
      </c>
      <c r="L14" s="87">
        <v>0</v>
      </c>
      <c r="M14" s="84">
        <v>29496.504426305659</v>
      </c>
      <c r="N14" s="84">
        <v>32097.269219999998</v>
      </c>
      <c r="O14" s="88">
        <v>108.81719662813644</v>
      </c>
      <c r="P14" s="89">
        <v>9.9164768917072793E-2</v>
      </c>
      <c r="Q14" s="87">
        <v>0.12428685603560721</v>
      </c>
      <c r="R14" s="63"/>
      <c r="S14" s="261"/>
    </row>
    <row r="15" spans="1:19">
      <c r="A15" s="83" t="s">
        <v>1380</v>
      </c>
      <c r="B15" s="83" t="s">
        <v>1398</v>
      </c>
      <c r="C15" s="84">
        <v>17540.223898068882</v>
      </c>
      <c r="D15" s="84">
        <v>13667.371939999999</v>
      </c>
      <c r="E15" s="85">
        <v>77.920168062989944</v>
      </c>
      <c r="F15" s="86">
        <v>7.4128660115473949E-2</v>
      </c>
      <c r="G15" s="87">
        <v>6.5044350185080882E-2</v>
      </c>
      <c r="H15" s="84">
        <v>6494.7849240161913</v>
      </c>
      <c r="I15" s="84">
        <v>6390.6365099999994</v>
      </c>
      <c r="J15" s="85">
        <v>98.39643013225772</v>
      </c>
      <c r="K15" s="86">
        <v>0.10676807124331739</v>
      </c>
      <c r="L15" s="87">
        <v>0.13278519866885821</v>
      </c>
      <c r="M15" s="84">
        <v>24035.008822085074</v>
      </c>
      <c r="N15" s="84">
        <v>20058.008449999998</v>
      </c>
      <c r="O15" s="88">
        <v>83.453301800202681</v>
      </c>
      <c r="P15" s="89">
        <v>8.0803679694203975E-2</v>
      </c>
      <c r="Q15" s="87">
        <v>7.7668501687762667E-2</v>
      </c>
      <c r="R15" s="63"/>
      <c r="S15" s="261"/>
    </row>
    <row r="16" spans="1:19">
      <c r="A16" s="83" t="s">
        <v>1381</v>
      </c>
      <c r="B16" s="83" t="s">
        <v>1399</v>
      </c>
      <c r="C16" s="84">
        <v>4596.0220107505484</v>
      </c>
      <c r="D16" s="84">
        <v>4815.15031</v>
      </c>
      <c r="E16" s="85">
        <v>104.76778176294388</v>
      </c>
      <c r="F16" s="86">
        <v>1.9423751686298264E-2</v>
      </c>
      <c r="G16" s="87">
        <v>2.2915767883715087E-2</v>
      </c>
      <c r="H16" s="84">
        <v>5539.1654150905833</v>
      </c>
      <c r="I16" s="84">
        <v>5267.6665000000003</v>
      </c>
      <c r="J16" s="85">
        <v>95.098559173717263</v>
      </c>
      <c r="K16" s="86">
        <v>9.1058597718922205E-2</v>
      </c>
      <c r="L16" s="87">
        <v>0.10945203058087702</v>
      </c>
      <c r="M16" s="84">
        <v>10135.18742584113</v>
      </c>
      <c r="N16" s="84">
        <v>10082.81681</v>
      </c>
      <c r="O16" s="88">
        <v>99.48327925631051</v>
      </c>
      <c r="P16" s="89">
        <v>3.4073648337747703E-2</v>
      </c>
      <c r="Q16" s="87">
        <v>3.9042623617245857E-2</v>
      </c>
      <c r="R16" s="63"/>
      <c r="S16" s="261"/>
    </row>
    <row r="17" spans="1:19">
      <c r="A17" s="83" t="s">
        <v>1382</v>
      </c>
      <c r="B17" s="83" t="s">
        <v>1400</v>
      </c>
      <c r="C17" s="84">
        <v>0</v>
      </c>
      <c r="D17" s="84">
        <v>0</v>
      </c>
      <c r="E17" s="85" t="s">
        <v>139</v>
      </c>
      <c r="F17" s="86">
        <v>0</v>
      </c>
      <c r="G17" s="87">
        <v>0</v>
      </c>
      <c r="H17" s="84">
        <v>924.44305395182164</v>
      </c>
      <c r="I17" s="84">
        <v>1230.5672199999999</v>
      </c>
      <c r="J17" s="85">
        <v>133.11444277065576</v>
      </c>
      <c r="K17" s="86">
        <v>1.5196962332000376E-2</v>
      </c>
      <c r="L17" s="87">
        <v>2.5568832232500824E-2</v>
      </c>
      <c r="M17" s="84">
        <v>924.44305395182164</v>
      </c>
      <c r="N17" s="84">
        <v>1230.5672199999999</v>
      </c>
      <c r="O17" s="88">
        <v>133.11444277065576</v>
      </c>
      <c r="P17" s="89">
        <v>3.1078998547492327E-3</v>
      </c>
      <c r="Q17" s="87">
        <v>4.764995111141028E-3</v>
      </c>
      <c r="R17" s="63"/>
      <c r="S17" s="261"/>
    </row>
    <row r="18" spans="1:19">
      <c r="A18" s="83" t="s">
        <v>1383</v>
      </c>
      <c r="B18" s="83" t="s">
        <v>1401</v>
      </c>
      <c r="C18" s="84">
        <v>5619.5720499037752</v>
      </c>
      <c r="D18" s="84">
        <v>5653.0969500000001</v>
      </c>
      <c r="E18" s="85">
        <v>100.59657389919575</v>
      </c>
      <c r="F18" s="86">
        <v>2.374948854145455E-2</v>
      </c>
      <c r="G18" s="87">
        <v>2.6903637309369417E-2</v>
      </c>
      <c r="H18" s="84">
        <v>0</v>
      </c>
      <c r="I18" s="84">
        <v>0</v>
      </c>
      <c r="J18" s="85" t="s">
        <v>139</v>
      </c>
      <c r="K18" s="86">
        <v>0</v>
      </c>
      <c r="L18" s="87">
        <v>0</v>
      </c>
      <c r="M18" s="84">
        <v>5619.5720499037752</v>
      </c>
      <c r="N18" s="84">
        <v>5653.0969500000001</v>
      </c>
      <c r="O18" s="88">
        <v>100.59657389919575</v>
      </c>
      <c r="P18" s="89">
        <v>1.889252894809354E-2</v>
      </c>
      <c r="Q18" s="87">
        <v>2.1889888574763317E-2</v>
      </c>
      <c r="R18" s="63"/>
      <c r="S18" s="261"/>
    </row>
    <row r="19" spans="1:19">
      <c r="A19" s="83" t="s">
        <v>1384</v>
      </c>
      <c r="B19" s="83" t="s">
        <v>1402</v>
      </c>
      <c r="C19" s="84">
        <v>397.53234189395448</v>
      </c>
      <c r="D19" s="84">
        <v>358.90426000000002</v>
      </c>
      <c r="E19" s="85">
        <v>90.283034152663006</v>
      </c>
      <c r="F19" s="86">
        <v>1.6800549427655664E-3</v>
      </c>
      <c r="G19" s="87">
        <v>1.7080602234899973E-3</v>
      </c>
      <c r="H19" s="84">
        <v>0</v>
      </c>
      <c r="I19" s="84">
        <v>0</v>
      </c>
      <c r="J19" s="85" t="s">
        <v>139</v>
      </c>
      <c r="K19" s="86">
        <v>0</v>
      </c>
      <c r="L19" s="87">
        <v>0</v>
      </c>
      <c r="M19" s="84">
        <v>397.53234189395448</v>
      </c>
      <c r="N19" s="84">
        <v>358.90426000000002</v>
      </c>
      <c r="O19" s="88">
        <v>90.283034152663006</v>
      </c>
      <c r="P19" s="89">
        <v>1.3364703237791133E-3</v>
      </c>
      <c r="Q19" s="87">
        <v>1.3897469528464188E-3</v>
      </c>
      <c r="R19" s="63"/>
      <c r="S19" s="261"/>
    </row>
    <row r="20" spans="1:19">
      <c r="A20" s="83" t="s">
        <v>1385</v>
      </c>
      <c r="B20" s="83" t="s">
        <v>1403</v>
      </c>
      <c r="C20" s="84">
        <v>971.92372154754798</v>
      </c>
      <c r="D20" s="84">
        <v>801.59193000000005</v>
      </c>
      <c r="E20" s="85">
        <v>82.474777827591581</v>
      </c>
      <c r="F20" s="86">
        <v>4.1075532234623813E-3</v>
      </c>
      <c r="G20" s="87">
        <v>3.814853830666647E-3</v>
      </c>
      <c r="H20" s="84">
        <v>4052.0866905567718</v>
      </c>
      <c r="I20" s="84">
        <v>4782.0409400000008</v>
      </c>
      <c r="J20" s="85">
        <v>118.01428017678788</v>
      </c>
      <c r="K20" s="86">
        <v>6.6612441446934831E-2</v>
      </c>
      <c r="L20" s="87">
        <v>9.9361660652565215E-2</v>
      </c>
      <c r="M20" s="84">
        <v>5024.0104121043196</v>
      </c>
      <c r="N20" s="84">
        <v>5583.6328700000004</v>
      </c>
      <c r="O20" s="88">
        <v>111.13895895891031</v>
      </c>
      <c r="P20" s="89">
        <v>1.689030077438539E-2</v>
      </c>
      <c r="Q20" s="87">
        <v>2.1620910175029977E-2</v>
      </c>
      <c r="R20" s="63"/>
      <c r="S20" s="261"/>
    </row>
    <row r="21" spans="1:19">
      <c r="A21" s="83" t="s">
        <v>1386</v>
      </c>
      <c r="B21" s="83" t="s">
        <v>1404</v>
      </c>
      <c r="C21" s="84">
        <v>19877.1410869998</v>
      </c>
      <c r="D21" s="84">
        <v>13121.19699</v>
      </c>
      <c r="E21" s="85">
        <v>66.011489945008378</v>
      </c>
      <c r="F21" s="86">
        <v>8.4004961639500733E-2</v>
      </c>
      <c r="G21" s="87">
        <v>6.2445050563611812E-2</v>
      </c>
      <c r="H21" s="84">
        <v>1304.0185652664411</v>
      </c>
      <c r="I21" s="84">
        <v>1327.2377300000001</v>
      </c>
      <c r="J21" s="85">
        <v>101.78058544195763</v>
      </c>
      <c r="K21" s="85">
        <v>2.1436821805160183E-2</v>
      </c>
      <c r="L21" s="87">
        <v>2.7577460458450397E-2</v>
      </c>
      <c r="M21" s="84">
        <v>21181.15965226624</v>
      </c>
      <c r="N21" s="84">
        <v>14448.434720000001</v>
      </c>
      <c r="O21" s="88">
        <v>68.213615105130074</v>
      </c>
      <c r="P21" s="89">
        <v>7.1209278630297648E-2</v>
      </c>
      <c r="Q21" s="87">
        <v>5.5947143468066944E-2</v>
      </c>
      <c r="R21" s="63"/>
      <c r="S21" s="261"/>
    </row>
    <row r="22" spans="1:19">
      <c r="A22" s="83" t="s">
        <v>1387</v>
      </c>
      <c r="B22" s="83" t="s">
        <v>1405</v>
      </c>
      <c r="C22" s="84">
        <v>11327.754039418673</v>
      </c>
      <c r="D22" s="84">
        <v>10595.24733</v>
      </c>
      <c r="E22" s="85">
        <v>93.533522118597617</v>
      </c>
      <c r="F22" s="86">
        <v>4.7873461247675587E-2</v>
      </c>
      <c r="G22" s="87">
        <v>5.0423810858114634E-2</v>
      </c>
      <c r="H22" s="84">
        <v>3533.1655624129003</v>
      </c>
      <c r="I22" s="84">
        <v>3581.4579700000004</v>
      </c>
      <c r="J22" s="85">
        <v>101.36683115280111</v>
      </c>
      <c r="K22" s="85">
        <v>5.8081872901938711E-2</v>
      </c>
      <c r="L22" s="87">
        <v>7.4415843762426062E-2</v>
      </c>
      <c r="M22" s="84">
        <v>14860.919601831574</v>
      </c>
      <c r="N22" s="84">
        <v>14176.705300000001</v>
      </c>
      <c r="O22" s="88">
        <v>95.395881815098136</v>
      </c>
      <c r="P22" s="89">
        <v>4.9961162750409308E-2</v>
      </c>
      <c r="Q22" s="87">
        <v>5.4894954415076254E-2</v>
      </c>
      <c r="R22" s="63"/>
      <c r="S22" s="261"/>
    </row>
    <row r="23" spans="1:19" ht="24">
      <c r="A23" s="83" t="s">
        <v>1388</v>
      </c>
      <c r="B23" s="83" t="s">
        <v>1406</v>
      </c>
      <c r="C23" s="84">
        <v>19498.008969407394</v>
      </c>
      <c r="D23" s="84">
        <v>15935.70233</v>
      </c>
      <c r="E23" s="85">
        <v>81.729895370359642</v>
      </c>
      <c r="F23" s="86">
        <v>8.240266989868883E-2</v>
      </c>
      <c r="G23" s="87">
        <v>7.5839554769424777E-2</v>
      </c>
      <c r="H23" s="84">
        <v>10963.429837414558</v>
      </c>
      <c r="I23" s="84">
        <v>6051.4483</v>
      </c>
      <c r="J23" s="85">
        <v>55.196671021220098</v>
      </c>
      <c r="K23" s="85">
        <v>0.18022833267715932</v>
      </c>
      <c r="L23" s="87">
        <v>0.12573751667653907</v>
      </c>
      <c r="M23" s="84">
        <v>30461.438806821949</v>
      </c>
      <c r="N23" s="84">
        <v>21987.15063</v>
      </c>
      <c r="O23" s="88">
        <v>72.18027608425345</v>
      </c>
      <c r="P23" s="89">
        <v>0.10240879720873369</v>
      </c>
      <c r="Q23" s="87">
        <v>8.5138514627320708E-2</v>
      </c>
      <c r="R23" s="63"/>
      <c r="S23" s="261"/>
    </row>
    <row r="24" spans="1:19" s="261" customFormat="1">
      <c r="A24" s="83" t="s">
        <v>1389</v>
      </c>
      <c r="B24" s="83" t="s">
        <v>1407</v>
      </c>
      <c r="C24" s="84">
        <v>0</v>
      </c>
      <c r="D24" s="84">
        <v>0</v>
      </c>
      <c r="E24" s="85" t="s">
        <v>139</v>
      </c>
      <c r="F24" s="86">
        <v>0</v>
      </c>
      <c r="G24" s="87">
        <v>0</v>
      </c>
      <c r="H24" s="84">
        <v>1108.113787245338</v>
      </c>
      <c r="I24" s="84">
        <v>1050.58833</v>
      </c>
      <c r="J24" s="85">
        <v>94.808704854368742</v>
      </c>
      <c r="K24" s="85">
        <v>1.8216334053622857E-2</v>
      </c>
      <c r="L24" s="87">
        <v>2.1829215274557057E-2</v>
      </c>
      <c r="M24" s="84">
        <v>1108.113787245338</v>
      </c>
      <c r="N24" s="84">
        <v>1050.58833</v>
      </c>
      <c r="O24" s="88">
        <v>94.808704854368742</v>
      </c>
      <c r="P24" s="89">
        <v>3.7253854239083189E-3</v>
      </c>
      <c r="Q24" s="87">
        <v>4.0680819177613212E-3</v>
      </c>
      <c r="R24" s="63"/>
    </row>
    <row r="25" spans="1:19" ht="18.75" customHeight="1">
      <c r="A25" s="382" t="s">
        <v>527</v>
      </c>
      <c r="B25" s="382"/>
      <c r="C25" s="383">
        <v>236618.65560156613</v>
      </c>
      <c r="D25" s="383">
        <v>210123.89087</v>
      </c>
      <c r="E25" s="384">
        <v>88.802757473113303</v>
      </c>
      <c r="F25" s="385">
        <v>1</v>
      </c>
      <c r="G25" s="386">
        <v>1</v>
      </c>
      <c r="H25" s="387">
        <v>60830.778793549667</v>
      </c>
      <c r="I25" s="383">
        <v>48127.626979999986</v>
      </c>
      <c r="J25" s="384">
        <v>79.117229689492831</v>
      </c>
      <c r="K25" s="385">
        <v>1</v>
      </c>
      <c r="L25" s="386">
        <v>1</v>
      </c>
      <c r="M25" s="388">
        <v>297449.43439511576</v>
      </c>
      <c r="N25" s="389">
        <v>258251.51785</v>
      </c>
      <c r="O25" s="390">
        <v>86.821989887179498</v>
      </c>
      <c r="P25" s="391">
        <v>1</v>
      </c>
      <c r="Q25" s="386">
        <v>1</v>
      </c>
      <c r="S25" s="261" t="str">
        <f t="shared" ref="S25:S26" si="0">IF(A25=R25,"OK","")</f>
        <v/>
      </c>
    </row>
    <row r="26" spans="1:19" ht="12.75" customHeight="1">
      <c r="A26" s="33" t="s">
        <v>528</v>
      </c>
      <c r="B26" s="33"/>
      <c r="S26" s="261" t="str">
        <f t="shared" si="0"/>
        <v/>
      </c>
    </row>
    <row r="27" spans="1:19" ht="12.75" customHeight="1">
      <c r="N27" s="76"/>
    </row>
    <row r="28" spans="1:19" ht="12.75" customHeight="1">
      <c r="A28" s="1092" t="s">
        <v>1608</v>
      </c>
      <c r="B28" s="286"/>
    </row>
    <row r="29" spans="1:19" ht="12.75" customHeight="1">
      <c r="A29" s="1093" t="s">
        <v>1609</v>
      </c>
      <c r="B29" s="872"/>
    </row>
    <row r="30" spans="1:19">
      <c r="A30" s="545"/>
      <c r="B30" s="957"/>
    </row>
    <row r="31" spans="1:19" ht="12.75" customHeight="1">
      <c r="A31" s="611" t="s">
        <v>81</v>
      </c>
      <c r="B31" s="545"/>
    </row>
    <row r="32" spans="1:19" ht="12.75" customHeight="1">
      <c r="B32" s="873"/>
    </row>
    <row r="33" spans="1:2" ht="12.75" customHeight="1">
      <c r="A33" s="873"/>
      <c r="B33" s="873"/>
    </row>
    <row r="34" spans="1:2" ht="12.75" customHeight="1">
      <c r="A34" s="873"/>
      <c r="B34" s="873"/>
    </row>
    <row r="35" spans="1:2" ht="12.75" customHeight="1"/>
    <row r="36" spans="1:2" ht="12.75" customHeight="1">
      <c r="B36" s="611"/>
    </row>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row r="51" spans="17:17" ht="12.75" customHeight="1">
      <c r="Q51" s="24" t="s">
        <v>1073</v>
      </c>
    </row>
    <row r="103" spans="1:2">
      <c r="A103" s="641"/>
      <c r="B103" s="641"/>
    </row>
    <row r="105" spans="1:2">
      <c r="A105" s="642"/>
      <c r="B105" s="642"/>
    </row>
    <row r="107" spans="1:2">
      <c r="A107" s="642"/>
      <c r="B107" s="642"/>
    </row>
    <row r="109" spans="1:2">
      <c r="A109" s="642"/>
      <c r="B109" s="642"/>
    </row>
    <row r="111" spans="1:2">
      <c r="A111" s="642"/>
      <c r="B111" s="642"/>
    </row>
    <row r="113" spans="1:2">
      <c r="A113" s="642"/>
      <c r="B113" s="642"/>
    </row>
    <row r="115" spans="1:2">
      <c r="A115" s="642"/>
      <c r="B115" s="642"/>
    </row>
  </sheetData>
  <mergeCells count="9">
    <mergeCell ref="C7:G7"/>
    <mergeCell ref="H7:L7"/>
    <mergeCell ref="M7:Q7"/>
    <mergeCell ref="C8:E8"/>
    <mergeCell ref="F8:G8"/>
    <mergeCell ref="H8:J8"/>
    <mergeCell ref="K8:L8"/>
    <mergeCell ref="M8:O8"/>
    <mergeCell ref="P8:Q8"/>
  </mergeCells>
  <hyperlinks>
    <hyperlink ref="A31"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1023</v>
      </c>
    </row>
    <row r="2" spans="1:1">
      <c r="A2" s="1"/>
    </row>
    <row r="3" spans="1:1">
      <c r="A3" s="660" t="s">
        <v>621</v>
      </c>
    </row>
    <row r="4" spans="1:1">
      <c r="A4" s="628"/>
    </row>
    <row r="5" spans="1:1">
      <c r="A5" s="809" t="s">
        <v>761</v>
      </c>
    </row>
    <row r="6" spans="1:1">
      <c r="A6" s="810" t="s">
        <v>938</v>
      </c>
    </row>
    <row r="7" spans="1:1">
      <c r="A7" s="809" t="s">
        <v>639</v>
      </c>
    </row>
    <row r="8" spans="1:1">
      <c r="A8" s="810" t="s">
        <v>640</v>
      </c>
    </row>
    <row r="9" spans="1:1">
      <c r="A9" s="809" t="s">
        <v>728</v>
      </c>
    </row>
    <row r="10" spans="1:1">
      <c r="A10" s="810" t="s">
        <v>729</v>
      </c>
    </row>
    <row r="11" spans="1:1">
      <c r="A11" s="809" t="s">
        <v>641</v>
      </c>
    </row>
    <row r="12" spans="1:1" s="261" customFormat="1">
      <c r="A12" s="810" t="s">
        <v>771</v>
      </c>
    </row>
    <row r="13" spans="1:1">
      <c r="A13" s="809" t="s">
        <v>732</v>
      </c>
    </row>
    <row r="14" spans="1:1">
      <c r="A14" s="810" t="s">
        <v>939</v>
      </c>
    </row>
    <row r="15" spans="1:1">
      <c r="A15" s="809" t="s">
        <v>643</v>
      </c>
    </row>
    <row r="16" spans="1:1">
      <c r="A16" s="810" t="s">
        <v>940</v>
      </c>
    </row>
    <row r="17" spans="1:2">
      <c r="A17" s="809" t="s">
        <v>644</v>
      </c>
    </row>
    <row r="18" spans="1:2">
      <c r="A18" s="810" t="s">
        <v>645</v>
      </c>
      <c r="B18" s="150"/>
    </row>
    <row r="19" spans="1:2">
      <c r="A19" s="809" t="s">
        <v>646</v>
      </c>
      <c r="B19" s="549"/>
    </row>
    <row r="20" spans="1:2">
      <c r="A20" s="810" t="s">
        <v>647</v>
      </c>
      <c r="B20" s="336"/>
    </row>
    <row r="21" spans="1:2">
      <c r="A21" s="809" t="s">
        <v>648</v>
      </c>
      <c r="B21" s="150"/>
    </row>
    <row r="22" spans="1:2">
      <c r="A22" s="810" t="s">
        <v>923</v>
      </c>
      <c r="B22" s="549"/>
    </row>
    <row r="23" spans="1:2">
      <c r="A23" s="809" t="s">
        <v>649</v>
      </c>
      <c r="B23" s="150"/>
    </row>
    <row r="24" spans="1:2">
      <c r="A24" s="810" t="s">
        <v>924</v>
      </c>
      <c r="B24" s="549"/>
    </row>
    <row r="25" spans="1:2">
      <c r="A25" s="809" t="s">
        <v>780</v>
      </c>
      <c r="B25" s="304"/>
    </row>
    <row r="26" spans="1:2">
      <c r="A26" s="810" t="s">
        <v>941</v>
      </c>
      <c r="B26" s="554"/>
    </row>
    <row r="27" spans="1:2">
      <c r="A27" s="809" t="s">
        <v>652</v>
      </c>
      <c r="B27" s="136"/>
    </row>
    <row r="28" spans="1:2">
      <c r="A28" s="810" t="s">
        <v>651</v>
      </c>
      <c r="B28" s="525"/>
    </row>
    <row r="29" spans="1:2">
      <c r="A29" s="809" t="s">
        <v>730</v>
      </c>
      <c r="B29" s="151"/>
    </row>
    <row r="30" spans="1:2">
      <c r="A30" s="810" t="s">
        <v>942</v>
      </c>
      <c r="B30" s="552"/>
    </row>
    <row r="31" spans="1:2">
      <c r="A31" s="809" t="s">
        <v>654</v>
      </c>
      <c r="B31" s="150"/>
    </row>
    <row r="32" spans="1:2">
      <c r="A32" s="810" t="s">
        <v>927</v>
      </c>
      <c r="B32" s="549"/>
    </row>
    <row r="33" spans="1:2">
      <c r="A33" s="809" t="s">
        <v>655</v>
      </c>
      <c r="B33" s="136"/>
    </row>
    <row r="34" spans="1:2">
      <c r="A34" s="810" t="s">
        <v>928</v>
      </c>
      <c r="B34" s="525"/>
    </row>
    <row r="35" spans="1:2">
      <c r="A35" s="809" t="s">
        <v>731</v>
      </c>
      <c r="B35" s="136"/>
    </row>
    <row r="36" spans="1:2">
      <c r="A36" s="810" t="s">
        <v>943</v>
      </c>
      <c r="B36" s="525"/>
    </row>
    <row r="37" spans="1:2">
      <c r="A37" s="809" t="s">
        <v>656</v>
      </c>
      <c r="B37" s="150"/>
    </row>
    <row r="38" spans="1:2">
      <c r="A38" s="810" t="s">
        <v>929</v>
      </c>
      <c r="B38" s="551"/>
    </row>
    <row r="39" spans="1:2">
      <c r="A39" s="809" t="s">
        <v>1084</v>
      </c>
      <c r="B39" s="152"/>
    </row>
    <row r="40" spans="1:2">
      <c r="A40" s="810" t="s">
        <v>1085</v>
      </c>
      <c r="B40" s="551"/>
    </row>
    <row r="41" spans="1:2">
      <c r="A41" s="809" t="s">
        <v>1086</v>
      </c>
      <c r="B41" s="151"/>
    </row>
    <row r="42" spans="1:2">
      <c r="A42" s="810" t="s">
        <v>1087</v>
      </c>
      <c r="B42" s="525"/>
    </row>
    <row r="43" spans="1:2">
      <c r="A43" s="809" t="s">
        <v>1088</v>
      </c>
      <c r="B43" s="151"/>
    </row>
    <row r="44" spans="1:2">
      <c r="A44" s="810" t="s">
        <v>1089</v>
      </c>
      <c r="B44" s="525"/>
    </row>
    <row r="45" spans="1:2" s="261" customFormat="1">
      <c r="A45" s="809" t="s">
        <v>1090</v>
      </c>
      <c r="B45" s="525"/>
    </row>
    <row r="46" spans="1:2" s="261" customFormat="1">
      <c r="A46" s="810" t="s">
        <v>930</v>
      </c>
      <c r="B46" s="525"/>
    </row>
    <row r="47" spans="1:2" s="261" customFormat="1">
      <c r="A47" s="809" t="s">
        <v>1064</v>
      </c>
      <c r="B47" s="525"/>
    </row>
    <row r="48" spans="1:2" s="261" customFormat="1">
      <c r="A48" s="810" t="s">
        <v>1065</v>
      </c>
      <c r="B48" s="525"/>
    </row>
    <row r="49" spans="1:5" s="261" customFormat="1">
      <c r="A49" s="809" t="s">
        <v>1067</v>
      </c>
      <c r="B49" s="525"/>
    </row>
    <row r="50" spans="1:5" s="261" customFormat="1">
      <c r="A50" s="810" t="s">
        <v>1068</v>
      </c>
      <c r="B50" s="525"/>
    </row>
    <row r="51" spans="1:5" s="261" customFormat="1">
      <c r="A51" s="809" t="s">
        <v>1091</v>
      </c>
      <c r="B51" s="525"/>
    </row>
    <row r="52" spans="1:5" s="261" customFormat="1">
      <c r="A52" s="810" t="s">
        <v>1092</v>
      </c>
      <c r="B52" s="525"/>
    </row>
    <row r="53" spans="1:5">
      <c r="A53" s="630"/>
      <c r="B53" s="549"/>
    </row>
    <row r="54" spans="1:5">
      <c r="A54" s="638" t="s">
        <v>622</v>
      </c>
      <c r="B54" s="136"/>
    </row>
    <row r="55" spans="1:5">
      <c r="A55" s="629"/>
      <c r="B55" s="525"/>
    </row>
    <row r="56" spans="1:5">
      <c r="A56" s="811" t="s">
        <v>83</v>
      </c>
      <c r="B56" s="153"/>
    </row>
    <row r="57" spans="1:5">
      <c r="A57" s="812" t="s">
        <v>84</v>
      </c>
      <c r="B57" s="525"/>
    </row>
    <row r="58" spans="1:5" ht="15" customHeight="1">
      <c r="A58" s="856" t="s">
        <v>657</v>
      </c>
      <c r="C58" s="735"/>
      <c r="D58" s="58"/>
      <c r="E58" s="58"/>
    </row>
    <row r="59" spans="1:5">
      <c r="A59" s="812" t="s">
        <v>733</v>
      </c>
      <c r="C59" s="736"/>
    </row>
    <row r="60" spans="1:5">
      <c r="A60" s="856" t="s">
        <v>659</v>
      </c>
      <c r="C60" s="736"/>
    </row>
    <row r="61" spans="1:5">
      <c r="A61" s="812" t="s">
        <v>734</v>
      </c>
      <c r="C61" s="736"/>
    </row>
    <row r="62" spans="1:5">
      <c r="A62" s="856" t="s">
        <v>85</v>
      </c>
    </row>
    <row r="63" spans="1:5">
      <c r="A63" s="812" t="s">
        <v>86</v>
      </c>
    </row>
    <row r="64" spans="1:5">
      <c r="A64" s="856" t="s">
        <v>661</v>
      </c>
    </row>
    <row r="65" spans="1:1">
      <c r="A65" s="812" t="s">
        <v>735</v>
      </c>
    </row>
    <row r="66" spans="1:1">
      <c r="A66" s="856" t="s">
        <v>663</v>
      </c>
    </row>
    <row r="67" spans="1:1">
      <c r="A67" s="812" t="s">
        <v>736</v>
      </c>
    </row>
    <row r="68" spans="1:1" s="261" customFormat="1">
      <c r="A68" s="856" t="s">
        <v>947</v>
      </c>
    </row>
    <row r="69" spans="1:1" s="261" customFormat="1">
      <c r="A69" s="812" t="s">
        <v>948</v>
      </c>
    </row>
    <row r="70" spans="1:1" s="261" customFormat="1">
      <c r="A70" s="856" t="s">
        <v>1013</v>
      </c>
    </row>
    <row r="71" spans="1:1" s="261" customFormat="1">
      <c r="A71" s="812" t="s">
        <v>1014</v>
      </c>
    </row>
    <row r="72" spans="1:1" s="261" customFormat="1">
      <c r="A72" s="856" t="s">
        <v>1016</v>
      </c>
    </row>
    <row r="73" spans="1:1" s="261" customFormat="1">
      <c r="A73" s="812" t="s">
        <v>1017</v>
      </c>
    </row>
    <row r="74" spans="1:1" s="261" customFormat="1">
      <c r="A74" s="856" t="s">
        <v>1018</v>
      </c>
    </row>
    <row r="75" spans="1:1" s="261" customFormat="1">
      <c r="A75" s="812" t="s">
        <v>1019</v>
      </c>
    </row>
    <row r="76" spans="1:1" s="261" customFormat="1">
      <c r="A76" s="856" t="s">
        <v>1020</v>
      </c>
    </row>
    <row r="77" spans="1:1" s="261" customFormat="1">
      <c r="A77" s="812" t="s">
        <v>1021</v>
      </c>
    </row>
    <row r="78" spans="1:1">
      <c r="A78" s="629"/>
    </row>
    <row r="79" spans="1:1">
      <c r="A79" s="639" t="s">
        <v>623</v>
      </c>
    </row>
    <row r="80" spans="1:1">
      <c r="A80" s="631"/>
    </row>
    <row r="81" spans="1:1">
      <c r="A81" s="858" t="s">
        <v>737</v>
      </c>
    </row>
    <row r="82" spans="1:1">
      <c r="A82" s="859" t="s">
        <v>738</v>
      </c>
    </row>
    <row r="83" spans="1:1">
      <c r="A83" s="858" t="s">
        <v>739</v>
      </c>
    </row>
    <row r="84" spans="1:1">
      <c r="A84" s="859" t="s">
        <v>740</v>
      </c>
    </row>
    <row r="85" spans="1:1">
      <c r="A85" s="632"/>
    </row>
    <row r="86" spans="1:1">
      <c r="A86" s="640" t="s">
        <v>624</v>
      </c>
    </row>
    <row r="87" spans="1:1">
      <c r="A87" s="633"/>
    </row>
    <row r="88" spans="1:1">
      <c r="A88" s="814" t="s">
        <v>665</v>
      </c>
    </row>
    <row r="89" spans="1:1">
      <c r="A89" s="857" t="s">
        <v>666</v>
      </c>
    </row>
    <row r="90" spans="1:1" s="261" customFormat="1">
      <c r="A90" s="814" t="s">
        <v>667</v>
      </c>
    </row>
    <row r="91" spans="1:1" s="261" customFormat="1">
      <c r="A91" s="857" t="s">
        <v>668</v>
      </c>
    </row>
    <row r="92" spans="1:1">
      <c r="A92" s="814" t="s">
        <v>896</v>
      </c>
    </row>
    <row r="93" spans="1:1">
      <c r="A93" s="857" t="s">
        <v>897</v>
      </c>
    </row>
    <row r="94" spans="1:1">
      <c r="A94" s="814" t="s">
        <v>906</v>
      </c>
    </row>
    <row r="95" spans="1:1">
      <c r="A95" s="857" t="s">
        <v>907</v>
      </c>
    </row>
    <row r="96" spans="1:1">
      <c r="A96" s="814" t="s">
        <v>908</v>
      </c>
    </row>
    <row r="97" spans="1:5">
      <c r="A97" s="857" t="s">
        <v>909</v>
      </c>
    </row>
    <row r="98" spans="1:5">
      <c r="A98" s="814" t="s">
        <v>910</v>
      </c>
    </row>
    <row r="99" spans="1:5">
      <c r="A99" s="857" t="s">
        <v>911</v>
      </c>
    </row>
    <row r="100" spans="1:5">
      <c r="A100" s="814" t="s">
        <v>912</v>
      </c>
    </row>
    <row r="101" spans="1:5">
      <c r="A101" s="857" t="s">
        <v>913</v>
      </c>
    </row>
    <row r="102" spans="1:5" s="261" customFormat="1">
      <c r="A102" s="814" t="s">
        <v>1050</v>
      </c>
    </row>
    <row r="103" spans="1:5" s="261" customFormat="1">
      <c r="A103" s="857" t="s">
        <v>1051</v>
      </c>
    </row>
    <row r="104" spans="1:5">
      <c r="A104" s="634"/>
    </row>
    <row r="105" spans="1:5" s="261" customFormat="1">
      <c r="A105" s="737" t="s">
        <v>744</v>
      </c>
    </row>
    <row r="106" spans="1:5" s="261" customFormat="1">
      <c r="A106" s="634"/>
    </row>
    <row r="107" spans="1:5" s="261" customFormat="1">
      <c r="A107" s="860" t="s">
        <v>672</v>
      </c>
      <c r="E107" s="148"/>
    </row>
    <row r="108" spans="1:5" s="261" customFormat="1">
      <c r="A108" s="857" t="s">
        <v>673</v>
      </c>
      <c r="E108" s="148"/>
    </row>
    <row r="109" spans="1:5" s="261" customFormat="1">
      <c r="A109" s="860" t="s">
        <v>674</v>
      </c>
      <c r="E109" s="148"/>
    </row>
    <row r="110" spans="1:5" s="261" customFormat="1">
      <c r="A110" s="857" t="s">
        <v>675</v>
      </c>
      <c r="E110" s="148"/>
    </row>
    <row r="111" spans="1:5" s="261" customFormat="1">
      <c r="A111" s="860" t="s">
        <v>676</v>
      </c>
      <c r="E111" s="148"/>
    </row>
    <row r="112" spans="1:5" s="261" customFormat="1">
      <c r="A112" s="857" t="s">
        <v>677</v>
      </c>
      <c r="E112" s="715"/>
    </row>
    <row r="113" spans="1:5" s="261" customFormat="1">
      <c r="A113" s="860" t="s">
        <v>871</v>
      </c>
      <c r="E113" s="715"/>
    </row>
    <row r="114" spans="1:5" s="261" customFormat="1">
      <c r="A114" s="857" t="s">
        <v>872</v>
      </c>
      <c r="E114" s="715"/>
    </row>
    <row r="115" spans="1:5" s="261" customFormat="1">
      <c r="A115" s="634"/>
      <c r="E115" s="715"/>
    </row>
    <row r="116" spans="1:5">
      <c r="A116" s="659" t="s">
        <v>741</v>
      </c>
      <c r="E116" s="148"/>
    </row>
    <row r="117" spans="1:5">
      <c r="A117" s="631"/>
      <c r="E117" s="715"/>
    </row>
    <row r="118" spans="1:5">
      <c r="A118" s="861" t="s">
        <v>745</v>
      </c>
    </row>
    <row r="119" spans="1:5">
      <c r="A119" s="857" t="s">
        <v>746</v>
      </c>
    </row>
    <row r="120" spans="1:5">
      <c r="A120" s="861" t="s">
        <v>747</v>
      </c>
    </row>
    <row r="121" spans="1:5">
      <c r="A121" s="857" t="s">
        <v>748</v>
      </c>
      <c r="C121" s="643"/>
    </row>
    <row r="122" spans="1:5">
      <c r="A122" s="861" t="s">
        <v>711</v>
      </c>
    </row>
    <row r="123" spans="1:5">
      <c r="A123" s="857" t="s">
        <v>712</v>
      </c>
    </row>
    <row r="124" spans="1:5">
      <c r="A124" s="861" t="s">
        <v>749</v>
      </c>
    </row>
    <row r="125" spans="1:5">
      <c r="A125" s="857" t="s">
        <v>750</v>
      </c>
    </row>
    <row r="126" spans="1:5">
      <c r="A126" s="861" t="s">
        <v>751</v>
      </c>
    </row>
    <row r="127" spans="1:5">
      <c r="A127" s="857" t="s">
        <v>752</v>
      </c>
    </row>
    <row r="128" spans="1:5">
      <c r="A128" s="861" t="s">
        <v>753</v>
      </c>
    </row>
    <row r="129" spans="1:1">
      <c r="A129" s="857" t="s">
        <v>821</v>
      </c>
    </row>
    <row r="130" spans="1:1">
      <c r="A130" s="861" t="s">
        <v>718</v>
      </c>
    </row>
    <row r="131" spans="1:1">
      <c r="A131" s="857" t="s">
        <v>817</v>
      </c>
    </row>
    <row r="132" spans="1:1">
      <c r="A132" s="861" t="s">
        <v>719</v>
      </c>
    </row>
    <row r="133" spans="1:1">
      <c r="A133" s="857" t="s">
        <v>819</v>
      </c>
    </row>
    <row r="134" spans="1:1">
      <c r="A134" s="861" t="s">
        <v>720</v>
      </c>
    </row>
    <row r="135" spans="1:1">
      <c r="A135" s="857" t="s">
        <v>754</v>
      </c>
    </row>
    <row r="136" spans="1:1">
      <c r="A136" s="861" t="s">
        <v>755</v>
      </c>
    </row>
    <row r="137" spans="1:1">
      <c r="A137" s="857" t="s">
        <v>756</v>
      </c>
    </row>
    <row r="138" spans="1:1">
      <c r="A138" s="861" t="s">
        <v>757</v>
      </c>
    </row>
    <row r="139" spans="1:1">
      <c r="A139" s="857" t="s">
        <v>758</v>
      </c>
    </row>
    <row r="140" spans="1:1">
      <c r="A140" s="861" t="s">
        <v>759</v>
      </c>
    </row>
    <row r="141" spans="1:1">
      <c r="A141" s="857" t="s">
        <v>760</v>
      </c>
    </row>
    <row r="142" spans="1:1">
      <c r="A142" s="644"/>
    </row>
    <row r="143" spans="1:1">
      <c r="A143" s="645" t="s">
        <v>742</v>
      </c>
    </row>
    <row r="144" spans="1:1">
      <c r="A144" s="634"/>
    </row>
    <row r="145" spans="1:1">
      <c r="A145" s="862" t="s">
        <v>686</v>
      </c>
    </row>
    <row r="146" spans="1:1">
      <c r="A146" s="857" t="s">
        <v>687</v>
      </c>
    </row>
    <row r="147" spans="1:1">
      <c r="A147" s="862" t="s">
        <v>688</v>
      </c>
    </row>
    <row r="148" spans="1:1">
      <c r="A148" s="857" t="s">
        <v>689</v>
      </c>
    </row>
    <row r="149" spans="1:1">
      <c r="A149" s="862" t="s">
        <v>690</v>
      </c>
    </row>
    <row r="150" spans="1:1">
      <c r="A150" s="857" t="s">
        <v>691</v>
      </c>
    </row>
    <row r="151" spans="1:1">
      <c r="A151" s="862" t="s">
        <v>692</v>
      </c>
    </row>
    <row r="152" spans="1:1">
      <c r="A152" s="857" t="s">
        <v>1022</v>
      </c>
    </row>
    <row r="153" spans="1:1">
      <c r="A153" s="862" t="s">
        <v>693</v>
      </c>
    </row>
    <row r="154" spans="1:1">
      <c r="A154" s="857" t="s">
        <v>694</v>
      </c>
    </row>
    <row r="155" spans="1:1">
      <c r="A155" s="862" t="s">
        <v>695</v>
      </c>
    </row>
    <row r="156" spans="1:1">
      <c r="A156" s="857" t="s">
        <v>696</v>
      </c>
    </row>
    <row r="157" spans="1:1">
      <c r="A157" s="862" t="s">
        <v>697</v>
      </c>
    </row>
    <row r="158" spans="1:1">
      <c r="A158" s="857" t="s">
        <v>698</v>
      </c>
    </row>
    <row r="159" spans="1:1" s="261" customFormat="1">
      <c r="A159" s="862" t="s">
        <v>831</v>
      </c>
    </row>
    <row r="160" spans="1:1" s="261" customFormat="1">
      <c r="A160" s="857" t="s">
        <v>832</v>
      </c>
    </row>
    <row r="161" spans="1:8">
      <c r="A161" s="646"/>
    </row>
    <row r="162" spans="1:8">
      <c r="A162" s="627" t="s">
        <v>743</v>
      </c>
    </row>
    <row r="163" spans="1:8">
      <c r="A163" s="188"/>
      <c r="B163" s="188"/>
      <c r="C163" s="188"/>
      <c r="D163" s="188"/>
      <c r="E163" s="188"/>
    </row>
    <row r="164" spans="1:8">
      <c r="A164" s="62" t="s">
        <v>701</v>
      </c>
    </row>
    <row r="165" spans="1:8">
      <c r="A165" s="857" t="s">
        <v>702</v>
      </c>
    </row>
    <row r="166" spans="1:8">
      <c r="A166" s="62" t="s">
        <v>703</v>
      </c>
    </row>
    <row r="167" spans="1:8">
      <c r="A167" s="857" t="s">
        <v>704</v>
      </c>
      <c r="H167" s="234"/>
    </row>
    <row r="168" spans="1:8">
      <c r="A168" s="62" t="s">
        <v>705</v>
      </c>
    </row>
    <row r="169" spans="1:8">
      <c r="A169" s="857" t="s">
        <v>706</v>
      </c>
      <c r="F169" s="62"/>
    </row>
    <row r="170" spans="1:8">
      <c r="A170" s="62" t="s">
        <v>707</v>
      </c>
    </row>
    <row r="171" spans="1:8">
      <c r="A171" s="857" t="s">
        <v>708</v>
      </c>
    </row>
    <row r="172" spans="1:8">
      <c r="A172" s="62" t="s">
        <v>709</v>
      </c>
    </row>
    <row r="173" spans="1:8" s="261" customFormat="1">
      <c r="A173" s="857" t="s">
        <v>710</v>
      </c>
    </row>
    <row r="174" spans="1:8">
      <c r="A174" s="62" t="s">
        <v>836</v>
      </c>
    </row>
    <row r="175" spans="1:8" s="261" customFormat="1">
      <c r="A175" s="857" t="s">
        <v>837</v>
      </c>
    </row>
    <row r="176" spans="1:8" s="261" customFormat="1">
      <c r="A176" s="635"/>
    </row>
    <row r="177" spans="1:1">
      <c r="A177" s="636"/>
    </row>
    <row r="178" spans="1:1">
      <c r="A178" s="25" t="s">
        <v>4</v>
      </c>
    </row>
    <row r="179" spans="1:1">
      <c r="A179" s="637" t="s">
        <v>5</v>
      </c>
    </row>
    <row r="180" spans="1:1">
      <c r="A180" s="635"/>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1.19'!A1" display="Tablica 1.18: Članstvo ZDMF-ova"/>
    <hyperlink ref="A40" location="'12 Tablice 1.18, 1.19'!A2" display="Table 1.18: CVPFs' Membership"/>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1.19'!A32" display="Tablica 1.19: Struktura članova ZDMF- ova prema dobi i spolu "/>
    <hyperlink ref="A42" location="'12 Tablice 1.18, 1.19'!A33" display="Table 1.19: Closed voluntary pension funds members age and gender structure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1604</v>
      </c>
      <c r="F1" s="197"/>
    </row>
    <row r="2" spans="1:8">
      <c r="A2" s="542" t="s">
        <v>1605</v>
      </c>
    </row>
    <row r="3" spans="1:8" ht="12.75" customHeight="1"/>
    <row r="4" spans="1:8" ht="12.75" customHeight="1">
      <c r="B4" s="799"/>
      <c r="C4" s="798"/>
      <c r="D4" s="798"/>
      <c r="E4" s="798"/>
      <c r="F4" s="24" t="s">
        <v>1607</v>
      </c>
    </row>
    <row r="5" spans="1:8">
      <c r="A5" s="1199" t="s">
        <v>490</v>
      </c>
      <c r="B5" s="1199" t="s">
        <v>491</v>
      </c>
      <c r="C5" s="1200" t="s">
        <v>874</v>
      </c>
      <c r="D5" s="1200"/>
      <c r="E5" s="1201" t="s">
        <v>875</v>
      </c>
      <c r="F5" s="1201"/>
    </row>
    <row r="6" spans="1:8" ht="65.25">
      <c r="A6" s="1199"/>
      <c r="B6" s="1199"/>
      <c r="C6" s="392" t="s">
        <v>492</v>
      </c>
      <c r="D6" s="392" t="s">
        <v>1606</v>
      </c>
      <c r="E6" s="392" t="s">
        <v>493</v>
      </c>
      <c r="F6" s="392" t="s">
        <v>494</v>
      </c>
    </row>
    <row r="7" spans="1:8" ht="22.5">
      <c r="A7" s="90">
        <v>1</v>
      </c>
      <c r="B7" s="91" t="s">
        <v>495</v>
      </c>
      <c r="C7" s="879">
        <v>449625</v>
      </c>
      <c r="D7" s="879">
        <v>10283.328540000002</v>
      </c>
      <c r="E7" s="879">
        <v>2478</v>
      </c>
      <c r="F7" s="879">
        <v>1872.5589199999999</v>
      </c>
      <c r="G7" s="52"/>
    </row>
    <row r="8" spans="1:8" ht="22.5">
      <c r="A8" s="90">
        <v>2</v>
      </c>
      <c r="B8" s="91" t="s">
        <v>497</v>
      </c>
      <c r="C8" s="879">
        <v>104520</v>
      </c>
      <c r="D8" s="879">
        <v>17485.423400000003</v>
      </c>
      <c r="E8" s="879">
        <v>889066</v>
      </c>
      <c r="F8" s="879">
        <v>9494.2617499999997</v>
      </c>
      <c r="G8" s="52"/>
    </row>
    <row r="9" spans="1:8" ht="22.5">
      <c r="A9" s="90">
        <v>3</v>
      </c>
      <c r="B9" s="91" t="s">
        <v>496</v>
      </c>
      <c r="C9" s="879">
        <v>137458</v>
      </c>
      <c r="D9" s="879">
        <v>36168.652090000003</v>
      </c>
      <c r="E9" s="879">
        <v>18898</v>
      </c>
      <c r="F9" s="879">
        <v>21835.833710000003</v>
      </c>
      <c r="G9" s="52"/>
    </row>
    <row r="10" spans="1:8" ht="22.5">
      <c r="A10" s="90">
        <v>4</v>
      </c>
      <c r="B10" s="91" t="s">
        <v>498</v>
      </c>
      <c r="C10" s="879">
        <v>9</v>
      </c>
      <c r="D10" s="879">
        <v>98.91095</v>
      </c>
      <c r="E10" s="879">
        <v>12</v>
      </c>
      <c r="F10" s="879">
        <v>24.105779999999999</v>
      </c>
    </row>
    <row r="11" spans="1:8" ht="22.5">
      <c r="A11" s="90">
        <v>5</v>
      </c>
      <c r="B11" s="91" t="s">
        <v>499</v>
      </c>
      <c r="C11" s="879">
        <v>32</v>
      </c>
      <c r="D11" s="879">
        <v>339.87202000000002</v>
      </c>
      <c r="E11" s="879">
        <v>2</v>
      </c>
      <c r="F11" s="185">
        <v>5.0047100000000002</v>
      </c>
    </row>
    <row r="12" spans="1:8" ht="22.5">
      <c r="A12" s="90">
        <v>6</v>
      </c>
      <c r="B12" s="91" t="s">
        <v>500</v>
      </c>
      <c r="C12" s="879">
        <v>2526</v>
      </c>
      <c r="D12" s="879">
        <v>4125.21162</v>
      </c>
      <c r="E12" s="879">
        <v>246</v>
      </c>
      <c r="F12" s="879">
        <v>1916.0987099999998</v>
      </c>
    </row>
    <row r="13" spans="1:8" ht="22.5">
      <c r="A13" s="90">
        <v>7</v>
      </c>
      <c r="B13" s="91" t="s">
        <v>501</v>
      </c>
      <c r="C13" s="879">
        <v>2846</v>
      </c>
      <c r="D13" s="879">
        <v>1120.8854699999997</v>
      </c>
      <c r="E13" s="879">
        <v>325</v>
      </c>
      <c r="F13" s="879">
        <v>351.75370000000009</v>
      </c>
    </row>
    <row r="14" spans="1:8" ht="22.5">
      <c r="A14" s="90">
        <v>8</v>
      </c>
      <c r="B14" s="91" t="s">
        <v>502</v>
      </c>
      <c r="C14" s="879">
        <v>144520</v>
      </c>
      <c r="D14" s="879">
        <v>21103.750260000001</v>
      </c>
      <c r="E14" s="879">
        <v>4660</v>
      </c>
      <c r="F14" s="879">
        <v>5112.4407899999997</v>
      </c>
      <c r="H14" s="261"/>
    </row>
    <row r="15" spans="1:8" ht="22.5">
      <c r="A15" s="90">
        <v>9</v>
      </c>
      <c r="B15" s="91" t="s">
        <v>503</v>
      </c>
      <c r="C15" s="879">
        <v>135536</v>
      </c>
      <c r="D15" s="879">
        <v>19868.561009999998</v>
      </c>
      <c r="E15" s="879">
        <v>11074</v>
      </c>
      <c r="F15" s="879">
        <v>9934.8714799999998</v>
      </c>
    </row>
    <row r="16" spans="1:8" ht="22.5">
      <c r="A16" s="90">
        <v>10</v>
      </c>
      <c r="B16" s="91" t="s">
        <v>504</v>
      </c>
      <c r="C16" s="879">
        <v>529186</v>
      </c>
      <c r="D16" s="879">
        <v>73696.191129999992</v>
      </c>
      <c r="E16" s="879">
        <v>21600</v>
      </c>
      <c r="F16" s="879">
        <v>43749.583910000001</v>
      </c>
    </row>
    <row r="17" spans="1:6" ht="22.5">
      <c r="A17" s="90">
        <v>11</v>
      </c>
      <c r="B17" s="91" t="s">
        <v>505</v>
      </c>
      <c r="C17" s="879">
        <v>437</v>
      </c>
      <c r="D17" s="879">
        <v>158.00882000000001</v>
      </c>
      <c r="E17" s="879">
        <v>1</v>
      </c>
      <c r="F17" s="879">
        <v>2.68465</v>
      </c>
    </row>
    <row r="18" spans="1:6" ht="22.5">
      <c r="A18" s="90">
        <v>12</v>
      </c>
      <c r="B18" s="91" t="s">
        <v>506</v>
      </c>
      <c r="C18" s="879">
        <v>4424</v>
      </c>
      <c r="D18" s="879">
        <v>571.89559999999994</v>
      </c>
      <c r="E18" s="879">
        <v>50</v>
      </c>
      <c r="F18" s="879">
        <v>117.42028000000001</v>
      </c>
    </row>
    <row r="19" spans="1:6" ht="22.5">
      <c r="A19" s="90">
        <v>13</v>
      </c>
      <c r="B19" s="91" t="s">
        <v>507</v>
      </c>
      <c r="C19" s="879">
        <v>72893</v>
      </c>
      <c r="D19" s="879">
        <v>11571.300200000001</v>
      </c>
      <c r="E19" s="879">
        <v>1851</v>
      </c>
      <c r="F19" s="879">
        <v>4503.3319899999997</v>
      </c>
    </row>
    <row r="20" spans="1:6" ht="22.5">
      <c r="A20" s="90">
        <v>14</v>
      </c>
      <c r="B20" s="91" t="s">
        <v>508</v>
      </c>
      <c r="C20" s="879">
        <v>4729</v>
      </c>
      <c r="D20" s="879">
        <v>2408.5289500000003</v>
      </c>
      <c r="E20" s="879">
        <v>224</v>
      </c>
      <c r="F20" s="879">
        <v>-1042.3006700000001</v>
      </c>
    </row>
    <row r="21" spans="1:6" ht="22.5">
      <c r="A21" s="90">
        <v>15</v>
      </c>
      <c r="B21" s="91" t="s">
        <v>509</v>
      </c>
      <c r="C21" s="879">
        <v>399</v>
      </c>
      <c r="D21" s="879">
        <v>315.15671000000003</v>
      </c>
      <c r="E21" s="879">
        <v>86</v>
      </c>
      <c r="F21" s="879">
        <v>31.110169999999997</v>
      </c>
    </row>
    <row r="22" spans="1:6" ht="22.5">
      <c r="A22" s="90">
        <v>16</v>
      </c>
      <c r="B22" s="91" t="s">
        <v>510</v>
      </c>
      <c r="C22" s="879">
        <v>56843</v>
      </c>
      <c r="D22" s="879">
        <v>6527.4319999999998</v>
      </c>
      <c r="E22" s="879">
        <v>1104</v>
      </c>
      <c r="F22" s="879">
        <v>684.65470000000005</v>
      </c>
    </row>
    <row r="23" spans="1:6" ht="22.5">
      <c r="A23" s="90">
        <v>17</v>
      </c>
      <c r="B23" s="91" t="s">
        <v>511</v>
      </c>
      <c r="C23" s="879">
        <v>3026</v>
      </c>
      <c r="D23" s="879">
        <v>76.176590000000004</v>
      </c>
      <c r="E23" s="879">
        <v>4</v>
      </c>
      <c r="F23" s="879">
        <v>30.80106</v>
      </c>
    </row>
    <row r="24" spans="1:6" ht="22.5">
      <c r="A24" s="90">
        <v>18</v>
      </c>
      <c r="B24" s="91" t="s">
        <v>512</v>
      </c>
      <c r="C24" s="879">
        <v>197554</v>
      </c>
      <c r="D24" s="879">
        <v>4204.6055299999998</v>
      </c>
      <c r="E24" s="879">
        <v>58321</v>
      </c>
      <c r="F24" s="879">
        <v>1832.4232300000001</v>
      </c>
    </row>
    <row r="25" spans="1:6" ht="22.5">
      <c r="A25" s="90">
        <v>19</v>
      </c>
      <c r="B25" s="91" t="s">
        <v>513</v>
      </c>
      <c r="C25" s="879">
        <v>777343</v>
      </c>
      <c r="D25" s="879">
        <v>39452.973829999995</v>
      </c>
      <c r="E25" s="879">
        <v>11590</v>
      </c>
      <c r="F25" s="879">
        <v>64251.096610000001</v>
      </c>
    </row>
    <row r="26" spans="1:6" ht="22.5">
      <c r="A26" s="90">
        <v>20</v>
      </c>
      <c r="B26" s="91" t="s">
        <v>514</v>
      </c>
      <c r="C26" s="879">
        <v>3371</v>
      </c>
      <c r="D26" s="879">
        <v>498.16021999999998</v>
      </c>
      <c r="E26" s="879">
        <v>1316</v>
      </c>
      <c r="F26" s="879">
        <v>609.36937999999998</v>
      </c>
    </row>
    <row r="27" spans="1:6" ht="33.75">
      <c r="A27" s="90">
        <v>21</v>
      </c>
      <c r="B27" s="91" t="s">
        <v>515</v>
      </c>
      <c r="C27" s="879">
        <v>520468</v>
      </c>
      <c r="D27" s="879">
        <v>2502.4258100000006</v>
      </c>
      <c r="E27" s="879">
        <v>489</v>
      </c>
      <c r="F27" s="879">
        <v>292.71616999999998</v>
      </c>
    </row>
    <row r="28" spans="1:6" ht="22.5">
      <c r="A28" s="90">
        <v>22</v>
      </c>
      <c r="B28" s="91" t="s">
        <v>516</v>
      </c>
      <c r="C28" s="879">
        <v>1758</v>
      </c>
      <c r="D28" s="879">
        <v>54.606020000000001</v>
      </c>
      <c r="E28" s="879">
        <v>37</v>
      </c>
      <c r="F28" s="879">
        <v>226.95985000000002</v>
      </c>
    </row>
    <row r="29" spans="1:6" ht="45">
      <c r="A29" s="90">
        <v>23</v>
      </c>
      <c r="B29" s="91" t="s">
        <v>517</v>
      </c>
      <c r="C29" s="879">
        <v>77159</v>
      </c>
      <c r="D29" s="879">
        <v>5619.4610999999995</v>
      </c>
      <c r="E29" s="879">
        <v>1188</v>
      </c>
      <c r="F29" s="879">
        <v>6329.1651899999997</v>
      </c>
    </row>
    <row r="30" spans="1:6" ht="22.5">
      <c r="A30" s="90">
        <v>24</v>
      </c>
      <c r="B30" s="91" t="s">
        <v>518</v>
      </c>
      <c r="C30" s="879">
        <v>0</v>
      </c>
      <c r="D30" s="879">
        <v>0</v>
      </c>
      <c r="E30" s="879">
        <v>0</v>
      </c>
      <c r="F30" s="879">
        <v>0</v>
      </c>
    </row>
    <row r="31" spans="1:6" ht="22.5">
      <c r="A31" s="90">
        <v>25</v>
      </c>
      <c r="B31" s="91" t="s">
        <v>519</v>
      </c>
      <c r="C31" s="879">
        <v>0</v>
      </c>
      <c r="D31" s="879">
        <v>0</v>
      </c>
      <c r="E31" s="879">
        <v>0</v>
      </c>
      <c r="F31" s="879">
        <v>0</v>
      </c>
    </row>
    <row r="32" spans="1:6" ht="22.5">
      <c r="A32" s="395"/>
      <c r="B32" s="396" t="s">
        <v>520</v>
      </c>
      <c r="C32" s="880">
        <v>1846563</v>
      </c>
      <c r="D32" s="880">
        <v>210123.89086999994</v>
      </c>
      <c r="E32" s="880">
        <v>1010002</v>
      </c>
      <c r="F32" s="880">
        <v>100456.63887000001</v>
      </c>
    </row>
    <row r="33" spans="1:7" ht="22.5">
      <c r="A33" s="395"/>
      <c r="B33" s="396" t="s">
        <v>521</v>
      </c>
      <c r="C33" s="880">
        <v>1380099</v>
      </c>
      <c r="D33" s="880">
        <v>48127.626980000001</v>
      </c>
      <c r="E33" s="880">
        <v>14620</v>
      </c>
      <c r="F33" s="880">
        <v>71709.307199999981</v>
      </c>
    </row>
    <row r="34" spans="1:7">
      <c r="A34" s="393"/>
      <c r="B34" s="394" t="s">
        <v>279</v>
      </c>
      <c r="C34" s="881">
        <v>3226662</v>
      </c>
      <c r="D34" s="881">
        <v>258251.51785000003</v>
      </c>
      <c r="E34" s="881">
        <v>1024622</v>
      </c>
      <c r="F34" s="881">
        <v>172165.94607000003</v>
      </c>
    </row>
    <row r="35" spans="1:7" ht="12.75" customHeight="1">
      <c r="A35" s="33" t="s">
        <v>489</v>
      </c>
      <c r="F35" s="261"/>
    </row>
    <row r="36" spans="1:7" ht="12.75" customHeight="1">
      <c r="G36" s="76"/>
    </row>
    <row r="37" spans="1:7" s="1081" customFormat="1" ht="12.75" customHeight="1">
      <c r="A37" s="286" t="s">
        <v>1610</v>
      </c>
      <c r="G37" s="76"/>
    </row>
    <row r="38" spans="1:7" s="1081" customFormat="1" ht="12.75" customHeight="1">
      <c r="A38" s="1094" t="s">
        <v>1611</v>
      </c>
      <c r="G38" s="76"/>
    </row>
    <row r="39" spans="1:7" ht="12.75" customHeight="1"/>
    <row r="40" spans="1:7" ht="12.75" customHeight="1">
      <c r="A40" s="611" t="s">
        <v>81</v>
      </c>
      <c r="F40" s="34" t="s">
        <v>1074</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6" t="s">
        <v>89</v>
      </c>
      <c r="B1" s="197"/>
      <c r="C1" s="197"/>
      <c r="D1" s="197"/>
      <c r="E1" s="197"/>
      <c r="F1" s="197"/>
      <c r="G1" s="197"/>
    </row>
    <row r="2" spans="1:7">
      <c r="A2" s="597" t="s">
        <v>90</v>
      </c>
      <c r="B2" s="197"/>
      <c r="C2" s="197"/>
      <c r="D2" s="197"/>
      <c r="E2" s="197"/>
      <c r="F2" s="197"/>
      <c r="G2" s="197"/>
    </row>
    <row r="3" spans="1:7" s="261" customFormat="1">
      <c r="A3" s="541"/>
      <c r="B3" s="197"/>
      <c r="C3" s="197"/>
      <c r="D3" s="197"/>
      <c r="E3" s="197"/>
      <c r="F3" s="197"/>
      <c r="G3" s="197"/>
    </row>
    <row r="4" spans="1:7" ht="12.75" customHeight="1">
      <c r="A4" s="23" t="s">
        <v>665</v>
      </c>
    </row>
    <row r="5" spans="1:7" ht="12.75" customHeight="1">
      <c r="A5" s="523" t="s">
        <v>666</v>
      </c>
      <c r="B5" s="197"/>
    </row>
    <row r="6" spans="1:7" ht="53.25" customHeight="1">
      <c r="A6" s="803" t="s">
        <v>1537</v>
      </c>
      <c r="B6" s="1207" t="s">
        <v>471</v>
      </c>
      <c r="C6" s="1208"/>
      <c r="D6" s="1209"/>
      <c r="E6" s="1207" t="s">
        <v>848</v>
      </c>
      <c r="F6" s="1208"/>
      <c r="G6" s="1209"/>
    </row>
    <row r="7" spans="1:7" s="261" customFormat="1">
      <c r="A7" s="1203" t="s">
        <v>859</v>
      </c>
      <c r="B7" s="404" t="str">
        <f>Naslovnica!A20</f>
        <v>Veljača 2023.</v>
      </c>
      <c r="C7" s="1210" t="s">
        <v>860</v>
      </c>
      <c r="D7" s="1211" t="s">
        <v>855</v>
      </c>
      <c r="E7" s="404" t="str">
        <f>$B$7</f>
        <v>Veljača 2023.</v>
      </c>
      <c r="F7" s="1210" t="s">
        <v>860</v>
      </c>
      <c r="G7" s="1211" t="s">
        <v>855</v>
      </c>
    </row>
    <row r="8" spans="1:7" s="261" customFormat="1">
      <c r="A8" s="1203"/>
      <c r="B8" s="789" t="str">
        <f>Naslovnica!A24</f>
        <v>February 2023</v>
      </c>
      <c r="C8" s="1202"/>
      <c r="D8" s="1203"/>
      <c r="E8" s="789" t="str">
        <f>$B$8</f>
        <v>February 2023</v>
      </c>
      <c r="F8" s="1202"/>
      <c r="G8" s="1203"/>
    </row>
    <row r="9" spans="1:7" ht="25.5">
      <c r="A9" s="241" t="s">
        <v>475</v>
      </c>
      <c r="B9" s="249">
        <v>21202997.849999998</v>
      </c>
      <c r="C9" s="245">
        <v>38427395.950000003</v>
      </c>
      <c r="D9" s="252">
        <v>0.230986286249387</v>
      </c>
      <c r="E9" s="249">
        <v>38773.599999999999</v>
      </c>
      <c r="F9" s="244">
        <v>53324.399999999994</v>
      </c>
      <c r="G9" s="255">
        <v>1.6647057206476621</v>
      </c>
    </row>
    <row r="10" spans="1:7">
      <c r="A10" s="92" t="s">
        <v>477</v>
      </c>
      <c r="B10" s="250">
        <v>20595330.859999999</v>
      </c>
      <c r="C10" s="190">
        <v>34097872.840000004</v>
      </c>
      <c r="D10" s="253">
        <v>0.52529285896728606</v>
      </c>
      <c r="E10" s="250">
        <v>38773.599999999999</v>
      </c>
      <c r="F10" s="191">
        <v>53324.399999999994</v>
      </c>
      <c r="G10" s="253">
        <v>1.6647057206476621</v>
      </c>
    </row>
    <row r="11" spans="1:7">
      <c r="A11" s="92" t="s">
        <v>476</v>
      </c>
      <c r="B11" s="250">
        <v>0</v>
      </c>
      <c r="C11" s="190">
        <v>3030239.43</v>
      </c>
      <c r="D11" s="253">
        <v>-1</v>
      </c>
      <c r="E11" s="250"/>
      <c r="F11" s="191"/>
      <c r="G11" s="253"/>
    </row>
    <row r="12" spans="1:7">
      <c r="A12" s="92" t="s">
        <v>478</v>
      </c>
      <c r="B12" s="250"/>
      <c r="C12" s="191"/>
      <c r="D12" s="254"/>
      <c r="E12" s="250"/>
      <c r="F12" s="191"/>
      <c r="G12" s="253"/>
    </row>
    <row r="13" spans="1:7">
      <c r="A13" s="92" t="s">
        <v>849</v>
      </c>
      <c r="B13" s="250"/>
      <c r="C13" s="191"/>
      <c r="D13" s="254"/>
      <c r="E13" s="250"/>
      <c r="F13" s="191"/>
      <c r="G13" s="253"/>
    </row>
    <row r="14" spans="1:7">
      <c r="A14" s="92" t="s">
        <v>479</v>
      </c>
      <c r="B14" s="250"/>
      <c r="C14" s="191"/>
      <c r="D14" s="254"/>
      <c r="E14" s="250"/>
      <c r="F14" s="191"/>
      <c r="G14" s="253"/>
    </row>
    <row r="15" spans="1:7" s="261" customFormat="1">
      <c r="A15" s="92" t="s">
        <v>1046</v>
      </c>
      <c r="B15" s="250">
        <v>607666.99</v>
      </c>
      <c r="C15" s="191">
        <v>1299283.68</v>
      </c>
      <c r="D15" s="254">
        <v>-0.1213818307363288</v>
      </c>
      <c r="E15" s="250"/>
      <c r="F15" s="191"/>
      <c r="G15" s="253"/>
    </row>
    <row r="16" spans="1:7">
      <c r="A16" s="882" t="s">
        <v>1042</v>
      </c>
      <c r="B16" s="883">
        <v>527100</v>
      </c>
      <c r="C16" s="884">
        <v>3031312.8</v>
      </c>
      <c r="D16" s="885">
        <v>-0.7895146930005309</v>
      </c>
      <c r="E16" s="250"/>
      <c r="F16" s="191"/>
      <c r="G16" s="253"/>
    </row>
    <row r="17" spans="1:10">
      <c r="A17" s="882" t="s">
        <v>1043</v>
      </c>
      <c r="B17" s="883">
        <v>0</v>
      </c>
      <c r="C17" s="884">
        <v>0</v>
      </c>
      <c r="D17" s="885"/>
      <c r="E17" s="250"/>
      <c r="F17" s="191"/>
      <c r="G17" s="253"/>
    </row>
    <row r="18" spans="1:10" ht="18.75" customHeight="1">
      <c r="A18" s="397" t="s">
        <v>480</v>
      </c>
      <c r="B18" s="398">
        <v>21730097.849999998</v>
      </c>
      <c r="C18" s="399">
        <v>41458708.75</v>
      </c>
      <c r="D18" s="400">
        <v>0.10145098203543546</v>
      </c>
      <c r="E18" s="398">
        <v>38773.599999999999</v>
      </c>
      <c r="F18" s="759">
        <v>53324.399999999994</v>
      </c>
      <c r="G18" s="400">
        <v>1.6647057206476621</v>
      </c>
      <c r="J18" s="76"/>
    </row>
    <row r="19" spans="1:10" ht="15" customHeight="1">
      <c r="A19" s="1206" t="s">
        <v>858</v>
      </c>
      <c r="B19" s="401" t="str">
        <f>B7</f>
        <v>Veljača 2023.</v>
      </c>
      <c r="C19" s="1202" t="s">
        <v>860</v>
      </c>
      <c r="D19" s="1203" t="s">
        <v>855</v>
      </c>
      <c r="E19" s="790" t="str">
        <f>E7</f>
        <v>Veljača 2023.</v>
      </c>
      <c r="F19" s="1202" t="s">
        <v>860</v>
      </c>
      <c r="G19" s="1203" t="s">
        <v>855</v>
      </c>
    </row>
    <row r="20" spans="1:10" s="261" customFormat="1">
      <c r="A20" s="1206"/>
      <c r="B20" s="789" t="str">
        <f>B8</f>
        <v>February 2023</v>
      </c>
      <c r="C20" s="1202"/>
      <c r="D20" s="1203"/>
      <c r="E20" s="792" t="str">
        <f>E8</f>
        <v>February 2023</v>
      </c>
      <c r="F20" s="1202"/>
      <c r="G20" s="1203"/>
    </row>
    <row r="21" spans="1:10" ht="25.5">
      <c r="A21" s="242" t="s">
        <v>481</v>
      </c>
      <c r="B21" s="249">
        <v>1442044</v>
      </c>
      <c r="C21" s="244">
        <v>9193239</v>
      </c>
      <c r="D21" s="255">
        <v>-0.81395849285174737</v>
      </c>
      <c r="E21" s="249">
        <v>1032</v>
      </c>
      <c r="F21" s="244">
        <v>1276</v>
      </c>
      <c r="G21" s="255">
        <v>3.2295081967213113</v>
      </c>
    </row>
    <row r="22" spans="1:10">
      <c r="A22" s="92" t="s">
        <v>477</v>
      </c>
      <c r="B22" s="250">
        <v>1410095</v>
      </c>
      <c r="C22" s="191">
        <v>2370984</v>
      </c>
      <c r="D22" s="253">
        <v>0.46749000144657704</v>
      </c>
      <c r="E22" s="250">
        <v>1032</v>
      </c>
      <c r="F22" s="191">
        <v>1276</v>
      </c>
      <c r="G22" s="253">
        <v>3.2295081967213113</v>
      </c>
    </row>
    <row r="23" spans="1:10">
      <c r="A23" s="92" t="s">
        <v>476</v>
      </c>
      <c r="B23" s="250">
        <v>0</v>
      </c>
      <c r="C23" s="191">
        <v>6750000</v>
      </c>
      <c r="D23" s="253">
        <v>-1</v>
      </c>
      <c r="E23" s="250"/>
      <c r="F23" s="191"/>
      <c r="G23" s="253"/>
    </row>
    <row r="24" spans="1:10">
      <c r="A24" s="92" t="s">
        <v>478</v>
      </c>
      <c r="B24" s="250"/>
      <c r="C24" s="191"/>
      <c r="D24" s="254"/>
      <c r="E24" s="250"/>
      <c r="F24" s="191"/>
      <c r="G24" s="253"/>
    </row>
    <row r="25" spans="1:10">
      <c r="A25" s="92" t="s">
        <v>849</v>
      </c>
      <c r="B25" s="250"/>
      <c r="C25" s="191"/>
      <c r="D25" s="254"/>
      <c r="E25" s="250"/>
      <c r="F25" s="191"/>
      <c r="G25" s="253"/>
    </row>
    <row r="26" spans="1:10">
      <c r="A26" s="92" t="s">
        <v>479</v>
      </c>
      <c r="B26" s="250"/>
      <c r="C26" s="191"/>
      <c r="D26" s="254"/>
      <c r="E26" s="250"/>
      <c r="F26" s="191"/>
      <c r="G26" s="253"/>
    </row>
    <row r="27" spans="1:10" s="261" customFormat="1">
      <c r="A27" s="92" t="s">
        <v>1046</v>
      </c>
      <c r="B27" s="250">
        <v>31949</v>
      </c>
      <c r="C27" s="191">
        <v>72255</v>
      </c>
      <c r="D27" s="254">
        <v>-0.20733885773830196</v>
      </c>
      <c r="E27" s="250"/>
      <c r="F27" s="191"/>
      <c r="G27" s="253"/>
    </row>
    <row r="28" spans="1:10">
      <c r="A28" s="882" t="s">
        <v>1044</v>
      </c>
      <c r="B28" s="883">
        <v>21000</v>
      </c>
      <c r="C28" s="884">
        <v>76744</v>
      </c>
      <c r="D28" s="936">
        <v>-0.62327784156142363</v>
      </c>
      <c r="E28" s="250"/>
      <c r="F28" s="191"/>
      <c r="G28" s="253"/>
    </row>
    <row r="29" spans="1:10">
      <c r="A29" s="882" t="s">
        <v>1045</v>
      </c>
      <c r="B29" s="883">
        <v>0</v>
      </c>
      <c r="C29" s="884">
        <v>0</v>
      </c>
      <c r="D29" s="885"/>
      <c r="E29" s="250"/>
      <c r="F29" s="191"/>
      <c r="G29" s="253"/>
    </row>
    <row r="30" spans="1:10" ht="18.75" customHeight="1">
      <c r="A30" s="397" t="s">
        <v>482</v>
      </c>
      <c r="B30" s="398">
        <v>1463044</v>
      </c>
      <c r="C30" s="402">
        <v>9269983</v>
      </c>
      <c r="D30" s="400">
        <v>-0.81259697302617584</v>
      </c>
      <c r="E30" s="398">
        <v>1032</v>
      </c>
      <c r="F30" s="402">
        <v>1276</v>
      </c>
      <c r="G30" s="400">
        <v>3.2295081967213113</v>
      </c>
    </row>
    <row r="31" spans="1:10" ht="18.75" customHeight="1">
      <c r="A31" s="405" t="s">
        <v>483</v>
      </c>
      <c r="B31" s="249">
        <v>7410</v>
      </c>
      <c r="C31" s="406">
        <v>12331</v>
      </c>
      <c r="D31" s="407">
        <v>0.50579150579150589</v>
      </c>
      <c r="E31" s="249">
        <v>23</v>
      </c>
      <c r="F31" s="406">
        <v>35</v>
      </c>
      <c r="G31" s="407">
        <v>0.91666666666666674</v>
      </c>
    </row>
    <row r="32" spans="1:10" ht="15" customHeight="1">
      <c r="A32" s="1206" t="s">
        <v>857</v>
      </c>
      <c r="B32" s="401" t="str">
        <f>B7</f>
        <v>Veljača 2023.</v>
      </c>
      <c r="C32" s="1202" t="s">
        <v>860</v>
      </c>
      <c r="D32" s="1203" t="s">
        <v>855</v>
      </c>
      <c r="E32" s="401" t="str">
        <f>E7</f>
        <v>Veljača 2023.</v>
      </c>
      <c r="F32" s="1202" t="s">
        <v>860</v>
      </c>
      <c r="G32" s="1203" t="s">
        <v>855</v>
      </c>
    </row>
    <row r="33" spans="1:7" s="261" customFormat="1">
      <c r="A33" s="1206"/>
      <c r="B33" s="789" t="str">
        <f>B8</f>
        <v>February 2023</v>
      </c>
      <c r="C33" s="1202"/>
      <c r="D33" s="1203"/>
      <c r="E33" s="789" t="str">
        <f>E8</f>
        <v>February 2023</v>
      </c>
      <c r="F33" s="1202"/>
      <c r="G33" s="1203"/>
    </row>
    <row r="34" spans="1:7" ht="17.25" customHeight="1">
      <c r="A34" s="243" t="s">
        <v>484</v>
      </c>
      <c r="B34" s="250">
        <v>69907543.219999999</v>
      </c>
      <c r="C34" s="191">
        <v>200688231.87</v>
      </c>
      <c r="D34" s="253">
        <v>-0.46545974071837859</v>
      </c>
      <c r="E34" s="250"/>
      <c r="F34" s="191"/>
      <c r="G34" s="253"/>
    </row>
    <row r="35" spans="1:7" ht="17.25" customHeight="1">
      <c r="A35" s="243" t="s">
        <v>485</v>
      </c>
      <c r="B35" s="250">
        <v>84186356.420000002</v>
      </c>
      <c r="C35" s="259">
        <v>236598379.81999999</v>
      </c>
      <c r="D35" s="253">
        <v>-0.44763966423399637</v>
      </c>
      <c r="E35" s="250"/>
      <c r="F35" s="191"/>
      <c r="G35" s="253"/>
    </row>
    <row r="36" spans="1:7">
      <c r="A36" s="1206" t="s">
        <v>853</v>
      </c>
      <c r="B36" s="791" t="str">
        <f>B7</f>
        <v>Veljača 2023.</v>
      </c>
      <c r="C36" s="1204" t="s">
        <v>854</v>
      </c>
      <c r="D36" s="1203" t="s">
        <v>855</v>
      </c>
      <c r="E36" s="403"/>
      <c r="F36" s="1204"/>
      <c r="G36" s="1203"/>
    </row>
    <row r="37" spans="1:7" s="261" customFormat="1" ht="21" customHeight="1">
      <c r="A37" s="1206"/>
      <c r="B37" s="789" t="str">
        <f>B8</f>
        <v>February 2023</v>
      </c>
      <c r="C37" s="1204"/>
      <c r="D37" s="1203"/>
      <c r="E37" s="403"/>
      <c r="F37" s="1204"/>
      <c r="G37" s="1203"/>
    </row>
    <row r="38" spans="1:7">
      <c r="A38" s="192" t="s">
        <v>62</v>
      </c>
      <c r="B38" s="251">
        <v>2227.65</v>
      </c>
      <c r="C38" s="93">
        <v>0.12514394811806784</v>
      </c>
      <c r="D38" s="253">
        <v>5.5363157869802393E-2</v>
      </c>
      <c r="E38" s="251"/>
      <c r="F38" s="93"/>
      <c r="G38" s="253"/>
    </row>
    <row r="39" spans="1:7">
      <c r="A39" s="94" t="s">
        <v>111</v>
      </c>
      <c r="B39" s="251">
        <v>1592.21</v>
      </c>
      <c r="C39" s="93">
        <v>0.12447385519364951</v>
      </c>
      <c r="D39" s="253">
        <v>5.5079551252741776E-2</v>
      </c>
      <c r="E39" s="251"/>
      <c r="F39" s="93"/>
      <c r="G39" s="253"/>
    </row>
    <row r="40" spans="1:7">
      <c r="A40" s="94" t="s">
        <v>63</v>
      </c>
      <c r="B40" s="251">
        <v>1277.1300000000001</v>
      </c>
      <c r="C40" s="93">
        <v>0.10464040133200703</v>
      </c>
      <c r="D40" s="253">
        <v>3.4038005327547083E-2</v>
      </c>
      <c r="E40" s="251"/>
      <c r="F40" s="93"/>
      <c r="G40" s="253"/>
    </row>
    <row r="41" spans="1:7" s="261" customFormat="1">
      <c r="A41" s="94" t="s">
        <v>1032</v>
      </c>
      <c r="B41" s="251">
        <v>1349.59</v>
      </c>
      <c r="C41" s="93">
        <v>0.10405844288647637</v>
      </c>
      <c r="D41" s="253">
        <v>3.3859612836010466E-2</v>
      </c>
      <c r="E41" s="251"/>
      <c r="F41" s="93"/>
      <c r="G41" s="253"/>
    </row>
    <row r="42" spans="1:7">
      <c r="A42" s="94" t="s">
        <v>815</v>
      </c>
      <c r="B42" s="251">
        <v>1265.4000000000001</v>
      </c>
      <c r="C42" s="93">
        <v>0.10069239066142432</v>
      </c>
      <c r="D42" s="253">
        <v>3.4119233440934815E-2</v>
      </c>
      <c r="E42" s="251"/>
      <c r="F42" s="93"/>
      <c r="G42" s="253"/>
    </row>
    <row r="43" spans="1:7" s="261" customFormat="1">
      <c r="A43" s="94" t="s">
        <v>91</v>
      </c>
      <c r="B43" s="251">
        <v>1578.95</v>
      </c>
      <c r="C43" s="93">
        <v>0.16025895389680067</v>
      </c>
      <c r="D43" s="253">
        <v>9.2358781002455981E-2</v>
      </c>
      <c r="E43" s="251"/>
      <c r="F43" s="93"/>
      <c r="G43" s="253"/>
    </row>
    <row r="44" spans="1:7">
      <c r="A44" s="94" t="s">
        <v>92</v>
      </c>
      <c r="B44" s="251">
        <v>1244.31</v>
      </c>
      <c r="C44" s="93">
        <v>0.18672986685995485</v>
      </c>
      <c r="D44" s="253">
        <v>7.11850691275977E-2</v>
      </c>
      <c r="E44" s="251"/>
      <c r="F44" s="93"/>
      <c r="G44" s="253"/>
    </row>
    <row r="45" spans="1:7">
      <c r="A45" s="94" t="s">
        <v>93</v>
      </c>
      <c r="B45" s="251">
        <v>578.22</v>
      </c>
      <c r="C45" s="93">
        <v>4.3322928131935612E-2</v>
      </c>
      <c r="D45" s="253">
        <v>4.795563288386262E-2</v>
      </c>
      <c r="E45" s="251"/>
      <c r="F45" s="93"/>
      <c r="G45" s="253"/>
    </row>
    <row r="46" spans="1:7">
      <c r="A46" s="94" t="s">
        <v>94</v>
      </c>
      <c r="B46" s="251">
        <v>802.89</v>
      </c>
      <c r="C46" s="93">
        <v>0.10514796971782525</v>
      </c>
      <c r="D46" s="253">
        <v>7.630426324970907E-3</v>
      </c>
      <c r="E46" s="251"/>
      <c r="F46" s="93"/>
      <c r="G46" s="253"/>
    </row>
    <row r="47" spans="1:7">
      <c r="A47" s="94" t="s">
        <v>95</v>
      </c>
      <c r="B47" s="251">
        <v>1525.27</v>
      </c>
      <c r="C47" s="93">
        <v>0.23599721240802563</v>
      </c>
      <c r="D47" s="253">
        <v>0.1770057643781493</v>
      </c>
      <c r="E47" s="251"/>
      <c r="F47" s="93"/>
      <c r="G47" s="253"/>
    </row>
    <row r="48" spans="1:7">
      <c r="A48" s="94" t="s">
        <v>96</v>
      </c>
      <c r="B48" s="251">
        <v>4100.1899999999996</v>
      </c>
      <c r="C48" s="93">
        <v>0.16265663236515926</v>
      </c>
      <c r="D48" s="253">
        <v>0.15318348267773652</v>
      </c>
      <c r="E48" s="251"/>
      <c r="F48" s="93"/>
      <c r="G48" s="253"/>
    </row>
    <row r="49" spans="1:7">
      <c r="A49" s="192" t="s">
        <v>64</v>
      </c>
      <c r="B49" s="251">
        <v>94.165899999999993</v>
      </c>
      <c r="C49" s="93">
        <v>-2.5466072489355951E-2</v>
      </c>
      <c r="D49" s="253">
        <v>-5.9537696123399542E-3</v>
      </c>
      <c r="E49" s="251"/>
      <c r="F49" s="93"/>
      <c r="G49" s="253"/>
    </row>
    <row r="50" spans="1:7">
      <c r="A50" s="192" t="s">
        <v>82</v>
      </c>
      <c r="B50" s="251">
        <v>164.9563</v>
      </c>
      <c r="C50" s="93">
        <v>-2.0976244372089559E-2</v>
      </c>
      <c r="D50" s="253">
        <v>-3.9213626101034516E-3</v>
      </c>
      <c r="E50" s="251"/>
      <c r="F50" s="93"/>
      <c r="G50" s="253"/>
    </row>
    <row r="51" spans="1:7" ht="15" customHeight="1">
      <c r="A51" s="1206" t="s">
        <v>856</v>
      </c>
      <c r="B51" s="401" t="str">
        <f>B7</f>
        <v>Veljača 2023.</v>
      </c>
      <c r="C51" s="1205"/>
      <c r="D51" s="1203" t="s">
        <v>855</v>
      </c>
      <c r="E51" s="401" t="str">
        <f>E7</f>
        <v>Veljača 2023.</v>
      </c>
      <c r="F51" s="1205"/>
      <c r="G51" s="1203" t="s">
        <v>855</v>
      </c>
    </row>
    <row r="52" spans="1:7" s="261" customFormat="1">
      <c r="A52" s="1206"/>
      <c r="B52" s="789" t="str">
        <f>B8</f>
        <v>February 2023</v>
      </c>
      <c r="C52" s="1205"/>
      <c r="D52" s="1203"/>
      <c r="E52" s="789" t="str">
        <f>E8</f>
        <v>February 2023</v>
      </c>
      <c r="F52" s="1205"/>
      <c r="G52" s="1203"/>
    </row>
    <row r="53" spans="1:7">
      <c r="A53" s="92" t="s">
        <v>477</v>
      </c>
      <c r="B53" s="250">
        <v>19760.41452373</v>
      </c>
      <c r="C53" s="191"/>
      <c r="D53" s="253">
        <v>5.5487461753814582E-2</v>
      </c>
      <c r="E53" s="250">
        <v>40.833300000000001</v>
      </c>
      <c r="F53" s="191"/>
      <c r="G53" s="253">
        <v>-1.0257557462431954E-3</v>
      </c>
    </row>
    <row r="54" spans="1:7">
      <c r="A54" s="92" t="s">
        <v>476</v>
      </c>
      <c r="B54" s="250">
        <v>15979.641073629999</v>
      </c>
      <c r="C54" s="191"/>
      <c r="D54" s="253">
        <v>-3.1207637503974928E-3</v>
      </c>
      <c r="E54" s="250"/>
      <c r="F54" s="191"/>
      <c r="G54" s="253"/>
    </row>
    <row r="55" spans="1:7">
      <c r="A55" s="92" t="s">
        <v>478</v>
      </c>
      <c r="B55" s="250"/>
      <c r="C55" s="191"/>
      <c r="D55" s="254"/>
      <c r="E55" s="250"/>
      <c r="F55" s="191"/>
      <c r="G55" s="253"/>
    </row>
    <row r="56" spans="1:7">
      <c r="A56" s="92" t="s">
        <v>486</v>
      </c>
      <c r="B56" s="250"/>
      <c r="C56" s="191"/>
      <c r="D56" s="254"/>
      <c r="E56" s="250"/>
      <c r="F56" s="191"/>
      <c r="G56" s="253"/>
    </row>
    <row r="57" spans="1:7" s="261" customFormat="1">
      <c r="A57" s="92" t="s">
        <v>1046</v>
      </c>
      <c r="B57" s="250">
        <v>8.4621858000000003</v>
      </c>
      <c r="C57" s="191"/>
      <c r="D57" s="253">
        <v>3.3928756263832405E-3</v>
      </c>
      <c r="E57" s="250"/>
      <c r="F57" s="191"/>
      <c r="G57" s="253"/>
    </row>
    <row r="58" spans="1:7" ht="18.75" customHeight="1">
      <c r="A58" s="397" t="s">
        <v>487</v>
      </c>
      <c r="B58" s="398">
        <v>35748.517783160001</v>
      </c>
      <c r="C58" s="402"/>
      <c r="D58" s="400">
        <v>2.8447250850581529E-2</v>
      </c>
      <c r="E58" s="398">
        <v>40.833300000000001</v>
      </c>
      <c r="F58" s="402"/>
      <c r="G58" s="400">
        <v>-1.0257557462431954E-3</v>
      </c>
    </row>
    <row r="59" spans="1:7" s="197" customFormat="1">
      <c r="A59" s="19" t="s">
        <v>488</v>
      </c>
      <c r="B59" s="256"/>
      <c r="C59" s="237"/>
      <c r="D59" s="237"/>
    </row>
    <row r="60" spans="1:7" s="197" customFormat="1">
      <c r="A60" s="287"/>
      <c r="B60" s="257"/>
      <c r="C60" s="239"/>
      <c r="D60" s="240"/>
    </row>
    <row r="61" spans="1:7" s="197" customFormat="1">
      <c r="B61" s="238"/>
      <c r="C61" s="239"/>
      <c r="D61" s="240"/>
    </row>
    <row r="62" spans="1:7" s="197" customFormat="1">
      <c r="A62" s="611" t="s">
        <v>81</v>
      </c>
      <c r="B62" s="238"/>
      <c r="C62" s="239"/>
      <c r="D62" s="240"/>
    </row>
    <row r="63" spans="1:7" ht="12.75" customHeight="1">
      <c r="B63" s="35"/>
      <c r="C63" s="35"/>
      <c r="D63" s="35"/>
    </row>
    <row r="64" spans="1:7" ht="12.75" customHeight="1">
      <c r="B64" s="51"/>
      <c r="C64" s="51"/>
      <c r="G64" s="13" t="s">
        <v>1075</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1"/>
    </row>
    <row r="118" spans="1:1">
      <c r="A118" s="642"/>
    </row>
    <row r="120" spans="1:1">
      <c r="A120" s="642"/>
    </row>
    <row r="122" spans="1:1">
      <c r="A122" s="642"/>
    </row>
    <row r="124" spans="1:1">
      <c r="A124" s="642"/>
    </row>
    <row r="126" spans="1:1">
      <c r="A126" s="642"/>
    </row>
    <row r="128" spans="1:1">
      <c r="A128" s="642"/>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667</v>
      </c>
      <c r="E1" s="137" t="str">
        <f>Naslovnica!A20</f>
        <v>Veljača 2023.</v>
      </c>
      <c r="G1" s="139" t="s">
        <v>896</v>
      </c>
      <c r="H1" s="261"/>
      <c r="I1" s="261"/>
      <c r="J1" s="261"/>
      <c r="K1" s="137" t="str">
        <f>E1</f>
        <v>Veljača 2023.</v>
      </c>
    </row>
    <row r="2" spans="1:18" ht="12.75" customHeight="1">
      <c r="A2" s="529" t="s">
        <v>668</v>
      </c>
      <c r="E2" s="539" t="str">
        <f>Naslovnica!A24</f>
        <v>February 2023</v>
      </c>
      <c r="G2" s="529" t="s">
        <v>897</v>
      </c>
      <c r="H2" s="261"/>
      <c r="I2" s="261"/>
      <c r="J2" s="261"/>
      <c r="K2" s="527" t="str">
        <f>E2</f>
        <v>February 2023</v>
      </c>
    </row>
    <row r="3" spans="1:18" ht="12.75" customHeight="1">
      <c r="A3" s="38" t="s">
        <v>1535</v>
      </c>
      <c r="G3" s="38" t="s">
        <v>1535</v>
      </c>
      <c r="H3" s="261"/>
      <c r="I3" s="261"/>
      <c r="J3" s="261"/>
      <c r="K3" s="261"/>
    </row>
    <row r="4" spans="1:18" ht="45" customHeight="1">
      <c r="A4" s="408" t="s">
        <v>458</v>
      </c>
      <c r="B4" s="408" t="s">
        <v>459</v>
      </c>
      <c r="C4" s="408" t="s">
        <v>460</v>
      </c>
      <c r="D4" s="408" t="s">
        <v>461</v>
      </c>
      <c r="E4" s="408" t="s">
        <v>462</v>
      </c>
      <c r="G4" s="408" t="s">
        <v>458</v>
      </c>
      <c r="H4" s="408" t="s">
        <v>459</v>
      </c>
      <c r="I4" s="408" t="s">
        <v>460</v>
      </c>
      <c r="J4" s="408" t="s">
        <v>461</v>
      </c>
      <c r="K4" s="408" t="s">
        <v>466</v>
      </c>
    </row>
    <row r="5" spans="1:18" ht="12.75" customHeight="1">
      <c r="A5" s="95" t="s">
        <v>1571</v>
      </c>
      <c r="B5" s="96">
        <v>3033233.8</v>
      </c>
      <c r="C5" s="97">
        <v>0.14727774079566303</v>
      </c>
      <c r="D5" s="98">
        <v>44.3</v>
      </c>
      <c r="E5" s="246">
        <v>7.26</v>
      </c>
      <c r="F5" s="52"/>
      <c r="G5" s="95" t="s">
        <v>1591</v>
      </c>
      <c r="H5" s="96">
        <v>33085.599999999999</v>
      </c>
      <c r="I5" s="97">
        <v>0.8533022468896363</v>
      </c>
      <c r="J5" s="98">
        <v>33.6</v>
      </c>
      <c r="K5" s="246">
        <v>1.2</v>
      </c>
      <c r="P5" s="76"/>
      <c r="R5" s="788"/>
    </row>
    <row r="6" spans="1:18" ht="12.75" customHeight="1">
      <c r="A6" s="95" t="s">
        <v>1572</v>
      </c>
      <c r="B6" s="96">
        <v>2324174.29</v>
      </c>
      <c r="C6" s="97">
        <v>0.11284957283759801</v>
      </c>
      <c r="D6" s="98">
        <v>4.41</v>
      </c>
      <c r="E6" s="246">
        <v>8.6199999999999992</v>
      </c>
      <c r="F6" s="52"/>
      <c r="G6" s="95" t="s">
        <v>1592</v>
      </c>
      <c r="H6" s="96">
        <v>5688</v>
      </c>
      <c r="I6" s="97">
        <v>0.14669775311036376</v>
      </c>
      <c r="J6" s="98">
        <v>105</v>
      </c>
      <c r="K6" s="246">
        <v>-1.87</v>
      </c>
      <c r="P6" s="76"/>
      <c r="R6" s="788"/>
    </row>
    <row r="7" spans="1:18" ht="12.75" customHeight="1">
      <c r="A7" s="95" t="s">
        <v>1573</v>
      </c>
      <c r="B7" s="96">
        <v>1890936.98</v>
      </c>
      <c r="C7" s="97">
        <v>9.1813867563184173E-2</v>
      </c>
      <c r="D7" s="98">
        <v>12.05</v>
      </c>
      <c r="E7" s="246">
        <v>24.23</v>
      </c>
      <c r="F7" s="52"/>
      <c r="G7" s="95" t="s">
        <v>1593</v>
      </c>
      <c r="H7" s="96">
        <v>0</v>
      </c>
      <c r="I7" s="97"/>
      <c r="J7" s="98">
        <v>2180</v>
      </c>
      <c r="K7" s="96"/>
      <c r="P7" s="76"/>
      <c r="R7" s="788"/>
    </row>
    <row r="8" spans="1:18" ht="12.75" customHeight="1">
      <c r="A8" s="95" t="s">
        <v>1574</v>
      </c>
      <c r="B8" s="96">
        <v>1265623</v>
      </c>
      <c r="C8" s="97">
        <v>6.1451938238005079E-2</v>
      </c>
      <c r="D8" s="98">
        <v>96.2</v>
      </c>
      <c r="E8" s="246">
        <v>1.48</v>
      </c>
      <c r="G8" s="95"/>
      <c r="H8" s="96"/>
      <c r="I8" s="97"/>
      <c r="J8" s="98"/>
      <c r="K8" s="246"/>
      <c r="P8" s="76"/>
      <c r="R8" s="788"/>
    </row>
    <row r="9" spans="1:18" ht="12.75" customHeight="1">
      <c r="A9" s="95" t="s">
        <v>1575</v>
      </c>
      <c r="B9" s="96">
        <v>1246698</v>
      </c>
      <c r="C9" s="97">
        <v>6.0533040642785772E-2</v>
      </c>
      <c r="D9" s="98">
        <v>25.3</v>
      </c>
      <c r="E9" s="246">
        <v>4.12</v>
      </c>
      <c r="G9" s="95"/>
      <c r="H9" s="96"/>
      <c r="I9" s="97"/>
      <c r="J9" s="98"/>
      <c r="K9" s="246"/>
      <c r="P9" s="76"/>
      <c r="R9" s="788"/>
    </row>
    <row r="10" spans="1:18" ht="12.75" customHeight="1">
      <c r="A10" s="95" t="s">
        <v>1576</v>
      </c>
      <c r="B10" s="96">
        <v>1201101.3999999999</v>
      </c>
      <c r="C10" s="97">
        <v>5.8319111655193864E-2</v>
      </c>
      <c r="D10" s="98">
        <v>35.4</v>
      </c>
      <c r="E10" s="247">
        <v>9.94</v>
      </c>
      <c r="G10" s="95"/>
      <c r="H10" s="96"/>
      <c r="I10" s="97"/>
      <c r="J10" s="98"/>
      <c r="K10" s="247"/>
    </row>
    <row r="11" spans="1:18" ht="12.75" customHeight="1">
      <c r="A11" s="95" t="s">
        <v>1577</v>
      </c>
      <c r="B11" s="96">
        <v>1108978</v>
      </c>
      <c r="C11" s="97">
        <v>5.3846088103097364E-2</v>
      </c>
      <c r="D11" s="98">
        <v>114</v>
      </c>
      <c r="E11" s="246">
        <v>0</v>
      </c>
      <c r="G11" s="95"/>
      <c r="H11" s="96"/>
      <c r="I11" s="97"/>
      <c r="J11" s="98"/>
      <c r="K11" s="246"/>
    </row>
    <row r="12" spans="1:18" ht="12.75" customHeight="1">
      <c r="A12" s="95" t="s">
        <v>1578</v>
      </c>
      <c r="B12" s="96">
        <v>1038474.4</v>
      </c>
      <c r="C12" s="97">
        <v>5.0422807337216047E-2</v>
      </c>
      <c r="D12" s="98">
        <v>54</v>
      </c>
      <c r="E12" s="246">
        <v>3.45</v>
      </c>
      <c r="G12" s="95"/>
      <c r="H12" s="96"/>
      <c r="I12" s="97"/>
      <c r="J12" s="98"/>
      <c r="K12" s="246"/>
    </row>
    <row r="13" spans="1:18" ht="12.75" customHeight="1">
      <c r="A13" s="95" t="s">
        <v>1579</v>
      </c>
      <c r="B13" s="96">
        <v>941066.7</v>
      </c>
      <c r="C13" s="97">
        <v>4.5693206212468682E-2</v>
      </c>
      <c r="D13" s="98">
        <v>53.8</v>
      </c>
      <c r="E13" s="246">
        <v>6.75</v>
      </c>
      <c r="G13" s="95"/>
      <c r="H13" s="96"/>
      <c r="I13" s="97"/>
      <c r="J13" s="98"/>
      <c r="K13" s="246"/>
    </row>
    <row r="14" spans="1:18" ht="12.75" customHeight="1">
      <c r="A14" s="95" t="s">
        <v>1580</v>
      </c>
      <c r="B14" s="96">
        <v>608460</v>
      </c>
      <c r="C14" s="97">
        <v>2.9543589473560904E-2</v>
      </c>
      <c r="D14" s="98">
        <v>245</v>
      </c>
      <c r="E14" s="246">
        <v>0.82000000000000006</v>
      </c>
      <c r="G14" s="95"/>
      <c r="H14" s="96"/>
      <c r="I14" s="97"/>
      <c r="J14" s="98"/>
      <c r="K14" s="246"/>
    </row>
    <row r="15" spans="1:18" ht="12.75" customHeight="1">
      <c r="A15" s="95" t="s">
        <v>463</v>
      </c>
      <c r="B15" s="96">
        <v>5936584.2899999991</v>
      </c>
      <c r="C15" s="97">
        <v>0.28824903714122702</v>
      </c>
      <c r="D15" s="99"/>
      <c r="E15" s="248"/>
      <c r="G15" s="95" t="s">
        <v>467</v>
      </c>
      <c r="H15" s="96"/>
      <c r="I15" s="97"/>
      <c r="J15" s="99"/>
      <c r="K15" s="248"/>
    </row>
    <row r="16" spans="1:18" ht="15.75" customHeight="1">
      <c r="A16" s="410" t="s">
        <v>464</v>
      </c>
      <c r="B16" s="411">
        <f>SUM(B5:B15)</f>
        <v>20595330.859999999</v>
      </c>
      <c r="C16" s="985">
        <f>SUM(C5:C15)</f>
        <v>0.99999999999999978</v>
      </c>
      <c r="D16" s="412"/>
      <c r="E16" s="412"/>
      <c r="G16" s="410" t="s">
        <v>464</v>
      </c>
      <c r="H16" s="411">
        <f>SUM(H5:H15)</f>
        <v>38773.599999999999</v>
      </c>
      <c r="I16" s="985">
        <f>SUM(I5:I15)</f>
        <v>1</v>
      </c>
      <c r="J16" s="412"/>
      <c r="K16" s="412"/>
    </row>
    <row r="17" spans="1:11" ht="12.75" customHeight="1">
      <c r="A17" s="37" t="s">
        <v>465</v>
      </c>
      <c r="G17" s="37" t="s">
        <v>465</v>
      </c>
      <c r="H17" s="261"/>
      <c r="I17" s="261"/>
      <c r="J17" s="261"/>
      <c r="K17" s="261"/>
    </row>
    <row r="18" spans="1:11" ht="12.75" customHeight="1"/>
    <row r="19" spans="1:11" ht="12.75" customHeight="1">
      <c r="A19" s="139" t="s">
        <v>898</v>
      </c>
    </row>
    <row r="20" spans="1:11" ht="12.75" customHeight="1">
      <c r="A20" s="529" t="s">
        <v>899</v>
      </c>
    </row>
    <row r="21" spans="1:11" ht="12.75" customHeight="1">
      <c r="A21" s="38" t="s">
        <v>1536</v>
      </c>
    </row>
    <row r="22" spans="1:11" ht="43.5">
      <c r="A22" s="408" t="s">
        <v>468</v>
      </c>
      <c r="B22" s="408" t="s">
        <v>459</v>
      </c>
      <c r="C22" s="408" t="s">
        <v>460</v>
      </c>
      <c r="D22" s="408" t="s">
        <v>469</v>
      </c>
    </row>
    <row r="23" spans="1:11" ht="15" customHeight="1">
      <c r="A23" s="101"/>
      <c r="B23" s="96"/>
      <c r="C23" s="102"/>
      <c r="D23" s="134"/>
      <c r="E23" s="52"/>
      <c r="F23" s="52"/>
      <c r="H23" s="44"/>
    </row>
    <row r="24" spans="1:11" ht="12.75" customHeight="1">
      <c r="A24" s="101"/>
      <c r="B24" s="96"/>
      <c r="C24" s="102"/>
      <c r="D24" s="134"/>
      <c r="E24" s="52"/>
      <c r="F24" s="52"/>
    </row>
    <row r="25" spans="1:11" ht="12.75" customHeight="1">
      <c r="A25" s="101"/>
      <c r="B25" s="96"/>
      <c r="C25" s="102"/>
      <c r="D25" s="134"/>
      <c r="E25" s="52"/>
      <c r="F25" s="52"/>
    </row>
    <row r="26" spans="1:11" ht="12.75" customHeight="1">
      <c r="A26" s="101"/>
      <c r="B26" s="96"/>
      <c r="C26" s="102"/>
      <c r="D26" s="134"/>
      <c r="E26" s="52"/>
    </row>
    <row r="27" spans="1:11" ht="12.75" customHeight="1">
      <c r="A27" s="101"/>
      <c r="B27" s="96"/>
      <c r="C27" s="102"/>
      <c r="D27" s="134"/>
    </row>
    <row r="28" spans="1:11" ht="12.75" customHeight="1">
      <c r="A28" s="101"/>
      <c r="B28" s="96"/>
      <c r="C28" s="102"/>
      <c r="D28" s="134"/>
    </row>
    <row r="29" spans="1:11" ht="12.75" customHeight="1">
      <c r="A29" s="101"/>
      <c r="B29" s="96"/>
      <c r="C29" s="102"/>
      <c r="D29" s="135"/>
    </row>
    <row r="30" spans="1:11" ht="12.75" customHeight="1">
      <c r="A30" s="101"/>
      <c r="B30" s="96"/>
      <c r="C30" s="102"/>
      <c r="D30" s="134"/>
    </row>
    <row r="31" spans="1:11" ht="12.75" customHeight="1">
      <c r="A31" s="101"/>
      <c r="B31" s="96"/>
      <c r="C31" s="102"/>
      <c r="D31" s="134"/>
    </row>
    <row r="32" spans="1:11" ht="12.75" customHeight="1">
      <c r="A32" s="101"/>
      <c r="B32" s="96"/>
      <c r="C32" s="102"/>
      <c r="D32" s="134"/>
    </row>
    <row r="33" spans="1:10" ht="15" customHeight="1">
      <c r="A33" s="95" t="s">
        <v>467</v>
      </c>
      <c r="B33" s="263">
        <v>0</v>
      </c>
      <c r="C33" s="102"/>
      <c r="D33" s="103"/>
    </row>
    <row r="34" spans="1:10" ht="15" customHeight="1">
      <c r="A34" s="417" t="s">
        <v>464</v>
      </c>
      <c r="B34" s="418">
        <f>SUM(B23:B33)</f>
        <v>0</v>
      </c>
      <c r="C34" s="419"/>
      <c r="D34" s="420"/>
    </row>
    <row r="35" spans="1:10" ht="15" customHeight="1">
      <c r="A35" s="100" t="s">
        <v>470</v>
      </c>
      <c r="B35" s="96"/>
      <c r="C35" s="102"/>
      <c r="D35" s="103"/>
    </row>
    <row r="36" spans="1:10" ht="12.75" customHeight="1">
      <c r="A36" s="187"/>
      <c r="B36" s="263"/>
      <c r="C36" s="102"/>
      <c r="D36" s="103"/>
    </row>
    <row r="37" spans="1:10" ht="12.75" customHeight="1">
      <c r="A37" s="95" t="s">
        <v>467</v>
      </c>
      <c r="B37" s="264">
        <v>0</v>
      </c>
      <c r="C37" s="102"/>
      <c r="D37" s="103"/>
    </row>
    <row r="38" spans="1:10" ht="15" customHeight="1">
      <c r="A38" s="104" t="s">
        <v>464</v>
      </c>
      <c r="B38" s="96"/>
      <c r="C38" s="102"/>
      <c r="D38" s="103"/>
    </row>
    <row r="39" spans="1:10" ht="26.25" customHeight="1">
      <c r="A39" s="413" t="s">
        <v>471</v>
      </c>
      <c r="B39" s="414">
        <f>B34+B38</f>
        <v>0</v>
      </c>
      <c r="C39" s="415"/>
      <c r="D39" s="416"/>
    </row>
    <row r="40" spans="1:10" ht="12.75" customHeight="1"/>
    <row r="41" spans="1:10" ht="12.75" customHeight="1">
      <c r="A41" s="139" t="s">
        <v>900</v>
      </c>
      <c r="G41" s="144"/>
      <c r="H41" s="197"/>
      <c r="I41" s="197"/>
      <c r="J41" s="197"/>
    </row>
    <row r="42" spans="1:10" ht="12.75" customHeight="1">
      <c r="A42" s="529" t="s">
        <v>901</v>
      </c>
      <c r="B42" s="44"/>
      <c r="G42" s="163"/>
      <c r="H42" s="197"/>
      <c r="I42" s="197"/>
      <c r="J42" s="197"/>
    </row>
    <row r="43" spans="1:10" ht="12.75" customHeight="1">
      <c r="A43" s="38" t="s">
        <v>1538</v>
      </c>
      <c r="G43" s="210"/>
      <c r="H43" s="197"/>
      <c r="I43" s="197"/>
      <c r="J43" s="197"/>
    </row>
    <row r="44" spans="1:10" ht="43.5">
      <c r="A44" s="408" t="s">
        <v>946</v>
      </c>
      <c r="B44" s="408" t="s">
        <v>459</v>
      </c>
      <c r="C44" s="408" t="s">
        <v>460</v>
      </c>
      <c r="D44" s="200"/>
      <c r="G44" s="200"/>
      <c r="H44" s="211"/>
      <c r="I44" s="200"/>
      <c r="J44" s="200"/>
    </row>
    <row r="45" spans="1:10" ht="12.75" customHeight="1">
      <c r="A45" s="101" t="s">
        <v>1581</v>
      </c>
      <c r="B45" s="96">
        <v>31024200</v>
      </c>
      <c r="C45" s="102">
        <v>0.44378901862373299</v>
      </c>
      <c r="D45" s="202"/>
      <c r="E45" s="52"/>
      <c r="F45" s="52"/>
      <c r="G45" s="199"/>
      <c r="H45" s="196"/>
      <c r="I45" s="201"/>
      <c r="J45" s="202"/>
    </row>
    <row r="46" spans="1:10" ht="12.75" customHeight="1">
      <c r="A46" s="101" t="s">
        <v>1582</v>
      </c>
      <c r="B46" s="96">
        <v>16010953.380000001</v>
      </c>
      <c r="C46" s="102">
        <v>0.22903041134793295</v>
      </c>
      <c r="D46" s="202"/>
      <c r="E46" s="52"/>
      <c r="F46" s="52"/>
      <c r="G46" s="207"/>
      <c r="H46" s="208"/>
      <c r="I46" s="201"/>
      <c r="J46" s="202"/>
    </row>
    <row r="47" spans="1:10" ht="12.75" customHeight="1">
      <c r="A47" s="101" t="s">
        <v>1583</v>
      </c>
      <c r="B47" s="96">
        <v>7093267.9500000002</v>
      </c>
      <c r="C47" s="102">
        <v>0.10146641726025743</v>
      </c>
      <c r="D47" s="202"/>
      <c r="E47" s="52"/>
      <c r="G47" s="207"/>
      <c r="H47" s="208"/>
      <c r="I47" s="201"/>
      <c r="J47" s="202"/>
    </row>
    <row r="48" spans="1:10" ht="12.75" customHeight="1">
      <c r="A48" s="101" t="s">
        <v>1584</v>
      </c>
      <c r="B48" s="96">
        <v>3732435</v>
      </c>
      <c r="C48" s="102">
        <v>5.3391019453422582E-2</v>
      </c>
      <c r="D48" s="202"/>
      <c r="G48" s="207"/>
      <c r="H48" s="208"/>
      <c r="I48" s="201"/>
      <c r="J48" s="202"/>
    </row>
    <row r="49" spans="1:10" ht="12.75" customHeight="1">
      <c r="A49" s="101" t="s">
        <v>1585</v>
      </c>
      <c r="B49" s="96">
        <v>3076500</v>
      </c>
      <c r="C49" s="102">
        <v>4.4008126423756767E-2</v>
      </c>
      <c r="D49" s="202"/>
      <c r="G49" s="207"/>
      <c r="H49" s="208"/>
      <c r="I49" s="201"/>
      <c r="J49" s="202"/>
    </row>
    <row r="50" spans="1:10" ht="12.75" customHeight="1">
      <c r="A50" s="101" t="s">
        <v>1586</v>
      </c>
      <c r="B50" s="96">
        <v>2430551.84</v>
      </c>
      <c r="C50" s="102">
        <v>3.4768091225163208E-2</v>
      </c>
      <c r="D50" s="203"/>
      <c r="G50" s="207"/>
      <c r="H50" s="208"/>
      <c r="I50" s="201"/>
      <c r="J50" s="203"/>
    </row>
    <row r="51" spans="1:10" ht="12.75" customHeight="1">
      <c r="A51" s="101" t="s">
        <v>1587</v>
      </c>
      <c r="B51" s="96">
        <v>1392088.08</v>
      </c>
      <c r="C51" s="102">
        <v>1.9913274245943385E-2</v>
      </c>
      <c r="D51" s="202"/>
      <c r="G51" s="207"/>
      <c r="H51" s="208"/>
      <c r="I51" s="201"/>
      <c r="J51" s="202"/>
    </row>
    <row r="52" spans="1:10" ht="12.75" customHeight="1">
      <c r="A52" s="101" t="s">
        <v>1588</v>
      </c>
      <c r="B52" s="96">
        <v>1383637.5</v>
      </c>
      <c r="C52" s="102">
        <v>1.9792392011913133E-2</v>
      </c>
      <c r="D52" s="202"/>
      <c r="G52" s="207"/>
      <c r="H52" s="208"/>
      <c r="I52" s="201"/>
      <c r="J52" s="202"/>
    </row>
    <row r="53" spans="1:10" ht="12.75" customHeight="1">
      <c r="A53" s="101" t="s">
        <v>1589</v>
      </c>
      <c r="B53" s="96">
        <v>1076931.8600000001</v>
      </c>
      <c r="C53" s="102">
        <v>1.5405088069121249E-2</v>
      </c>
      <c r="D53" s="202"/>
      <c r="G53" s="207"/>
      <c r="H53" s="208"/>
      <c r="I53" s="201"/>
      <c r="J53" s="202"/>
    </row>
    <row r="54" spans="1:10" ht="12.75" customHeight="1">
      <c r="A54" s="105" t="s">
        <v>1590</v>
      </c>
      <c r="B54" s="96">
        <v>881677.61</v>
      </c>
      <c r="C54" s="102">
        <v>1.2612052568137725E-2</v>
      </c>
      <c r="D54" s="202"/>
      <c r="G54" s="207"/>
      <c r="H54" s="208"/>
      <c r="I54" s="201"/>
      <c r="J54" s="202"/>
    </row>
    <row r="55" spans="1:10" ht="24">
      <c r="A55" s="106" t="s">
        <v>472</v>
      </c>
      <c r="B55" s="96">
        <v>1805300</v>
      </c>
      <c r="C55" s="102">
        <v>2.5824108770618588E-2</v>
      </c>
      <c r="D55" s="204"/>
      <c r="G55" s="209"/>
      <c r="H55" s="208"/>
      <c r="I55" s="201"/>
      <c r="J55" s="204"/>
    </row>
    <row r="56" spans="1:10">
      <c r="A56" s="410" t="s">
        <v>464</v>
      </c>
      <c r="B56" s="414">
        <f>SUM(B45:B55)</f>
        <v>69907543.219999999</v>
      </c>
      <c r="C56" s="984">
        <f>SUM(C45:C55)</f>
        <v>0.99999999999999989</v>
      </c>
      <c r="D56" s="206"/>
      <c r="G56" s="199"/>
      <c r="H56" s="196"/>
      <c r="I56" s="205"/>
      <c r="J56" s="206"/>
    </row>
    <row r="57" spans="1:10" ht="12.75" customHeight="1">
      <c r="G57" s="197"/>
      <c r="H57" s="197"/>
      <c r="I57" s="197"/>
      <c r="J57" s="197"/>
    </row>
    <row r="58" spans="1:10" ht="12.75" customHeight="1">
      <c r="A58" s="140" t="s">
        <v>902</v>
      </c>
      <c r="G58" s="212"/>
      <c r="H58" s="197"/>
      <c r="I58" s="197"/>
      <c r="J58" s="197"/>
    </row>
    <row r="59" spans="1:10" ht="12.75" customHeight="1">
      <c r="A59" s="540" t="s">
        <v>903</v>
      </c>
      <c r="G59" s="213"/>
      <c r="H59" s="197"/>
      <c r="I59" s="197"/>
      <c r="J59" s="197"/>
    </row>
    <row r="60" spans="1:10" ht="12.75" customHeight="1">
      <c r="A60" s="38" t="s">
        <v>1535</v>
      </c>
      <c r="G60" s="210"/>
      <c r="H60" s="197"/>
      <c r="I60" s="197"/>
      <c r="J60" s="197"/>
    </row>
    <row r="61" spans="1:10" ht="12.75" customHeight="1">
      <c r="A61" s="409"/>
      <c r="B61" s="886" t="s">
        <v>65</v>
      </c>
      <c r="C61" s="886" t="s">
        <v>66</v>
      </c>
      <c r="D61" s="886" t="s">
        <v>67</v>
      </c>
      <c r="E61" s="886" t="s">
        <v>68</v>
      </c>
      <c r="F61" s="886" t="s">
        <v>69</v>
      </c>
      <c r="G61" s="214"/>
      <c r="H61" s="194"/>
      <c r="I61" s="194"/>
      <c r="J61" s="194"/>
    </row>
    <row r="62" spans="1:10" ht="12.75" customHeight="1">
      <c r="A62" s="409"/>
      <c r="B62" s="887" t="s">
        <v>70</v>
      </c>
      <c r="C62" s="887" t="s">
        <v>71</v>
      </c>
      <c r="D62" s="887" t="s">
        <v>196</v>
      </c>
      <c r="E62" s="887" t="s">
        <v>72</v>
      </c>
      <c r="F62" s="887"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0" t="s">
        <v>464</v>
      </c>
      <c r="B64" s="421"/>
      <c r="C64" s="421"/>
      <c r="D64" s="421"/>
      <c r="E64" s="422" t="str">
        <f>IF(SUM(E63:E63)=0,"",SUM(E63:E63))</f>
        <v/>
      </c>
      <c r="F64" s="422" t="str">
        <f>IF(SUM(F63:F63)=0,"",SUM(F63:F63))</f>
        <v/>
      </c>
      <c r="G64" s="199"/>
      <c r="H64" s="196"/>
      <c r="I64" s="196"/>
      <c r="J64" s="198"/>
    </row>
    <row r="65" spans="1:7" ht="12.75" customHeight="1"/>
    <row r="66" spans="1:7" ht="12.75" customHeight="1">
      <c r="A66" s="140" t="s">
        <v>904</v>
      </c>
    </row>
    <row r="67" spans="1:7" ht="12.75" customHeight="1">
      <c r="A67" s="540" t="s">
        <v>905</v>
      </c>
    </row>
    <row r="68" spans="1:7" ht="12.75" customHeight="1">
      <c r="A68" s="38" t="s">
        <v>1535</v>
      </c>
    </row>
    <row r="69" spans="1:7" ht="12.75" customHeight="1">
      <c r="A69" s="409"/>
      <c r="B69" s="886" t="s">
        <v>65</v>
      </c>
      <c r="C69" s="886" t="s">
        <v>66</v>
      </c>
      <c r="D69" s="886" t="s">
        <v>67</v>
      </c>
      <c r="E69" s="886" t="s">
        <v>68</v>
      </c>
      <c r="F69" s="886" t="s">
        <v>69</v>
      </c>
    </row>
    <row r="70" spans="1:7" ht="12.75" customHeight="1">
      <c r="A70" s="409"/>
      <c r="B70" s="887" t="s">
        <v>70</v>
      </c>
      <c r="C70" s="887" t="s">
        <v>71</v>
      </c>
      <c r="D70" s="887" t="s">
        <v>196</v>
      </c>
      <c r="E70" s="887" t="s">
        <v>72</v>
      </c>
      <c r="F70" s="887" t="s">
        <v>73</v>
      </c>
    </row>
    <row r="71" spans="1:7" ht="12.75" customHeight="1">
      <c r="A71" s="107" t="s">
        <v>139</v>
      </c>
      <c r="B71" s="110" t="s">
        <v>139</v>
      </c>
      <c r="C71" s="110" t="s">
        <v>139</v>
      </c>
      <c r="D71" s="110" t="s">
        <v>139</v>
      </c>
      <c r="E71" s="111" t="s">
        <v>139</v>
      </c>
      <c r="F71" s="111" t="s">
        <v>139</v>
      </c>
      <c r="G71" s="52"/>
    </row>
    <row r="72" spans="1:7" ht="15" customHeight="1">
      <c r="A72" s="410" t="s">
        <v>464</v>
      </c>
      <c r="B72" s="423"/>
      <c r="C72" s="423"/>
      <c r="D72" s="423"/>
      <c r="E72" s="422" t="str">
        <f>IF(SUM(E71)=0,"",SUM(E71))</f>
        <v/>
      </c>
      <c r="F72" s="422" t="str">
        <f>IF(SUM(F71)=0,"",SUM(F71))</f>
        <v/>
      </c>
    </row>
    <row r="73" spans="1:7" ht="12.75" customHeight="1">
      <c r="A73" s="16"/>
    </row>
    <row r="74" spans="1:7" s="261" customFormat="1" ht="12.75" customHeight="1">
      <c r="A74" s="140" t="s">
        <v>1048</v>
      </c>
    </row>
    <row r="75" spans="1:7" s="261" customFormat="1" ht="12.75" customHeight="1">
      <c r="A75" s="540" t="s">
        <v>1049</v>
      </c>
    </row>
    <row r="76" spans="1:7" ht="12.75" customHeight="1">
      <c r="A76" s="38" t="s">
        <v>1535</v>
      </c>
    </row>
    <row r="77" spans="1:7" ht="43.5">
      <c r="A77" s="408" t="s">
        <v>1047</v>
      </c>
      <c r="B77" s="408" t="s">
        <v>459</v>
      </c>
      <c r="C77" s="408" t="s">
        <v>460</v>
      </c>
      <c r="D77" s="408" t="s">
        <v>461</v>
      </c>
      <c r="E77" s="408" t="s">
        <v>462</v>
      </c>
    </row>
    <row r="78" spans="1:7" ht="12.75" customHeight="1">
      <c r="A78" s="95" t="s">
        <v>1131</v>
      </c>
      <c r="B78" s="96">
        <v>412817.34</v>
      </c>
      <c r="C78" s="97">
        <v>0.6793479764303143</v>
      </c>
      <c r="D78" s="98">
        <v>20.93</v>
      </c>
      <c r="E78" s="246">
        <v>6.1899999999999995</v>
      </c>
    </row>
    <row r="79" spans="1:7" ht="12.75" customHeight="1">
      <c r="A79" s="95" t="s">
        <v>1040</v>
      </c>
      <c r="B79" s="96">
        <v>194849.65</v>
      </c>
      <c r="C79" s="97">
        <v>0.32065202356968575</v>
      </c>
      <c r="D79" s="98">
        <v>16.7</v>
      </c>
      <c r="E79" s="246">
        <v>2.4500000000000002</v>
      </c>
    </row>
    <row r="80" spans="1:7" ht="12.75" customHeight="1">
      <c r="A80" s="410" t="s">
        <v>464</v>
      </c>
      <c r="B80" s="411">
        <f>SUM(B78:B79)</f>
        <v>607666.99</v>
      </c>
      <c r="C80" s="985">
        <f>SUM(C78:C79)</f>
        <v>1</v>
      </c>
      <c r="D80" s="412"/>
      <c r="E80" s="412"/>
    </row>
    <row r="81" spans="1:11" ht="12.75" customHeight="1">
      <c r="A81" s="16" t="s">
        <v>474</v>
      </c>
      <c r="B81" s="261"/>
      <c r="C81" s="261"/>
      <c r="D81" s="261"/>
      <c r="E81" s="261"/>
    </row>
    <row r="82" spans="1:11" ht="12.75" customHeight="1">
      <c r="A82" s="261"/>
      <c r="B82" s="261"/>
      <c r="C82" s="261"/>
      <c r="D82" s="261"/>
      <c r="E82" s="261"/>
    </row>
    <row r="83" spans="1:11" ht="12.75" customHeight="1">
      <c r="A83" s="611" t="s">
        <v>81</v>
      </c>
      <c r="K83" s="34" t="s">
        <v>1076</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2"/>
    <col min="2" max="2" width="13.42578125" style="312" customWidth="1"/>
    <col min="3" max="4" width="14.85546875" style="312" bestFit="1" customWidth="1"/>
    <col min="5" max="5" width="14.42578125" style="312" bestFit="1" customWidth="1"/>
    <col min="6" max="6" width="10.5703125" style="312" bestFit="1" customWidth="1"/>
    <col min="7" max="7" width="11.140625" style="312" bestFit="1" customWidth="1"/>
    <col min="8" max="8" width="13.5703125" style="312" customWidth="1"/>
    <col min="9" max="9" width="12.7109375" style="312" bestFit="1" customWidth="1"/>
    <col min="10" max="10" width="12.85546875" style="312" bestFit="1" customWidth="1"/>
    <col min="11" max="11" width="10.7109375" style="312" bestFit="1" customWidth="1"/>
    <col min="12" max="16384" width="9.140625" style="312"/>
  </cols>
  <sheetData>
    <row r="1" spans="1:7" ht="15">
      <c r="A1" s="713" t="s">
        <v>669</v>
      </c>
      <c r="B1" s="712"/>
      <c r="C1" s="712"/>
      <c r="D1" s="712"/>
    </row>
    <row r="2" spans="1:7">
      <c r="A2" s="714" t="s">
        <v>670</v>
      </c>
      <c r="B2" s="712"/>
      <c r="C2" s="712"/>
      <c r="D2" s="712"/>
    </row>
    <row r="3" spans="1:7">
      <c r="A3" s="41" t="s">
        <v>850</v>
      </c>
    </row>
    <row r="4" spans="1:7">
      <c r="A4" s="1212"/>
      <c r="B4" s="1212"/>
      <c r="C4" s="1212"/>
      <c r="D4" s="1212"/>
      <c r="E4" s="1212"/>
      <c r="F4" s="1212"/>
      <c r="G4" s="1212"/>
    </row>
    <row r="5" spans="1:7">
      <c r="A5" s="148" t="s">
        <v>672</v>
      </c>
    </row>
    <row r="6" spans="1:7" s="716" customFormat="1">
      <c r="A6" s="715" t="s">
        <v>673</v>
      </c>
    </row>
    <row r="8" spans="1:7" ht="63.75">
      <c r="A8" s="734" t="s">
        <v>671</v>
      </c>
      <c r="B8" s="719" t="s">
        <v>626</v>
      </c>
      <c r="C8" s="719" t="s">
        <v>627</v>
      </c>
      <c r="D8" s="719" t="s">
        <v>628</v>
      </c>
      <c r="E8" s="711"/>
    </row>
    <row r="9" spans="1:7">
      <c r="A9" s="720" t="s">
        <v>1132</v>
      </c>
      <c r="B9" s="721">
        <v>7</v>
      </c>
      <c r="C9" s="721">
        <v>13</v>
      </c>
      <c r="D9" s="721">
        <v>7</v>
      </c>
    </row>
    <row r="10" spans="1:7">
      <c r="A10" s="720" t="s">
        <v>1160</v>
      </c>
      <c r="B10" s="721">
        <v>7</v>
      </c>
      <c r="C10" s="721">
        <v>13</v>
      </c>
      <c r="D10" s="721">
        <v>6</v>
      </c>
    </row>
    <row r="11" spans="1:7">
      <c r="A11" s="720" t="s">
        <v>1355</v>
      </c>
      <c r="B11" s="721">
        <v>7</v>
      </c>
      <c r="C11" s="721">
        <v>13</v>
      </c>
      <c r="D11" s="721">
        <v>6</v>
      </c>
    </row>
    <row r="12" spans="1:7">
      <c r="A12" s="720" t="s">
        <v>1374</v>
      </c>
      <c r="B12" s="721">
        <v>7</v>
      </c>
      <c r="C12" s="721">
        <v>13</v>
      </c>
      <c r="D12" s="721">
        <v>6</v>
      </c>
    </row>
    <row r="13" spans="1:7">
      <c r="A13" s="720" t="s">
        <v>1433</v>
      </c>
      <c r="B13" s="721">
        <v>6</v>
      </c>
      <c r="C13" s="721">
        <v>13</v>
      </c>
      <c r="D13" s="721">
        <v>6</v>
      </c>
    </row>
    <row r="14" spans="1:7">
      <c r="A14" s="720" t="s">
        <v>1441</v>
      </c>
      <c r="B14" s="721">
        <v>6</v>
      </c>
      <c r="C14" s="721">
        <v>13</v>
      </c>
      <c r="D14" s="721">
        <v>6</v>
      </c>
    </row>
    <row r="15" spans="1:7">
      <c r="A15" s="720" t="s">
        <v>1476</v>
      </c>
      <c r="B15" s="721">
        <v>5</v>
      </c>
      <c r="C15" s="721">
        <v>12</v>
      </c>
      <c r="D15" s="721">
        <v>6</v>
      </c>
    </row>
    <row r="16" spans="1:7">
      <c r="A16" s="312" t="s">
        <v>1495</v>
      </c>
      <c r="B16" s="312">
        <v>5</v>
      </c>
      <c r="C16" s="312">
        <v>12</v>
      </c>
      <c r="D16" s="312">
        <v>6</v>
      </c>
    </row>
    <row r="17" spans="1:9">
      <c r="A17" s="802" t="s">
        <v>1556</v>
      </c>
      <c r="B17" s="312">
        <v>5</v>
      </c>
      <c r="C17" s="312">
        <v>12</v>
      </c>
      <c r="D17" s="312">
        <v>6</v>
      </c>
    </row>
    <row r="18" spans="1:9">
      <c r="A18" s="33" t="s">
        <v>489</v>
      </c>
    </row>
    <row r="19" spans="1:9">
      <c r="A19" s="33"/>
    </row>
    <row r="20" spans="1:9">
      <c r="A20" s="148" t="s">
        <v>674</v>
      </c>
    </row>
    <row r="21" spans="1:9" s="716" customFormat="1">
      <c r="A21" s="715" t="s">
        <v>675</v>
      </c>
    </row>
    <row r="23" spans="1:9" s="717" customFormat="1">
      <c r="D23" s="137" t="s">
        <v>1561</v>
      </c>
    </row>
    <row r="24" spans="1:9" s="717" customFormat="1" ht="63.75">
      <c r="A24" s="734" t="s">
        <v>671</v>
      </c>
      <c r="B24" s="719" t="s">
        <v>626</v>
      </c>
      <c r="C24" s="719" t="s">
        <v>627</v>
      </c>
      <c r="D24" s="719" t="s">
        <v>628</v>
      </c>
      <c r="H24" s="612"/>
    </row>
    <row r="25" spans="1:9">
      <c r="A25" s="720" t="s">
        <v>1132</v>
      </c>
      <c r="B25" s="722">
        <v>3492169.1658371487</v>
      </c>
      <c r="C25" s="722">
        <v>65752353.601433396</v>
      </c>
      <c r="D25" s="722">
        <v>643508298.28787565</v>
      </c>
      <c r="H25" s="613"/>
    </row>
    <row r="26" spans="1:9">
      <c r="A26" s="720" t="s">
        <v>1160</v>
      </c>
      <c r="B26" s="722">
        <v>2706159.4903444154</v>
      </c>
      <c r="C26" s="722">
        <v>67279850.009954199</v>
      </c>
      <c r="D26" s="722">
        <v>644131894.41502428</v>
      </c>
    </row>
    <row r="27" spans="1:9">
      <c r="A27" s="720" t="s">
        <v>1355</v>
      </c>
      <c r="B27" s="722">
        <v>3960436.956666003</v>
      </c>
      <c r="C27" s="722">
        <v>65663601.305992424</v>
      </c>
      <c r="D27" s="722">
        <v>623857737</v>
      </c>
      <c r="E27" s="1086"/>
      <c r="F27" s="1086"/>
      <c r="G27" s="1086"/>
      <c r="I27" s="1086"/>
    </row>
    <row r="28" spans="1:9">
      <c r="A28" s="720" t="s">
        <v>1374</v>
      </c>
      <c r="B28" s="722">
        <v>4000581.7307054214</v>
      </c>
      <c r="C28" s="722">
        <v>68543719.106775492</v>
      </c>
      <c r="D28" s="722">
        <v>646288216.64742184</v>
      </c>
    </row>
    <row r="29" spans="1:9">
      <c r="A29" s="720" t="s">
        <v>1433</v>
      </c>
      <c r="B29" s="722">
        <v>4387805.8889110088</v>
      </c>
      <c r="C29" s="722">
        <v>66403194.984405071</v>
      </c>
      <c r="D29" s="722">
        <v>633065761.44933295</v>
      </c>
      <c r="E29" s="944"/>
      <c r="F29" s="944"/>
      <c r="G29" s="944"/>
    </row>
    <row r="30" spans="1:9">
      <c r="A30" s="720" t="s">
        <v>1441</v>
      </c>
      <c r="B30" s="722">
        <v>4408457.3707611645</v>
      </c>
      <c r="C30" s="722">
        <v>60338443.762691617</v>
      </c>
      <c r="D30" s="722">
        <v>602210908.87915587</v>
      </c>
    </row>
    <row r="31" spans="1:9">
      <c r="A31" s="720" t="s">
        <v>1476</v>
      </c>
      <c r="B31" s="722">
        <v>4117766.5405799984</v>
      </c>
      <c r="C31" s="722">
        <v>55102178.512177311</v>
      </c>
      <c r="D31" s="722">
        <v>558811708.93888116</v>
      </c>
    </row>
    <row r="32" spans="1:9">
      <c r="A32" s="312" t="s">
        <v>1495</v>
      </c>
      <c r="B32" s="722">
        <v>4085669.1220386219</v>
      </c>
      <c r="C32" s="722">
        <v>51583037.228747755</v>
      </c>
      <c r="D32" s="722">
        <v>552721271.08633614</v>
      </c>
    </row>
    <row r="33" spans="1:11">
      <c r="A33" s="802" t="s">
        <v>1556</v>
      </c>
      <c r="B33" s="722">
        <v>3958593.9345676554</v>
      </c>
      <c r="C33" s="722">
        <v>50289952.219788969</v>
      </c>
      <c r="D33" s="722">
        <v>577498269.5600239</v>
      </c>
      <c r="E33" s="722"/>
      <c r="F33" s="722"/>
      <c r="G33" s="722"/>
      <c r="I33" s="793"/>
      <c r="J33" s="793"/>
      <c r="K33" s="793"/>
    </row>
    <row r="34" spans="1:11">
      <c r="A34" s="33" t="s">
        <v>489</v>
      </c>
      <c r="E34" s="944"/>
      <c r="F34" s="944"/>
      <c r="G34" s="944"/>
      <c r="I34" s="944"/>
      <c r="J34" s="944"/>
      <c r="K34" s="944"/>
    </row>
    <row r="35" spans="1:11">
      <c r="A35" s="553"/>
    </row>
    <row r="36" spans="1:11" s="716" customFormat="1">
      <c r="A36" s="148" t="s">
        <v>676</v>
      </c>
      <c r="B36" s="312"/>
      <c r="C36" s="312"/>
      <c r="D36" s="312"/>
      <c r="E36" s="312"/>
      <c r="F36" s="312"/>
      <c r="G36" s="312"/>
      <c r="H36" s="312"/>
      <c r="I36" s="312"/>
      <c r="J36" s="312"/>
    </row>
    <row r="37" spans="1:11">
      <c r="A37" s="715" t="s">
        <v>677</v>
      </c>
      <c r="B37" s="716"/>
      <c r="C37" s="716"/>
      <c r="D37" s="716"/>
      <c r="E37" s="716"/>
      <c r="F37" s="716"/>
      <c r="G37" s="716"/>
      <c r="H37" s="716"/>
      <c r="I37" s="716"/>
      <c r="J37" s="716"/>
    </row>
    <row r="38" spans="1:11" s="717" customFormat="1">
      <c r="A38" s="312"/>
      <c r="B38" s="312"/>
      <c r="C38" s="312"/>
      <c r="D38" s="312"/>
      <c r="E38" s="312"/>
      <c r="F38" s="312"/>
      <c r="G38" s="312"/>
      <c r="H38" s="312"/>
      <c r="I38" s="312"/>
      <c r="J38" s="312"/>
    </row>
    <row r="39" spans="1:11" s="717" customFormat="1">
      <c r="C39" s="137" t="s">
        <v>1561</v>
      </c>
    </row>
    <row r="40" spans="1:11" ht="51">
      <c r="A40" s="734" t="s">
        <v>671</v>
      </c>
      <c r="B40" s="719" t="s">
        <v>626</v>
      </c>
      <c r="C40" s="719" t="s">
        <v>627</v>
      </c>
      <c r="D40" s="717"/>
      <c r="E40" s="717"/>
      <c r="F40" s="717"/>
      <c r="G40" s="717"/>
      <c r="H40" s="717"/>
      <c r="I40" s="717"/>
      <c r="J40" s="717"/>
    </row>
    <row r="41" spans="1:11">
      <c r="A41" s="720" t="s">
        <v>1132</v>
      </c>
      <c r="B41" s="722">
        <v>241897587.37806091</v>
      </c>
      <c r="C41" s="722">
        <v>9011961295</v>
      </c>
      <c r="D41" s="1086"/>
      <c r="E41" s="1086"/>
      <c r="F41" s="1086"/>
      <c r="G41" s="1086"/>
      <c r="I41" s="1086"/>
    </row>
    <row r="42" spans="1:11">
      <c r="A42" s="720" t="s">
        <v>1160</v>
      </c>
      <c r="B42" s="722">
        <v>376733627.55723667</v>
      </c>
      <c r="C42" s="722">
        <v>9801309772.331274</v>
      </c>
    </row>
    <row r="43" spans="1:11">
      <c r="A43" s="720" t="s">
        <v>1355</v>
      </c>
      <c r="B43" s="722">
        <v>388066264.09848028</v>
      </c>
      <c r="C43" s="722">
        <v>11109678135.506004</v>
      </c>
    </row>
    <row r="44" spans="1:11">
      <c r="A44" s="720" t="s">
        <v>1374</v>
      </c>
      <c r="B44" s="722">
        <v>442620905.20538855</v>
      </c>
      <c r="C44" s="722">
        <v>10944975711.955669</v>
      </c>
      <c r="D44" s="709"/>
      <c r="E44" s="709"/>
      <c r="F44" s="709"/>
      <c r="G44" s="709"/>
      <c r="H44" s="709"/>
      <c r="I44" s="709"/>
      <c r="J44" s="709"/>
    </row>
    <row r="45" spans="1:11">
      <c r="A45" s="720" t="s">
        <v>1433</v>
      </c>
      <c r="B45" s="722">
        <v>581119452.9696728</v>
      </c>
      <c r="C45" s="722">
        <v>10943368654.43095</v>
      </c>
      <c r="H45" s="613"/>
    </row>
    <row r="46" spans="1:11">
      <c r="A46" s="720" t="s">
        <v>1441</v>
      </c>
      <c r="B46" s="722">
        <v>602349878.31972933</v>
      </c>
      <c r="C46" s="722">
        <v>10927899032.193243</v>
      </c>
    </row>
    <row r="47" spans="1:11">
      <c r="A47" s="720" t="s">
        <v>1476</v>
      </c>
      <c r="B47" s="722">
        <v>659002849.42597377</v>
      </c>
      <c r="C47" s="722">
        <v>10459325564.80191</v>
      </c>
    </row>
    <row r="48" spans="1:11">
      <c r="A48" s="312" t="s">
        <v>1495</v>
      </c>
      <c r="B48" s="722">
        <v>575836870.92706883</v>
      </c>
      <c r="C48" s="722">
        <v>9797711106.6427765</v>
      </c>
    </row>
    <row r="49" spans="1:10">
      <c r="A49" s="802" t="s">
        <v>1556</v>
      </c>
      <c r="B49" s="722">
        <v>659669627.4470768</v>
      </c>
      <c r="C49" s="722">
        <v>10772312419.669519</v>
      </c>
    </row>
    <row r="50" spans="1:10">
      <c r="A50" s="275" t="s">
        <v>829</v>
      </c>
    </row>
    <row r="51" spans="1:10">
      <c r="A51" s="763" t="s">
        <v>830</v>
      </c>
    </row>
    <row r="52" spans="1:10">
      <c r="A52" s="33" t="s">
        <v>489</v>
      </c>
    </row>
    <row r="53" spans="1:10">
      <c r="A53" s="33"/>
    </row>
    <row r="54" spans="1:10">
      <c r="A54" s="148" t="s">
        <v>871</v>
      </c>
    </row>
    <row r="55" spans="1:10" ht="15" customHeight="1">
      <c r="A55" s="715" t="s">
        <v>872</v>
      </c>
    </row>
    <row r="56" spans="1:10" ht="15" customHeight="1">
      <c r="J56" s="137" t="s">
        <v>1561</v>
      </c>
    </row>
    <row r="57" spans="1:10" ht="15">
      <c r="A57" s="712"/>
      <c r="B57" s="1213" t="s">
        <v>886</v>
      </c>
      <c r="C57" s="1213"/>
      <c r="D57" s="1213"/>
      <c r="E57" s="1213"/>
      <c r="F57" s="1213"/>
      <c r="G57" s="1213"/>
      <c r="H57" s="1213"/>
      <c r="I57" s="1213"/>
      <c r="J57" s="1213"/>
    </row>
    <row r="58" spans="1:10" ht="84">
      <c r="A58" s="734" t="s">
        <v>671</v>
      </c>
      <c r="B58" s="795" t="s">
        <v>887</v>
      </c>
      <c r="C58" s="795" t="s">
        <v>888</v>
      </c>
      <c r="D58" s="795" t="s">
        <v>889</v>
      </c>
      <c r="E58" s="795" t="s">
        <v>890</v>
      </c>
      <c r="F58" s="795" t="s">
        <v>891</v>
      </c>
      <c r="G58" s="795" t="s">
        <v>892</v>
      </c>
      <c r="H58" s="801" t="s">
        <v>893</v>
      </c>
      <c r="I58" s="801" t="s">
        <v>894</v>
      </c>
      <c r="J58" s="795" t="s">
        <v>873</v>
      </c>
    </row>
    <row r="59" spans="1:10">
      <c r="A59" s="802" t="s">
        <v>1132</v>
      </c>
      <c r="B59" s="1085">
        <v>161647259.6269151</v>
      </c>
      <c r="C59" s="1085">
        <v>4856015.2026013667</v>
      </c>
      <c r="D59" s="1085">
        <v>6411361.8143207915</v>
      </c>
      <c r="E59" s="1085">
        <v>0</v>
      </c>
      <c r="F59" s="1085">
        <v>0</v>
      </c>
      <c r="G59" s="1085">
        <v>14878258.499701373</v>
      </c>
      <c r="H59" s="1085">
        <v>0</v>
      </c>
      <c r="I59" s="1085">
        <v>856920.35967881081</v>
      </c>
      <c r="J59" s="1085">
        <v>188649815.5032174</v>
      </c>
    </row>
    <row r="60" spans="1:10">
      <c r="A60" s="802" t="s">
        <v>1160</v>
      </c>
      <c r="B60" s="1085">
        <v>229623758.40926385</v>
      </c>
      <c r="C60" s="1085">
        <v>3050008.8011554843</v>
      </c>
      <c r="D60" s="1085">
        <v>13062331.678279912</v>
      </c>
      <c r="E60" s="1085">
        <v>0</v>
      </c>
      <c r="F60" s="1085">
        <v>0</v>
      </c>
      <c r="G60" s="1085">
        <v>5722567.7543750489</v>
      </c>
      <c r="H60" s="1085">
        <v>0</v>
      </c>
      <c r="I60" s="1085">
        <v>5681485.9937620275</v>
      </c>
      <c r="J60" s="1085">
        <v>257140152.63683635</v>
      </c>
    </row>
    <row r="61" spans="1:10">
      <c r="A61" s="802" t="s">
        <v>1355</v>
      </c>
      <c r="B61" s="1085">
        <v>235320295.33279106</v>
      </c>
      <c r="C61" s="1085">
        <v>7006355.3737182291</v>
      </c>
      <c r="D61" s="1085">
        <v>0</v>
      </c>
      <c r="E61" s="1085">
        <v>0</v>
      </c>
      <c r="F61" s="1085">
        <v>0</v>
      </c>
      <c r="G61" s="1085">
        <v>16240128.718318934</v>
      </c>
      <c r="H61" s="1085">
        <v>0</v>
      </c>
      <c r="I61" s="1085">
        <v>3199980.3145530559</v>
      </c>
      <c r="J61" s="1085">
        <v>261766759.73938131</v>
      </c>
    </row>
    <row r="62" spans="1:10">
      <c r="A62" s="802" t="s">
        <v>1374</v>
      </c>
      <c r="B62" s="1085">
        <v>256391169.86185077</v>
      </c>
      <c r="C62" s="1085">
        <v>3691898.7907890375</v>
      </c>
      <c r="D62" s="1085">
        <v>0</v>
      </c>
      <c r="E62" s="1085">
        <v>0</v>
      </c>
      <c r="F62" s="1085">
        <v>0</v>
      </c>
      <c r="G62" s="1085">
        <v>5402938.6772844912</v>
      </c>
      <c r="H62" s="1085">
        <v>0</v>
      </c>
      <c r="I62" s="1085">
        <v>284870.38954144268</v>
      </c>
      <c r="J62" s="1085">
        <v>265770877.71946573</v>
      </c>
    </row>
    <row r="63" spans="1:10">
      <c r="A63" s="802" t="s">
        <v>1433</v>
      </c>
      <c r="B63" s="1085">
        <v>232220164.178114</v>
      </c>
      <c r="C63" s="1085">
        <v>5508367.1112880744</v>
      </c>
      <c r="D63" s="1085">
        <v>0</v>
      </c>
      <c r="E63" s="1085">
        <v>0</v>
      </c>
      <c r="F63" s="1085">
        <v>0</v>
      </c>
      <c r="G63" s="1085">
        <v>25228932.775897536</v>
      </c>
      <c r="H63" s="1085">
        <v>0</v>
      </c>
      <c r="I63" s="1085">
        <v>3902455.5046784789</v>
      </c>
      <c r="J63" s="1085">
        <v>266859919.56997809</v>
      </c>
    </row>
    <row r="64" spans="1:10">
      <c r="A64" s="802" t="s">
        <v>1441</v>
      </c>
      <c r="B64" s="1085">
        <v>250811442.98564461</v>
      </c>
      <c r="C64" s="1085">
        <v>8520307.3952886723</v>
      </c>
      <c r="D64" s="1085">
        <v>0</v>
      </c>
      <c r="E64" s="1085">
        <v>0</v>
      </c>
      <c r="F64" s="1085">
        <v>0</v>
      </c>
      <c r="G64" s="1085">
        <v>19573234.120445944</v>
      </c>
      <c r="H64" s="1085">
        <v>0</v>
      </c>
      <c r="I64" s="1085">
        <v>8085611.7486230005</v>
      </c>
      <c r="J64" s="1085">
        <v>286990596.25000226</v>
      </c>
    </row>
    <row r="65" spans="1:10">
      <c r="A65" s="802" t="s">
        <v>1476</v>
      </c>
      <c r="B65" s="1085">
        <v>143497241.62187272</v>
      </c>
      <c r="C65" s="1085">
        <v>1445306.1251576082</v>
      </c>
      <c r="D65" s="1085">
        <v>181830247.5280377</v>
      </c>
      <c r="E65" s="1085">
        <v>0</v>
      </c>
      <c r="F65" s="1085">
        <v>0</v>
      </c>
      <c r="G65" s="1085">
        <v>25294880.094233193</v>
      </c>
      <c r="H65" s="1085">
        <v>0</v>
      </c>
      <c r="I65" s="1085">
        <v>8127766.6733028069</v>
      </c>
      <c r="J65" s="1085">
        <v>360195442.04260403</v>
      </c>
    </row>
    <row r="66" spans="1:10">
      <c r="A66" s="802" t="s">
        <v>1495</v>
      </c>
      <c r="B66" s="1085">
        <v>173256581.45862365</v>
      </c>
      <c r="C66" s="1085">
        <v>1979222.9079567322</v>
      </c>
      <c r="D66" s="1085">
        <v>0</v>
      </c>
      <c r="E66" s="1085">
        <v>0</v>
      </c>
      <c r="F66" s="1085">
        <v>0</v>
      </c>
      <c r="G66" s="1085">
        <v>8319975.4462804431</v>
      </c>
      <c r="H66" s="1085">
        <v>0</v>
      </c>
      <c r="I66" s="1085">
        <v>3787286.216736346</v>
      </c>
      <c r="J66" s="1085">
        <v>187343066.02959716</v>
      </c>
    </row>
    <row r="67" spans="1:10">
      <c r="A67" s="802" t="s">
        <v>1556</v>
      </c>
      <c r="B67" s="1085">
        <v>148711049.57196894</v>
      </c>
      <c r="C67" s="1085">
        <v>26924559.161191851</v>
      </c>
      <c r="D67" s="1085">
        <v>0</v>
      </c>
      <c r="E67" s="1085">
        <v>0</v>
      </c>
      <c r="F67" s="1085">
        <v>0</v>
      </c>
      <c r="G67" s="1085">
        <v>18415374.875572365</v>
      </c>
      <c r="H67" s="1085">
        <v>0</v>
      </c>
      <c r="I67" s="1085">
        <v>2139229.1459287279</v>
      </c>
      <c r="J67" s="1085">
        <v>196190212.75466189</v>
      </c>
    </row>
    <row r="68" spans="1:10">
      <c r="A68" s="33" t="s">
        <v>489</v>
      </c>
    </row>
    <row r="70" spans="1:10">
      <c r="A70" s="611" t="s">
        <v>81</v>
      </c>
    </row>
    <row r="75" spans="1:10">
      <c r="J75" s="34" t="s">
        <v>1077</v>
      </c>
    </row>
    <row r="106" spans="2:2">
      <c r="B106" s="718"/>
    </row>
    <row r="107" spans="2:2">
      <c r="B107" s="723"/>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2"/>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1"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98" t="s">
        <v>678</v>
      </c>
      <c r="B1" s="535"/>
      <c r="C1" s="535"/>
      <c r="D1" s="535"/>
      <c r="E1" s="536"/>
      <c r="F1" s="536"/>
      <c r="G1" s="536"/>
      <c r="H1" s="536"/>
      <c r="I1" s="536"/>
      <c r="J1" s="536"/>
      <c r="K1" s="536"/>
      <c r="L1" s="536"/>
    </row>
    <row r="2" spans="1:19" ht="15" customHeight="1">
      <c r="A2" s="599" t="s">
        <v>679</v>
      </c>
      <c r="B2" s="538"/>
      <c r="C2" s="538"/>
      <c r="D2" s="538"/>
      <c r="E2" s="538"/>
      <c r="F2" s="538"/>
      <c r="G2" s="538"/>
      <c r="H2" s="538"/>
      <c r="I2" s="538"/>
      <c r="J2" s="536"/>
      <c r="K2" s="536"/>
      <c r="L2" s="536"/>
    </row>
    <row r="3" spans="1:19" s="261" customFormat="1">
      <c r="A3" s="537"/>
      <c r="B3" s="538"/>
      <c r="C3" s="538"/>
      <c r="D3" s="538"/>
      <c r="E3" s="538"/>
      <c r="F3" s="538"/>
      <c r="G3" s="538"/>
      <c r="H3" s="538"/>
      <c r="I3" s="538"/>
      <c r="J3" s="536"/>
      <c r="K3" s="536"/>
      <c r="L3" s="536"/>
    </row>
    <row r="4" spans="1:19" ht="12.75" customHeight="1">
      <c r="A4" s="139" t="s">
        <v>680</v>
      </c>
    </row>
    <row r="5" spans="1:19" ht="12.75" customHeight="1">
      <c r="A5" s="529" t="s">
        <v>681</v>
      </c>
      <c r="H5" s="261"/>
      <c r="I5" s="261"/>
    </row>
    <row r="6" spans="1:19" ht="12.75" customHeight="1">
      <c r="F6" s="137"/>
      <c r="G6" s="137"/>
      <c r="H6" s="1215" t="str">
        <f>Naslovnica!A20</f>
        <v>Veljača 2023.</v>
      </c>
      <c r="I6" s="1215"/>
    </row>
    <row r="7" spans="1:19" ht="12.75" customHeight="1">
      <c r="F7" s="281"/>
      <c r="G7" s="281"/>
      <c r="H7" s="1216" t="str">
        <f>Naslovnica!A24</f>
        <v>February 2023</v>
      </c>
      <c r="I7" s="1216"/>
    </row>
    <row r="8" spans="1:19" ht="15" customHeight="1">
      <c r="A8" s="557"/>
      <c r="B8" s="558"/>
      <c r="C8" s="558"/>
      <c r="D8" s="558"/>
      <c r="E8" s="558"/>
      <c r="F8" s="558"/>
      <c r="G8" s="558"/>
      <c r="H8" s="738"/>
      <c r="I8" s="738"/>
      <c r="J8" s="559"/>
      <c r="K8" s="1214" t="s">
        <v>1127</v>
      </c>
      <c r="L8" s="1214"/>
    </row>
    <row r="9" spans="1:19" ht="33.75">
      <c r="A9" s="560" t="s">
        <v>74</v>
      </c>
      <c r="B9" s="561" t="s">
        <v>163</v>
      </c>
      <c r="C9" s="561" t="s">
        <v>164</v>
      </c>
      <c r="D9" s="562" t="s">
        <v>75</v>
      </c>
      <c r="E9" s="561" t="s">
        <v>104</v>
      </c>
      <c r="F9" s="561" t="s">
        <v>141</v>
      </c>
      <c r="G9" s="561" t="s">
        <v>635</v>
      </c>
      <c r="H9" s="561" t="s">
        <v>1539</v>
      </c>
      <c r="I9" s="561" t="s">
        <v>1541</v>
      </c>
      <c r="J9" s="561" t="s">
        <v>631</v>
      </c>
      <c r="K9" s="561" t="s">
        <v>633</v>
      </c>
      <c r="L9" s="561" t="s">
        <v>59</v>
      </c>
    </row>
    <row r="10" spans="1:19" ht="31.5">
      <c r="A10" s="563" t="s">
        <v>197</v>
      </c>
      <c r="B10" s="564" t="s">
        <v>166</v>
      </c>
      <c r="C10" s="564" t="s">
        <v>165</v>
      </c>
      <c r="D10" s="565" t="s">
        <v>76</v>
      </c>
      <c r="E10" s="564" t="s">
        <v>453</v>
      </c>
      <c r="F10" s="564" t="s">
        <v>142</v>
      </c>
      <c r="G10" s="566" t="s">
        <v>636</v>
      </c>
      <c r="H10" s="566" t="s">
        <v>1540</v>
      </c>
      <c r="I10" s="566" t="s">
        <v>1542</v>
      </c>
      <c r="J10" s="566" t="s">
        <v>775</v>
      </c>
      <c r="K10" s="566" t="s">
        <v>241</v>
      </c>
      <c r="L10" s="566" t="s">
        <v>242</v>
      </c>
    </row>
    <row r="11" spans="1:19" ht="12.75" customHeight="1">
      <c r="A11" s="133" t="s">
        <v>1166</v>
      </c>
      <c r="B11" s="189">
        <v>28508707379</v>
      </c>
      <c r="C11" s="424" t="s">
        <v>1167</v>
      </c>
      <c r="D11" s="424" t="s">
        <v>1168</v>
      </c>
      <c r="E11" s="425" t="s">
        <v>1169</v>
      </c>
      <c r="F11" s="425" t="s">
        <v>1165</v>
      </c>
      <c r="G11" s="425" t="s">
        <v>1170</v>
      </c>
      <c r="H11" s="426">
        <v>4242467.5599999996</v>
      </c>
      <c r="I11" s="427">
        <v>212.33633329370525</v>
      </c>
      <c r="J11" s="428">
        <v>3.1073251685884484E-2</v>
      </c>
      <c r="K11" s="428">
        <v>3.1052170872454932E-2</v>
      </c>
      <c r="L11" s="428">
        <v>6.5623095963480704E-2</v>
      </c>
      <c r="M11" s="288"/>
      <c r="N11" s="288"/>
      <c r="O11" s="288"/>
      <c r="P11" s="164"/>
      <c r="Q11" s="193"/>
      <c r="R11" s="76"/>
      <c r="S11" s="76"/>
    </row>
    <row r="12" spans="1:19" ht="12.75" customHeight="1">
      <c r="A12" s="133" t="s">
        <v>1171</v>
      </c>
      <c r="B12" s="189">
        <v>26655747081</v>
      </c>
      <c r="C12" s="424" t="s">
        <v>1172</v>
      </c>
      <c r="D12" s="424" t="s">
        <v>1168</v>
      </c>
      <c r="E12" s="425" t="s">
        <v>1173</v>
      </c>
      <c r="F12" s="425" t="s">
        <v>1165</v>
      </c>
      <c r="G12" s="425" t="s">
        <v>1170</v>
      </c>
      <c r="H12" s="426">
        <v>13277004.02</v>
      </c>
      <c r="I12" s="427">
        <v>24.384697914546166</v>
      </c>
      <c r="J12" s="428">
        <v>1.0499032295822275E-2</v>
      </c>
      <c r="K12" s="428">
        <v>1.1117601619262674E-2</v>
      </c>
      <c r="L12" s="428">
        <v>3.264709357939477E-2</v>
      </c>
      <c r="M12" s="288"/>
      <c r="N12" s="288"/>
      <c r="O12" s="288"/>
      <c r="P12" s="164"/>
      <c r="Q12" s="193"/>
      <c r="R12" s="76"/>
      <c r="S12" s="76"/>
    </row>
    <row r="13" spans="1:19" ht="12.75" customHeight="1">
      <c r="A13" s="133" t="s">
        <v>1174</v>
      </c>
      <c r="B13" s="189">
        <v>12916294683</v>
      </c>
      <c r="C13" s="424" t="s">
        <v>1175</v>
      </c>
      <c r="D13" s="424" t="s">
        <v>1168</v>
      </c>
      <c r="E13" s="113" t="s">
        <v>1176</v>
      </c>
      <c r="F13" s="113" t="s">
        <v>1165</v>
      </c>
      <c r="G13" s="113" t="s">
        <v>1170</v>
      </c>
      <c r="H13" s="426">
        <v>24879875.329999998</v>
      </c>
      <c r="I13" s="427">
        <v>15.843837390327375</v>
      </c>
      <c r="J13" s="428">
        <v>-8.908127048645742E-4</v>
      </c>
      <c r="K13" s="428">
        <v>-8.908127048645742E-4</v>
      </c>
      <c r="L13" s="428">
        <v>-3.9154290653709012E-4</v>
      </c>
      <c r="M13" s="288"/>
      <c r="N13" s="288"/>
      <c r="O13" s="288"/>
      <c r="P13" s="164"/>
      <c r="Q13" s="193"/>
      <c r="R13" s="76"/>
      <c r="S13" s="76"/>
    </row>
    <row r="14" spans="1:19" s="261" customFormat="1" ht="12.75" customHeight="1">
      <c r="A14" s="133" t="s">
        <v>1177</v>
      </c>
      <c r="B14" s="189">
        <v>37695515978</v>
      </c>
      <c r="C14" s="424" t="s">
        <v>1178</v>
      </c>
      <c r="D14" s="424" t="s">
        <v>77</v>
      </c>
      <c r="E14" s="113" t="s">
        <v>1169</v>
      </c>
      <c r="F14" s="113" t="s">
        <v>1165</v>
      </c>
      <c r="G14" s="113" t="s">
        <v>1170</v>
      </c>
      <c r="H14" s="426">
        <v>959665.44</v>
      </c>
      <c r="I14" s="427">
        <v>11.099165119809632</v>
      </c>
      <c r="J14" s="428">
        <v>2.1507352084144671E-2</v>
      </c>
      <c r="K14" s="428">
        <v>2.1492969224200742E-2</v>
      </c>
      <c r="L14" s="428">
        <v>7.8483967082910944E-2</v>
      </c>
      <c r="M14" s="288"/>
      <c r="N14" s="288"/>
      <c r="O14" s="288"/>
      <c r="P14" s="164"/>
      <c r="Q14" s="193"/>
      <c r="R14" s="76"/>
      <c r="S14" s="76"/>
    </row>
    <row r="15" spans="1:19" s="261" customFormat="1" ht="12.75" customHeight="1">
      <c r="A15" s="133" t="s">
        <v>1179</v>
      </c>
      <c r="B15" s="189">
        <v>56499633647</v>
      </c>
      <c r="C15" s="424" t="s">
        <v>1180</v>
      </c>
      <c r="D15" s="424" t="s">
        <v>103</v>
      </c>
      <c r="E15" s="113" t="s">
        <v>1176</v>
      </c>
      <c r="F15" s="113" t="s">
        <v>1165</v>
      </c>
      <c r="G15" s="113" t="s">
        <v>1170</v>
      </c>
      <c r="H15" s="426">
        <v>88221377.530000001</v>
      </c>
      <c r="I15" s="427">
        <v>105.0543728353146</v>
      </c>
      <c r="J15" s="428">
        <v>-0.10538983112726596</v>
      </c>
      <c r="K15" s="428">
        <v>-1.3830359526648461E-2</v>
      </c>
      <c r="L15" s="428">
        <v>-4.8619323649692348E-3</v>
      </c>
      <c r="M15" s="288"/>
      <c r="N15" s="288"/>
      <c r="O15" s="288"/>
      <c r="P15" s="164"/>
      <c r="Q15" s="193"/>
      <c r="R15" s="76"/>
      <c r="S15" s="76"/>
    </row>
    <row r="16" spans="1:19" s="261" customFormat="1" ht="12.75" customHeight="1">
      <c r="A16" s="133" t="s">
        <v>1181</v>
      </c>
      <c r="B16" s="189">
        <v>29300390100</v>
      </c>
      <c r="C16" s="424" t="s">
        <v>1182</v>
      </c>
      <c r="D16" s="424" t="s">
        <v>103</v>
      </c>
      <c r="E16" s="113" t="s">
        <v>1169</v>
      </c>
      <c r="F16" s="113" t="s">
        <v>1165</v>
      </c>
      <c r="G16" s="113" t="s">
        <v>1170</v>
      </c>
      <c r="H16" s="426">
        <v>16770455.039999999</v>
      </c>
      <c r="I16" s="427">
        <v>95.437504711565424</v>
      </c>
      <c r="J16" s="428">
        <v>2.9152696126574895E-2</v>
      </c>
      <c r="K16" s="428">
        <v>3.2903433826230843E-2</v>
      </c>
      <c r="L16" s="428">
        <v>8.4758976896599947E-2</v>
      </c>
      <c r="M16" s="288"/>
      <c r="N16" s="288"/>
      <c r="O16" s="288"/>
      <c r="P16" s="164"/>
      <c r="Q16" s="193"/>
      <c r="R16" s="76"/>
      <c r="S16" s="76"/>
    </row>
    <row r="17" spans="1:19" s="261" customFormat="1" ht="12.75" customHeight="1">
      <c r="A17" s="133" t="s">
        <v>1183</v>
      </c>
      <c r="B17" s="189" t="s">
        <v>1184</v>
      </c>
      <c r="C17" s="424" t="s">
        <v>1185</v>
      </c>
      <c r="D17" s="424" t="s">
        <v>103</v>
      </c>
      <c r="E17" s="113" t="s">
        <v>1186</v>
      </c>
      <c r="F17" s="113" t="s">
        <v>1165</v>
      </c>
      <c r="G17" s="113" t="s">
        <v>1170</v>
      </c>
      <c r="H17" s="426">
        <v>20512075.010000002</v>
      </c>
      <c r="I17" s="427">
        <v>87.87991190031633</v>
      </c>
      <c r="J17" s="428">
        <v>-1.3780206177436694E-2</v>
      </c>
      <c r="K17" s="428">
        <v>-1.0805771125146135E-2</v>
      </c>
      <c r="L17" s="428">
        <v>6.5625800689748104E-3</v>
      </c>
      <c r="M17" s="288"/>
      <c r="N17" s="288"/>
      <c r="O17" s="288"/>
      <c r="P17" s="164"/>
      <c r="Q17" s="193"/>
      <c r="R17" s="76"/>
      <c r="S17" s="76"/>
    </row>
    <row r="18" spans="1:19" s="261" customFormat="1" ht="12.75" customHeight="1">
      <c r="A18" s="133" t="s">
        <v>1187</v>
      </c>
      <c r="B18" s="189">
        <v>15448763136</v>
      </c>
      <c r="C18" s="424" t="s">
        <v>1188</v>
      </c>
      <c r="D18" s="424" t="s">
        <v>103</v>
      </c>
      <c r="E18" s="113" t="s">
        <v>1176</v>
      </c>
      <c r="F18" s="113" t="s">
        <v>1165</v>
      </c>
      <c r="G18" s="113" t="s">
        <v>1170</v>
      </c>
      <c r="H18" s="426">
        <v>45402885.450000003</v>
      </c>
      <c r="I18" s="427">
        <v>110.40440080954811</v>
      </c>
      <c r="J18" s="428">
        <v>-0.10772506105387458</v>
      </c>
      <c r="K18" s="428">
        <v>-4.3467094188252009E-3</v>
      </c>
      <c r="L18" s="428">
        <v>-3.7268381854049792E-4</v>
      </c>
      <c r="M18" s="288"/>
      <c r="N18" s="288"/>
      <c r="O18" s="288"/>
      <c r="P18" s="164"/>
      <c r="Q18" s="193"/>
      <c r="R18" s="76"/>
      <c r="S18" s="76"/>
    </row>
    <row r="19" spans="1:19" s="261" customFormat="1" ht="12.75" customHeight="1">
      <c r="A19" s="133" t="s">
        <v>1426</v>
      </c>
      <c r="B19" s="189" t="s">
        <v>1427</v>
      </c>
      <c r="C19" s="424" t="s">
        <v>1428</v>
      </c>
      <c r="D19" s="424" t="s">
        <v>103</v>
      </c>
      <c r="E19" s="113" t="s">
        <v>1190</v>
      </c>
      <c r="F19" s="113" t="s">
        <v>1165</v>
      </c>
      <c r="G19" s="113" t="s">
        <v>1170</v>
      </c>
      <c r="H19" s="426">
        <v>1649288.18</v>
      </c>
      <c r="I19" s="427">
        <v>89.224666176418879</v>
      </c>
      <c r="J19" s="428">
        <v>7.0005881408983228E-2</v>
      </c>
      <c r="K19" s="428">
        <v>-1.7906485835990971E-2</v>
      </c>
      <c r="L19" s="428">
        <v>6.9486469679084895E-2</v>
      </c>
      <c r="M19" s="288"/>
      <c r="N19" s="288"/>
      <c r="O19" s="288"/>
      <c r="P19" s="164"/>
      <c r="Q19" s="193"/>
      <c r="R19" s="76"/>
      <c r="S19" s="76"/>
    </row>
    <row r="20" spans="1:19" s="261" customFormat="1" ht="12.75" customHeight="1">
      <c r="A20" s="133" t="s">
        <v>1189</v>
      </c>
      <c r="B20" s="189" t="s">
        <v>1348</v>
      </c>
      <c r="C20" s="424" t="s">
        <v>1349</v>
      </c>
      <c r="D20" s="424" t="s">
        <v>103</v>
      </c>
      <c r="E20" s="113" t="s">
        <v>1190</v>
      </c>
      <c r="F20" s="113" t="s">
        <v>1165</v>
      </c>
      <c r="G20" s="113" t="s">
        <v>1170</v>
      </c>
      <c r="H20" s="426">
        <v>7248440.4400000004</v>
      </c>
      <c r="I20" s="427">
        <v>93.860104749514548</v>
      </c>
      <c r="J20" s="428">
        <v>1.5637220175354738E-2</v>
      </c>
      <c r="K20" s="428">
        <v>6.3268374941327643E-3</v>
      </c>
      <c r="L20" s="428">
        <v>6.6119334426887555E-2</v>
      </c>
      <c r="M20" s="288"/>
      <c r="N20" s="288"/>
      <c r="O20" s="288"/>
      <c r="P20" s="164"/>
      <c r="Q20" s="193"/>
      <c r="R20" s="76"/>
      <c r="S20" s="76"/>
    </row>
    <row r="21" spans="1:19" s="261" customFormat="1" ht="12.75" customHeight="1">
      <c r="A21" s="133" t="s">
        <v>1429</v>
      </c>
      <c r="B21" s="189" t="s">
        <v>1430</v>
      </c>
      <c r="C21" s="424" t="s">
        <v>1431</v>
      </c>
      <c r="D21" s="424" t="s">
        <v>103</v>
      </c>
      <c r="E21" s="113" t="s">
        <v>1190</v>
      </c>
      <c r="F21" s="113" t="s">
        <v>1165</v>
      </c>
      <c r="G21" s="113" t="s">
        <v>1170</v>
      </c>
      <c r="H21" s="426">
        <v>3314478.24</v>
      </c>
      <c r="I21" s="427">
        <v>95.778070319486986</v>
      </c>
      <c r="J21" s="428">
        <v>6.5165850930768654E-2</v>
      </c>
      <c r="K21" s="428">
        <v>-7.5535745744292893E-4</v>
      </c>
      <c r="L21" s="428">
        <v>3.6727328932755654E-2</v>
      </c>
      <c r="M21" s="288"/>
      <c r="N21" s="288"/>
      <c r="O21" s="288"/>
      <c r="P21" s="164"/>
      <c r="Q21" s="193"/>
      <c r="R21" s="76"/>
      <c r="S21" s="76"/>
    </row>
    <row r="22" spans="1:19" s="261" customFormat="1" ht="12.75" customHeight="1">
      <c r="A22" s="133" t="s">
        <v>1191</v>
      </c>
      <c r="B22" s="189" t="s">
        <v>1350</v>
      </c>
      <c r="C22" s="424" t="s">
        <v>1351</v>
      </c>
      <c r="D22" s="424" t="s">
        <v>103</v>
      </c>
      <c r="E22" s="113" t="s">
        <v>1190</v>
      </c>
      <c r="F22" s="113" t="s">
        <v>1165</v>
      </c>
      <c r="G22" s="113" t="s">
        <v>1170</v>
      </c>
      <c r="H22" s="426">
        <v>8476249.4100000001</v>
      </c>
      <c r="I22" s="427">
        <v>106.03520557465966</v>
      </c>
      <c r="J22" s="428">
        <v>1.6606032366768941E-2</v>
      </c>
      <c r="K22" s="428">
        <v>6.5991418223743104E-4</v>
      </c>
      <c r="L22" s="428">
        <v>2.0855605778748343E-2</v>
      </c>
      <c r="M22" s="288"/>
      <c r="N22" s="288"/>
      <c r="O22" s="288"/>
      <c r="P22" s="164"/>
      <c r="Q22" s="193"/>
      <c r="R22" s="76"/>
      <c r="S22" s="76"/>
    </row>
    <row r="23" spans="1:19" s="261" customFormat="1" ht="12.75" customHeight="1">
      <c r="A23" s="133" t="s">
        <v>1481</v>
      </c>
      <c r="B23" s="189" t="s">
        <v>1524</v>
      </c>
      <c r="C23" s="424" t="s">
        <v>1525</v>
      </c>
      <c r="D23" s="424" t="s">
        <v>1413</v>
      </c>
      <c r="E23" s="113" t="s">
        <v>1186</v>
      </c>
      <c r="F23" s="113" t="s">
        <v>1165</v>
      </c>
      <c r="G23" s="113" t="s">
        <v>1170</v>
      </c>
      <c r="H23" s="426">
        <v>12628381.48</v>
      </c>
      <c r="I23" s="427">
        <v>94.661788911326639</v>
      </c>
      <c r="J23" s="428">
        <v>-1.0097831369607846E-2</v>
      </c>
      <c r="K23" s="428">
        <v>-9.4633988947271375E-3</v>
      </c>
      <c r="L23" s="428">
        <v>1.2694304597564265E-2</v>
      </c>
      <c r="M23" s="288"/>
      <c r="N23" s="288"/>
      <c r="O23" s="288"/>
      <c r="P23" s="164"/>
      <c r="Q23" s="193"/>
      <c r="R23" s="76"/>
      <c r="S23" s="76"/>
    </row>
    <row r="24" spans="1:19" s="261" customFormat="1" ht="12.75" customHeight="1">
      <c r="A24" s="133" t="s">
        <v>1450</v>
      </c>
      <c r="B24" s="189" t="s">
        <v>1451</v>
      </c>
      <c r="C24" s="424" t="s">
        <v>1452</v>
      </c>
      <c r="D24" s="424" t="s">
        <v>1413</v>
      </c>
      <c r="E24" s="113" t="s">
        <v>1186</v>
      </c>
      <c r="F24" s="113" t="s">
        <v>1165</v>
      </c>
      <c r="G24" s="113" t="s">
        <v>1170</v>
      </c>
      <c r="H24" s="426">
        <v>8777589.1099999994</v>
      </c>
      <c r="I24" s="427">
        <v>97.481951207002211</v>
      </c>
      <c r="J24" s="428">
        <v>-1.1818189970004056E-2</v>
      </c>
      <c r="K24" s="428">
        <v>-8.1409200015841732E-3</v>
      </c>
      <c r="L24" s="428">
        <v>1.7243683162290191E-2</v>
      </c>
      <c r="M24" s="288"/>
      <c r="N24" s="288"/>
      <c r="O24" s="288"/>
      <c r="P24" s="164"/>
      <c r="Q24" s="193"/>
      <c r="R24" s="76"/>
      <c r="S24" s="76"/>
    </row>
    <row r="25" spans="1:19" s="261" customFormat="1" ht="12.75" customHeight="1">
      <c r="A25" s="133" t="s">
        <v>1412</v>
      </c>
      <c r="B25" s="189" t="s">
        <v>1268</v>
      </c>
      <c r="C25" s="424" t="s">
        <v>1269</v>
      </c>
      <c r="D25" s="424" t="s">
        <v>1413</v>
      </c>
      <c r="E25" s="113" t="s">
        <v>1176</v>
      </c>
      <c r="F25" s="113" t="s">
        <v>1165</v>
      </c>
      <c r="G25" s="113" t="s">
        <v>1170</v>
      </c>
      <c r="H25" s="426">
        <v>56630415</v>
      </c>
      <c r="I25" s="427">
        <v>121.81828565189907</v>
      </c>
      <c r="J25" s="428">
        <v>-3.9170063450037818E-2</v>
      </c>
      <c r="K25" s="428">
        <v>-1.4025234764765582E-2</v>
      </c>
      <c r="L25" s="428">
        <v>-8.3713206185374034E-3</v>
      </c>
      <c r="M25" s="288"/>
      <c r="N25" s="288"/>
      <c r="O25" s="288"/>
      <c r="P25" s="164"/>
      <c r="Q25" s="193"/>
      <c r="R25" s="76"/>
      <c r="S25" s="76"/>
    </row>
    <row r="26" spans="1:19" s="261" customFormat="1" ht="12.75" customHeight="1">
      <c r="A26" s="133" t="s">
        <v>1414</v>
      </c>
      <c r="B26" s="189">
        <v>97407922886</v>
      </c>
      <c r="C26" s="424" t="s">
        <v>1270</v>
      </c>
      <c r="D26" s="424" t="s">
        <v>1413</v>
      </c>
      <c r="E26" s="113" t="s">
        <v>1176</v>
      </c>
      <c r="F26" s="113" t="s">
        <v>1165</v>
      </c>
      <c r="G26" s="113" t="s">
        <v>1170</v>
      </c>
      <c r="H26" s="426">
        <v>54767640.549999997</v>
      </c>
      <c r="I26" s="427">
        <v>108.63835327347145</v>
      </c>
      <c r="J26" s="428">
        <v>-3.9157370803219349E-2</v>
      </c>
      <c r="K26" s="428">
        <v>-1.0470788112002749E-2</v>
      </c>
      <c r="L26" s="428">
        <v>-3.1601243908685461E-3</v>
      </c>
      <c r="M26" s="288"/>
      <c r="N26" s="288"/>
      <c r="O26" s="288"/>
      <c r="P26" s="164"/>
      <c r="Q26" s="193"/>
      <c r="R26" s="76"/>
      <c r="S26" s="76"/>
    </row>
    <row r="27" spans="1:19" s="261" customFormat="1" ht="12.75" customHeight="1">
      <c r="A27" s="133" t="s">
        <v>1545</v>
      </c>
      <c r="B27" s="189" t="s">
        <v>1526</v>
      </c>
      <c r="C27" s="424" t="s">
        <v>1527</v>
      </c>
      <c r="D27" s="424" t="s">
        <v>1413</v>
      </c>
      <c r="E27" s="113" t="s">
        <v>1186</v>
      </c>
      <c r="F27" s="113" t="s">
        <v>1165</v>
      </c>
      <c r="G27" s="113" t="s">
        <v>1211</v>
      </c>
      <c r="H27" s="426">
        <v>10656058.880000001</v>
      </c>
      <c r="I27" s="427">
        <v>95.577800858836056</v>
      </c>
      <c r="J27" s="428">
        <v>1.8865818969061143E-2</v>
      </c>
      <c r="K27" s="428">
        <v>-1.2860162218282012E-2</v>
      </c>
      <c r="L27" s="428">
        <v>-1.8763309379478121E-3</v>
      </c>
      <c r="M27" s="288"/>
      <c r="N27" s="288"/>
      <c r="O27" s="288"/>
      <c r="P27" s="164"/>
      <c r="Q27" s="193"/>
      <c r="R27" s="76"/>
      <c r="S27" s="76"/>
    </row>
    <row r="28" spans="1:19" ht="12.75" customHeight="1">
      <c r="A28" s="133" t="s">
        <v>1415</v>
      </c>
      <c r="B28" s="189" t="s">
        <v>1271</v>
      </c>
      <c r="C28" s="424" t="s">
        <v>1272</v>
      </c>
      <c r="D28" s="424" t="s">
        <v>1413</v>
      </c>
      <c r="E28" s="425" t="s">
        <v>1186</v>
      </c>
      <c r="F28" s="425" t="s">
        <v>1165</v>
      </c>
      <c r="G28" s="425" t="s">
        <v>1211</v>
      </c>
      <c r="H28" s="426">
        <v>4970299.6500000004</v>
      </c>
      <c r="I28" s="427">
        <v>88.299405716337603</v>
      </c>
      <c r="J28" s="428">
        <v>5.471230660912263E-2</v>
      </c>
      <c r="K28" s="428">
        <v>-1.995707783707501E-3</v>
      </c>
      <c r="L28" s="428">
        <v>2.0759087836805579E-2</v>
      </c>
      <c r="M28" s="288"/>
      <c r="N28" s="288"/>
      <c r="O28" s="288"/>
      <c r="P28" s="164"/>
      <c r="Q28" s="193"/>
      <c r="R28" s="76"/>
      <c r="S28" s="76"/>
    </row>
    <row r="29" spans="1:19" s="261" customFormat="1" ht="12.75" customHeight="1">
      <c r="A29" s="133" t="s">
        <v>1416</v>
      </c>
      <c r="B29" s="189">
        <v>30096106301</v>
      </c>
      <c r="C29" s="424" t="s">
        <v>1273</v>
      </c>
      <c r="D29" s="424" t="s">
        <v>1413</v>
      </c>
      <c r="E29" s="425" t="s">
        <v>1176</v>
      </c>
      <c r="F29" s="425" t="s">
        <v>1165</v>
      </c>
      <c r="G29" s="425" t="s">
        <v>1211</v>
      </c>
      <c r="H29" s="426">
        <v>36600488.439999998</v>
      </c>
      <c r="I29" s="427">
        <v>131.82516375672384</v>
      </c>
      <c r="J29" s="428">
        <v>9.832200436744376E-3</v>
      </c>
      <c r="K29" s="428">
        <v>-7.9192494334312524E-4</v>
      </c>
      <c r="L29" s="428">
        <v>4.9496641435293753E-3</v>
      </c>
      <c r="M29" s="288"/>
      <c r="N29" s="288"/>
      <c r="O29" s="288"/>
      <c r="P29" s="164"/>
      <c r="Q29" s="193"/>
      <c r="R29" s="76"/>
      <c r="S29" s="76"/>
    </row>
    <row r="30" spans="1:19" s="261" customFormat="1" ht="12.75" customHeight="1">
      <c r="A30" s="133" t="s">
        <v>1417</v>
      </c>
      <c r="B30" s="189">
        <v>18911840764</v>
      </c>
      <c r="C30" s="424" t="s">
        <v>1274</v>
      </c>
      <c r="D30" s="424" t="s">
        <v>1413</v>
      </c>
      <c r="E30" s="425" t="s">
        <v>1169</v>
      </c>
      <c r="F30" s="425" t="s">
        <v>1165</v>
      </c>
      <c r="G30" s="425" t="s">
        <v>1170</v>
      </c>
      <c r="H30" s="426">
        <v>50011007.07</v>
      </c>
      <c r="I30" s="427">
        <v>15.524207424693659</v>
      </c>
      <c r="J30" s="428">
        <v>8.030102529487082E-2</v>
      </c>
      <c r="K30" s="428">
        <v>3.7627595654016632E-2</v>
      </c>
      <c r="L30" s="428">
        <v>9.3710666378205909E-2</v>
      </c>
      <c r="M30" s="288"/>
      <c r="N30" s="288"/>
      <c r="O30" s="288"/>
      <c r="P30" s="164"/>
      <c r="Q30" s="193"/>
      <c r="R30" s="76"/>
      <c r="S30" s="76"/>
    </row>
    <row r="31" spans="1:19" s="261" customFormat="1" ht="12.75" customHeight="1">
      <c r="A31" s="133" t="s">
        <v>1418</v>
      </c>
      <c r="B31" s="189" t="s">
        <v>1361</v>
      </c>
      <c r="C31" s="424" t="s">
        <v>1362</v>
      </c>
      <c r="D31" s="424" t="s">
        <v>1413</v>
      </c>
      <c r="E31" s="425" t="s">
        <v>1186</v>
      </c>
      <c r="F31" s="425" t="s">
        <v>1165</v>
      </c>
      <c r="G31" s="425" t="s">
        <v>1170</v>
      </c>
      <c r="H31" s="426">
        <v>9562210.4600000009</v>
      </c>
      <c r="I31" s="427">
        <v>95.913004233930309</v>
      </c>
      <c r="J31" s="428">
        <v>1.951649717041315E-2</v>
      </c>
      <c r="K31" s="428">
        <v>1.311090845298013E-3</v>
      </c>
      <c r="L31" s="428">
        <v>3.9793257182084707E-2</v>
      </c>
      <c r="M31" s="288"/>
      <c r="N31" s="288"/>
      <c r="O31" s="288"/>
      <c r="P31" s="164"/>
      <c r="Q31" s="193"/>
      <c r="R31" s="76"/>
      <c r="S31" s="76"/>
    </row>
    <row r="32" spans="1:19" s="261" customFormat="1" ht="12.75" customHeight="1">
      <c r="A32" s="133" t="s">
        <v>1419</v>
      </c>
      <c r="B32" s="189" t="s">
        <v>1275</v>
      </c>
      <c r="C32" s="424" t="s">
        <v>1276</v>
      </c>
      <c r="D32" s="424" t="s">
        <v>1413</v>
      </c>
      <c r="E32" s="425" t="s">
        <v>1176</v>
      </c>
      <c r="F32" s="425" t="s">
        <v>1165</v>
      </c>
      <c r="G32" s="425" t="s">
        <v>1170</v>
      </c>
      <c r="H32" s="426">
        <v>22373506.32</v>
      </c>
      <c r="I32" s="427">
        <v>96.919659308574211</v>
      </c>
      <c r="J32" s="428">
        <v>-3.9702655920957342E-2</v>
      </c>
      <c r="K32" s="428">
        <v>-4.1132359156377252E-3</v>
      </c>
      <c r="L32" s="428">
        <v>-3.5927009136460519E-4</v>
      </c>
      <c r="M32" s="288"/>
      <c r="N32" s="288"/>
      <c r="O32" s="288"/>
      <c r="P32" s="164"/>
      <c r="Q32" s="193"/>
      <c r="R32" s="76"/>
      <c r="S32" s="76"/>
    </row>
    <row r="33" spans="1:19" s="261" customFormat="1" ht="12.75" customHeight="1">
      <c r="A33" s="133" t="s">
        <v>1420</v>
      </c>
      <c r="B33" s="189">
        <v>62937824927</v>
      </c>
      <c r="C33" s="424" t="s">
        <v>1277</v>
      </c>
      <c r="D33" s="424" t="s">
        <v>1413</v>
      </c>
      <c r="E33" s="425" t="s">
        <v>1186</v>
      </c>
      <c r="F33" s="425" t="s">
        <v>1165</v>
      </c>
      <c r="G33" s="425" t="s">
        <v>1170</v>
      </c>
      <c r="H33" s="426">
        <v>20780102.100000001</v>
      </c>
      <c r="I33" s="427">
        <v>102.95328886871667</v>
      </c>
      <c r="J33" s="428">
        <v>-2.7795477978411642E-2</v>
      </c>
      <c r="K33" s="428">
        <v>-1.3985094149677746E-2</v>
      </c>
      <c r="L33" s="428">
        <v>1.3454422407590316E-2</v>
      </c>
      <c r="M33" s="288"/>
      <c r="N33" s="288"/>
      <c r="O33" s="288"/>
      <c r="P33" s="164"/>
      <c r="Q33" s="193"/>
      <c r="R33" s="76"/>
      <c r="S33" s="76"/>
    </row>
    <row r="34" spans="1:19" ht="12.75" customHeight="1">
      <c r="A34" s="112" t="s">
        <v>1421</v>
      </c>
      <c r="B34" s="429">
        <v>52772437018</v>
      </c>
      <c r="C34" s="430" t="s">
        <v>1278</v>
      </c>
      <c r="D34" s="430" t="s">
        <v>1413</v>
      </c>
      <c r="E34" s="113" t="s">
        <v>1173</v>
      </c>
      <c r="F34" s="113" t="s">
        <v>1165</v>
      </c>
      <c r="G34" s="113" t="s">
        <v>1170</v>
      </c>
      <c r="H34" s="426">
        <v>53717397.109999999</v>
      </c>
      <c r="I34" s="427">
        <v>17.560812920920519</v>
      </c>
      <c r="J34" s="428">
        <v>-1.4309528698046914E-2</v>
      </c>
      <c r="K34" s="428">
        <v>-6.8783178636612208E-3</v>
      </c>
      <c r="L34" s="428">
        <v>1.7859602209955305E-2</v>
      </c>
      <c r="M34" s="288"/>
      <c r="N34" s="288"/>
      <c r="O34" s="288"/>
      <c r="P34" s="164"/>
      <c r="Q34" s="193"/>
      <c r="R34" s="76"/>
      <c r="S34" s="76"/>
    </row>
    <row r="35" spans="1:19" s="261" customFormat="1" ht="12.75" customHeight="1">
      <c r="A35" s="112" t="s">
        <v>1422</v>
      </c>
      <c r="B35" s="429" t="s">
        <v>1279</v>
      </c>
      <c r="C35" s="430" t="s">
        <v>1280</v>
      </c>
      <c r="D35" s="430" t="s">
        <v>1413</v>
      </c>
      <c r="E35" s="113" t="s">
        <v>1186</v>
      </c>
      <c r="F35" s="113" t="s">
        <v>1165</v>
      </c>
      <c r="G35" s="113" t="s">
        <v>1170</v>
      </c>
      <c r="H35" s="426">
        <v>3371446.84</v>
      </c>
      <c r="I35" s="427">
        <v>93.211764659759965</v>
      </c>
      <c r="J35" s="428">
        <v>-2.4260778772455915E-2</v>
      </c>
      <c r="K35" s="428">
        <v>-1.0611724597733518E-2</v>
      </c>
      <c r="L35" s="428">
        <v>8.7768706569251176E-3</v>
      </c>
      <c r="M35" s="288"/>
      <c r="N35" s="288"/>
      <c r="O35" s="288"/>
      <c r="P35" s="164"/>
      <c r="Q35" s="193"/>
      <c r="R35" s="76"/>
      <c r="S35" s="76"/>
    </row>
    <row r="36" spans="1:19" s="261" customFormat="1" ht="12.75" customHeight="1">
      <c r="A36" s="112" t="s">
        <v>1423</v>
      </c>
      <c r="B36" s="429" t="s">
        <v>1281</v>
      </c>
      <c r="C36" s="430" t="s">
        <v>1282</v>
      </c>
      <c r="D36" s="430" t="s">
        <v>1413</v>
      </c>
      <c r="E36" s="113" t="s">
        <v>1186</v>
      </c>
      <c r="F36" s="113" t="s">
        <v>1165</v>
      </c>
      <c r="G36" s="113" t="s">
        <v>1170</v>
      </c>
      <c r="H36" s="426">
        <v>3610800.09</v>
      </c>
      <c r="I36" s="427">
        <v>91.280761423705599</v>
      </c>
      <c r="J36" s="428">
        <v>3.1101971502365267E-3</v>
      </c>
      <c r="K36" s="428">
        <v>-7.9495321934380803E-3</v>
      </c>
      <c r="L36" s="428">
        <v>8.821703861390251E-3</v>
      </c>
      <c r="M36" s="288"/>
      <c r="N36" s="288"/>
      <c r="O36" s="288"/>
      <c r="P36" s="164"/>
      <c r="Q36" s="193"/>
      <c r="R36" s="76"/>
      <c r="S36" s="76"/>
    </row>
    <row r="37" spans="1:19" s="261" customFormat="1" ht="12.75" customHeight="1">
      <c r="A37" s="437" t="s">
        <v>1424</v>
      </c>
      <c r="B37" s="429">
        <v>31076456551</v>
      </c>
      <c r="C37" s="430" t="s">
        <v>1283</v>
      </c>
      <c r="D37" s="430" t="s">
        <v>1413</v>
      </c>
      <c r="E37" s="113" t="s">
        <v>1176</v>
      </c>
      <c r="F37" s="113" t="s">
        <v>1165</v>
      </c>
      <c r="G37" s="113" t="s">
        <v>1170</v>
      </c>
      <c r="H37" s="426">
        <v>22487651.120000001</v>
      </c>
      <c r="I37" s="427">
        <v>13.467580485101449</v>
      </c>
      <c r="J37" s="428">
        <v>-6.8944238008658787E-2</v>
      </c>
      <c r="K37" s="428">
        <v>-4.868507279285117E-3</v>
      </c>
      <c r="L37" s="428">
        <v>-5.0483250632099574E-3</v>
      </c>
      <c r="M37" s="288"/>
      <c r="N37" s="288"/>
      <c r="O37" s="288"/>
      <c r="P37" s="164"/>
      <c r="Q37" s="193"/>
      <c r="R37" s="76"/>
      <c r="S37" s="76"/>
    </row>
    <row r="38" spans="1:19" s="261" customFormat="1" ht="12.75" customHeight="1">
      <c r="A38" s="437" t="s">
        <v>1425</v>
      </c>
      <c r="B38" s="429">
        <v>66324185184</v>
      </c>
      <c r="C38" s="430" t="s">
        <v>1284</v>
      </c>
      <c r="D38" s="430" t="s">
        <v>1413</v>
      </c>
      <c r="E38" s="113" t="s">
        <v>1176</v>
      </c>
      <c r="F38" s="113" t="s">
        <v>1165</v>
      </c>
      <c r="G38" s="113" t="s">
        <v>1170</v>
      </c>
      <c r="H38" s="426">
        <v>45921546.479999997</v>
      </c>
      <c r="I38" s="427">
        <v>18.549369128725793</v>
      </c>
      <c r="J38" s="428">
        <v>-8.5080124644366539E-2</v>
      </c>
      <c r="K38" s="428">
        <v>-2.7267686909721034E-3</v>
      </c>
      <c r="L38" s="428">
        <v>-2.768519803283076E-3</v>
      </c>
      <c r="M38" s="288"/>
      <c r="N38" s="288"/>
      <c r="O38" s="288"/>
      <c r="P38" s="164"/>
      <c r="Q38" s="193"/>
      <c r="R38" s="76"/>
      <c r="S38" s="76"/>
    </row>
    <row r="39" spans="1:19" s="261" customFormat="1" ht="12.75" customHeight="1">
      <c r="A39" s="437" t="s">
        <v>1497</v>
      </c>
      <c r="B39" s="429" t="s">
        <v>1520</v>
      </c>
      <c r="C39" s="430" t="s">
        <v>1521</v>
      </c>
      <c r="D39" s="430" t="s">
        <v>1413</v>
      </c>
      <c r="E39" s="113" t="s">
        <v>1186</v>
      </c>
      <c r="F39" s="113" t="s">
        <v>1165</v>
      </c>
      <c r="G39" s="113" t="s">
        <v>1170</v>
      </c>
      <c r="H39" s="426">
        <v>17757137.600000001</v>
      </c>
      <c r="I39" s="427">
        <v>98.269904633955449</v>
      </c>
      <c r="J39" s="428">
        <v>-9.9818270155458411E-3</v>
      </c>
      <c r="K39" s="428">
        <v>-9.7352780100898872E-3</v>
      </c>
      <c r="L39" s="428">
        <v>-2.299035754533163E-3</v>
      </c>
      <c r="M39" s="288"/>
      <c r="N39" s="288"/>
      <c r="O39" s="288"/>
      <c r="P39" s="164"/>
      <c r="Q39" s="193"/>
      <c r="R39" s="76"/>
      <c r="S39" s="76"/>
    </row>
    <row r="40" spans="1:19" s="261" customFormat="1" ht="12.75" customHeight="1">
      <c r="A40" s="437" t="s">
        <v>1509</v>
      </c>
      <c r="B40" s="429" t="s">
        <v>1518</v>
      </c>
      <c r="C40" s="430" t="s">
        <v>1519</v>
      </c>
      <c r="D40" s="430" t="s">
        <v>1413</v>
      </c>
      <c r="E40" s="113" t="s">
        <v>1186</v>
      </c>
      <c r="F40" s="113" t="s">
        <v>1165</v>
      </c>
      <c r="G40" s="113" t="s">
        <v>1170</v>
      </c>
      <c r="H40" s="426">
        <v>4124149.37</v>
      </c>
      <c r="I40" s="427">
        <v>99.383777350866595</v>
      </c>
      <c r="J40" s="428"/>
      <c r="K40" s="428">
        <v>-1.0446974066902093E-2</v>
      </c>
      <c r="L40" s="428">
        <v>-5.7456014653006759E-3</v>
      </c>
      <c r="M40" s="288"/>
      <c r="N40" s="288"/>
      <c r="O40" s="288"/>
      <c r="P40" s="164"/>
      <c r="Q40" s="193"/>
      <c r="R40" s="76"/>
      <c r="S40" s="76"/>
    </row>
    <row r="41" spans="1:19" s="261" customFormat="1" ht="12.75" customHeight="1">
      <c r="A41" s="437" t="s">
        <v>1546</v>
      </c>
      <c r="B41" s="429" t="s">
        <v>1516</v>
      </c>
      <c r="C41" s="430" t="s">
        <v>1517</v>
      </c>
      <c r="D41" s="430" t="s">
        <v>1413</v>
      </c>
      <c r="E41" s="113" t="s">
        <v>1186</v>
      </c>
      <c r="F41" s="113" t="s">
        <v>1165</v>
      </c>
      <c r="G41" s="113" t="s">
        <v>1170</v>
      </c>
      <c r="H41" s="426">
        <v>25262227.710000001</v>
      </c>
      <c r="I41" s="427">
        <v>99.336377401846633</v>
      </c>
      <c r="J41" s="428"/>
      <c r="K41" s="428">
        <v>-6.8347400242545486E-3</v>
      </c>
      <c r="L41" s="428" t="s">
        <v>1165</v>
      </c>
      <c r="M41" s="288"/>
      <c r="N41" s="288"/>
      <c r="O41" s="288"/>
      <c r="P41" s="164"/>
      <c r="Q41" s="193"/>
      <c r="R41" s="76"/>
      <c r="S41" s="76"/>
    </row>
    <row r="42" spans="1:19" s="261" customFormat="1" ht="12.75" customHeight="1">
      <c r="A42" s="437" t="s">
        <v>1492</v>
      </c>
      <c r="B42" s="429" t="s">
        <v>1522</v>
      </c>
      <c r="C42" s="430" t="s">
        <v>1523</v>
      </c>
      <c r="D42" s="430" t="s">
        <v>1413</v>
      </c>
      <c r="E42" s="113" t="s">
        <v>1186</v>
      </c>
      <c r="F42" s="113" t="s">
        <v>1165</v>
      </c>
      <c r="G42" s="113" t="s">
        <v>1170</v>
      </c>
      <c r="H42" s="426">
        <v>17737615.07</v>
      </c>
      <c r="I42" s="427">
        <v>98.171302031989086</v>
      </c>
      <c r="J42" s="428">
        <v>-1.5207761807186304E-2</v>
      </c>
      <c r="K42" s="428">
        <v>-1.4015511314640627E-2</v>
      </c>
      <c r="L42" s="428">
        <v>-1.9624890140897966E-3</v>
      </c>
      <c r="M42" s="288"/>
      <c r="N42" s="288"/>
      <c r="O42" s="288"/>
      <c r="P42" s="164"/>
      <c r="Q42" s="193"/>
      <c r="R42" s="76"/>
      <c r="S42" s="76"/>
    </row>
    <row r="43" spans="1:19" s="261" customFormat="1" ht="12.75" customHeight="1">
      <c r="A43" s="437" t="s">
        <v>1494</v>
      </c>
      <c r="B43" s="429" t="s">
        <v>1516</v>
      </c>
      <c r="C43" s="430" t="s">
        <v>1517</v>
      </c>
      <c r="D43" s="430" t="s">
        <v>1413</v>
      </c>
      <c r="E43" s="113" t="s">
        <v>1186</v>
      </c>
      <c r="F43" s="113" t="s">
        <v>1165</v>
      </c>
      <c r="G43" s="113" t="s">
        <v>1170</v>
      </c>
      <c r="H43" s="426">
        <v>6759188.9699999997</v>
      </c>
      <c r="I43" s="427">
        <v>100.27913688054791</v>
      </c>
      <c r="J43" s="428">
        <v>-1.6925581143597768E-2</v>
      </c>
      <c r="K43" s="428">
        <v>-1.6488035213236163E-2</v>
      </c>
      <c r="L43" s="428">
        <v>-6.5929237475027547E-3</v>
      </c>
      <c r="M43" s="288"/>
      <c r="N43" s="288"/>
      <c r="O43" s="288"/>
      <c r="P43" s="164"/>
      <c r="Q43" s="193"/>
      <c r="R43" s="76"/>
      <c r="S43" s="76"/>
    </row>
    <row r="44" spans="1:19" s="261" customFormat="1" ht="12.75" customHeight="1">
      <c r="A44" s="437" t="s">
        <v>1473</v>
      </c>
      <c r="B44" s="429" t="s">
        <v>1474</v>
      </c>
      <c r="C44" s="430" t="s">
        <v>1475</v>
      </c>
      <c r="D44" s="430" t="s">
        <v>1413</v>
      </c>
      <c r="E44" s="113" t="s">
        <v>1186</v>
      </c>
      <c r="F44" s="113" t="s">
        <v>1165</v>
      </c>
      <c r="G44" s="113" t="s">
        <v>1170</v>
      </c>
      <c r="H44" s="426">
        <v>21126331.02</v>
      </c>
      <c r="I44" s="427">
        <v>95.825767382876876</v>
      </c>
      <c r="J44" s="428">
        <v>-1.5222428109833763E-2</v>
      </c>
      <c r="K44" s="428">
        <v>-1.3670132948970126E-2</v>
      </c>
      <c r="L44" s="428">
        <v>-6.3285433330273477E-4</v>
      </c>
      <c r="M44" s="288"/>
      <c r="N44" s="288"/>
      <c r="O44" s="288"/>
      <c r="P44" s="164"/>
      <c r="Q44" s="193"/>
      <c r="R44" s="76"/>
      <c r="S44" s="76"/>
    </row>
    <row r="45" spans="1:19" s="261" customFormat="1" ht="12.75" customHeight="1">
      <c r="A45" s="437" t="s">
        <v>1192</v>
      </c>
      <c r="B45" s="429">
        <v>66973781540</v>
      </c>
      <c r="C45" s="430" t="s">
        <v>1193</v>
      </c>
      <c r="D45" s="430" t="s">
        <v>847</v>
      </c>
      <c r="E45" s="113" t="s">
        <v>1173</v>
      </c>
      <c r="F45" s="113" t="s">
        <v>1165</v>
      </c>
      <c r="G45" s="113" t="s">
        <v>1170</v>
      </c>
      <c r="H45" s="426">
        <v>1051223.6905</v>
      </c>
      <c r="I45" s="427">
        <v>18.086174012752171</v>
      </c>
      <c r="J45" s="428">
        <v>-8.4285541052275814E-4</v>
      </c>
      <c r="K45" s="428">
        <v>1.2185872867488623E-2</v>
      </c>
      <c r="L45" s="428">
        <v>9.944159311002565E-3</v>
      </c>
      <c r="M45" s="288"/>
      <c r="N45" s="288"/>
      <c r="O45" s="288"/>
      <c r="P45" s="164"/>
      <c r="Q45" s="193"/>
      <c r="R45" s="76"/>
      <c r="S45" s="76"/>
    </row>
    <row r="46" spans="1:19" s="261" customFormat="1" ht="12.75" customHeight="1">
      <c r="A46" s="437" t="s">
        <v>1194</v>
      </c>
      <c r="B46" s="429">
        <v>30082084002</v>
      </c>
      <c r="C46" s="430" t="s">
        <v>1195</v>
      </c>
      <c r="D46" s="430" t="s">
        <v>847</v>
      </c>
      <c r="E46" s="113" t="s">
        <v>1186</v>
      </c>
      <c r="F46" s="113" t="s">
        <v>1165</v>
      </c>
      <c r="G46" s="113" t="s">
        <v>1170</v>
      </c>
      <c r="H46" s="426">
        <v>2594436.6800000002</v>
      </c>
      <c r="I46" s="427">
        <v>1.5811290764635351</v>
      </c>
      <c r="J46" s="428">
        <v>2.0629017862889842E-3</v>
      </c>
      <c r="K46" s="428">
        <v>-2.3267053565494744E-2</v>
      </c>
      <c r="L46" s="428">
        <v>1.3920714305657667E-2</v>
      </c>
      <c r="M46" s="288"/>
      <c r="N46" s="288"/>
      <c r="O46" s="288"/>
      <c r="P46" s="164"/>
      <c r="Q46" s="193"/>
      <c r="R46" s="76"/>
      <c r="S46" s="76"/>
    </row>
    <row r="47" spans="1:19" s="261" customFormat="1" ht="12.75" customHeight="1">
      <c r="A47" s="437" t="s">
        <v>1196</v>
      </c>
      <c r="B47" s="429">
        <v>44832307529</v>
      </c>
      <c r="C47" s="430" t="s">
        <v>1197</v>
      </c>
      <c r="D47" s="430" t="s">
        <v>847</v>
      </c>
      <c r="E47" s="113" t="s">
        <v>1169</v>
      </c>
      <c r="F47" s="113" t="s">
        <v>1165</v>
      </c>
      <c r="G47" s="113" t="s">
        <v>1170</v>
      </c>
      <c r="H47" s="426">
        <v>2514708.8199999998</v>
      </c>
      <c r="I47" s="427">
        <v>142.60483746666827</v>
      </c>
      <c r="J47" s="428">
        <v>-1.8838771842656143E-2</v>
      </c>
      <c r="K47" s="428">
        <v>1.3281796610694396E-2</v>
      </c>
      <c r="L47" s="428">
        <v>9.0950812993325858E-2</v>
      </c>
      <c r="M47" s="288"/>
      <c r="N47" s="288"/>
      <c r="O47" s="288"/>
      <c r="P47" s="164"/>
      <c r="Q47" s="193"/>
      <c r="R47" s="76"/>
      <c r="S47" s="76"/>
    </row>
    <row r="48" spans="1:19" s="261" customFormat="1" ht="12.75" customHeight="1">
      <c r="A48" s="437" t="s">
        <v>1198</v>
      </c>
      <c r="B48" s="429">
        <v>30290598804</v>
      </c>
      <c r="C48" s="430" t="s">
        <v>1199</v>
      </c>
      <c r="D48" s="430" t="s">
        <v>847</v>
      </c>
      <c r="E48" s="113" t="s">
        <v>1169</v>
      </c>
      <c r="F48" s="113" t="s">
        <v>1165</v>
      </c>
      <c r="G48" s="113" t="s">
        <v>1170</v>
      </c>
      <c r="H48" s="426">
        <v>2882857.85</v>
      </c>
      <c r="I48" s="427">
        <v>0.43599007030907938</v>
      </c>
      <c r="J48" s="428">
        <v>4.2869610933913282E-2</v>
      </c>
      <c r="K48" s="428">
        <v>3.0838982701028472E-2</v>
      </c>
      <c r="L48" s="428">
        <v>4.688066408537539E-2</v>
      </c>
      <c r="M48" s="288"/>
      <c r="N48" s="288"/>
      <c r="O48" s="288"/>
      <c r="P48" s="164"/>
      <c r="Q48" s="193"/>
      <c r="R48" s="76"/>
      <c r="S48" s="76"/>
    </row>
    <row r="49" spans="1:19" s="261" customFormat="1" ht="12.75" customHeight="1">
      <c r="A49" s="437" t="s">
        <v>1200</v>
      </c>
      <c r="B49" s="429">
        <v>10423796399</v>
      </c>
      <c r="C49" s="430" t="s">
        <v>1201</v>
      </c>
      <c r="D49" s="430" t="s">
        <v>847</v>
      </c>
      <c r="E49" s="113" t="s">
        <v>1176</v>
      </c>
      <c r="F49" s="113" t="s">
        <v>1165</v>
      </c>
      <c r="G49" s="113" t="s">
        <v>1170</v>
      </c>
      <c r="H49" s="426">
        <v>2374969.11</v>
      </c>
      <c r="I49" s="427">
        <v>176.74850866599161</v>
      </c>
      <c r="J49" s="428">
        <v>-0.49710805419601689</v>
      </c>
      <c r="K49" s="428">
        <v>-5.8353741624129762E-3</v>
      </c>
      <c r="L49" s="428">
        <v>-2.0167524703853412E-2</v>
      </c>
      <c r="M49" s="288"/>
      <c r="N49" s="288"/>
      <c r="O49" s="288"/>
      <c r="P49" s="164"/>
      <c r="Q49" s="193"/>
      <c r="R49" s="76"/>
      <c r="S49" s="76"/>
    </row>
    <row r="50" spans="1:19" s="261" customFormat="1" ht="12.75" customHeight="1">
      <c r="A50" s="437" t="s">
        <v>1202</v>
      </c>
      <c r="B50" s="429">
        <v>86292133603</v>
      </c>
      <c r="C50" s="430" t="s">
        <v>1203</v>
      </c>
      <c r="D50" s="430" t="s">
        <v>847</v>
      </c>
      <c r="E50" s="113" t="s">
        <v>1186</v>
      </c>
      <c r="F50" s="113" t="s">
        <v>1165</v>
      </c>
      <c r="G50" s="113" t="s">
        <v>1170</v>
      </c>
      <c r="H50" s="426">
        <v>2204529.84</v>
      </c>
      <c r="I50" s="427">
        <v>2.7357688215405163</v>
      </c>
      <c r="J50" s="428">
        <v>1.1797565147281031E-2</v>
      </c>
      <c r="K50" s="428">
        <v>-2.2181835544470285E-3</v>
      </c>
      <c r="L50" s="428">
        <v>5.0563145632269046E-2</v>
      </c>
      <c r="M50" s="288"/>
      <c r="N50" s="288"/>
      <c r="O50" s="288"/>
      <c r="P50" s="164"/>
      <c r="Q50" s="193"/>
      <c r="R50" s="76"/>
      <c r="S50" s="76"/>
    </row>
    <row r="51" spans="1:19" s="261" customFormat="1" ht="12.75" customHeight="1">
      <c r="A51" s="437" t="s">
        <v>1595</v>
      </c>
      <c r="B51" s="429" t="s">
        <v>1204</v>
      </c>
      <c r="C51" s="430" t="s">
        <v>1205</v>
      </c>
      <c r="D51" s="430" t="s">
        <v>847</v>
      </c>
      <c r="E51" s="113" t="s">
        <v>1169</v>
      </c>
      <c r="F51" s="113" t="s">
        <v>1165</v>
      </c>
      <c r="G51" s="113" t="s">
        <v>1170</v>
      </c>
      <c r="H51" s="426">
        <v>8679757.9800000004</v>
      </c>
      <c r="I51" s="427">
        <v>3.0738665156834641</v>
      </c>
      <c r="J51" s="428">
        <v>8.408349569122886E-2</v>
      </c>
      <c r="K51" s="428">
        <v>3.4857147537606492E-2</v>
      </c>
      <c r="L51" s="428">
        <v>7.9811488670957775E-2</v>
      </c>
      <c r="M51" s="288"/>
      <c r="N51" s="288"/>
      <c r="O51" s="288"/>
      <c r="P51" s="164"/>
      <c r="Q51" s="193"/>
      <c r="R51" s="76"/>
      <c r="S51" s="76"/>
    </row>
    <row r="52" spans="1:19" s="261" customFormat="1" ht="12.75" customHeight="1">
      <c r="A52" s="437" t="s">
        <v>1206</v>
      </c>
      <c r="B52" s="429">
        <v>84300431782</v>
      </c>
      <c r="C52" s="430" t="s">
        <v>1207</v>
      </c>
      <c r="D52" s="430" t="s">
        <v>140</v>
      </c>
      <c r="E52" s="113" t="s">
        <v>1169</v>
      </c>
      <c r="F52" s="113" t="s">
        <v>1165</v>
      </c>
      <c r="G52" s="113" t="s">
        <v>1170</v>
      </c>
      <c r="H52" s="426">
        <v>6571210.9237000002</v>
      </c>
      <c r="I52" s="427">
        <v>23.397668585290461</v>
      </c>
      <c r="J52" s="428">
        <v>9.6361222609576247E-2</v>
      </c>
      <c r="K52" s="428">
        <v>5.0312009537781144E-2</v>
      </c>
      <c r="L52" s="428">
        <v>0.12288782701119705</v>
      </c>
      <c r="M52" s="288"/>
      <c r="N52" s="288"/>
      <c r="O52" s="288"/>
      <c r="P52" s="164"/>
      <c r="Q52" s="193"/>
      <c r="R52" s="76"/>
      <c r="S52" s="76"/>
    </row>
    <row r="53" spans="1:19" s="261" customFormat="1" ht="12.75" customHeight="1">
      <c r="A53" s="437" t="s">
        <v>1208</v>
      </c>
      <c r="B53" s="429" t="s">
        <v>1209</v>
      </c>
      <c r="C53" s="430" t="s">
        <v>1210</v>
      </c>
      <c r="D53" s="430" t="s">
        <v>140</v>
      </c>
      <c r="E53" s="113" t="s">
        <v>1169</v>
      </c>
      <c r="F53" s="113" t="s">
        <v>1165</v>
      </c>
      <c r="G53" s="113" t="s">
        <v>1211</v>
      </c>
      <c r="H53" s="426">
        <v>856936.6128</v>
      </c>
      <c r="I53" s="427">
        <v>23.97658881405367</v>
      </c>
      <c r="J53" s="428">
        <v>2.3171761363418142E-2</v>
      </c>
      <c r="K53" s="428">
        <v>-2.3528596778266131E-2</v>
      </c>
      <c r="L53" s="428">
        <v>4.620241412838344E-2</v>
      </c>
      <c r="M53" s="288"/>
      <c r="N53" s="288"/>
      <c r="O53" s="288"/>
      <c r="P53" s="164"/>
      <c r="Q53" s="193"/>
      <c r="R53" s="76"/>
      <c r="S53" s="76"/>
    </row>
    <row r="54" spans="1:19" ht="12.75" customHeight="1">
      <c r="A54" s="112" t="s">
        <v>1212</v>
      </c>
      <c r="B54" s="429" t="s">
        <v>1213</v>
      </c>
      <c r="C54" s="430" t="s">
        <v>1214</v>
      </c>
      <c r="D54" s="430" t="s">
        <v>1215</v>
      </c>
      <c r="E54" s="113" t="s">
        <v>1173</v>
      </c>
      <c r="F54" s="113" t="s">
        <v>1165</v>
      </c>
      <c r="G54" s="113" t="s">
        <v>1170</v>
      </c>
      <c r="H54" s="426">
        <v>6425592.3600000003</v>
      </c>
      <c r="I54" s="427">
        <v>96.010773038346258</v>
      </c>
      <c r="J54" s="428">
        <v>-5.3424484507657688E-2</v>
      </c>
      <c r="K54" s="428">
        <v>-1.2115421847574526E-2</v>
      </c>
      <c r="L54" s="428">
        <v>-3.6900714150045477E-4</v>
      </c>
      <c r="M54" s="288"/>
      <c r="N54" s="288"/>
      <c r="O54" s="288"/>
      <c r="P54" s="164"/>
      <c r="Q54" s="193"/>
      <c r="R54" s="76"/>
      <c r="S54" s="76"/>
    </row>
    <row r="55" spans="1:19" ht="12.75" customHeight="1">
      <c r="A55" s="437" t="s">
        <v>1216</v>
      </c>
      <c r="B55" s="429">
        <v>80921653541</v>
      </c>
      <c r="C55" s="430" t="s">
        <v>1217</v>
      </c>
      <c r="D55" s="430" t="s">
        <v>1215</v>
      </c>
      <c r="E55" s="113" t="s">
        <v>1169</v>
      </c>
      <c r="F55" s="113" t="s">
        <v>1165</v>
      </c>
      <c r="G55" s="113" t="s">
        <v>1170</v>
      </c>
      <c r="H55" s="426">
        <v>3949451.88</v>
      </c>
      <c r="I55" s="427">
        <v>17.457118072601627</v>
      </c>
      <c r="J55" s="428">
        <v>-6.3495562658866245E-4</v>
      </c>
      <c r="K55" s="428">
        <v>1.7789787489507658E-2</v>
      </c>
      <c r="L55" s="428">
        <v>6.5836330210582883E-2</v>
      </c>
      <c r="M55" s="288"/>
      <c r="N55" s="288"/>
      <c r="O55" s="288"/>
      <c r="P55" s="164"/>
      <c r="Q55" s="193"/>
      <c r="R55" s="76"/>
      <c r="S55" s="76"/>
    </row>
    <row r="56" spans="1:19" ht="12.75" customHeight="1">
      <c r="A56" s="112" t="s">
        <v>1218</v>
      </c>
      <c r="B56" s="189">
        <v>43449016606</v>
      </c>
      <c r="C56" s="424" t="s">
        <v>1219</v>
      </c>
      <c r="D56" s="430" t="s">
        <v>1215</v>
      </c>
      <c r="E56" s="113" t="s">
        <v>1173</v>
      </c>
      <c r="F56" s="113" t="s">
        <v>1165</v>
      </c>
      <c r="G56" s="113" t="s">
        <v>1170</v>
      </c>
      <c r="H56" s="431">
        <v>11039328.359999999</v>
      </c>
      <c r="I56" s="432">
        <v>15.440304579611636</v>
      </c>
      <c r="J56" s="428">
        <v>4.2439246689469634E-3</v>
      </c>
      <c r="K56" s="428">
        <v>6.5649632278705905E-3</v>
      </c>
      <c r="L56" s="428">
        <v>3.9556646464812939E-2</v>
      </c>
      <c r="M56" s="288"/>
      <c r="N56" s="288"/>
      <c r="O56" s="288"/>
      <c r="P56" s="164"/>
      <c r="Q56" s="193"/>
      <c r="R56" s="76"/>
      <c r="S56" s="76"/>
    </row>
    <row r="57" spans="1:19" ht="12.75" customHeight="1">
      <c r="A57" s="433" t="s">
        <v>1220</v>
      </c>
      <c r="B57" s="434">
        <v>70498146370</v>
      </c>
      <c r="C57" s="871" t="s">
        <v>1221</v>
      </c>
      <c r="D57" s="430" t="s">
        <v>1215</v>
      </c>
      <c r="E57" s="425" t="s">
        <v>1176</v>
      </c>
      <c r="F57" s="425" t="s">
        <v>1165</v>
      </c>
      <c r="G57" s="425" t="s">
        <v>1170</v>
      </c>
      <c r="H57" s="114">
        <v>5650785.7999999998</v>
      </c>
      <c r="I57" s="115">
        <v>105.05097816578679</v>
      </c>
      <c r="J57" s="428">
        <v>-0.31277565896248527</v>
      </c>
      <c r="K57" s="428">
        <v>-4.4473327627123638E-3</v>
      </c>
      <c r="L57" s="428">
        <v>-2.1429600132456206E-2</v>
      </c>
      <c r="M57" s="288"/>
      <c r="N57" s="288"/>
      <c r="O57" s="288"/>
      <c r="P57" s="164"/>
      <c r="Q57" s="193"/>
      <c r="R57" s="76"/>
      <c r="S57" s="76"/>
    </row>
    <row r="58" spans="1:19" ht="12.75" customHeight="1">
      <c r="A58" s="112" t="s">
        <v>1547</v>
      </c>
      <c r="B58" s="189" t="s">
        <v>1222</v>
      </c>
      <c r="C58" s="424" t="s">
        <v>1223</v>
      </c>
      <c r="D58" s="430" t="s">
        <v>1215</v>
      </c>
      <c r="E58" s="113" t="s">
        <v>1176</v>
      </c>
      <c r="F58" s="113" t="s">
        <v>1165</v>
      </c>
      <c r="G58" s="113" t="s">
        <v>1170</v>
      </c>
      <c r="H58" s="426">
        <v>6816895.6500000004</v>
      </c>
      <c r="I58" s="427">
        <v>18.237293584097724</v>
      </c>
      <c r="J58" s="428">
        <v>-7.8306752169308602E-2</v>
      </c>
      <c r="K58" s="428">
        <v>-6.304644996982911E-3</v>
      </c>
      <c r="L58" s="428">
        <v>-3.2477476909998471E-2</v>
      </c>
      <c r="M58" s="288"/>
      <c r="N58" s="288"/>
      <c r="O58" s="288"/>
      <c r="P58" s="164"/>
      <c r="Q58" s="193"/>
      <c r="R58" s="76"/>
      <c r="S58" s="76"/>
    </row>
    <row r="59" spans="1:19" ht="12.75" customHeight="1">
      <c r="A59" s="133" t="s">
        <v>1224</v>
      </c>
      <c r="B59" s="189" t="s">
        <v>1225</v>
      </c>
      <c r="C59" s="424" t="s">
        <v>1226</v>
      </c>
      <c r="D59" s="430" t="s">
        <v>1215</v>
      </c>
      <c r="E59" s="113" t="s">
        <v>1176</v>
      </c>
      <c r="F59" s="113" t="s">
        <v>1165</v>
      </c>
      <c r="G59" s="113" t="s">
        <v>1170</v>
      </c>
      <c r="H59" s="426">
        <v>17399162.75</v>
      </c>
      <c r="I59" s="427">
        <v>150.4031248392435</v>
      </c>
      <c r="J59" s="428">
        <v>-0.10962858871679038</v>
      </c>
      <c r="K59" s="428">
        <v>-1.3707398074061183E-2</v>
      </c>
      <c r="L59" s="428">
        <v>-1.2093561518794149E-2</v>
      </c>
      <c r="M59" s="288"/>
      <c r="N59" s="288"/>
      <c r="O59" s="288"/>
      <c r="P59" s="164"/>
      <c r="Q59" s="193"/>
      <c r="R59" s="76"/>
      <c r="S59" s="76"/>
    </row>
    <row r="60" spans="1:19" ht="12.75" customHeight="1">
      <c r="A60" s="112" t="s">
        <v>1227</v>
      </c>
      <c r="B60" s="189">
        <v>99792542550</v>
      </c>
      <c r="C60" s="424" t="s">
        <v>1228</v>
      </c>
      <c r="D60" s="430" t="s">
        <v>112</v>
      </c>
      <c r="E60" s="113" t="s">
        <v>1173</v>
      </c>
      <c r="F60" s="113" t="s">
        <v>114</v>
      </c>
      <c r="G60" s="113" t="s">
        <v>1170</v>
      </c>
      <c r="H60" s="426">
        <v>9081951.1853</v>
      </c>
      <c r="I60" s="427">
        <v>15.4169</v>
      </c>
      <c r="J60" s="428">
        <v>9.7497948148417279E-4</v>
      </c>
      <c r="K60" s="428">
        <v>-7.0716894124315255E-3</v>
      </c>
      <c r="L60" s="428">
        <v>1.8304743290558756E-2</v>
      </c>
      <c r="M60" s="288"/>
      <c r="N60" s="288"/>
      <c r="O60" s="288"/>
      <c r="P60" s="164"/>
      <c r="Q60" s="193"/>
      <c r="R60" s="76"/>
      <c r="S60" s="76"/>
    </row>
    <row r="61" spans="1:19" s="261" customFormat="1" ht="12.75" customHeight="1">
      <c r="A61" s="112" t="s">
        <v>1165</v>
      </c>
      <c r="B61" s="189" t="s">
        <v>1165</v>
      </c>
      <c r="C61" s="424" t="s">
        <v>1165</v>
      </c>
      <c r="D61" s="430" t="s">
        <v>1165</v>
      </c>
      <c r="E61" s="113" t="s">
        <v>1165</v>
      </c>
      <c r="F61" s="113" t="s">
        <v>115</v>
      </c>
      <c r="G61" s="113" t="s">
        <v>1170</v>
      </c>
      <c r="H61" s="426">
        <v>4328980.2353999997</v>
      </c>
      <c r="I61" s="427">
        <v>14.9232</v>
      </c>
      <c r="J61" s="428">
        <v>-6.6486284012065355E-2</v>
      </c>
      <c r="K61" s="428">
        <v>-7.4557873803648977E-3</v>
      </c>
      <c r="L61" s="428">
        <v>1.7485384583364239E-2</v>
      </c>
      <c r="M61" s="288"/>
      <c r="N61" s="288"/>
      <c r="O61" s="288"/>
      <c r="P61" s="164"/>
      <c r="Q61" s="193"/>
      <c r="R61" s="76"/>
      <c r="S61" s="76"/>
    </row>
    <row r="62" spans="1:19" ht="12.75" customHeight="1">
      <c r="A62" s="112" t="s">
        <v>1165</v>
      </c>
      <c r="B62" s="189" t="s">
        <v>1165</v>
      </c>
      <c r="C62" s="424" t="s">
        <v>1165</v>
      </c>
      <c r="D62" s="430" t="s">
        <v>1165</v>
      </c>
      <c r="E62" s="113" t="s">
        <v>1165</v>
      </c>
      <c r="F62" s="113" t="s">
        <v>116</v>
      </c>
      <c r="G62" s="113" t="s">
        <v>1170</v>
      </c>
      <c r="H62" s="426">
        <v>215904.38930000001</v>
      </c>
      <c r="I62" s="427">
        <v>15.277900000000001</v>
      </c>
      <c r="J62" s="428">
        <v>0.11414590390003099</v>
      </c>
      <c r="K62" s="428">
        <v>-6.8838648448368289E-3</v>
      </c>
      <c r="L62" s="428">
        <v>1.8707842392833962E-2</v>
      </c>
      <c r="M62" s="288"/>
      <c r="N62" s="288"/>
      <c r="O62" s="288"/>
      <c r="P62" s="164"/>
      <c r="Q62" s="193"/>
      <c r="R62" s="76"/>
      <c r="S62" s="76"/>
    </row>
    <row r="63" spans="1:19" ht="12.75" customHeight="1">
      <c r="A63" s="112" t="s">
        <v>1229</v>
      </c>
      <c r="B63" s="189">
        <v>48827873221</v>
      </c>
      <c r="C63" s="424" t="s">
        <v>1230</v>
      </c>
      <c r="D63" s="424" t="s">
        <v>112</v>
      </c>
      <c r="E63" s="113" t="s">
        <v>1176</v>
      </c>
      <c r="F63" s="113" t="s">
        <v>114</v>
      </c>
      <c r="G63" s="113" t="s">
        <v>1170</v>
      </c>
      <c r="H63" s="426">
        <v>3716204.7127</v>
      </c>
      <c r="I63" s="427">
        <v>213.0728</v>
      </c>
      <c r="J63" s="428">
        <v>-3.5972171439242473E-2</v>
      </c>
      <c r="K63" s="428">
        <v>-8.3885863102926006E-3</v>
      </c>
      <c r="L63" s="428">
        <v>-3.5181624577531601E-3</v>
      </c>
      <c r="M63" s="288"/>
      <c r="N63" s="288"/>
      <c r="O63" s="288"/>
      <c r="P63" s="164"/>
      <c r="Q63" s="193"/>
      <c r="R63" s="76"/>
      <c r="S63" s="76"/>
    </row>
    <row r="64" spans="1:19" ht="12.75" customHeight="1">
      <c r="A64" s="437" t="s">
        <v>1165</v>
      </c>
      <c r="B64" s="189" t="s">
        <v>1165</v>
      </c>
      <c r="C64" s="424" t="s">
        <v>1165</v>
      </c>
      <c r="D64" s="424" t="s">
        <v>1165</v>
      </c>
      <c r="E64" s="113" t="s">
        <v>1165</v>
      </c>
      <c r="F64" s="113" t="s">
        <v>115</v>
      </c>
      <c r="G64" s="113" t="s">
        <v>1170</v>
      </c>
      <c r="H64" s="426">
        <v>7857865.0135000004</v>
      </c>
      <c r="I64" s="427">
        <v>204.6849</v>
      </c>
      <c r="J64" s="428">
        <v>-5.8832928179648136E-2</v>
      </c>
      <c r="K64" s="428">
        <v>-8.7711099628516864E-3</v>
      </c>
      <c r="L64" s="428">
        <v>-4.3222614588442898E-3</v>
      </c>
      <c r="M64" s="288"/>
      <c r="N64" s="288"/>
      <c r="O64" s="288"/>
      <c r="P64" s="164"/>
      <c r="Q64" s="193"/>
      <c r="R64" s="76"/>
      <c r="S64" s="76"/>
    </row>
    <row r="65" spans="1:19" ht="12.75" customHeight="1">
      <c r="A65" s="437" t="s">
        <v>1165</v>
      </c>
      <c r="B65" s="189" t="s">
        <v>1165</v>
      </c>
      <c r="C65" s="424" t="s">
        <v>1165</v>
      </c>
      <c r="D65" s="424" t="s">
        <v>1165</v>
      </c>
      <c r="E65" s="113" t="s">
        <v>1165</v>
      </c>
      <c r="F65" s="113" t="s">
        <v>116</v>
      </c>
      <c r="G65" s="113" t="s">
        <v>1170</v>
      </c>
      <c r="H65" s="426">
        <v>26861.033800000001</v>
      </c>
      <c r="I65" s="427">
        <v>207.53440000000001</v>
      </c>
      <c r="J65" s="428">
        <v>1.7783089496705928E-2</v>
      </c>
      <c r="K65" s="428">
        <v>-8.1997532140949403E-3</v>
      </c>
      <c r="L65" s="428">
        <v>-3.1199048147101394E-3</v>
      </c>
      <c r="M65" s="288"/>
      <c r="N65" s="288"/>
      <c r="O65" s="288"/>
      <c r="P65" s="164"/>
      <c r="Q65" s="193"/>
      <c r="R65" s="76"/>
      <c r="S65" s="76"/>
    </row>
    <row r="66" spans="1:19" ht="12.75" customHeight="1">
      <c r="A66" s="112" t="s">
        <v>1231</v>
      </c>
      <c r="B66" s="189" t="s">
        <v>1232</v>
      </c>
      <c r="C66" s="424" t="s">
        <v>1233</v>
      </c>
      <c r="D66" s="424" t="s">
        <v>112</v>
      </c>
      <c r="E66" s="113" t="s">
        <v>1186</v>
      </c>
      <c r="F66" s="113" t="s">
        <v>114</v>
      </c>
      <c r="G66" s="113" t="s">
        <v>1170</v>
      </c>
      <c r="H66" s="426">
        <v>1541591.6187</v>
      </c>
      <c r="I66" s="427">
        <v>88.844800000000006</v>
      </c>
      <c r="J66" s="428">
        <v>5.0071652617293516E-2</v>
      </c>
      <c r="K66" s="428">
        <v>-9.5152305004665427E-3</v>
      </c>
      <c r="L66" s="428">
        <v>1.4616032148752955E-2</v>
      </c>
      <c r="M66" s="288"/>
      <c r="N66" s="288"/>
      <c r="O66" s="288"/>
      <c r="P66" s="164"/>
      <c r="Q66" s="193"/>
      <c r="R66" s="76"/>
      <c r="S66" s="76"/>
    </row>
    <row r="67" spans="1:19" ht="12.75" customHeight="1">
      <c r="A67" s="133" t="s">
        <v>1165</v>
      </c>
      <c r="B67" s="189" t="s">
        <v>1165</v>
      </c>
      <c r="C67" s="424" t="s">
        <v>1165</v>
      </c>
      <c r="D67" s="424" t="s">
        <v>1165</v>
      </c>
      <c r="E67" s="435" t="s">
        <v>1165</v>
      </c>
      <c r="F67" s="435" t="s">
        <v>115</v>
      </c>
      <c r="G67" s="435" t="s">
        <v>1170</v>
      </c>
      <c r="H67" s="426">
        <v>1204813.6609</v>
      </c>
      <c r="I67" s="427">
        <v>88.067499999999995</v>
      </c>
      <c r="J67" s="428">
        <v>-4.6813856140776045E-2</v>
      </c>
      <c r="K67" s="428">
        <v>-9.9001552590780584E-3</v>
      </c>
      <c r="L67" s="428">
        <v>1.3794127829704905E-2</v>
      </c>
      <c r="M67" s="288"/>
      <c r="N67" s="288"/>
      <c r="O67" s="288"/>
      <c r="P67" s="164"/>
      <c r="Q67" s="193"/>
      <c r="R67" s="76"/>
      <c r="S67" s="76"/>
    </row>
    <row r="68" spans="1:19" ht="12.75" customHeight="1">
      <c r="A68" s="112" t="s">
        <v>1165</v>
      </c>
      <c r="B68" s="189" t="s">
        <v>1165</v>
      </c>
      <c r="C68" s="424" t="s">
        <v>1165</v>
      </c>
      <c r="D68" s="424" t="s">
        <v>1165</v>
      </c>
      <c r="E68" s="113" t="s">
        <v>1165</v>
      </c>
      <c r="F68" s="113" t="s">
        <v>116</v>
      </c>
      <c r="G68" s="113" t="s">
        <v>1170</v>
      </c>
      <c r="H68" s="114">
        <v>153103.8204</v>
      </c>
      <c r="I68" s="115">
        <v>88.632300000000001</v>
      </c>
      <c r="J68" s="428">
        <v>6.6300325939608884E-2</v>
      </c>
      <c r="K68" s="428">
        <v>-9.3230531238542858E-3</v>
      </c>
      <c r="L68" s="428">
        <v>1.502313798066357E-2</v>
      </c>
      <c r="M68" s="288"/>
      <c r="N68" s="288"/>
      <c r="O68" s="288"/>
      <c r="P68" s="164"/>
      <c r="Q68" s="193"/>
      <c r="R68" s="76"/>
      <c r="S68" s="76"/>
    </row>
    <row r="69" spans="1:19" ht="12.75" customHeight="1">
      <c r="A69" s="112" t="s">
        <v>1234</v>
      </c>
      <c r="B69" s="189" t="s">
        <v>1235</v>
      </c>
      <c r="C69" s="424" t="s">
        <v>1040</v>
      </c>
      <c r="D69" s="424" t="s">
        <v>112</v>
      </c>
      <c r="E69" s="113" t="s">
        <v>1169</v>
      </c>
      <c r="F69" s="113" t="s">
        <v>114</v>
      </c>
      <c r="G69" s="113" t="s">
        <v>1170</v>
      </c>
      <c r="H69" s="114">
        <v>3180301.1899000001</v>
      </c>
      <c r="I69" s="115">
        <v>16.7364</v>
      </c>
      <c r="J69" s="428">
        <v>-5.0451043455963296E-2</v>
      </c>
      <c r="K69" s="428">
        <v>3.306647243637606E-2</v>
      </c>
      <c r="L69" s="428">
        <v>0.10242853296172028</v>
      </c>
      <c r="M69" s="288"/>
      <c r="N69" s="288"/>
      <c r="O69" s="288"/>
      <c r="P69" s="164"/>
      <c r="Q69" s="193"/>
      <c r="R69" s="76"/>
      <c r="S69" s="76"/>
    </row>
    <row r="70" spans="1:19" ht="12.75" customHeight="1">
      <c r="A70" s="112" t="s">
        <v>1165</v>
      </c>
      <c r="B70" s="189" t="s">
        <v>1165</v>
      </c>
      <c r="C70" s="424" t="s">
        <v>1165</v>
      </c>
      <c r="D70" s="424" t="s">
        <v>1165</v>
      </c>
      <c r="E70" s="113" t="s">
        <v>1165</v>
      </c>
      <c r="F70" s="113" t="s">
        <v>115</v>
      </c>
      <c r="G70" s="113" t="s">
        <v>1170</v>
      </c>
      <c r="H70" s="114">
        <v>464131.51010000001</v>
      </c>
      <c r="I70" s="115">
        <v>16.736899999999999</v>
      </c>
      <c r="J70" s="428">
        <v>3.3068756277798039E-2</v>
      </c>
      <c r="K70" s="428">
        <v>3.3065451941831414E-2</v>
      </c>
      <c r="L70" s="428">
        <v>0.10243544540502447</v>
      </c>
      <c r="M70" s="288"/>
      <c r="N70" s="288"/>
      <c r="O70" s="288"/>
      <c r="P70" s="164"/>
      <c r="Q70" s="193"/>
      <c r="R70" s="76"/>
      <c r="S70" s="76"/>
    </row>
    <row r="71" spans="1:19" ht="12.75" customHeight="1">
      <c r="A71" s="112" t="s">
        <v>1498</v>
      </c>
      <c r="B71" s="429" t="s">
        <v>1528</v>
      </c>
      <c r="C71" s="430" t="s">
        <v>1529</v>
      </c>
      <c r="D71" s="430" t="s">
        <v>112</v>
      </c>
      <c r="E71" s="113" t="s">
        <v>1173</v>
      </c>
      <c r="F71" s="113" t="s">
        <v>114</v>
      </c>
      <c r="G71" s="113" t="s">
        <v>1211</v>
      </c>
      <c r="H71" s="426">
        <v>1359797.31</v>
      </c>
      <c r="I71" s="436">
        <v>94.375100000000003</v>
      </c>
      <c r="J71" s="428">
        <v>-1.2992242926342934E-3</v>
      </c>
      <c r="K71" s="428">
        <v>-1.1988655013372873E-2</v>
      </c>
      <c r="L71" s="428">
        <v>1.0743017991591719E-2</v>
      </c>
      <c r="M71" s="288"/>
      <c r="N71" s="288"/>
      <c r="O71" s="288"/>
      <c r="P71" s="164"/>
      <c r="Q71" s="193"/>
      <c r="R71" s="76"/>
      <c r="S71" s="76"/>
    </row>
    <row r="72" spans="1:19" ht="12.75" customHeight="1">
      <c r="A72" s="133" t="s">
        <v>1165</v>
      </c>
      <c r="B72" s="429" t="s">
        <v>1165</v>
      </c>
      <c r="C72" s="430" t="s">
        <v>1165</v>
      </c>
      <c r="D72" s="430" t="s">
        <v>1165</v>
      </c>
      <c r="E72" s="113" t="s">
        <v>1165</v>
      </c>
      <c r="F72" s="113" t="s">
        <v>115</v>
      </c>
      <c r="G72" s="113" t="s">
        <v>1211</v>
      </c>
      <c r="H72" s="426">
        <v>0</v>
      </c>
      <c r="I72" s="436">
        <v>0</v>
      </c>
      <c r="J72" s="428" t="s">
        <v>1165</v>
      </c>
      <c r="K72" s="428" t="s">
        <v>1165</v>
      </c>
      <c r="L72" s="428" t="s">
        <v>1165</v>
      </c>
      <c r="M72" s="288"/>
      <c r="N72" s="288"/>
      <c r="O72" s="288"/>
      <c r="P72" s="164"/>
      <c r="Q72" s="193"/>
      <c r="R72" s="76"/>
      <c r="S72" s="76"/>
    </row>
    <row r="73" spans="1:19" s="261" customFormat="1" ht="13.5" customHeight="1">
      <c r="A73" s="112" t="s">
        <v>1165</v>
      </c>
      <c r="B73" s="429" t="s">
        <v>1165</v>
      </c>
      <c r="C73" s="430" t="s">
        <v>1165</v>
      </c>
      <c r="D73" s="430" t="s">
        <v>1165</v>
      </c>
      <c r="E73" s="113" t="s">
        <v>1165</v>
      </c>
      <c r="F73" s="113" t="s">
        <v>116</v>
      </c>
      <c r="G73" s="113" t="s">
        <v>1211</v>
      </c>
      <c r="H73" s="426">
        <v>0</v>
      </c>
      <c r="I73" s="436">
        <v>0</v>
      </c>
      <c r="J73" s="428" t="s">
        <v>1165</v>
      </c>
      <c r="K73" s="428" t="s">
        <v>1165</v>
      </c>
      <c r="L73" s="428" t="s">
        <v>1165</v>
      </c>
      <c r="M73" s="288"/>
      <c r="N73" s="288"/>
      <c r="O73" s="288"/>
      <c r="P73" s="164"/>
      <c r="Q73" s="193"/>
      <c r="R73" s="76"/>
      <c r="S73" s="76"/>
    </row>
    <row r="74" spans="1:19" s="261" customFormat="1" ht="13.5" customHeight="1">
      <c r="A74" s="112" t="s">
        <v>1236</v>
      </c>
      <c r="B74" s="429" t="s">
        <v>1237</v>
      </c>
      <c r="C74" s="430" t="s">
        <v>1238</v>
      </c>
      <c r="D74" s="430" t="s">
        <v>112</v>
      </c>
      <c r="E74" s="113" t="s">
        <v>1176</v>
      </c>
      <c r="F74" s="113" t="s">
        <v>114</v>
      </c>
      <c r="G74" s="113" t="s">
        <v>1211</v>
      </c>
      <c r="H74" s="426">
        <v>1767801.6344999999</v>
      </c>
      <c r="I74" s="436">
        <v>98.248999999999995</v>
      </c>
      <c r="J74" s="428">
        <v>-1.3936156873016081E-2</v>
      </c>
      <c r="K74" s="428">
        <v>-5.8164567790929267E-3</v>
      </c>
      <c r="L74" s="428">
        <v>-6.8421296198106774E-5</v>
      </c>
      <c r="M74" s="288"/>
      <c r="N74" s="288"/>
      <c r="O74" s="288"/>
      <c r="P74" s="164"/>
      <c r="Q74" s="193"/>
      <c r="R74" s="76"/>
      <c r="S74" s="76"/>
    </row>
    <row r="75" spans="1:19" s="261" customFormat="1" ht="13.5" customHeight="1">
      <c r="A75" s="112" t="s">
        <v>1165</v>
      </c>
      <c r="B75" s="429" t="s">
        <v>1165</v>
      </c>
      <c r="C75" s="430" t="s">
        <v>1165</v>
      </c>
      <c r="D75" s="430" t="s">
        <v>1165</v>
      </c>
      <c r="E75" s="113" t="s">
        <v>1165</v>
      </c>
      <c r="F75" s="113" t="s">
        <v>115</v>
      </c>
      <c r="G75" s="113" t="s">
        <v>1211</v>
      </c>
      <c r="H75" s="426">
        <v>512086.91220000002</v>
      </c>
      <c r="I75" s="436">
        <v>95.517799999999994</v>
      </c>
      <c r="J75" s="428">
        <v>2.6675423996796566E-2</v>
      </c>
      <c r="K75" s="428">
        <v>-6.1887881341838868E-3</v>
      </c>
      <c r="L75" s="428">
        <v>-8.7234989348339287E-4</v>
      </c>
      <c r="M75" s="288"/>
      <c r="N75" s="288"/>
      <c r="O75" s="288"/>
      <c r="P75" s="164"/>
      <c r="Q75" s="193"/>
      <c r="R75" s="76"/>
      <c r="S75" s="76"/>
    </row>
    <row r="76" spans="1:19" s="261" customFormat="1" ht="13.5" customHeight="1">
      <c r="A76" s="112" t="s">
        <v>1165</v>
      </c>
      <c r="B76" s="429" t="s">
        <v>1165</v>
      </c>
      <c r="C76" s="430" t="s">
        <v>1165</v>
      </c>
      <c r="D76" s="430" t="s">
        <v>1165</v>
      </c>
      <c r="E76" s="113" t="s">
        <v>1165</v>
      </c>
      <c r="F76" s="113" t="s">
        <v>116</v>
      </c>
      <c r="G76" s="113" t="s">
        <v>1211</v>
      </c>
      <c r="H76" s="426">
        <v>22090.473300000001</v>
      </c>
      <c r="I76" s="436">
        <v>97.848500000000001</v>
      </c>
      <c r="J76" s="428">
        <v>0.11206304095434527</v>
      </c>
      <c r="K76" s="428">
        <v>-5.6207372824813584E-3</v>
      </c>
      <c r="L76" s="428">
        <v>3.4377688795195205E-4</v>
      </c>
      <c r="M76" s="288"/>
      <c r="N76" s="288"/>
      <c r="O76" s="288"/>
      <c r="P76" s="164"/>
      <c r="Q76" s="193"/>
      <c r="R76" s="76"/>
      <c r="S76" s="76"/>
    </row>
    <row r="77" spans="1:19" ht="13.5" customHeight="1">
      <c r="A77" s="437" t="s">
        <v>1239</v>
      </c>
      <c r="B77" s="429">
        <v>61691616181</v>
      </c>
      <c r="C77" s="430" t="s">
        <v>1240</v>
      </c>
      <c r="D77" s="430" t="s">
        <v>112</v>
      </c>
      <c r="E77" s="113" t="s">
        <v>1169</v>
      </c>
      <c r="F77" s="113" t="s">
        <v>114</v>
      </c>
      <c r="G77" s="113" t="s">
        <v>1170</v>
      </c>
      <c r="H77" s="426">
        <v>15146398.6172</v>
      </c>
      <c r="I77" s="436">
        <v>16.367000000000001</v>
      </c>
      <c r="J77" s="428">
        <v>1.9332649807082714E-2</v>
      </c>
      <c r="K77" s="428">
        <v>-2.1095502877765959E-3</v>
      </c>
      <c r="L77" s="428">
        <v>3.1782178673444905E-2</v>
      </c>
      <c r="M77" s="288"/>
      <c r="N77" s="288"/>
      <c r="O77" s="288"/>
      <c r="P77" s="164"/>
      <c r="Q77" s="193"/>
      <c r="R77" s="76"/>
      <c r="S77" s="76"/>
    </row>
    <row r="78" spans="1:19" s="261" customFormat="1" ht="12.75" customHeight="1">
      <c r="A78" s="437" t="s">
        <v>1165</v>
      </c>
      <c r="B78" s="429" t="s">
        <v>1165</v>
      </c>
      <c r="C78" s="430" t="s">
        <v>1165</v>
      </c>
      <c r="D78" s="430" t="s">
        <v>1165</v>
      </c>
      <c r="E78" s="113" t="s">
        <v>1165</v>
      </c>
      <c r="F78" s="113" t="s">
        <v>115</v>
      </c>
      <c r="G78" s="113" t="s">
        <v>1170</v>
      </c>
      <c r="H78" s="426">
        <v>1119548.0416000001</v>
      </c>
      <c r="I78" s="436">
        <v>15.662699999999999</v>
      </c>
      <c r="J78" s="428">
        <v>-0.22364492806690994</v>
      </c>
      <c r="K78" s="428">
        <v>-2.8838808250573056E-3</v>
      </c>
      <c r="L78" s="428">
        <v>3.0114281337317195E-2</v>
      </c>
      <c r="M78" s="288"/>
      <c r="N78" s="288"/>
      <c r="O78" s="288"/>
      <c r="P78" s="164"/>
      <c r="Q78" s="193"/>
      <c r="R78" s="76"/>
      <c r="S78" s="76"/>
    </row>
    <row r="79" spans="1:19" ht="12.75" customHeight="1">
      <c r="A79" s="133" t="s">
        <v>1165</v>
      </c>
      <c r="B79" s="429" t="s">
        <v>1165</v>
      </c>
      <c r="C79" s="430" t="s">
        <v>1165</v>
      </c>
      <c r="D79" s="430" t="s">
        <v>1165</v>
      </c>
      <c r="E79" s="113" t="s">
        <v>1165</v>
      </c>
      <c r="F79" s="113" t="s">
        <v>116</v>
      </c>
      <c r="G79" s="113" t="s">
        <v>1170</v>
      </c>
      <c r="H79" s="426">
        <v>57365.487000000001</v>
      </c>
      <c r="I79" s="427">
        <v>16.335000000000001</v>
      </c>
      <c r="J79" s="428">
        <v>4.3769479729536487E-2</v>
      </c>
      <c r="K79" s="428">
        <v>-1.7233792901143463E-3</v>
      </c>
      <c r="L79" s="428">
        <v>3.2603888749056287E-2</v>
      </c>
      <c r="M79" s="288"/>
      <c r="N79" s="288"/>
      <c r="O79" s="288"/>
      <c r="P79" s="164"/>
      <c r="Q79" s="193"/>
      <c r="R79" s="76"/>
      <c r="S79" s="76"/>
    </row>
    <row r="80" spans="1:19" ht="12.75" customHeight="1">
      <c r="A80" s="133" t="s">
        <v>1165</v>
      </c>
      <c r="B80" s="429" t="s">
        <v>1165</v>
      </c>
      <c r="C80" s="430" t="s">
        <v>1165</v>
      </c>
      <c r="D80" s="430" t="s">
        <v>1165</v>
      </c>
      <c r="E80" s="113" t="s">
        <v>1165</v>
      </c>
      <c r="F80" s="113" t="s">
        <v>1169</v>
      </c>
      <c r="G80" s="113" t="s">
        <v>1170</v>
      </c>
      <c r="H80" s="426">
        <v>90258.5726</v>
      </c>
      <c r="I80" s="427">
        <v>16.895800000000001</v>
      </c>
      <c r="J80" s="428">
        <v>-9.8984363949486953E-3</v>
      </c>
      <c r="K80" s="428">
        <v>-1.3417265123977229E-3</v>
      </c>
      <c r="L80" s="428">
        <v>3.3442454613867856E-2</v>
      </c>
      <c r="M80" s="288"/>
      <c r="N80" s="288"/>
      <c r="O80" s="288"/>
      <c r="P80" s="164"/>
      <c r="Q80" s="193"/>
      <c r="R80" s="76"/>
      <c r="S80" s="76"/>
    </row>
    <row r="81" spans="1:19" s="261" customFormat="1" ht="12.75" customHeight="1">
      <c r="A81" s="133" t="s">
        <v>1241</v>
      </c>
      <c r="B81" s="429" t="s">
        <v>1242</v>
      </c>
      <c r="C81" s="430" t="s">
        <v>1243</v>
      </c>
      <c r="D81" s="430" t="s">
        <v>112</v>
      </c>
      <c r="E81" s="113" t="s">
        <v>1169</v>
      </c>
      <c r="F81" s="113" t="s">
        <v>114</v>
      </c>
      <c r="G81" s="113" t="s">
        <v>1211</v>
      </c>
      <c r="H81" s="426">
        <v>5952263.4994999999</v>
      </c>
      <c r="I81" s="427">
        <v>72.025599999999997</v>
      </c>
      <c r="J81" s="428">
        <v>8.0991838850977382E-2</v>
      </c>
      <c r="K81" s="428">
        <v>9.344878904202325E-3</v>
      </c>
      <c r="L81" s="428">
        <v>0.12516862618927638</v>
      </c>
      <c r="M81" s="288"/>
      <c r="N81" s="288"/>
      <c r="O81" s="288"/>
      <c r="P81" s="235"/>
      <c r="Q81" s="236"/>
      <c r="R81" s="76"/>
      <c r="S81" s="76"/>
    </row>
    <row r="82" spans="1:19" s="261" customFormat="1" ht="12.75" customHeight="1">
      <c r="A82" s="133" t="s">
        <v>1165</v>
      </c>
      <c r="B82" s="429" t="s">
        <v>1165</v>
      </c>
      <c r="C82" s="430" t="s">
        <v>1165</v>
      </c>
      <c r="D82" s="430" t="s">
        <v>1165</v>
      </c>
      <c r="E82" s="113" t="s">
        <v>1165</v>
      </c>
      <c r="F82" s="113" t="s">
        <v>115</v>
      </c>
      <c r="G82" s="113" t="s">
        <v>1211</v>
      </c>
      <c r="H82" s="426">
        <v>4893420.9670000002</v>
      </c>
      <c r="I82" s="427">
        <v>70.708500000000001</v>
      </c>
      <c r="J82" s="428">
        <v>2.5184467264929289E-2</v>
      </c>
      <c r="K82" s="428">
        <v>8.6051165573866051E-3</v>
      </c>
      <c r="L82" s="428">
        <v>0.12343108838925199</v>
      </c>
      <c r="M82" s="288"/>
      <c r="N82" s="288"/>
      <c r="O82" s="288"/>
      <c r="P82" s="235"/>
      <c r="Q82" s="236"/>
      <c r="R82" s="76"/>
      <c r="S82" s="76"/>
    </row>
    <row r="83" spans="1:19" s="261" customFormat="1" ht="12.75" customHeight="1">
      <c r="A83" s="133" t="s">
        <v>1165</v>
      </c>
      <c r="B83" s="429" t="s">
        <v>1165</v>
      </c>
      <c r="C83" s="430" t="s">
        <v>1165</v>
      </c>
      <c r="D83" s="430" t="s">
        <v>1165</v>
      </c>
      <c r="E83" s="113" t="s">
        <v>1165</v>
      </c>
      <c r="F83" s="113" t="s">
        <v>116</v>
      </c>
      <c r="G83" s="113" t="s">
        <v>1211</v>
      </c>
      <c r="H83" s="426">
        <v>63587.927600000003</v>
      </c>
      <c r="I83" s="427">
        <v>73.486099999999993</v>
      </c>
      <c r="J83" s="428">
        <v>-0.20108646735513636</v>
      </c>
      <c r="K83" s="428">
        <v>1.0115431241092931E-2</v>
      </c>
      <c r="L83" s="428">
        <v>0.15506528820543353</v>
      </c>
      <c r="M83" s="288"/>
      <c r="N83" s="288"/>
      <c r="O83" s="288"/>
      <c r="P83" s="235"/>
      <c r="Q83" s="236"/>
      <c r="R83" s="76"/>
      <c r="S83" s="76"/>
    </row>
    <row r="84" spans="1:19" s="261" customFormat="1" ht="12.75" customHeight="1">
      <c r="A84" s="133" t="s">
        <v>1165</v>
      </c>
      <c r="B84" s="429" t="s">
        <v>1165</v>
      </c>
      <c r="C84" s="430" t="s">
        <v>1165</v>
      </c>
      <c r="D84" s="430" t="s">
        <v>1165</v>
      </c>
      <c r="E84" s="113" t="s">
        <v>1165</v>
      </c>
      <c r="F84" s="113" t="s">
        <v>1169</v>
      </c>
      <c r="G84" s="113" t="s">
        <v>1211</v>
      </c>
      <c r="H84" s="426">
        <v>221834.1059</v>
      </c>
      <c r="I84" s="427">
        <v>71.640100000000004</v>
      </c>
      <c r="J84" s="428">
        <v>0.1360483595533073</v>
      </c>
      <c r="K84" s="428">
        <v>9.726909567702835E-3</v>
      </c>
      <c r="L84" s="428">
        <v>9.8634504972023862E-2</v>
      </c>
      <c r="M84" s="288"/>
      <c r="N84" s="288"/>
      <c r="O84" s="288"/>
      <c r="P84" s="235"/>
      <c r="Q84" s="236"/>
      <c r="R84" s="76"/>
      <c r="S84" s="76"/>
    </row>
    <row r="85" spans="1:19" s="261" customFormat="1" ht="12.75" customHeight="1">
      <c r="A85" s="133" t="s">
        <v>1244</v>
      </c>
      <c r="B85" s="429" t="s">
        <v>1245</v>
      </c>
      <c r="C85" s="430" t="s">
        <v>1246</v>
      </c>
      <c r="D85" s="430" t="s">
        <v>112</v>
      </c>
      <c r="E85" s="113" t="s">
        <v>1186</v>
      </c>
      <c r="F85" s="113" t="s">
        <v>114</v>
      </c>
      <c r="G85" s="981" t="s">
        <v>1170</v>
      </c>
      <c r="H85" s="426">
        <v>4365475.6677999999</v>
      </c>
      <c r="I85" s="982">
        <v>107.8267</v>
      </c>
      <c r="J85" s="428">
        <v>2.2462170333759079E-3</v>
      </c>
      <c r="K85" s="428">
        <v>-7.3601028112922906E-3</v>
      </c>
      <c r="L85" s="428">
        <v>2.270190385873061E-3</v>
      </c>
      <c r="M85" s="288"/>
      <c r="N85" s="288"/>
      <c r="O85" s="288"/>
      <c r="P85" s="235"/>
      <c r="Q85" s="236"/>
      <c r="R85" s="76"/>
      <c r="S85" s="76"/>
    </row>
    <row r="86" spans="1:19" ht="12.75" customHeight="1">
      <c r="A86" s="112" t="s">
        <v>1165</v>
      </c>
      <c r="B86" s="189" t="s">
        <v>1165</v>
      </c>
      <c r="C86" s="424" t="s">
        <v>1165</v>
      </c>
      <c r="D86" s="424" t="s">
        <v>1165</v>
      </c>
      <c r="E86" s="113" t="s">
        <v>1165</v>
      </c>
      <c r="F86" s="113" t="s">
        <v>115</v>
      </c>
      <c r="G86" s="113" t="s">
        <v>1170</v>
      </c>
      <c r="H86" s="426">
        <v>19578916.0856</v>
      </c>
      <c r="I86" s="427">
        <v>104.62130000000001</v>
      </c>
      <c r="J86" s="428">
        <v>-4.9355841274082546E-2</v>
      </c>
      <c r="K86" s="428">
        <v>-7.7391966600054429E-3</v>
      </c>
      <c r="L86" s="428">
        <v>1.4674935311158599E-3</v>
      </c>
      <c r="M86" s="288"/>
      <c r="N86" s="288"/>
      <c r="O86" s="288"/>
      <c r="P86" s="164"/>
      <c r="Q86" s="193"/>
      <c r="R86" s="76"/>
      <c r="S86" s="76"/>
    </row>
    <row r="87" spans="1:19" ht="12.75" customHeight="1">
      <c r="A87" s="112" t="s">
        <v>1165</v>
      </c>
      <c r="B87" s="189" t="s">
        <v>1165</v>
      </c>
      <c r="C87" s="424" t="s">
        <v>1165</v>
      </c>
      <c r="D87" s="424" t="s">
        <v>1165</v>
      </c>
      <c r="E87" s="113" t="s">
        <v>1165</v>
      </c>
      <c r="F87" s="113" t="s">
        <v>116</v>
      </c>
      <c r="G87" s="113" t="s">
        <v>1170</v>
      </c>
      <c r="H87" s="426">
        <v>29912.246599999999</v>
      </c>
      <c r="I87" s="427">
        <v>105.3848</v>
      </c>
      <c r="J87" s="428">
        <v>6.3560677426672152E-2</v>
      </c>
      <c r="K87" s="428">
        <v>-7.1749960432007098E-3</v>
      </c>
      <c r="L87" s="428">
        <v>2.6571904270331625E-3</v>
      </c>
      <c r="M87" s="288"/>
      <c r="N87" s="288"/>
      <c r="O87" s="288"/>
      <c r="P87" s="164"/>
      <c r="Q87" s="193"/>
      <c r="R87" s="76"/>
      <c r="S87" s="76"/>
    </row>
    <row r="88" spans="1:19" ht="12.75" customHeight="1">
      <c r="A88" s="112" t="s">
        <v>1247</v>
      </c>
      <c r="B88" s="189" t="s">
        <v>1248</v>
      </c>
      <c r="C88" s="424" t="s">
        <v>1131</v>
      </c>
      <c r="D88" s="424" t="s">
        <v>112</v>
      </c>
      <c r="E88" s="113" t="s">
        <v>1169</v>
      </c>
      <c r="F88" s="113" t="s">
        <v>114</v>
      </c>
      <c r="G88" s="113" t="s">
        <v>1170</v>
      </c>
      <c r="H88" s="426">
        <v>5273040.9186000004</v>
      </c>
      <c r="I88" s="427">
        <v>20.867599999999999</v>
      </c>
      <c r="J88" s="428">
        <v>3.7711545976849115E-2</v>
      </c>
      <c r="K88" s="428">
        <v>5.5054174440180459E-2</v>
      </c>
      <c r="L88" s="428">
        <v>0.13789168721444489</v>
      </c>
      <c r="M88" s="288"/>
      <c r="N88" s="288"/>
      <c r="O88" s="288"/>
      <c r="P88" s="164"/>
      <c r="Q88" s="193"/>
      <c r="R88" s="76"/>
      <c r="S88" s="76"/>
    </row>
    <row r="89" spans="1:19" ht="12.75" customHeight="1">
      <c r="A89" s="112" t="s">
        <v>1165</v>
      </c>
      <c r="B89" s="189" t="s">
        <v>1165</v>
      </c>
      <c r="C89" s="424" t="s">
        <v>1165</v>
      </c>
      <c r="D89" s="424" t="s">
        <v>1165</v>
      </c>
      <c r="E89" s="113" t="s">
        <v>1165</v>
      </c>
      <c r="F89" s="113" t="s">
        <v>115</v>
      </c>
      <c r="G89" s="113" t="s">
        <v>1170</v>
      </c>
      <c r="H89" s="426">
        <v>63440.751400000001</v>
      </c>
      <c r="I89" s="427">
        <v>20.8687</v>
      </c>
      <c r="J89" s="428">
        <v>5.507321840349344E-2</v>
      </c>
      <c r="K89" s="428">
        <v>5.5072449113724442E-2</v>
      </c>
      <c r="L89" s="428">
        <v>0.1379137865152682</v>
      </c>
      <c r="M89" s="288"/>
      <c r="N89" s="288"/>
      <c r="O89" s="288"/>
      <c r="P89" s="164"/>
      <c r="Q89" s="193"/>
      <c r="R89" s="76"/>
      <c r="S89" s="76"/>
    </row>
    <row r="90" spans="1:19" ht="12.75" customHeight="1">
      <c r="A90" s="112" t="s">
        <v>1249</v>
      </c>
      <c r="B90" s="189" t="s">
        <v>1250</v>
      </c>
      <c r="C90" s="424" t="s">
        <v>1251</v>
      </c>
      <c r="D90" s="424" t="s">
        <v>112</v>
      </c>
      <c r="E90" s="113" t="s">
        <v>1169</v>
      </c>
      <c r="F90" s="113" t="s">
        <v>114</v>
      </c>
      <c r="G90" s="113" t="s">
        <v>1170</v>
      </c>
      <c r="H90" s="426">
        <v>22205609.748799998</v>
      </c>
      <c r="I90" s="427">
        <v>164.06469999999999</v>
      </c>
      <c r="J90" s="428">
        <v>7.5509818337875512E-3</v>
      </c>
      <c r="K90" s="428">
        <v>3.3166034836710656E-2</v>
      </c>
      <c r="L90" s="428">
        <v>8.212642769602474E-2</v>
      </c>
      <c r="M90" s="288"/>
      <c r="N90" s="288"/>
      <c r="O90" s="288"/>
      <c r="P90" s="164"/>
      <c r="Q90" s="193"/>
      <c r="R90" s="76"/>
      <c r="S90" s="76"/>
    </row>
    <row r="91" spans="1:19" ht="12.75" customHeight="1">
      <c r="A91" s="133" t="s">
        <v>1165</v>
      </c>
      <c r="B91" s="189" t="s">
        <v>1165</v>
      </c>
      <c r="C91" s="424" t="s">
        <v>1165</v>
      </c>
      <c r="D91" s="424" t="s">
        <v>1165</v>
      </c>
      <c r="E91" s="113" t="s">
        <v>1165</v>
      </c>
      <c r="F91" s="113" t="s">
        <v>115</v>
      </c>
      <c r="G91" s="113" t="s">
        <v>1170</v>
      </c>
      <c r="H91" s="426">
        <v>1446197.6264</v>
      </c>
      <c r="I91" s="427">
        <v>150.7647</v>
      </c>
      <c r="J91" s="428">
        <v>-0.14021658340442211</v>
      </c>
      <c r="K91" s="428">
        <v>3.2398752614128057E-2</v>
      </c>
      <c r="L91" s="428">
        <v>8.0430693733219094E-2</v>
      </c>
      <c r="M91" s="288"/>
      <c r="N91" s="288"/>
      <c r="O91" s="288"/>
      <c r="P91" s="164"/>
      <c r="Q91" s="193"/>
      <c r="R91" s="76"/>
      <c r="S91" s="76"/>
    </row>
    <row r="92" spans="1:19" ht="12.75" customHeight="1">
      <c r="A92" s="112" t="s">
        <v>1165</v>
      </c>
      <c r="B92" s="189" t="s">
        <v>1165</v>
      </c>
      <c r="C92" s="424" t="s">
        <v>1165</v>
      </c>
      <c r="D92" s="424" t="s">
        <v>1165</v>
      </c>
      <c r="E92" s="113" t="s">
        <v>1165</v>
      </c>
      <c r="F92" s="113" t="s">
        <v>116</v>
      </c>
      <c r="G92" s="113" t="s">
        <v>1170</v>
      </c>
      <c r="H92" s="426">
        <v>182888.2072</v>
      </c>
      <c r="I92" s="427">
        <v>163.42359999999999</v>
      </c>
      <c r="J92" s="428">
        <v>0.13369966157409907</v>
      </c>
      <c r="K92" s="428">
        <v>3.3543574899269402E-2</v>
      </c>
      <c r="L92" s="428">
        <v>8.2970659621565801E-2</v>
      </c>
      <c r="M92" s="288"/>
      <c r="N92" s="288"/>
      <c r="O92" s="288"/>
      <c r="P92" s="164"/>
      <c r="Q92" s="193"/>
      <c r="R92" s="76"/>
      <c r="S92" s="76"/>
    </row>
    <row r="93" spans="1:19" ht="12.75" customHeight="1">
      <c r="A93" s="112" t="s">
        <v>1165</v>
      </c>
      <c r="B93" s="189" t="s">
        <v>1165</v>
      </c>
      <c r="C93" s="424" t="s">
        <v>1165</v>
      </c>
      <c r="D93" s="424" t="s">
        <v>1165</v>
      </c>
      <c r="E93" s="113" t="s">
        <v>1165</v>
      </c>
      <c r="F93" s="113" t="s">
        <v>1169</v>
      </c>
      <c r="G93" s="113" t="s">
        <v>1170</v>
      </c>
      <c r="H93" s="426">
        <v>85572.289900000003</v>
      </c>
      <c r="I93" s="427">
        <v>168.98699999999999</v>
      </c>
      <c r="J93" s="428">
        <v>4.7050634139702563E-2</v>
      </c>
      <c r="K93" s="428">
        <v>3.3928938532173047E-2</v>
      </c>
      <c r="L93" s="428">
        <v>8.3814599150795255E-2</v>
      </c>
      <c r="M93" s="288"/>
      <c r="N93" s="288"/>
      <c r="O93" s="288"/>
      <c r="P93" s="164"/>
      <c r="Q93" s="193"/>
      <c r="R93" s="76"/>
      <c r="S93" s="76"/>
    </row>
    <row r="94" spans="1:19" ht="12.75" customHeight="1">
      <c r="A94" s="112" t="s">
        <v>1493</v>
      </c>
      <c r="B94" s="189">
        <v>74643964821</v>
      </c>
      <c r="C94" s="424" t="s">
        <v>1252</v>
      </c>
      <c r="D94" s="424" t="s">
        <v>112</v>
      </c>
      <c r="E94" s="113" t="s">
        <v>1176</v>
      </c>
      <c r="F94" s="113" t="s">
        <v>1165</v>
      </c>
      <c r="G94" s="113" t="s">
        <v>1170</v>
      </c>
      <c r="H94" s="426">
        <v>40825373.670000002</v>
      </c>
      <c r="I94" s="427">
        <v>131.20817414358726</v>
      </c>
      <c r="J94" s="428">
        <v>-3.8830859268391027E-2</v>
      </c>
      <c r="K94" s="428">
        <v>-2.106840086223416E-4</v>
      </c>
      <c r="L94" s="428">
        <v>-1.3969851553907731E-3</v>
      </c>
      <c r="M94" s="288"/>
      <c r="N94" s="288"/>
      <c r="O94" s="288"/>
      <c r="P94" s="164"/>
      <c r="Q94" s="193"/>
      <c r="R94" s="76"/>
      <c r="S94" s="76"/>
    </row>
    <row r="95" spans="1:19" ht="12.75" customHeight="1">
      <c r="A95" s="112" t="s">
        <v>1253</v>
      </c>
      <c r="B95" s="189" t="s">
        <v>1254</v>
      </c>
      <c r="C95" s="424" t="s">
        <v>1255</v>
      </c>
      <c r="D95" s="424" t="s">
        <v>1037</v>
      </c>
      <c r="E95" s="113" t="s">
        <v>1176</v>
      </c>
      <c r="F95" s="113" t="s">
        <v>1165</v>
      </c>
      <c r="G95" s="113" t="s">
        <v>1170</v>
      </c>
      <c r="H95" s="426">
        <v>68566203.870000005</v>
      </c>
      <c r="I95" s="427">
        <v>131858.08436538462</v>
      </c>
      <c r="J95" s="428">
        <v>-2.3324481621739279E-3</v>
      </c>
      <c r="K95" s="428">
        <v>-2.33244816217415E-3</v>
      </c>
      <c r="L95" s="428">
        <v>-2.5287069495161241E-3</v>
      </c>
      <c r="M95" s="288"/>
      <c r="N95" s="288"/>
      <c r="O95" s="288"/>
      <c r="P95" s="164"/>
      <c r="Q95" s="193"/>
      <c r="R95" s="76"/>
      <c r="S95" s="76"/>
    </row>
    <row r="96" spans="1:19" ht="12.75" customHeight="1">
      <c r="A96" s="112" t="s">
        <v>1256</v>
      </c>
      <c r="B96" s="189" t="s">
        <v>1257</v>
      </c>
      <c r="C96" s="424" t="s">
        <v>1258</v>
      </c>
      <c r="D96" s="424" t="s">
        <v>1037</v>
      </c>
      <c r="E96" s="113" t="s">
        <v>1186</v>
      </c>
      <c r="F96" s="113" t="s">
        <v>1165</v>
      </c>
      <c r="G96" s="113" t="s">
        <v>1170</v>
      </c>
      <c r="H96" s="426">
        <v>8315946.7000000002</v>
      </c>
      <c r="I96" s="427">
        <v>94.4026445878429</v>
      </c>
      <c r="J96" s="428">
        <v>-1.2822273229343151E-2</v>
      </c>
      <c r="K96" s="428">
        <v>-5.714654703987021E-3</v>
      </c>
      <c r="L96" s="428">
        <v>3.1568860717809955E-3</v>
      </c>
      <c r="M96" s="288"/>
      <c r="N96" s="288"/>
      <c r="O96" s="288"/>
      <c r="P96" s="164"/>
      <c r="Q96" s="193"/>
      <c r="R96" s="76"/>
      <c r="S96" s="76"/>
    </row>
    <row r="97" spans="1:19" ht="12.75" customHeight="1">
      <c r="A97" s="112" t="s">
        <v>1356</v>
      </c>
      <c r="B97" s="189">
        <v>89809469629</v>
      </c>
      <c r="C97" s="424" t="s">
        <v>1259</v>
      </c>
      <c r="D97" s="424" t="s">
        <v>1037</v>
      </c>
      <c r="E97" s="113" t="s">
        <v>1176</v>
      </c>
      <c r="F97" s="113" t="s">
        <v>1165</v>
      </c>
      <c r="G97" s="113" t="s">
        <v>1170</v>
      </c>
      <c r="H97" s="426">
        <v>27580642.899999999</v>
      </c>
      <c r="I97" s="427">
        <v>98.900980228048184</v>
      </c>
      <c r="J97" s="428">
        <v>-2.7679505071947608E-2</v>
      </c>
      <c r="K97" s="428">
        <v>-1.1807611130466578E-3</v>
      </c>
      <c r="L97" s="428">
        <v>-9.8163821268604234E-4</v>
      </c>
      <c r="M97" s="288"/>
      <c r="N97" s="288"/>
      <c r="O97" s="288"/>
      <c r="P97" s="164"/>
      <c r="Q97" s="193"/>
      <c r="R97" s="76"/>
      <c r="S97" s="76"/>
    </row>
    <row r="98" spans="1:19" ht="12.75" customHeight="1">
      <c r="A98" s="133" t="s">
        <v>1260</v>
      </c>
      <c r="B98" s="189">
        <v>85535430386</v>
      </c>
      <c r="C98" s="424" t="s">
        <v>1261</v>
      </c>
      <c r="D98" s="424" t="s">
        <v>1037</v>
      </c>
      <c r="E98" s="113" t="s">
        <v>1169</v>
      </c>
      <c r="F98" s="113" t="s">
        <v>1165</v>
      </c>
      <c r="G98" s="113" t="s">
        <v>1170</v>
      </c>
      <c r="H98" s="426">
        <v>25012424.600000001</v>
      </c>
      <c r="I98" s="427">
        <v>7.4931093207648098</v>
      </c>
      <c r="J98" s="428">
        <v>6.131506968455791E-2</v>
      </c>
      <c r="K98" s="428">
        <v>4.7538366971532131E-2</v>
      </c>
      <c r="L98" s="428">
        <v>0.11710486718201985</v>
      </c>
      <c r="M98" s="288"/>
      <c r="N98" s="288"/>
      <c r="O98" s="288"/>
      <c r="P98" s="164"/>
      <c r="Q98" s="193"/>
      <c r="R98" s="76"/>
      <c r="S98" s="76"/>
    </row>
    <row r="99" spans="1:19" s="261" customFormat="1" ht="12.75" customHeight="1">
      <c r="A99" s="112" t="s">
        <v>1262</v>
      </c>
      <c r="B99" s="189">
        <v>40425097619</v>
      </c>
      <c r="C99" s="424" t="s">
        <v>1263</v>
      </c>
      <c r="D99" s="424" t="s">
        <v>1037</v>
      </c>
      <c r="E99" s="113" t="s">
        <v>1169</v>
      </c>
      <c r="F99" s="113" t="s">
        <v>1165</v>
      </c>
      <c r="G99" s="113" t="s">
        <v>1170</v>
      </c>
      <c r="H99" s="426">
        <v>3331557.74</v>
      </c>
      <c r="I99" s="427">
        <v>117.25862498087739</v>
      </c>
      <c r="J99" s="428">
        <v>2.8011064891648729E-2</v>
      </c>
      <c r="K99" s="428">
        <v>3.9576014046197372E-2</v>
      </c>
      <c r="L99" s="428">
        <v>8.6927158241815405E-2</v>
      </c>
      <c r="M99" s="288"/>
      <c r="N99" s="288"/>
      <c r="O99" s="288"/>
      <c r="P99" s="164"/>
      <c r="Q99" s="193"/>
      <c r="R99" s="76"/>
      <c r="S99" s="76"/>
    </row>
    <row r="100" spans="1:19" s="261" customFormat="1" ht="12.75" customHeight="1">
      <c r="A100" s="133" t="s">
        <v>1499</v>
      </c>
      <c r="B100" s="189" t="s">
        <v>1510</v>
      </c>
      <c r="C100" s="424" t="s">
        <v>1511</v>
      </c>
      <c r="D100" s="424" t="s">
        <v>1037</v>
      </c>
      <c r="E100" s="113" t="s">
        <v>1186</v>
      </c>
      <c r="F100" s="113" t="s">
        <v>1165</v>
      </c>
      <c r="G100" s="113" t="s">
        <v>1211</v>
      </c>
      <c r="H100" s="426">
        <v>8633423.1199999992</v>
      </c>
      <c r="I100" s="427">
        <v>94.340432473571823</v>
      </c>
      <c r="J100" s="428">
        <v>3.7091640434066653E-2</v>
      </c>
      <c r="K100" s="428">
        <v>-9.6346164516876165E-3</v>
      </c>
      <c r="L100" s="428">
        <v>-3.6342587585785902E-3</v>
      </c>
      <c r="M100" s="288"/>
      <c r="N100" s="288"/>
      <c r="O100" s="288"/>
      <c r="P100" s="164"/>
      <c r="Q100" s="193"/>
      <c r="R100" s="76"/>
      <c r="S100" s="76"/>
    </row>
    <row r="101" spans="1:19" s="261" customFormat="1" ht="12.75" customHeight="1">
      <c r="A101" s="112" t="s">
        <v>1264</v>
      </c>
      <c r="B101" s="189">
        <v>61515780704</v>
      </c>
      <c r="C101" s="424" t="s">
        <v>1265</v>
      </c>
      <c r="D101" s="424" t="s">
        <v>1037</v>
      </c>
      <c r="E101" s="113" t="s">
        <v>1176</v>
      </c>
      <c r="F101" s="113" t="s">
        <v>1165</v>
      </c>
      <c r="G101" s="113" t="s">
        <v>1170</v>
      </c>
      <c r="H101" s="426">
        <v>31133195.600000001</v>
      </c>
      <c r="I101" s="427">
        <v>17.674042665882116</v>
      </c>
      <c r="J101" s="428">
        <v>-8.6185414039247066E-3</v>
      </c>
      <c r="K101" s="428">
        <v>-1.2972225364593637E-4</v>
      </c>
      <c r="L101" s="428">
        <v>-1.3325333673097628E-4</v>
      </c>
      <c r="M101" s="288"/>
      <c r="N101" s="288"/>
      <c r="O101" s="288"/>
      <c r="P101" s="164"/>
      <c r="Q101" s="193"/>
      <c r="R101" s="76"/>
      <c r="S101" s="76"/>
    </row>
    <row r="102" spans="1:19" s="261" customFormat="1" ht="12.75" customHeight="1">
      <c r="A102" s="112" t="s">
        <v>1266</v>
      </c>
      <c r="B102" s="189">
        <v>16128752508</v>
      </c>
      <c r="C102" s="424" t="s">
        <v>1267</v>
      </c>
      <c r="D102" s="424" t="s">
        <v>1037</v>
      </c>
      <c r="E102" s="113" t="s">
        <v>1173</v>
      </c>
      <c r="F102" s="113" t="s">
        <v>1165</v>
      </c>
      <c r="G102" s="113" t="s">
        <v>1170</v>
      </c>
      <c r="H102" s="426">
        <v>7529821.1699999999</v>
      </c>
      <c r="I102" s="427">
        <v>13.934053219061903</v>
      </c>
      <c r="J102" s="428">
        <v>-4.1749166165804263E-3</v>
      </c>
      <c r="K102" s="428">
        <v>4.9007100590823249E-3</v>
      </c>
      <c r="L102" s="428">
        <v>2.8250050332499166E-2</v>
      </c>
      <c r="M102" s="288"/>
      <c r="N102" s="288"/>
      <c r="O102" s="288"/>
      <c r="P102" s="164"/>
      <c r="Q102" s="193"/>
      <c r="R102" s="76"/>
      <c r="S102" s="76"/>
    </row>
    <row r="103" spans="1:19" s="261" customFormat="1" ht="12.75" customHeight="1">
      <c r="A103" s="112" t="s">
        <v>1286</v>
      </c>
      <c r="B103" s="189" t="s">
        <v>1287</v>
      </c>
      <c r="C103" s="424" t="s">
        <v>1288</v>
      </c>
      <c r="D103" s="424" t="s">
        <v>1285</v>
      </c>
      <c r="E103" s="113" t="s">
        <v>1176</v>
      </c>
      <c r="F103" s="113" t="s">
        <v>1165</v>
      </c>
      <c r="G103" s="113" t="s">
        <v>1170</v>
      </c>
      <c r="H103" s="426">
        <v>27850650.684900001</v>
      </c>
      <c r="I103" s="427">
        <v>97.9391787346364</v>
      </c>
      <c r="J103" s="428">
        <v>-5.2575180537877908E-2</v>
      </c>
      <c r="K103" s="428">
        <v>-1.360566537439456E-2</v>
      </c>
      <c r="L103" s="428">
        <v>-2.8458230452573785E-3</v>
      </c>
      <c r="M103" s="288"/>
      <c r="N103" s="288"/>
      <c r="O103" s="288"/>
      <c r="P103" s="164"/>
      <c r="Q103" s="193"/>
      <c r="R103" s="76"/>
      <c r="S103" s="76"/>
    </row>
    <row r="104" spans="1:19" s="261" customFormat="1" ht="12.75" customHeight="1">
      <c r="A104" s="112" t="s">
        <v>1500</v>
      </c>
      <c r="B104" s="189" t="s">
        <v>1512</v>
      </c>
      <c r="C104" s="424" t="s">
        <v>1513</v>
      </c>
      <c r="D104" s="424" t="s">
        <v>1285</v>
      </c>
      <c r="E104" s="113" t="s">
        <v>1186</v>
      </c>
      <c r="F104" s="113" t="s">
        <v>1165</v>
      </c>
      <c r="G104" s="113" t="s">
        <v>1170</v>
      </c>
      <c r="H104" s="426">
        <v>6969346.2183999997</v>
      </c>
      <c r="I104" s="427">
        <v>99.600747014511228</v>
      </c>
      <c r="J104" s="428">
        <v>-8.9513546491499785E-3</v>
      </c>
      <c r="K104" s="428">
        <v>-8.4299739601662038E-3</v>
      </c>
      <c r="L104" s="428">
        <v>-4.4208680575215098E-3</v>
      </c>
      <c r="M104" s="288"/>
      <c r="N104" s="288"/>
      <c r="O104" s="288"/>
      <c r="P104" s="164"/>
      <c r="Q104" s="193"/>
      <c r="R104" s="76"/>
      <c r="S104" s="76"/>
    </row>
    <row r="105" spans="1:19" s="261" customFormat="1" ht="12.75" customHeight="1">
      <c r="A105" s="112" t="s">
        <v>1289</v>
      </c>
      <c r="B105" s="189">
        <v>27751007165</v>
      </c>
      <c r="C105" s="424" t="s">
        <v>1290</v>
      </c>
      <c r="D105" s="424" t="s">
        <v>1285</v>
      </c>
      <c r="E105" s="113" t="s">
        <v>1176</v>
      </c>
      <c r="F105" s="113" t="s">
        <v>1165</v>
      </c>
      <c r="G105" s="113" t="s">
        <v>1170</v>
      </c>
      <c r="H105" s="426">
        <v>21326132.627500001</v>
      </c>
      <c r="I105" s="427">
        <v>96.100688512404048</v>
      </c>
      <c r="J105" s="428">
        <v>-1.3074415435664011E-2</v>
      </c>
      <c r="K105" s="428">
        <v>-9.5680448806272356E-3</v>
      </c>
      <c r="L105" s="428">
        <v>-3.3712831777351626E-3</v>
      </c>
      <c r="M105" s="288"/>
      <c r="N105" s="288"/>
      <c r="O105" s="288"/>
      <c r="P105" s="164"/>
      <c r="Q105" s="193"/>
      <c r="R105" s="76"/>
      <c r="S105" s="76"/>
    </row>
    <row r="106" spans="1:19" s="261" customFormat="1" ht="12.75" customHeight="1">
      <c r="A106" s="112" t="s">
        <v>1594</v>
      </c>
      <c r="B106" s="189" t="s">
        <v>1293</v>
      </c>
      <c r="C106" s="424" t="s">
        <v>1294</v>
      </c>
      <c r="D106" s="424" t="s">
        <v>1285</v>
      </c>
      <c r="E106" s="113" t="s">
        <v>1176</v>
      </c>
      <c r="F106" s="113" t="s">
        <v>1165</v>
      </c>
      <c r="G106" s="113" t="s">
        <v>1170</v>
      </c>
      <c r="H106" s="426">
        <v>15251861.1017</v>
      </c>
      <c r="I106" s="427">
        <v>13.033155392516964</v>
      </c>
      <c r="J106" s="428">
        <v>1.1274108721892606E-3</v>
      </c>
      <c r="K106" s="428">
        <v>-6.999466939549559E-3</v>
      </c>
      <c r="L106" s="428">
        <v>-4.819390212029373E-3</v>
      </c>
      <c r="M106" s="288"/>
      <c r="N106" s="288"/>
      <c r="O106" s="288"/>
      <c r="P106" s="164"/>
      <c r="Q106" s="193"/>
      <c r="R106" s="76"/>
      <c r="S106" s="76"/>
    </row>
    <row r="107" spans="1:19" s="261" customFormat="1" ht="12.75" customHeight="1">
      <c r="A107" s="112" t="s">
        <v>1291</v>
      </c>
      <c r="B107" s="189">
        <v>20010251059</v>
      </c>
      <c r="C107" s="424" t="s">
        <v>1292</v>
      </c>
      <c r="D107" s="424" t="s">
        <v>1285</v>
      </c>
      <c r="E107" s="113" t="s">
        <v>1176</v>
      </c>
      <c r="F107" s="113" t="s">
        <v>1165</v>
      </c>
      <c r="G107" s="113" t="s">
        <v>1170</v>
      </c>
      <c r="H107" s="426">
        <v>15534189.3532</v>
      </c>
      <c r="I107" s="427">
        <v>102.42801768207282</v>
      </c>
      <c r="J107" s="428">
        <v>-0.15728086181611367</v>
      </c>
      <c r="K107" s="428">
        <v>-6.8025421973146871E-3</v>
      </c>
      <c r="L107" s="428">
        <v>-3.830092012521491E-3</v>
      </c>
      <c r="M107" s="288"/>
      <c r="N107" s="288"/>
      <c r="O107" s="288"/>
      <c r="P107" s="164"/>
      <c r="Q107" s="193"/>
      <c r="R107" s="76"/>
      <c r="S107" s="76"/>
    </row>
    <row r="108" spans="1:19" s="261" customFormat="1" ht="12.75" customHeight="1">
      <c r="A108" s="112" t="s">
        <v>1295</v>
      </c>
      <c r="B108" s="189" t="s">
        <v>1296</v>
      </c>
      <c r="C108" s="424" t="s">
        <v>1297</v>
      </c>
      <c r="D108" s="424" t="s">
        <v>1285</v>
      </c>
      <c r="E108" s="113" t="s">
        <v>1176</v>
      </c>
      <c r="F108" s="113" t="s">
        <v>1165</v>
      </c>
      <c r="G108" s="113" t="s">
        <v>1211</v>
      </c>
      <c r="H108" s="426">
        <v>6789554.3021</v>
      </c>
      <c r="I108" s="427">
        <v>95.554171808576214</v>
      </c>
      <c r="J108" s="428">
        <v>2.8069956638314242E-2</v>
      </c>
      <c r="K108" s="428">
        <v>6.3081931087261012E-4</v>
      </c>
      <c r="L108" s="428">
        <v>4.7505392623392595E-3</v>
      </c>
      <c r="M108" s="288"/>
      <c r="N108" s="288"/>
      <c r="O108" s="288"/>
      <c r="P108" s="164"/>
      <c r="Q108" s="193"/>
      <c r="R108" s="76"/>
      <c r="S108" s="76"/>
    </row>
    <row r="109" spans="1:19" s="261" customFormat="1" ht="12.75" customHeight="1">
      <c r="A109" s="112" t="s">
        <v>1300</v>
      </c>
      <c r="B109" s="189">
        <v>79301865686</v>
      </c>
      <c r="C109" s="424" t="s">
        <v>1301</v>
      </c>
      <c r="D109" s="424" t="s">
        <v>1285</v>
      </c>
      <c r="E109" s="113" t="s">
        <v>1190</v>
      </c>
      <c r="F109" s="113" t="s">
        <v>1165</v>
      </c>
      <c r="G109" s="113" t="s">
        <v>1170</v>
      </c>
      <c r="H109" s="426">
        <v>12861296.970699999</v>
      </c>
      <c r="I109" s="427">
        <v>113.3421588363709</v>
      </c>
      <c r="J109" s="428">
        <v>-2.1447179483711665E-2</v>
      </c>
      <c r="K109" s="428">
        <v>-1.0457017062412199E-2</v>
      </c>
      <c r="L109" s="428">
        <v>1.5821932678436124E-2</v>
      </c>
      <c r="M109" s="288"/>
      <c r="N109" s="288"/>
      <c r="O109" s="288"/>
      <c r="P109" s="164"/>
      <c r="Q109" s="193"/>
      <c r="R109" s="76"/>
      <c r="S109" s="76"/>
    </row>
    <row r="110" spans="1:19" s="261" customFormat="1" ht="12.75" customHeight="1">
      <c r="A110" s="112" t="s">
        <v>1432</v>
      </c>
      <c r="B110" s="189" t="s">
        <v>1298</v>
      </c>
      <c r="C110" s="424" t="s">
        <v>1299</v>
      </c>
      <c r="D110" s="424" t="s">
        <v>1285</v>
      </c>
      <c r="E110" s="113" t="s">
        <v>1190</v>
      </c>
      <c r="F110" s="113" t="s">
        <v>1165</v>
      </c>
      <c r="G110" s="113" t="s">
        <v>1170</v>
      </c>
      <c r="H110" s="426">
        <v>4291719.8066999996</v>
      </c>
      <c r="I110" s="427">
        <v>119.97927294590279</v>
      </c>
      <c r="J110" s="428">
        <v>6.9345986044416774E-2</v>
      </c>
      <c r="K110" s="428">
        <v>-6.8944164236253158E-3</v>
      </c>
      <c r="L110" s="428">
        <v>3.8489546101456273E-2</v>
      </c>
      <c r="M110" s="288"/>
      <c r="N110" s="288"/>
      <c r="O110" s="288"/>
      <c r="P110" s="164"/>
      <c r="Q110" s="193"/>
      <c r="R110" s="76"/>
      <c r="S110" s="76"/>
    </row>
    <row r="111" spans="1:19" s="261" customFormat="1" ht="12.75" customHeight="1">
      <c r="A111" s="112" t="s">
        <v>1302</v>
      </c>
      <c r="B111" s="189" t="s">
        <v>1303</v>
      </c>
      <c r="C111" s="424" t="s">
        <v>1304</v>
      </c>
      <c r="D111" s="424" t="s">
        <v>1285</v>
      </c>
      <c r="E111" s="113" t="s">
        <v>1190</v>
      </c>
      <c r="F111" s="113" t="s">
        <v>1165</v>
      </c>
      <c r="G111" s="113" t="s">
        <v>1170</v>
      </c>
      <c r="H111" s="426">
        <v>22900247.746800002</v>
      </c>
      <c r="I111" s="427">
        <v>99.907255077653645</v>
      </c>
      <c r="J111" s="428">
        <v>-2.4792753844003146E-2</v>
      </c>
      <c r="K111" s="428">
        <v>-8.8144962315499509E-3</v>
      </c>
      <c r="L111" s="428">
        <v>1.9894995947832284E-2</v>
      </c>
      <c r="M111" s="288"/>
      <c r="N111" s="288"/>
      <c r="O111" s="288"/>
      <c r="P111" s="164"/>
      <c r="Q111" s="193"/>
      <c r="R111" s="76"/>
      <c r="S111" s="76"/>
    </row>
    <row r="112" spans="1:19" s="261" customFormat="1" ht="12.75" customHeight="1">
      <c r="A112" s="112" t="s">
        <v>1439</v>
      </c>
      <c r="B112" s="189" t="s">
        <v>1448</v>
      </c>
      <c r="C112" s="424" t="s">
        <v>1449</v>
      </c>
      <c r="D112" s="424" t="s">
        <v>1285</v>
      </c>
      <c r="E112" s="113" t="s">
        <v>1190</v>
      </c>
      <c r="F112" s="113" t="s">
        <v>1165</v>
      </c>
      <c r="G112" s="113" t="s">
        <v>1170</v>
      </c>
      <c r="H112" s="426">
        <v>12394012.075099999</v>
      </c>
      <c r="I112" s="427">
        <v>101.21179666176903</v>
      </c>
      <c r="J112" s="428">
        <v>-3.7078874310664478E-2</v>
      </c>
      <c r="K112" s="428">
        <v>-1.1369262069785502E-2</v>
      </c>
      <c r="L112" s="428">
        <v>7.6337155804946377E-3</v>
      </c>
      <c r="M112" s="288"/>
      <c r="N112" s="288"/>
      <c r="O112" s="288"/>
      <c r="P112" s="164"/>
      <c r="Q112" s="193"/>
      <c r="R112" s="76"/>
      <c r="S112" s="76"/>
    </row>
    <row r="113" spans="1:19" s="261" customFormat="1" ht="12.75" customHeight="1">
      <c r="A113" s="112" t="s">
        <v>1370</v>
      </c>
      <c r="B113" s="189" t="s">
        <v>1371</v>
      </c>
      <c r="C113" s="424" t="s">
        <v>1372</v>
      </c>
      <c r="D113" s="424" t="s">
        <v>1285</v>
      </c>
      <c r="E113" s="113" t="s">
        <v>1176</v>
      </c>
      <c r="F113" s="113" t="s">
        <v>1165</v>
      </c>
      <c r="G113" s="113" t="s">
        <v>1211</v>
      </c>
      <c r="H113" s="426">
        <v>5519989.3897000002</v>
      </c>
      <c r="I113" s="427">
        <v>84.870134517868905</v>
      </c>
      <c r="J113" s="428">
        <v>1.2755427758029736E-2</v>
      </c>
      <c r="K113" s="428">
        <v>-1.9662406258988741E-2</v>
      </c>
      <c r="L113" s="428">
        <v>-4.3640274272345181E-3</v>
      </c>
      <c r="M113" s="288"/>
      <c r="N113" s="288"/>
      <c r="O113" s="288"/>
      <c r="P113" s="164"/>
      <c r="Q113" s="193"/>
      <c r="R113" s="76"/>
      <c r="S113" s="76"/>
    </row>
    <row r="114" spans="1:19" s="261" customFormat="1" ht="12.75" customHeight="1">
      <c r="A114" s="112" t="s">
        <v>1305</v>
      </c>
      <c r="B114" s="189" t="s">
        <v>1306</v>
      </c>
      <c r="C114" s="424" t="s">
        <v>1307</v>
      </c>
      <c r="D114" s="424" t="s">
        <v>1285</v>
      </c>
      <c r="E114" s="113" t="s">
        <v>1186</v>
      </c>
      <c r="F114" s="113" t="s">
        <v>1165</v>
      </c>
      <c r="G114" s="113" t="s">
        <v>1170</v>
      </c>
      <c r="H114" s="426">
        <v>13026374.2764</v>
      </c>
      <c r="I114" s="427">
        <v>92.613127066036427</v>
      </c>
      <c r="J114" s="428">
        <v>-1.3625747201994609E-2</v>
      </c>
      <c r="K114" s="428">
        <v>-1.3625747201994498E-2</v>
      </c>
      <c r="L114" s="428">
        <v>-5.6391836617316615E-3</v>
      </c>
      <c r="M114" s="288"/>
      <c r="N114" s="288"/>
      <c r="O114" s="288"/>
      <c r="P114" s="164"/>
      <c r="Q114" s="193"/>
      <c r="R114" s="76"/>
      <c r="S114" s="76"/>
    </row>
    <row r="115" spans="1:19" s="261" customFormat="1" ht="12.75" customHeight="1">
      <c r="A115" s="112" t="s">
        <v>1308</v>
      </c>
      <c r="B115" s="189">
        <v>37884602446</v>
      </c>
      <c r="C115" s="424" t="s">
        <v>1309</v>
      </c>
      <c r="D115" s="424" t="s">
        <v>79</v>
      </c>
      <c r="E115" s="113" t="s">
        <v>1169</v>
      </c>
      <c r="F115" s="113" t="s">
        <v>1165</v>
      </c>
      <c r="G115" s="113" t="s">
        <v>1170</v>
      </c>
      <c r="H115" s="426">
        <v>19362261.811500002</v>
      </c>
      <c r="I115" s="427">
        <v>16.59197096234157</v>
      </c>
      <c r="J115" s="428">
        <v>2.7933624179326433E-2</v>
      </c>
      <c r="K115" s="428">
        <v>2.5098786488302105E-2</v>
      </c>
      <c r="L115" s="428">
        <v>8.5405309209265701E-2</v>
      </c>
      <c r="M115" s="288"/>
      <c r="N115" s="288"/>
      <c r="O115" s="288"/>
      <c r="P115" s="164"/>
      <c r="Q115" s="193"/>
      <c r="R115" s="76"/>
      <c r="S115" s="76"/>
    </row>
    <row r="116" spans="1:19" s="261" customFormat="1" ht="12.75" customHeight="1">
      <c r="A116" s="112" t="s">
        <v>1504</v>
      </c>
      <c r="B116" s="189" t="s">
        <v>1530</v>
      </c>
      <c r="C116" s="424" t="s">
        <v>1531</v>
      </c>
      <c r="D116" s="424" t="s">
        <v>79</v>
      </c>
      <c r="E116" s="113" t="s">
        <v>1169</v>
      </c>
      <c r="F116" s="113" t="s">
        <v>1165</v>
      </c>
      <c r="G116" s="113" t="s">
        <v>1170</v>
      </c>
      <c r="H116" s="426">
        <v>7486231.6343999999</v>
      </c>
      <c r="I116" s="427">
        <v>82.763771818731286</v>
      </c>
      <c r="J116" s="428">
        <v>-5.4803670577621366E-2</v>
      </c>
      <c r="K116" s="428">
        <v>-5.1272107952669232E-2</v>
      </c>
      <c r="L116" s="428">
        <v>1.2931051936779347E-2</v>
      </c>
      <c r="M116" s="288"/>
      <c r="N116" s="288"/>
      <c r="O116" s="288"/>
      <c r="P116" s="164"/>
      <c r="Q116" s="193"/>
      <c r="R116" s="76"/>
      <c r="S116" s="76"/>
    </row>
    <row r="117" spans="1:19" s="261" customFormat="1" ht="12.75" customHeight="1">
      <c r="A117" s="112" t="s">
        <v>1373</v>
      </c>
      <c r="B117" s="189" t="s">
        <v>1310</v>
      </c>
      <c r="C117" s="424" t="s">
        <v>1311</v>
      </c>
      <c r="D117" s="424" t="s">
        <v>79</v>
      </c>
      <c r="E117" s="113" t="s">
        <v>1176</v>
      </c>
      <c r="F117" s="113" t="s">
        <v>1165</v>
      </c>
      <c r="G117" s="113" t="s">
        <v>1211</v>
      </c>
      <c r="H117" s="426">
        <v>12383217.945800001</v>
      </c>
      <c r="I117" s="427">
        <v>102.33265267657076</v>
      </c>
      <c r="J117" s="428">
        <v>3.383321761497049E-2</v>
      </c>
      <c r="K117" s="428">
        <v>1.2819193882067648E-3</v>
      </c>
      <c r="L117" s="428">
        <v>4.7267568335058741E-3</v>
      </c>
      <c r="M117" s="288"/>
      <c r="N117" s="288"/>
      <c r="O117" s="288"/>
      <c r="P117" s="164"/>
      <c r="Q117" s="193"/>
      <c r="R117" s="76"/>
      <c r="S117" s="76"/>
    </row>
    <row r="118" spans="1:19" s="261" customFormat="1" ht="12.75" customHeight="1">
      <c r="A118" s="112" t="s">
        <v>1505</v>
      </c>
      <c r="B118" s="189">
        <v>94465089647</v>
      </c>
      <c r="C118" s="424" t="s">
        <v>1312</v>
      </c>
      <c r="D118" s="424" t="s">
        <v>79</v>
      </c>
      <c r="E118" s="113" t="s">
        <v>1173</v>
      </c>
      <c r="F118" s="113" t="s">
        <v>1165</v>
      </c>
      <c r="G118" s="113" t="s">
        <v>1170</v>
      </c>
      <c r="H118" s="426">
        <v>127958571.05249999</v>
      </c>
      <c r="I118" s="427">
        <v>184.53408178165208</v>
      </c>
      <c r="J118" s="428">
        <v>-5.6322995691440503E-2</v>
      </c>
      <c r="K118" s="428">
        <v>-1.2976483934203031E-2</v>
      </c>
      <c r="L118" s="428">
        <v>-1.3308993618121878E-3</v>
      </c>
      <c r="M118" s="288"/>
      <c r="N118" s="288"/>
      <c r="O118" s="288"/>
      <c r="P118" s="164"/>
      <c r="Q118" s="193"/>
      <c r="R118" s="76"/>
      <c r="S118" s="76"/>
    </row>
    <row r="119" spans="1:19" s="261" customFormat="1" ht="12.75" customHeight="1">
      <c r="A119" s="112" t="s">
        <v>1313</v>
      </c>
      <c r="B119" s="189" t="s">
        <v>1314</v>
      </c>
      <c r="C119" s="424" t="s">
        <v>1315</v>
      </c>
      <c r="D119" s="424" t="s">
        <v>79</v>
      </c>
      <c r="E119" s="113" t="s">
        <v>1186</v>
      </c>
      <c r="F119" s="113" t="s">
        <v>1165</v>
      </c>
      <c r="G119" s="113" t="s">
        <v>1170</v>
      </c>
      <c r="H119" s="426">
        <v>8289798.9940999998</v>
      </c>
      <c r="I119" s="427">
        <v>106.46231115511956</v>
      </c>
      <c r="J119" s="428">
        <v>1.4269706387226577E-4</v>
      </c>
      <c r="K119" s="428">
        <v>1.4269706387248782E-4</v>
      </c>
      <c r="L119" s="428">
        <v>4.847801783200989E-4</v>
      </c>
      <c r="M119" s="288"/>
      <c r="N119" s="288"/>
      <c r="O119" s="288"/>
      <c r="P119" s="164"/>
      <c r="Q119" s="193"/>
      <c r="R119" s="76"/>
      <c r="S119" s="76"/>
    </row>
    <row r="120" spans="1:19" s="261" customFormat="1" ht="12.75" customHeight="1">
      <c r="A120" s="112" t="s">
        <v>1316</v>
      </c>
      <c r="B120" s="189" t="s">
        <v>1317</v>
      </c>
      <c r="C120" s="424" t="s">
        <v>1318</v>
      </c>
      <c r="D120" s="424" t="s">
        <v>79</v>
      </c>
      <c r="E120" s="113" t="s">
        <v>1186</v>
      </c>
      <c r="F120" s="113" t="s">
        <v>1165</v>
      </c>
      <c r="G120" s="113" t="s">
        <v>1211</v>
      </c>
      <c r="H120" s="426">
        <v>13340258.7159</v>
      </c>
      <c r="I120" s="427">
        <v>100.3170889183971</v>
      </c>
      <c r="J120" s="428">
        <v>3.3000976139191618E-2</v>
      </c>
      <c r="K120" s="428">
        <v>6.2492008742287553E-4</v>
      </c>
      <c r="L120" s="428">
        <v>3.4064330442140633E-3</v>
      </c>
      <c r="M120" s="288"/>
      <c r="N120" s="288"/>
      <c r="O120" s="288"/>
      <c r="P120" s="164"/>
      <c r="Q120" s="193"/>
      <c r="R120" s="76"/>
      <c r="S120" s="76"/>
    </row>
    <row r="121" spans="1:19" s="261" customFormat="1" ht="12.75" customHeight="1">
      <c r="A121" s="112" t="s">
        <v>1319</v>
      </c>
      <c r="B121" s="189">
        <v>35313366580</v>
      </c>
      <c r="C121" s="424" t="s">
        <v>1320</v>
      </c>
      <c r="D121" s="424" t="s">
        <v>79</v>
      </c>
      <c r="E121" s="113" t="s">
        <v>1176</v>
      </c>
      <c r="F121" s="113" t="s">
        <v>1321</v>
      </c>
      <c r="G121" s="113" t="s">
        <v>1170</v>
      </c>
      <c r="H121" s="426">
        <v>50372160.436800003</v>
      </c>
      <c r="I121" s="427">
        <v>152.148</v>
      </c>
      <c r="J121" s="428">
        <v>0.15927563668908773</v>
      </c>
      <c r="K121" s="428">
        <v>4.3989687081436024E-4</v>
      </c>
      <c r="L121" s="428">
        <v>5.4306184953967218E-4</v>
      </c>
      <c r="M121" s="288"/>
      <c r="N121" s="288"/>
      <c r="O121" s="288"/>
      <c r="P121" s="164"/>
      <c r="Q121" s="193"/>
      <c r="R121" s="76"/>
      <c r="S121" s="76"/>
    </row>
    <row r="122" spans="1:19" s="261" customFormat="1" ht="12.75" customHeight="1">
      <c r="A122" s="112" t="s">
        <v>1165</v>
      </c>
      <c r="B122" s="189" t="s">
        <v>1165</v>
      </c>
      <c r="C122" s="424" t="s">
        <v>1165</v>
      </c>
      <c r="D122" s="424" t="s">
        <v>1165</v>
      </c>
      <c r="E122" s="113" t="s">
        <v>1165</v>
      </c>
      <c r="F122" s="113" t="s">
        <v>1322</v>
      </c>
      <c r="G122" s="113" t="s">
        <v>1170</v>
      </c>
      <c r="H122" s="426">
        <v>140580022.6652</v>
      </c>
      <c r="I122" s="427">
        <v>152.148</v>
      </c>
      <c r="J122" s="428">
        <v>-4.0865160361466368E-2</v>
      </c>
      <c r="K122" s="428">
        <v>4.3989687081436024E-4</v>
      </c>
      <c r="L122" s="428">
        <v>5.4306184953967218E-4</v>
      </c>
      <c r="M122" s="288"/>
      <c r="N122" s="288"/>
      <c r="O122" s="288"/>
      <c r="P122" s="164"/>
      <c r="Q122" s="193"/>
      <c r="R122" s="76"/>
      <c r="S122" s="76"/>
    </row>
    <row r="123" spans="1:19" s="261" customFormat="1" ht="12.75" customHeight="1">
      <c r="A123" s="112" t="s">
        <v>1323</v>
      </c>
      <c r="B123" s="189">
        <v>41002460007</v>
      </c>
      <c r="C123" s="424" t="s">
        <v>1324</v>
      </c>
      <c r="D123" s="424" t="s">
        <v>79</v>
      </c>
      <c r="E123" s="113" t="s">
        <v>1169</v>
      </c>
      <c r="F123" s="113" t="s">
        <v>1165</v>
      </c>
      <c r="G123" s="113" t="s">
        <v>1170</v>
      </c>
      <c r="H123" s="426">
        <v>42373369.070500001</v>
      </c>
      <c r="I123" s="427">
        <v>167.43523300396717</v>
      </c>
      <c r="J123" s="428">
        <v>2.7845392573180083E-2</v>
      </c>
      <c r="K123" s="428">
        <v>1.8489099045636115E-2</v>
      </c>
      <c r="L123" s="428">
        <v>0.10462524061885636</v>
      </c>
      <c r="M123" s="288"/>
      <c r="N123" s="288"/>
      <c r="O123" s="288"/>
      <c r="P123" s="164"/>
      <c r="Q123" s="193"/>
      <c r="R123" s="76"/>
      <c r="S123" s="76"/>
    </row>
    <row r="124" spans="1:19" s="261" customFormat="1" ht="12.75" customHeight="1">
      <c r="A124" s="112" t="s">
        <v>1325</v>
      </c>
      <c r="B124" s="189">
        <v>58320210450</v>
      </c>
      <c r="C124" s="424" t="s">
        <v>1326</v>
      </c>
      <c r="D124" s="424" t="s">
        <v>79</v>
      </c>
      <c r="E124" s="113" t="s">
        <v>1186</v>
      </c>
      <c r="F124" s="113" t="s">
        <v>1165</v>
      </c>
      <c r="G124" s="113" t="s">
        <v>1170</v>
      </c>
      <c r="H124" s="426">
        <v>3338037.9112</v>
      </c>
      <c r="I124" s="427">
        <v>117.63412947828185</v>
      </c>
      <c r="J124" s="428">
        <v>-4.9438633925735775E-3</v>
      </c>
      <c r="K124" s="428">
        <v>2.0775379264394989E-3</v>
      </c>
      <c r="L124" s="428">
        <v>3.0391203790379961E-2</v>
      </c>
      <c r="M124" s="288"/>
      <c r="N124" s="288"/>
      <c r="O124" s="288"/>
      <c r="P124" s="164"/>
      <c r="Q124" s="193"/>
      <c r="R124" s="76"/>
      <c r="S124" s="76"/>
    </row>
    <row r="125" spans="1:19" s="261" customFormat="1" ht="12.75" customHeight="1">
      <c r="A125" s="112" t="s">
        <v>1327</v>
      </c>
      <c r="B125" s="189">
        <v>31982273976</v>
      </c>
      <c r="C125" s="424" t="s">
        <v>1328</v>
      </c>
      <c r="D125" s="424" t="s">
        <v>79</v>
      </c>
      <c r="E125" s="113" t="s">
        <v>1186</v>
      </c>
      <c r="F125" s="113" t="s">
        <v>1165</v>
      </c>
      <c r="G125" s="113" t="s">
        <v>1170</v>
      </c>
      <c r="H125" s="426">
        <v>3819474.8788999999</v>
      </c>
      <c r="I125" s="427">
        <v>126.62431869734223</v>
      </c>
      <c r="J125" s="428">
        <v>2.0841297008002302E-2</v>
      </c>
      <c r="K125" s="428">
        <v>6.2469120688353197E-3</v>
      </c>
      <c r="L125" s="428">
        <v>4.6431484232258402E-2</v>
      </c>
      <c r="M125" s="288"/>
      <c r="N125" s="288"/>
      <c r="O125" s="288"/>
      <c r="P125" s="164"/>
      <c r="Q125" s="193"/>
      <c r="R125" s="76"/>
      <c r="S125" s="76"/>
    </row>
    <row r="126" spans="1:19" s="261" customFormat="1" ht="12.75" customHeight="1">
      <c r="A126" s="112" t="s">
        <v>1329</v>
      </c>
      <c r="B126" s="189" t="s">
        <v>1330</v>
      </c>
      <c r="C126" s="424" t="s">
        <v>1331</v>
      </c>
      <c r="D126" s="424" t="s">
        <v>79</v>
      </c>
      <c r="E126" s="113" t="s">
        <v>1186</v>
      </c>
      <c r="F126" s="113" t="s">
        <v>1165</v>
      </c>
      <c r="G126" s="113" t="s">
        <v>1170</v>
      </c>
      <c r="H126" s="426">
        <v>2757500.7878999999</v>
      </c>
      <c r="I126" s="427">
        <v>133.57352120167209</v>
      </c>
      <c r="J126" s="428">
        <v>5.680654106784333E-2</v>
      </c>
      <c r="K126" s="428">
        <v>1.276529631009482E-2</v>
      </c>
      <c r="L126" s="428">
        <v>6.738738026743385E-2</v>
      </c>
      <c r="M126" s="288"/>
      <c r="N126" s="288"/>
      <c r="O126" s="288"/>
      <c r="P126" s="164"/>
      <c r="Q126" s="193"/>
      <c r="R126" s="76"/>
      <c r="S126" s="76"/>
    </row>
    <row r="127" spans="1:19" s="261" customFormat="1" ht="12.75" customHeight="1">
      <c r="A127" s="112" t="s">
        <v>1332</v>
      </c>
      <c r="B127" s="189">
        <v>40820433166</v>
      </c>
      <c r="C127" s="424" t="s">
        <v>1333</v>
      </c>
      <c r="D127" s="424" t="s">
        <v>79</v>
      </c>
      <c r="E127" s="113" t="s">
        <v>1186</v>
      </c>
      <c r="F127" s="113" t="s">
        <v>1165</v>
      </c>
      <c r="G127" s="113" t="s">
        <v>1170</v>
      </c>
      <c r="H127" s="426">
        <v>2003322.818</v>
      </c>
      <c r="I127" s="427">
        <v>134.02749983093713</v>
      </c>
      <c r="J127" s="428">
        <v>5.3732394093313207E-3</v>
      </c>
      <c r="K127" s="428">
        <v>1.2476942487660958E-2</v>
      </c>
      <c r="L127" s="428">
        <v>6.1222780225628881E-2</v>
      </c>
      <c r="M127" s="288"/>
      <c r="N127" s="288"/>
      <c r="O127" s="288"/>
      <c r="P127" s="164"/>
      <c r="Q127" s="193"/>
      <c r="R127" s="76"/>
      <c r="S127" s="76"/>
    </row>
    <row r="128" spans="1:19" s="261" customFormat="1" ht="12.75" customHeight="1">
      <c r="A128" s="112" t="s">
        <v>1502</v>
      </c>
      <c r="B128" s="189" t="s">
        <v>1334</v>
      </c>
      <c r="C128" s="424" t="s">
        <v>1335</v>
      </c>
      <c r="D128" s="424" t="s">
        <v>79</v>
      </c>
      <c r="E128" s="113" t="s">
        <v>1173</v>
      </c>
      <c r="F128" s="113" t="s">
        <v>1165</v>
      </c>
      <c r="G128" s="113" t="s">
        <v>1170</v>
      </c>
      <c r="H128" s="426">
        <v>18201592.7903</v>
      </c>
      <c r="I128" s="427">
        <v>96.359827405915325</v>
      </c>
      <c r="J128" s="428">
        <v>-2.6591817215922742E-2</v>
      </c>
      <c r="K128" s="428">
        <v>-6.8296072776656835E-3</v>
      </c>
      <c r="L128" s="428">
        <v>2.1338581743028717E-2</v>
      </c>
      <c r="M128" s="288"/>
      <c r="N128" s="288"/>
      <c r="O128" s="288"/>
      <c r="P128" s="164"/>
      <c r="Q128" s="193"/>
      <c r="R128" s="76"/>
      <c r="S128" s="76"/>
    </row>
    <row r="129" spans="1:19" s="261" customFormat="1" ht="12.75" customHeight="1">
      <c r="A129" s="112" t="s">
        <v>1503</v>
      </c>
      <c r="B129" s="189">
        <v>84643903663</v>
      </c>
      <c r="C129" s="424" t="s">
        <v>1336</v>
      </c>
      <c r="D129" s="424" t="s">
        <v>79</v>
      </c>
      <c r="E129" s="113" t="s">
        <v>1173</v>
      </c>
      <c r="F129" s="113" t="s">
        <v>1165</v>
      </c>
      <c r="G129" s="113" t="s">
        <v>1170</v>
      </c>
      <c r="H129" s="426">
        <v>34126765.996299997</v>
      </c>
      <c r="I129" s="427">
        <v>160.35967831997291</v>
      </c>
      <c r="J129" s="428">
        <v>-1.8652439247461516E-2</v>
      </c>
      <c r="K129" s="428">
        <v>-4.2109544515979147E-3</v>
      </c>
      <c r="L129" s="428">
        <v>3.0298048735095229E-2</v>
      </c>
      <c r="M129" s="288"/>
      <c r="N129" s="288"/>
      <c r="O129" s="288"/>
      <c r="P129" s="164"/>
      <c r="Q129" s="193"/>
      <c r="R129" s="76"/>
      <c r="S129" s="76"/>
    </row>
    <row r="130" spans="1:19" s="261" customFormat="1" ht="12.75" customHeight="1">
      <c r="A130" s="112" t="s">
        <v>1337</v>
      </c>
      <c r="B130" s="189" t="s">
        <v>1338</v>
      </c>
      <c r="C130" s="424" t="s">
        <v>1339</v>
      </c>
      <c r="D130" s="424" t="s">
        <v>79</v>
      </c>
      <c r="E130" s="113" t="s">
        <v>1186</v>
      </c>
      <c r="F130" s="113" t="s">
        <v>1165</v>
      </c>
      <c r="G130" s="113" t="s">
        <v>1170</v>
      </c>
      <c r="H130" s="426">
        <v>9506435.9652999993</v>
      </c>
      <c r="I130" s="427">
        <v>106.03739400062494</v>
      </c>
      <c r="J130" s="428">
        <v>1.320498777526935E-2</v>
      </c>
      <c r="K130" s="428">
        <v>3.6646225189678194E-3</v>
      </c>
      <c r="L130" s="428">
        <v>6.8297762964366404E-2</v>
      </c>
      <c r="M130" s="288"/>
      <c r="N130" s="288"/>
      <c r="O130" s="288"/>
      <c r="P130" s="164"/>
      <c r="Q130" s="193"/>
      <c r="R130" s="76"/>
      <c r="S130" s="76"/>
    </row>
    <row r="131" spans="1:19" s="261" customFormat="1" ht="12.75" customHeight="1">
      <c r="A131" s="112" t="s">
        <v>1501</v>
      </c>
      <c r="B131" s="189" t="s">
        <v>1514</v>
      </c>
      <c r="C131" s="424" t="s">
        <v>1515</v>
      </c>
      <c r="D131" s="424" t="s">
        <v>79</v>
      </c>
      <c r="E131" s="113" t="s">
        <v>1186</v>
      </c>
      <c r="F131" s="113" t="s">
        <v>1165</v>
      </c>
      <c r="G131" s="113" t="s">
        <v>1170</v>
      </c>
      <c r="H131" s="426">
        <v>24826755.4014</v>
      </c>
      <c r="I131" s="427">
        <v>98.336887771604864</v>
      </c>
      <c r="J131" s="428">
        <v>-1.8596680690972422E-2</v>
      </c>
      <c r="K131" s="428">
        <v>-1.2236878401495455E-2</v>
      </c>
      <c r="L131" s="428">
        <v>-1.9489334836786387E-3</v>
      </c>
      <c r="M131" s="288"/>
      <c r="N131" s="288"/>
      <c r="O131" s="288"/>
      <c r="P131" s="164"/>
      <c r="Q131" s="193"/>
      <c r="R131" s="76"/>
      <c r="S131" s="76"/>
    </row>
    <row r="132" spans="1:19" s="261" customFormat="1" ht="12.75" customHeight="1">
      <c r="A132" s="112" t="s">
        <v>1340</v>
      </c>
      <c r="B132" s="189" t="s">
        <v>1341</v>
      </c>
      <c r="C132" s="424" t="s">
        <v>1342</v>
      </c>
      <c r="D132" s="424" t="s">
        <v>79</v>
      </c>
      <c r="E132" s="113" t="s">
        <v>1186</v>
      </c>
      <c r="F132" s="113" t="s">
        <v>1165</v>
      </c>
      <c r="G132" s="113" t="s">
        <v>1170</v>
      </c>
      <c r="H132" s="426">
        <v>26722889.040899999</v>
      </c>
      <c r="I132" s="427">
        <v>94.522239121736234</v>
      </c>
      <c r="J132" s="428">
        <v>-0.13055382547298078</v>
      </c>
      <c r="K132" s="428">
        <v>-1.0305384844494392E-2</v>
      </c>
      <c r="L132" s="428">
        <v>1.6812634002921545E-2</v>
      </c>
      <c r="M132" s="288"/>
      <c r="N132" s="288"/>
      <c r="O132" s="288"/>
      <c r="P132" s="164"/>
      <c r="Q132" s="193"/>
      <c r="R132" s="76"/>
      <c r="S132" s="76"/>
    </row>
    <row r="133" spans="1:19" s="261" customFormat="1" ht="12.75" customHeight="1">
      <c r="A133" s="112" t="s">
        <v>1343</v>
      </c>
      <c r="B133" s="189">
        <v>56062339448</v>
      </c>
      <c r="C133" s="424" t="s">
        <v>1344</v>
      </c>
      <c r="D133" s="424" t="s">
        <v>79</v>
      </c>
      <c r="E133" s="113" t="s">
        <v>1176</v>
      </c>
      <c r="F133" s="113" t="s">
        <v>1165</v>
      </c>
      <c r="G133" s="113" t="s">
        <v>1170</v>
      </c>
      <c r="H133" s="426">
        <v>182328416.63150001</v>
      </c>
      <c r="I133" s="427">
        <v>23.389685212010569</v>
      </c>
      <c r="J133" s="428">
        <v>-0.13271890309711665</v>
      </c>
      <c r="K133" s="428">
        <v>-3.4372945230376484E-4</v>
      </c>
      <c r="L133" s="428">
        <v>-1.0567930506514278E-3</v>
      </c>
      <c r="M133" s="288"/>
      <c r="N133" s="288"/>
      <c r="O133" s="288"/>
      <c r="P133" s="164"/>
      <c r="Q133" s="193"/>
      <c r="R133" s="76"/>
      <c r="S133" s="76"/>
    </row>
    <row r="134" spans="1:19" s="261" customFormat="1" ht="12.75" customHeight="1">
      <c r="A134" s="112" t="s">
        <v>1345</v>
      </c>
      <c r="B134" s="189">
        <v>88183360964</v>
      </c>
      <c r="C134" s="424" t="s">
        <v>1346</v>
      </c>
      <c r="D134" s="424" t="s">
        <v>79</v>
      </c>
      <c r="E134" s="113" t="s">
        <v>1169</v>
      </c>
      <c r="F134" s="113" t="s">
        <v>1165</v>
      </c>
      <c r="G134" s="113" t="s">
        <v>1211</v>
      </c>
      <c r="H134" s="426">
        <v>33456252.7947</v>
      </c>
      <c r="I134" s="427">
        <v>267.87739712088</v>
      </c>
      <c r="J134" s="428">
        <v>2.1648840934970215E-2</v>
      </c>
      <c r="K134" s="428">
        <v>-2.6930993356377497E-2</v>
      </c>
      <c r="L134" s="428">
        <v>3.0200285890276346E-2</v>
      </c>
      <c r="M134" s="288"/>
      <c r="N134" s="288"/>
      <c r="O134" s="288"/>
      <c r="P134" s="164"/>
      <c r="Q134" s="193"/>
      <c r="R134" s="76"/>
      <c r="S134" s="76"/>
    </row>
    <row r="135" spans="1:19" ht="18.75" customHeight="1">
      <c r="A135" s="567" t="s">
        <v>405</v>
      </c>
      <c r="B135" s="568"/>
      <c r="C135" s="568"/>
      <c r="D135" s="568"/>
      <c r="E135" s="569"/>
      <c r="F135" s="569"/>
      <c r="G135" s="569"/>
      <c r="H135" s="570">
        <f>SUM(H11:H134)</f>
        <v>2090685817.1240001</v>
      </c>
      <c r="I135" s="570"/>
      <c r="J135" s="571">
        <v>-3.5516205691261793E-2</v>
      </c>
      <c r="K135" s="571"/>
      <c r="L135" s="571"/>
      <c r="M135" s="288"/>
      <c r="N135" s="288"/>
      <c r="O135" s="288"/>
      <c r="P135" s="164"/>
    </row>
    <row r="136" spans="1:19" ht="12.75" customHeight="1">
      <c r="A136" s="21" t="s">
        <v>307</v>
      </c>
      <c r="M136" s="164"/>
      <c r="N136" s="164"/>
      <c r="O136" s="164"/>
      <c r="P136" s="164"/>
    </row>
    <row r="137" spans="1:19" s="261" customFormat="1" ht="12.75" customHeight="1">
      <c r="A137" s="21"/>
      <c r="F137" s="222" t="s">
        <v>454</v>
      </c>
      <c r="G137" s="222"/>
      <c r="M137" s="164"/>
      <c r="N137" s="164"/>
      <c r="O137" s="164"/>
      <c r="P137" s="164"/>
    </row>
    <row r="138" spans="1:19" ht="12.75" customHeight="1">
      <c r="A138" s="45" t="s">
        <v>410</v>
      </c>
      <c r="C138" s="221"/>
      <c r="F138" s="222" t="s">
        <v>455</v>
      </c>
      <c r="G138" s="222"/>
      <c r="M138" s="164"/>
      <c r="N138" s="164"/>
      <c r="O138" s="164"/>
      <c r="P138" s="164"/>
    </row>
    <row r="139" spans="1:19" ht="12.75" customHeight="1">
      <c r="A139" s="46" t="s">
        <v>456</v>
      </c>
      <c r="F139" s="222"/>
      <c r="G139" s="222"/>
      <c r="M139" s="164"/>
      <c r="N139" s="164"/>
      <c r="O139" s="164"/>
      <c r="P139" s="164"/>
    </row>
    <row r="140" spans="1:19" ht="12.75" customHeight="1">
      <c r="A140" s="33" t="s">
        <v>109</v>
      </c>
      <c r="M140" s="164"/>
      <c r="N140" s="164"/>
      <c r="O140" s="164"/>
      <c r="P140" s="164"/>
    </row>
    <row r="141" spans="1:19" ht="12.75" customHeight="1">
      <c r="A141" s="528" t="s">
        <v>110</v>
      </c>
      <c r="H141" s="132"/>
    </row>
    <row r="142" spans="1:19" ht="12.75" customHeight="1">
      <c r="A142" s="528" t="s">
        <v>457</v>
      </c>
      <c r="H142" s="76"/>
    </row>
    <row r="143" spans="1:19" ht="12.75" customHeight="1">
      <c r="A143" s="32" t="s">
        <v>1369</v>
      </c>
      <c r="B143" s="48"/>
      <c r="C143" s="48"/>
      <c r="D143" s="48"/>
      <c r="E143" s="48"/>
      <c r="F143" s="48"/>
      <c r="G143" s="48"/>
      <c r="H143" s="48"/>
      <c r="I143" s="48"/>
      <c r="J143" s="48"/>
    </row>
    <row r="144" spans="1:19" s="261" customFormat="1" ht="12.75" customHeight="1">
      <c r="A144" s="33" t="s">
        <v>1596</v>
      </c>
      <c r="B144" s="48"/>
      <c r="C144" s="48"/>
      <c r="D144" s="48"/>
      <c r="E144" s="48"/>
      <c r="F144" s="48"/>
      <c r="G144" s="48"/>
      <c r="H144" s="48"/>
      <c r="I144" s="48"/>
      <c r="J144" s="48"/>
    </row>
    <row r="145" spans="1:12" s="261" customFormat="1">
      <c r="A145" s="606" t="s">
        <v>399</v>
      </c>
      <c r="B145" s="607"/>
      <c r="C145" s="607"/>
      <c r="D145" s="590"/>
      <c r="E145" s="946"/>
      <c r="F145" s="946"/>
      <c r="G145" s="946"/>
      <c r="H145" s="946"/>
      <c r="I145" s="946"/>
      <c r="J145" s="946"/>
      <c r="K145" s="946"/>
      <c r="L145" s="946"/>
    </row>
    <row r="146" spans="1:12" s="261" customFormat="1">
      <c r="A146" s="590" t="s">
        <v>173</v>
      </c>
      <c r="B146" s="590"/>
      <c r="C146" s="590"/>
      <c r="D146" s="590"/>
      <c r="E146" s="49"/>
      <c r="F146" s="49"/>
      <c r="G146" s="49"/>
      <c r="H146" s="49"/>
      <c r="I146" s="49"/>
      <c r="J146" s="49"/>
    </row>
    <row r="147" spans="1:12" ht="12.75" customHeight="1">
      <c r="A147" s="590" t="s">
        <v>230</v>
      </c>
      <c r="B147" s="590"/>
      <c r="C147" s="590"/>
      <c r="D147" s="590"/>
    </row>
    <row r="148" spans="1:12" ht="12.75" customHeight="1">
      <c r="A148" s="611" t="s">
        <v>81</v>
      </c>
    </row>
    <row r="149" spans="1:12" ht="12.75" customHeight="1"/>
    <row r="150" spans="1:12" ht="12.75" customHeight="1">
      <c r="L150" s="34" t="s">
        <v>1078</v>
      </c>
    </row>
    <row r="151" spans="1:12" ht="12.75" customHeight="1"/>
    <row r="152" spans="1:12" ht="12.75" customHeight="1"/>
    <row r="153" spans="1:12" ht="12.75" customHeight="1"/>
    <row r="154" spans="1:12">
      <c r="A154" s="53"/>
      <c r="B154" s="53"/>
      <c r="C154" s="53"/>
      <c r="D154" s="53"/>
      <c r="E154" s="53"/>
      <c r="F154" s="53"/>
      <c r="G154" s="53"/>
      <c r="H154" s="53"/>
      <c r="I154" s="53"/>
      <c r="J154" s="53"/>
      <c r="K154" s="53"/>
    </row>
    <row r="155" spans="1:12" ht="12.75" customHeight="1"/>
    <row r="156" spans="1:12" ht="12.75" customHeight="1">
      <c r="A156" s="33"/>
    </row>
    <row r="157" spans="1:12" ht="12.75" customHeight="1">
      <c r="A157" s="53"/>
    </row>
    <row r="158" spans="1:12" ht="12.75" customHeight="1">
      <c r="A158" s="33"/>
    </row>
    <row r="159" spans="1:12" ht="12.75" customHeight="1">
      <c r="A159" s="33"/>
    </row>
    <row r="160" spans="1:12" ht="12.75" customHeight="1">
      <c r="A160" s="53"/>
    </row>
    <row r="161" spans="1:1" ht="12.75" customHeight="1"/>
    <row r="162" spans="1:1" ht="12.75" customHeight="1">
      <c r="A162" s="33"/>
    </row>
    <row r="163" spans="1:1" ht="12.75" customHeight="1">
      <c r="A163" s="53"/>
    </row>
    <row r="164" spans="1:1" ht="12.75" customHeight="1">
      <c r="A164" s="56"/>
    </row>
    <row r="165" spans="1:1" ht="12.75" customHeight="1">
      <c r="A165" s="33"/>
    </row>
    <row r="166" spans="1:1" ht="12.75" customHeight="1">
      <c r="A166" s="53"/>
    </row>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sheetData>
  <mergeCells count="3">
    <mergeCell ref="K8:L8"/>
    <mergeCell ref="H6:I6"/>
    <mergeCell ref="H7:I7"/>
  </mergeCells>
  <hyperlinks>
    <hyperlink ref="A148" location="'2 Sadržaj'!A1" display="Sadržaj / Contents"/>
  </hyperlinks>
  <pageMargins left="0.7" right="0.7" top="0.75" bottom="0.75" header="0.3" footer="0.3"/>
  <pageSetup paperSize="9" scale="38" orientation="portrait" r:id="rId1"/>
  <ignoredErrors>
    <ignoredError sqref="B17:B45 B46:B13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1" t="s">
        <v>682</v>
      </c>
      <c r="M1" s="137" t="str">
        <f>Naslovnica!A20</f>
        <v>Veljača 2023.</v>
      </c>
    </row>
    <row r="2" spans="1:13" ht="12.75" customHeight="1">
      <c r="A2" s="533" t="s">
        <v>683</v>
      </c>
      <c r="M2" s="527" t="str">
        <f>Naslovnica!A24</f>
        <v>February 2023</v>
      </c>
    </row>
    <row r="3" spans="1:13" ht="12.75" customHeight="1">
      <c r="A3" s="10"/>
      <c r="M3" s="11"/>
    </row>
    <row r="4" spans="1:13" ht="12.75" customHeight="1">
      <c r="A4" s="63"/>
      <c r="B4" s="63"/>
      <c r="C4" s="63"/>
      <c r="D4" s="63"/>
      <c r="E4" s="63"/>
      <c r="F4" s="63"/>
      <c r="G4" s="63"/>
      <c r="H4" s="63"/>
      <c r="I4" s="63"/>
      <c r="J4" s="63"/>
      <c r="K4" s="63"/>
      <c r="L4" s="63"/>
      <c r="M4" s="13" t="s">
        <v>1543</v>
      </c>
    </row>
    <row r="5" spans="1:13" ht="25.5" customHeight="1">
      <c r="A5" s="1220" t="s">
        <v>416</v>
      </c>
      <c r="B5" s="1221" t="s">
        <v>417</v>
      </c>
      <c r="C5" s="1222"/>
      <c r="D5" s="1217" t="s">
        <v>418</v>
      </c>
      <c r="E5" s="1218"/>
      <c r="F5" s="1217" t="s">
        <v>419</v>
      </c>
      <c r="G5" s="1218"/>
      <c r="H5" s="1217" t="s">
        <v>420</v>
      </c>
      <c r="I5" s="1218"/>
      <c r="J5" s="1217" t="s">
        <v>421</v>
      </c>
      <c r="K5" s="1218"/>
      <c r="L5" s="1217" t="s">
        <v>422</v>
      </c>
      <c r="M5" s="1218"/>
    </row>
    <row r="6" spans="1:13" ht="12.75" customHeight="1">
      <c r="A6" s="1220"/>
      <c r="B6" s="572" t="s">
        <v>31</v>
      </c>
      <c r="C6" s="572" t="s">
        <v>32</v>
      </c>
      <c r="D6" s="572" t="s">
        <v>31</v>
      </c>
      <c r="E6" s="572" t="s">
        <v>32</v>
      </c>
      <c r="F6" s="572" t="s">
        <v>31</v>
      </c>
      <c r="G6" s="572" t="s">
        <v>32</v>
      </c>
      <c r="H6" s="572" t="s">
        <v>31</v>
      </c>
      <c r="I6" s="572" t="s">
        <v>32</v>
      </c>
      <c r="J6" s="572" t="s">
        <v>31</v>
      </c>
      <c r="K6" s="572" t="s">
        <v>32</v>
      </c>
      <c r="L6" s="572" t="s">
        <v>31</v>
      </c>
      <c r="M6" s="572" t="s">
        <v>32</v>
      </c>
    </row>
    <row r="7" spans="1:13" ht="12.75" customHeight="1">
      <c r="A7" s="1220"/>
      <c r="B7" s="573" t="s">
        <v>29</v>
      </c>
      <c r="C7" s="573" t="s">
        <v>30</v>
      </c>
      <c r="D7" s="573" t="s">
        <v>29</v>
      </c>
      <c r="E7" s="573" t="s">
        <v>30</v>
      </c>
      <c r="F7" s="573" t="s">
        <v>29</v>
      </c>
      <c r="G7" s="573" t="s">
        <v>30</v>
      </c>
      <c r="H7" s="573" t="s">
        <v>29</v>
      </c>
      <c r="I7" s="573" t="s">
        <v>30</v>
      </c>
      <c r="J7" s="573" t="s">
        <v>29</v>
      </c>
      <c r="K7" s="573" t="s">
        <v>30</v>
      </c>
      <c r="L7" s="573" t="s">
        <v>29</v>
      </c>
      <c r="M7" s="573" t="s">
        <v>30</v>
      </c>
    </row>
    <row r="8" spans="1:13" ht="21.75">
      <c r="A8" s="128" t="s">
        <v>1133</v>
      </c>
      <c r="B8" s="937">
        <v>33243.653250000003</v>
      </c>
      <c r="C8" s="938">
        <v>0.11506717909061052</v>
      </c>
      <c r="D8" s="937">
        <v>8578.1401100000003</v>
      </c>
      <c r="E8" s="938">
        <v>6.0344093299984566E-2</v>
      </c>
      <c r="F8" s="937">
        <v>1959.49962</v>
      </c>
      <c r="G8" s="938">
        <v>2.6792643525089404E-2</v>
      </c>
      <c r="H8" s="937">
        <v>89761.06091</v>
      </c>
      <c r="I8" s="938">
        <v>7.264385295297307E-2</v>
      </c>
      <c r="J8" s="937">
        <v>7591.9214299999994</v>
      </c>
      <c r="K8" s="938">
        <v>2.1638162283548621E-2</v>
      </c>
      <c r="L8" s="937">
        <v>141134.27531999999</v>
      </c>
      <c r="M8" s="938">
        <v>6.7506209760234206E-2</v>
      </c>
    </row>
    <row r="9" spans="1:13" ht="21.75">
      <c r="A9" s="128" t="s">
        <v>1134</v>
      </c>
      <c r="B9" s="937">
        <v>528.28823999999997</v>
      </c>
      <c r="C9" s="938">
        <v>1.8285787385158526E-3</v>
      </c>
      <c r="D9" s="937">
        <v>506.88615999999996</v>
      </c>
      <c r="E9" s="938">
        <v>3.5657596331229546E-3</v>
      </c>
      <c r="F9" s="937">
        <v>18.33287</v>
      </c>
      <c r="G9" s="938">
        <v>2.5066912271297392E-4</v>
      </c>
      <c r="H9" s="937">
        <v>2026.7616200000002</v>
      </c>
      <c r="I9" s="938">
        <v>1.6402632901323794E-3</v>
      </c>
      <c r="J9" s="937">
        <v>1556.2423899999999</v>
      </c>
      <c r="K9" s="938">
        <v>4.4355339682904974E-3</v>
      </c>
      <c r="L9" s="937">
        <v>4636.5112800000006</v>
      </c>
      <c r="M9" s="938">
        <v>2.2176987291974855E-3</v>
      </c>
    </row>
    <row r="10" spans="1:13" ht="21.75">
      <c r="A10" s="128" t="s">
        <v>1135</v>
      </c>
      <c r="B10" s="937">
        <v>257996.04020000002</v>
      </c>
      <c r="C10" s="938">
        <v>0.89300885011372066</v>
      </c>
      <c r="D10" s="937">
        <v>134364.75313999999</v>
      </c>
      <c r="E10" s="938">
        <v>0.94520713065265538</v>
      </c>
      <c r="F10" s="937">
        <v>71284.661139999997</v>
      </c>
      <c r="G10" s="938">
        <v>0.97468991330083188</v>
      </c>
      <c r="H10" s="937">
        <v>1167117.5143800001</v>
      </c>
      <c r="I10" s="938">
        <v>0.94455114761254622</v>
      </c>
      <c r="J10" s="937">
        <v>342521.60884</v>
      </c>
      <c r="K10" s="938">
        <v>0.97624010285655483</v>
      </c>
      <c r="L10" s="937">
        <v>1973284.5776999998</v>
      </c>
      <c r="M10" s="938">
        <v>0.94384558475835001</v>
      </c>
    </row>
    <row r="11" spans="1:13" ht="22.5">
      <c r="A11" s="128" t="s">
        <v>1136</v>
      </c>
      <c r="B11" s="849">
        <v>87451.628079999995</v>
      </c>
      <c r="C11" s="850">
        <v>0.30269874596429386</v>
      </c>
      <c r="D11" s="849">
        <v>44315.321799999998</v>
      </c>
      <c r="E11" s="850">
        <v>0.31174215844301939</v>
      </c>
      <c r="F11" s="849">
        <v>0</v>
      </c>
      <c r="G11" s="850">
        <v>0</v>
      </c>
      <c r="H11" s="849">
        <v>758054.05118000018</v>
      </c>
      <c r="I11" s="850">
        <v>0.61349505527279824</v>
      </c>
      <c r="J11" s="849">
        <v>84074.23758999999</v>
      </c>
      <c r="K11" s="850">
        <v>0.23962471340249944</v>
      </c>
      <c r="L11" s="849">
        <v>973895.23865000019</v>
      </c>
      <c r="M11" s="850">
        <v>0.46582572600267391</v>
      </c>
    </row>
    <row r="12" spans="1:13" ht="22.5">
      <c r="A12" s="79" t="s">
        <v>1137</v>
      </c>
      <c r="B12" s="849">
        <v>75755.060949999999</v>
      </c>
      <c r="C12" s="850">
        <v>0.26221309372349938</v>
      </c>
      <c r="D12" s="849">
        <v>7418.6009299999996</v>
      </c>
      <c r="E12" s="850">
        <v>5.2187157231600903E-2</v>
      </c>
      <c r="F12" s="849">
        <v>0</v>
      </c>
      <c r="G12" s="850">
        <v>0</v>
      </c>
      <c r="H12" s="849">
        <v>0</v>
      </c>
      <c r="I12" s="850">
        <v>0</v>
      </c>
      <c r="J12" s="849">
        <v>19.187189999999998</v>
      </c>
      <c r="K12" s="850">
        <v>5.4686489423439836E-5</v>
      </c>
      <c r="L12" s="849">
        <v>83192.849069999997</v>
      </c>
      <c r="M12" s="850">
        <v>3.9792133463947311E-2</v>
      </c>
    </row>
    <row r="13" spans="1:13" ht="22.5">
      <c r="A13" s="79" t="s">
        <v>1138</v>
      </c>
      <c r="B13" s="849">
        <v>704.99244999999996</v>
      </c>
      <c r="C13" s="850">
        <v>2.4402099219248195E-3</v>
      </c>
      <c r="D13" s="849">
        <v>28721.489670000003</v>
      </c>
      <c r="E13" s="850">
        <v>0.20204522543768794</v>
      </c>
      <c r="F13" s="849">
        <v>0</v>
      </c>
      <c r="G13" s="850">
        <v>0</v>
      </c>
      <c r="H13" s="849">
        <v>601436.64266999997</v>
      </c>
      <c r="I13" s="850">
        <v>0.48674419160950277</v>
      </c>
      <c r="J13" s="849">
        <v>59746.158929999998</v>
      </c>
      <c r="K13" s="850">
        <v>0.17028588805430087</v>
      </c>
      <c r="L13" s="849">
        <v>690609.28372000006</v>
      </c>
      <c r="M13" s="850">
        <v>0.33032666985721854</v>
      </c>
    </row>
    <row r="14" spans="1:13" ht="22.5">
      <c r="A14" s="79" t="s">
        <v>1139</v>
      </c>
      <c r="B14" s="849">
        <v>72.736609999999999</v>
      </c>
      <c r="C14" s="850">
        <v>2.5176524572593091E-4</v>
      </c>
      <c r="D14" s="849">
        <v>14.547319999999999</v>
      </c>
      <c r="E14" s="850">
        <v>1.0233510109276257E-4</v>
      </c>
      <c r="F14" s="849">
        <v>0</v>
      </c>
      <c r="G14" s="850">
        <v>0</v>
      </c>
      <c r="H14" s="849">
        <v>148.21084999999999</v>
      </c>
      <c r="I14" s="850">
        <v>1.1994741466158044E-4</v>
      </c>
      <c r="J14" s="849">
        <v>0</v>
      </c>
      <c r="K14" s="850">
        <v>0</v>
      </c>
      <c r="L14" s="849">
        <v>235.49477999999999</v>
      </c>
      <c r="M14" s="850">
        <v>1.1263996630212907E-4</v>
      </c>
    </row>
    <row r="15" spans="1:13" ht="22.5">
      <c r="A15" s="79" t="s">
        <v>1140</v>
      </c>
      <c r="B15" s="849">
        <v>435.38490999999999</v>
      </c>
      <c r="C15" s="850">
        <v>1.50700986547919E-3</v>
      </c>
      <c r="D15" s="849">
        <v>1900.61231</v>
      </c>
      <c r="E15" s="850">
        <v>1.3370115793286943E-2</v>
      </c>
      <c r="F15" s="849">
        <v>0</v>
      </c>
      <c r="G15" s="850">
        <v>0</v>
      </c>
      <c r="H15" s="849">
        <v>26101.501</v>
      </c>
      <c r="I15" s="850">
        <v>2.112401058179382E-2</v>
      </c>
      <c r="J15" s="849">
        <v>0</v>
      </c>
      <c r="K15" s="850">
        <v>0</v>
      </c>
      <c r="L15" s="849">
        <v>28437.498220000001</v>
      </c>
      <c r="M15" s="850">
        <v>1.3601995089732586E-2</v>
      </c>
    </row>
    <row r="16" spans="1:13" ht="22.5">
      <c r="A16" s="848" t="s">
        <v>1141</v>
      </c>
      <c r="B16" s="849">
        <v>0</v>
      </c>
      <c r="C16" s="850">
        <v>0</v>
      </c>
      <c r="D16" s="849">
        <v>0</v>
      </c>
      <c r="E16" s="850">
        <v>0</v>
      </c>
      <c r="F16" s="849">
        <v>0</v>
      </c>
      <c r="G16" s="850">
        <v>0</v>
      </c>
      <c r="H16" s="849">
        <v>0</v>
      </c>
      <c r="I16" s="850">
        <v>0</v>
      </c>
      <c r="J16" s="849">
        <v>0</v>
      </c>
      <c r="K16" s="850">
        <v>0</v>
      </c>
      <c r="L16" s="849">
        <v>0</v>
      </c>
      <c r="M16" s="850">
        <v>0</v>
      </c>
    </row>
    <row r="17" spans="1:13" ht="22.5">
      <c r="A17" s="848" t="s">
        <v>1142</v>
      </c>
      <c r="B17" s="849">
        <v>817.22527000000002</v>
      </c>
      <c r="C17" s="850">
        <v>2.8286844948505331E-3</v>
      </c>
      <c r="D17" s="849">
        <v>219.28379000000001</v>
      </c>
      <c r="E17" s="850">
        <v>1.5425816451177345E-3</v>
      </c>
      <c r="F17" s="849">
        <v>0</v>
      </c>
      <c r="G17" s="850">
        <v>0</v>
      </c>
      <c r="H17" s="849">
        <v>1333.5785100000001</v>
      </c>
      <c r="I17" s="850">
        <v>1.0792684511474202E-3</v>
      </c>
      <c r="J17" s="849">
        <v>8876.2595099999999</v>
      </c>
      <c r="K17" s="850">
        <v>2.5298726484353485E-2</v>
      </c>
      <c r="L17" s="849">
        <v>11246.34708</v>
      </c>
      <c r="M17" s="850">
        <v>5.3792621480325282E-3</v>
      </c>
    </row>
    <row r="18" spans="1:13" ht="22.5">
      <c r="A18" s="79" t="s">
        <v>1143</v>
      </c>
      <c r="B18" s="849">
        <v>132.71526</v>
      </c>
      <c r="C18" s="850">
        <v>4.5937101062973389E-4</v>
      </c>
      <c r="D18" s="849">
        <v>0</v>
      </c>
      <c r="E18" s="850">
        <v>0</v>
      </c>
      <c r="F18" s="849">
        <v>0</v>
      </c>
      <c r="G18" s="850">
        <v>0</v>
      </c>
      <c r="H18" s="849">
        <v>2988.18</v>
      </c>
      <c r="I18" s="850">
        <v>2.4183416095612531E-3</v>
      </c>
      <c r="J18" s="849">
        <v>199.21199999999999</v>
      </c>
      <c r="K18" s="850">
        <v>5.6778532609633289E-4</v>
      </c>
      <c r="L18" s="849">
        <v>3320.1072599999998</v>
      </c>
      <c r="M18" s="850">
        <v>1.5880469617451992E-3</v>
      </c>
    </row>
    <row r="19" spans="1:13" ht="22.5">
      <c r="A19" s="128" t="s">
        <v>1144</v>
      </c>
      <c r="B19" s="849">
        <v>9533.5126300000011</v>
      </c>
      <c r="C19" s="850">
        <v>3.2998611702184308E-2</v>
      </c>
      <c r="D19" s="849">
        <v>6040.7877800000006</v>
      </c>
      <c r="E19" s="850">
        <v>4.2494743234233169E-2</v>
      </c>
      <c r="F19" s="849">
        <v>0</v>
      </c>
      <c r="G19" s="850">
        <v>0</v>
      </c>
      <c r="H19" s="849">
        <v>126045.93815</v>
      </c>
      <c r="I19" s="850">
        <v>0.10200929560613121</v>
      </c>
      <c r="J19" s="849">
        <v>15233.419960000001</v>
      </c>
      <c r="K19" s="850">
        <v>4.3417627048325344E-2</v>
      </c>
      <c r="L19" s="849">
        <v>156853.65852</v>
      </c>
      <c r="M19" s="850">
        <v>7.5024978515695603E-2</v>
      </c>
    </row>
    <row r="20" spans="1:13" ht="22.5">
      <c r="A20" s="79" t="s">
        <v>1145</v>
      </c>
      <c r="B20" s="849">
        <v>170544.41212000002</v>
      </c>
      <c r="C20" s="850">
        <v>0.59031010414942675</v>
      </c>
      <c r="D20" s="849">
        <v>90049.431339999996</v>
      </c>
      <c r="E20" s="850">
        <v>0.63346497220963605</v>
      </c>
      <c r="F20" s="849">
        <v>71284.661139999997</v>
      </c>
      <c r="G20" s="850">
        <v>0.97468991330083188</v>
      </c>
      <c r="H20" s="849">
        <v>409063.4632</v>
      </c>
      <c r="I20" s="850">
        <v>0.33105609233974809</v>
      </c>
      <c r="J20" s="849">
        <v>258447.37125</v>
      </c>
      <c r="K20" s="850">
        <v>0.73661538945405536</v>
      </c>
      <c r="L20" s="849">
        <v>999389.33904999995</v>
      </c>
      <c r="M20" s="850">
        <v>0.47801985875567621</v>
      </c>
    </row>
    <row r="21" spans="1:13" ht="18" customHeight="1">
      <c r="A21" s="79" t="s">
        <v>1146</v>
      </c>
      <c r="B21" s="849">
        <v>162519.05480000001</v>
      </c>
      <c r="C21" s="850">
        <v>0.56253171225422838</v>
      </c>
      <c r="D21" s="849">
        <v>27221.977460000002</v>
      </c>
      <c r="E21" s="850">
        <v>0.1914967028506972</v>
      </c>
      <c r="F21" s="849">
        <v>0</v>
      </c>
      <c r="G21" s="850">
        <v>0</v>
      </c>
      <c r="H21" s="849">
        <v>15079.613710000001</v>
      </c>
      <c r="I21" s="850">
        <v>1.2203969403116058E-2</v>
      </c>
      <c r="J21" s="849">
        <v>22314.063120000003</v>
      </c>
      <c r="K21" s="850">
        <v>6.3598566377142729E-2</v>
      </c>
      <c r="L21" s="849">
        <v>227134.70909000002</v>
      </c>
      <c r="M21" s="850">
        <v>0.1086412445233032</v>
      </c>
    </row>
    <row r="22" spans="1:13" ht="22.5">
      <c r="A22" s="79" t="s">
        <v>1147</v>
      </c>
      <c r="B22" s="849">
        <v>613.13456000000008</v>
      </c>
      <c r="C22" s="850">
        <v>2.1222596593580669E-3</v>
      </c>
      <c r="D22" s="849">
        <v>27061.087629999998</v>
      </c>
      <c r="E22" s="850">
        <v>0.19036490145924861</v>
      </c>
      <c r="F22" s="849">
        <v>0</v>
      </c>
      <c r="G22" s="850">
        <v>0</v>
      </c>
      <c r="H22" s="849">
        <v>331963.59892999998</v>
      </c>
      <c r="I22" s="850">
        <v>0.26865897775640102</v>
      </c>
      <c r="J22" s="849">
        <v>173395.77571000002</v>
      </c>
      <c r="K22" s="850">
        <v>0.49420505318569646</v>
      </c>
      <c r="L22" s="849">
        <v>533033.59682999994</v>
      </c>
      <c r="M22" s="850">
        <v>0.25495633654739119</v>
      </c>
    </row>
    <row r="23" spans="1:13" ht="18" customHeight="1">
      <c r="A23" s="79" t="s">
        <v>1139</v>
      </c>
      <c r="B23" s="849">
        <v>0</v>
      </c>
      <c r="C23" s="850">
        <v>0</v>
      </c>
      <c r="D23" s="849">
        <v>0</v>
      </c>
      <c r="E23" s="850">
        <v>0</v>
      </c>
      <c r="F23" s="849">
        <v>0</v>
      </c>
      <c r="G23" s="850">
        <v>0</v>
      </c>
      <c r="H23" s="849">
        <v>0</v>
      </c>
      <c r="I23" s="850">
        <v>0</v>
      </c>
      <c r="J23" s="849">
        <v>0</v>
      </c>
      <c r="K23" s="850">
        <v>0</v>
      </c>
      <c r="L23" s="849">
        <v>0</v>
      </c>
      <c r="M23" s="850">
        <v>0</v>
      </c>
    </row>
    <row r="24" spans="1:13" ht="22.5">
      <c r="A24" s="79" t="s">
        <v>1148</v>
      </c>
      <c r="B24" s="849">
        <v>0</v>
      </c>
      <c r="C24" s="850">
        <v>0</v>
      </c>
      <c r="D24" s="849">
        <v>712.89320999999995</v>
      </c>
      <c r="E24" s="850">
        <v>5.014944244967047E-3</v>
      </c>
      <c r="F24" s="849">
        <v>0</v>
      </c>
      <c r="G24" s="850">
        <v>0</v>
      </c>
      <c r="H24" s="849">
        <v>724.15075999999999</v>
      </c>
      <c r="I24" s="850">
        <v>5.8605703622385688E-4</v>
      </c>
      <c r="J24" s="849">
        <v>119.67809</v>
      </c>
      <c r="K24" s="850">
        <v>3.411012557337725E-4</v>
      </c>
      <c r="L24" s="849">
        <v>1556.7220600000001</v>
      </c>
      <c r="M24" s="850">
        <v>7.4459875662713612E-4</v>
      </c>
    </row>
    <row r="25" spans="1:13" ht="22.5">
      <c r="A25" s="848" t="s">
        <v>1141</v>
      </c>
      <c r="B25" s="849">
        <v>0</v>
      </c>
      <c r="C25" s="850">
        <v>0</v>
      </c>
      <c r="D25" s="849">
        <v>43.05856</v>
      </c>
      <c r="E25" s="850">
        <v>3.0290129663118587E-4</v>
      </c>
      <c r="F25" s="849">
        <v>0</v>
      </c>
      <c r="G25" s="850">
        <v>0</v>
      </c>
      <c r="H25" s="849">
        <v>0</v>
      </c>
      <c r="I25" s="850">
        <v>0</v>
      </c>
      <c r="J25" s="849">
        <v>245.67813000000001</v>
      </c>
      <c r="K25" s="850">
        <v>7.0022105674752162E-4</v>
      </c>
      <c r="L25" s="849">
        <v>288.73669000000001</v>
      </c>
      <c r="M25" s="850">
        <v>1.3810620783946163E-4</v>
      </c>
    </row>
    <row r="26" spans="1:13" ht="22.5">
      <c r="A26" s="848" t="s">
        <v>1149</v>
      </c>
      <c r="B26" s="849">
        <v>7412.2227599999997</v>
      </c>
      <c r="C26" s="850">
        <v>2.5656132235840214E-2</v>
      </c>
      <c r="D26" s="849">
        <v>32389.824479999999</v>
      </c>
      <c r="E26" s="850">
        <v>0.22785062558173161</v>
      </c>
      <c r="F26" s="849">
        <v>71284.661139999997</v>
      </c>
      <c r="G26" s="850">
        <v>0.97468991330083188</v>
      </c>
      <c r="H26" s="849">
        <v>12222.75891</v>
      </c>
      <c r="I26" s="850">
        <v>9.8919096090893284E-3</v>
      </c>
      <c r="J26" s="849">
        <v>55710.733200000002</v>
      </c>
      <c r="K26" s="850">
        <v>0.15878429420430398</v>
      </c>
      <c r="L26" s="849">
        <v>179020.20049000002</v>
      </c>
      <c r="M26" s="850">
        <v>8.5627500323336228E-2</v>
      </c>
    </row>
    <row r="27" spans="1:13" ht="22.5">
      <c r="A27" s="79" t="s">
        <v>1143</v>
      </c>
      <c r="B27" s="849">
        <v>0</v>
      </c>
      <c r="C27" s="850">
        <v>0</v>
      </c>
      <c r="D27" s="849">
        <v>2620.59</v>
      </c>
      <c r="E27" s="850">
        <v>1.8434896776360368E-2</v>
      </c>
      <c r="F27" s="849">
        <v>0</v>
      </c>
      <c r="G27" s="850">
        <v>0</v>
      </c>
      <c r="H27" s="849">
        <v>46569.208770000005</v>
      </c>
      <c r="I27" s="850">
        <v>3.7688578095307457E-2</v>
      </c>
      <c r="J27" s="849">
        <v>6661.4430000000002</v>
      </c>
      <c r="K27" s="850">
        <v>1.8986153374430929E-2</v>
      </c>
      <c r="L27" s="849">
        <v>55851.241770000008</v>
      </c>
      <c r="M27" s="850">
        <v>2.671431609186779E-2</v>
      </c>
    </row>
    <row r="28" spans="1:13" ht="22.5">
      <c r="A28" s="79" t="s">
        <v>1144</v>
      </c>
      <c r="B28" s="849">
        <v>0</v>
      </c>
      <c r="C28" s="850">
        <v>0</v>
      </c>
      <c r="D28" s="849">
        <v>0</v>
      </c>
      <c r="E28" s="850">
        <v>0</v>
      </c>
      <c r="F28" s="849">
        <v>0</v>
      </c>
      <c r="G28" s="850">
        <v>0</v>
      </c>
      <c r="H28" s="849">
        <v>2504.1321200000002</v>
      </c>
      <c r="I28" s="850">
        <v>2.0266004396103424E-3</v>
      </c>
      <c r="J28" s="849">
        <v>0</v>
      </c>
      <c r="K28" s="850">
        <v>0</v>
      </c>
      <c r="L28" s="849">
        <v>2504.1321200000002</v>
      </c>
      <c r="M28" s="850">
        <v>1.197756305311222E-3</v>
      </c>
    </row>
    <row r="29" spans="1:13" ht="22.5">
      <c r="A29" s="79" t="s">
        <v>1150</v>
      </c>
      <c r="B29" s="849">
        <v>14.11698</v>
      </c>
      <c r="C29" s="850">
        <v>4.8863494443967794E-5</v>
      </c>
      <c r="D29" s="849">
        <v>0</v>
      </c>
      <c r="E29" s="850">
        <v>0</v>
      </c>
      <c r="F29" s="849">
        <v>0</v>
      </c>
      <c r="G29" s="850">
        <v>0</v>
      </c>
      <c r="H29" s="849">
        <v>0</v>
      </c>
      <c r="I29" s="850">
        <v>0</v>
      </c>
      <c r="J29" s="849">
        <v>60</v>
      </c>
      <c r="K29" s="850">
        <v>1.7100937476547586E-4</v>
      </c>
      <c r="L29" s="849">
        <v>74.116979999999998</v>
      </c>
      <c r="M29" s="850">
        <v>3.5451036874853766E-5</v>
      </c>
    </row>
    <row r="30" spans="1:13" ht="21.75">
      <c r="A30" s="128" t="s">
        <v>1151</v>
      </c>
      <c r="B30" s="937">
        <v>291782.09867000004</v>
      </c>
      <c r="C30" s="938">
        <v>1.0099534714372911</v>
      </c>
      <c r="D30" s="937">
        <v>143449.77940999999</v>
      </c>
      <c r="E30" s="938">
        <v>1.009116983585763</v>
      </c>
      <c r="F30" s="937">
        <v>73262.493629999997</v>
      </c>
      <c r="G30" s="938">
        <v>1.0017332259486342</v>
      </c>
      <c r="H30" s="937">
        <v>1258905.3369100001</v>
      </c>
      <c r="I30" s="938">
        <v>1.0188352638556517</v>
      </c>
      <c r="J30" s="937">
        <v>351729.77266000002</v>
      </c>
      <c r="K30" s="938">
        <v>1.0024848084831595</v>
      </c>
      <c r="L30" s="937">
        <v>2119129.4812799999</v>
      </c>
      <c r="M30" s="938">
        <v>1.0136049442846566</v>
      </c>
    </row>
    <row r="31" spans="1:13" ht="22.5">
      <c r="A31" s="79" t="s">
        <v>1152</v>
      </c>
      <c r="B31" s="849">
        <v>2875.6223599999998</v>
      </c>
      <c r="C31" s="850">
        <v>9.9534714372910872E-3</v>
      </c>
      <c r="D31" s="849">
        <v>1296.0135500000001</v>
      </c>
      <c r="E31" s="850">
        <v>9.1169835857628848E-3</v>
      </c>
      <c r="F31" s="849">
        <v>126.76075</v>
      </c>
      <c r="G31" s="850">
        <v>1.7332259486342622E-3</v>
      </c>
      <c r="H31" s="849">
        <v>23273.452570000001</v>
      </c>
      <c r="I31" s="850">
        <v>1.8835263855651697E-2</v>
      </c>
      <c r="J31" s="849">
        <v>871.81482999999992</v>
      </c>
      <c r="K31" s="850">
        <v>2.4848084831594936E-3</v>
      </c>
      <c r="L31" s="849">
        <v>28443.664059999999</v>
      </c>
      <c r="M31" s="850">
        <v>1.3604944284656671E-2</v>
      </c>
    </row>
    <row r="32" spans="1:13" ht="26.25" customHeight="1">
      <c r="A32" s="574" t="s">
        <v>1153</v>
      </c>
      <c r="B32" s="575">
        <v>288906.47631000006</v>
      </c>
      <c r="C32" s="576">
        <v>1</v>
      </c>
      <c r="D32" s="575">
        <v>142153.76585999998</v>
      </c>
      <c r="E32" s="576">
        <v>1</v>
      </c>
      <c r="F32" s="575">
        <v>73135.732879999996</v>
      </c>
      <c r="G32" s="576">
        <v>1</v>
      </c>
      <c r="H32" s="575">
        <v>1235631.8843400001</v>
      </c>
      <c r="I32" s="576">
        <v>1</v>
      </c>
      <c r="J32" s="575">
        <v>350857.95783000003</v>
      </c>
      <c r="K32" s="576">
        <v>1</v>
      </c>
      <c r="L32" s="575">
        <v>2090685.8172200001</v>
      </c>
      <c r="M32" s="576">
        <v>1</v>
      </c>
    </row>
    <row r="33" spans="1:13" ht="22.5">
      <c r="A33" s="79" t="s">
        <v>1154</v>
      </c>
      <c r="B33" s="849">
        <v>80.277070000000009</v>
      </c>
      <c r="C33" s="850">
        <v>2.7786524907756573E-4</v>
      </c>
      <c r="D33" s="849">
        <v>68.67174</v>
      </c>
      <c r="E33" s="850">
        <v>4.830806949400926E-4</v>
      </c>
      <c r="F33" s="849">
        <v>0</v>
      </c>
      <c r="G33" s="850">
        <v>0</v>
      </c>
      <c r="H33" s="849">
        <v>11.39137</v>
      </c>
      <c r="I33" s="850">
        <v>9.2190644676384192E-6</v>
      </c>
      <c r="J33" s="849">
        <v>1601.17101</v>
      </c>
      <c r="K33" s="850">
        <v>4.5635875552117585E-3</v>
      </c>
      <c r="L33" s="849">
        <v>1761.5111899999999</v>
      </c>
      <c r="M33" s="850">
        <v>8.4255184374967156E-4</v>
      </c>
    </row>
    <row r="34" spans="1:13" ht="33">
      <c r="A34" s="79" t="s">
        <v>1155</v>
      </c>
      <c r="B34" s="849">
        <v>0</v>
      </c>
      <c r="C34" s="850">
        <v>0</v>
      </c>
      <c r="D34" s="849">
        <v>0</v>
      </c>
      <c r="E34" s="850">
        <v>0</v>
      </c>
      <c r="F34" s="849">
        <v>0</v>
      </c>
      <c r="G34" s="850">
        <v>0</v>
      </c>
      <c r="H34" s="849">
        <v>571.34077000000002</v>
      </c>
      <c r="I34" s="850">
        <v>4.6238752596221305E-4</v>
      </c>
      <c r="J34" s="849">
        <v>143.48410000000001</v>
      </c>
      <c r="K34" s="850">
        <v>4.0895210382978361E-4</v>
      </c>
      <c r="L34" s="849">
        <v>714.82487000000003</v>
      </c>
      <c r="M34" s="850">
        <v>3.4190927403454039E-4</v>
      </c>
    </row>
    <row r="35" spans="1:13" ht="12.75" customHeight="1">
      <c r="A35" s="21" t="s">
        <v>395</v>
      </c>
      <c r="B35" s="76"/>
      <c r="D35" s="76"/>
      <c r="H35" s="76"/>
    </row>
    <row r="36" spans="1:13" ht="12.75" customHeight="1">
      <c r="A36" s="39" t="s">
        <v>446</v>
      </c>
    </row>
    <row r="37" spans="1:13" ht="12.75" customHeight="1">
      <c r="A37" s="271"/>
    </row>
    <row r="38" spans="1:13" ht="12.75" customHeight="1">
      <c r="A38" s="939"/>
    </row>
    <row r="39" spans="1:13" ht="12.75" customHeight="1"/>
    <row r="40" spans="1:13" ht="12.75" customHeight="1"/>
    <row r="41" spans="1:13" ht="12.75" customHeight="1">
      <c r="A41" s="141" t="s">
        <v>711</v>
      </c>
      <c r="G41" s="137" t="str">
        <f>Naslovnica!A20</f>
        <v>Veljača 2023.</v>
      </c>
    </row>
    <row r="42" spans="1:13">
      <c r="A42" s="533" t="s">
        <v>712</v>
      </c>
      <c r="G42" s="527" t="str">
        <f>Naslovnica!A24</f>
        <v>February 2023</v>
      </c>
    </row>
    <row r="43" spans="1:13" ht="12.75" customHeight="1"/>
    <row r="44" spans="1:13">
      <c r="G44" s="13" t="s">
        <v>1543</v>
      </c>
    </row>
    <row r="45" spans="1:13" ht="22.5">
      <c r="A45" s="1219" t="s">
        <v>447</v>
      </c>
      <c r="B45" s="577" t="s">
        <v>417</v>
      </c>
      <c r="C45" s="577" t="s">
        <v>418</v>
      </c>
      <c r="D45" s="577" t="s">
        <v>419</v>
      </c>
      <c r="E45" s="577" t="s">
        <v>420</v>
      </c>
      <c r="F45" s="577" t="s">
        <v>449</v>
      </c>
      <c r="G45" s="577" t="s">
        <v>422</v>
      </c>
    </row>
    <row r="46" spans="1:13" ht="22.5">
      <c r="A46" s="1219"/>
      <c r="B46" s="578" t="s">
        <v>448</v>
      </c>
      <c r="C46" s="578" t="s">
        <v>448</v>
      </c>
      <c r="D46" s="578" t="s">
        <v>448</v>
      </c>
      <c r="E46" s="578" t="s">
        <v>448</v>
      </c>
      <c r="F46" s="578" t="s">
        <v>448</v>
      </c>
      <c r="G46" s="578" t="s">
        <v>448</v>
      </c>
    </row>
    <row r="47" spans="1:13" ht="22.5">
      <c r="A47" s="79" t="s">
        <v>450</v>
      </c>
      <c r="B47" s="438">
        <v>11643.480629999993</v>
      </c>
      <c r="C47" s="438">
        <v>1112.4693900000002</v>
      </c>
      <c r="D47" s="438">
        <v>1301.5042800000006</v>
      </c>
      <c r="E47" s="438">
        <v>31895.163499999988</v>
      </c>
      <c r="F47" s="438">
        <v>1727.1552400000012</v>
      </c>
      <c r="G47" s="438">
        <f>SUM(B47:F47)</f>
        <v>47679.773039999978</v>
      </c>
    </row>
    <row r="48" spans="1:13" ht="22.5">
      <c r="A48" s="439" t="s">
        <v>451</v>
      </c>
      <c r="B48" s="438">
        <v>9647.1923800000041</v>
      </c>
      <c r="C48" s="438">
        <v>2632.2913799999983</v>
      </c>
      <c r="D48" s="438">
        <v>1294.7078399999998</v>
      </c>
      <c r="E48" s="438">
        <v>104476.33065</v>
      </c>
      <c r="F48" s="438">
        <v>6240.1010700000006</v>
      </c>
      <c r="G48" s="438">
        <f>SUM(B48:F48)</f>
        <v>124290.62332000001</v>
      </c>
    </row>
    <row r="49" spans="1:13" ht="21.75">
      <c r="A49" s="574" t="s">
        <v>452</v>
      </c>
      <c r="B49" s="579">
        <f>B47-B48</f>
        <v>1996.2882499999887</v>
      </c>
      <c r="C49" s="579">
        <f t="shared" ref="C49:D49" si="0">C47-C48</f>
        <v>-1519.8219899999981</v>
      </c>
      <c r="D49" s="579">
        <f t="shared" si="0"/>
        <v>6.7964400000007572</v>
      </c>
      <c r="E49" s="579">
        <f>E47-E48</f>
        <v>-72581.167150000023</v>
      </c>
      <c r="F49" s="579">
        <f>F47-F48</f>
        <v>-4512.9458299999997</v>
      </c>
      <c r="G49" s="579">
        <f>G47-G48</f>
        <v>-76610.850280000042</v>
      </c>
    </row>
    <row r="50" spans="1:13" ht="12.75" customHeight="1">
      <c r="A50" s="21" t="s">
        <v>395</v>
      </c>
    </row>
    <row r="51" spans="1:13" ht="12.75" customHeight="1">
      <c r="A51" s="39" t="s">
        <v>446</v>
      </c>
    </row>
    <row r="52" spans="1:13" ht="12.75" customHeight="1"/>
    <row r="53" spans="1:13" ht="12.75" customHeight="1">
      <c r="A53" s="611" t="s">
        <v>81</v>
      </c>
    </row>
    <row r="54" spans="1:13" ht="12.75" customHeight="1"/>
    <row r="55" spans="1:13" ht="12.75" customHeight="1"/>
    <row r="56" spans="1:13" ht="12.75" customHeight="1">
      <c r="M56" s="34" t="s">
        <v>1079</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713</v>
      </c>
      <c r="F1" s="270" t="s">
        <v>222</v>
      </c>
      <c r="G1" s="158" t="s">
        <v>1506</v>
      </c>
    </row>
    <row r="2" spans="1:8">
      <c r="A2" s="529" t="s">
        <v>714</v>
      </c>
      <c r="F2" s="530" t="s">
        <v>223</v>
      </c>
      <c r="G2" s="531" t="s">
        <v>1507</v>
      </c>
    </row>
    <row r="3" spans="1:8" ht="12.75" customHeight="1"/>
    <row r="4" spans="1:8" ht="12.75" customHeight="1">
      <c r="C4" s="186"/>
      <c r="G4" s="157" t="s">
        <v>1544</v>
      </c>
    </row>
    <row r="5" spans="1:8" ht="22.5" customHeight="1">
      <c r="A5" s="561" t="s">
        <v>400</v>
      </c>
      <c r="B5" s="561" t="s">
        <v>401</v>
      </c>
      <c r="C5" s="561" t="s">
        <v>391</v>
      </c>
      <c r="D5" s="561" t="s">
        <v>402</v>
      </c>
      <c r="E5" s="561"/>
      <c r="F5" s="561" t="s">
        <v>403</v>
      </c>
      <c r="G5" s="561" t="s">
        <v>404</v>
      </c>
    </row>
    <row r="6" spans="1:8" ht="12.75" customHeight="1">
      <c r="A6" s="112" t="s">
        <v>78</v>
      </c>
      <c r="B6" s="189">
        <v>47572962490</v>
      </c>
      <c r="C6" s="276" t="s">
        <v>148</v>
      </c>
      <c r="D6" s="112" t="s">
        <v>77</v>
      </c>
      <c r="E6" s="112"/>
      <c r="F6" s="114">
        <v>1392920.9463136238</v>
      </c>
      <c r="G6" s="115">
        <v>17.011502653794487</v>
      </c>
      <c r="H6" s="285"/>
    </row>
    <row r="7" spans="1:8" ht="12.75" customHeight="1">
      <c r="A7" s="112" t="s">
        <v>1025</v>
      </c>
      <c r="B7" s="189">
        <v>93273216321</v>
      </c>
      <c r="C7" s="276" t="s">
        <v>150</v>
      </c>
      <c r="D7" s="112" t="s">
        <v>103</v>
      </c>
      <c r="E7" s="112"/>
      <c r="F7" s="114">
        <v>227587275.56838542</v>
      </c>
      <c r="G7" s="115">
        <v>103.47835156705902</v>
      </c>
      <c r="H7" s="285"/>
    </row>
    <row r="8" spans="1:8" ht="12.75" customHeight="1">
      <c r="A8" s="112" t="s">
        <v>1034</v>
      </c>
      <c r="B8" s="189">
        <v>97433886648</v>
      </c>
      <c r="C8" s="276" t="s">
        <v>151</v>
      </c>
      <c r="D8" s="112" t="s">
        <v>103</v>
      </c>
      <c r="E8" s="112"/>
      <c r="F8" s="114">
        <v>3681040.5999070937</v>
      </c>
      <c r="G8" s="115">
        <v>88.790909122722752</v>
      </c>
      <c r="H8" s="285"/>
    </row>
    <row r="9" spans="1:8" ht="12.75" customHeight="1">
      <c r="A9" s="112" t="s">
        <v>1026</v>
      </c>
      <c r="B9" s="189">
        <v>48815690681</v>
      </c>
      <c r="C9" s="276" t="s">
        <v>153</v>
      </c>
      <c r="D9" s="112" t="s">
        <v>1027</v>
      </c>
      <c r="E9" s="112"/>
      <c r="F9" s="114">
        <v>244356.19616431082</v>
      </c>
      <c r="G9" s="115">
        <v>68.971381275957341</v>
      </c>
      <c r="H9" s="285"/>
    </row>
    <row r="10" spans="1:8" ht="12.75" customHeight="1">
      <c r="A10" s="112" t="s">
        <v>824</v>
      </c>
      <c r="B10" s="189" t="s">
        <v>826</v>
      </c>
      <c r="C10" s="276" t="s">
        <v>827</v>
      </c>
      <c r="D10" s="133" t="s">
        <v>825</v>
      </c>
      <c r="E10" s="133"/>
      <c r="F10" s="116">
        <v>19950429.34501294</v>
      </c>
      <c r="G10" s="115">
        <v>18.128514512149195</v>
      </c>
      <c r="H10" s="285"/>
    </row>
    <row r="11" spans="1:8" ht="12.75" customHeight="1">
      <c r="A11" s="112" t="s">
        <v>1553</v>
      </c>
      <c r="B11" s="189" t="s">
        <v>1612</v>
      </c>
      <c r="C11" s="276" t="s">
        <v>1613</v>
      </c>
      <c r="D11" s="133" t="s">
        <v>174</v>
      </c>
      <c r="E11" s="133"/>
      <c r="F11" s="116">
        <v>1991243.757382706</v>
      </c>
      <c r="G11" s="115">
        <v>100.23436553849841</v>
      </c>
      <c r="H11" s="285"/>
    </row>
    <row r="12" spans="1:8" s="261" customFormat="1" ht="12.75" customHeight="1">
      <c r="A12" s="112" t="s">
        <v>137</v>
      </c>
      <c r="B12" s="189">
        <v>57255663752</v>
      </c>
      <c r="C12" s="276" t="s">
        <v>149</v>
      </c>
      <c r="D12" s="133" t="s">
        <v>174</v>
      </c>
      <c r="E12" s="133"/>
      <c r="F12" s="116">
        <v>773319.11208441167</v>
      </c>
      <c r="G12" s="115">
        <v>14.035850951455833</v>
      </c>
      <c r="H12" s="285"/>
    </row>
    <row r="13" spans="1:8" ht="12.75" customHeight="1">
      <c r="A13" s="112" t="s">
        <v>175</v>
      </c>
      <c r="B13" s="189">
        <v>13264226136</v>
      </c>
      <c r="C13" s="276" t="s">
        <v>152</v>
      </c>
      <c r="D13" s="133" t="s">
        <v>112</v>
      </c>
      <c r="E13" s="133"/>
      <c r="F13" s="116">
        <v>4985515.8006503414</v>
      </c>
      <c r="G13" s="115">
        <v>0.99710316013006828</v>
      </c>
    </row>
    <row r="14" spans="1:8" ht="12.75" customHeight="1">
      <c r="A14" s="112" t="s">
        <v>1359</v>
      </c>
      <c r="B14" s="189" t="s">
        <v>198</v>
      </c>
      <c r="C14" s="277" t="s">
        <v>199</v>
      </c>
      <c r="D14" s="112" t="s">
        <v>112</v>
      </c>
      <c r="E14" s="112"/>
      <c r="F14" s="114">
        <v>10857016.304997012</v>
      </c>
      <c r="G14" s="115">
        <v>1.0215316377594721</v>
      </c>
      <c r="H14" s="285"/>
    </row>
    <row r="15" spans="1:8" ht="12.75" customHeight="1">
      <c r="A15" s="112" t="s">
        <v>842</v>
      </c>
      <c r="B15" s="189">
        <v>75398635234</v>
      </c>
      <c r="C15" s="276" t="s">
        <v>828</v>
      </c>
      <c r="D15" s="112" t="s">
        <v>877</v>
      </c>
      <c r="E15" s="112"/>
      <c r="F15" s="117">
        <v>6744232.0737938816</v>
      </c>
      <c r="G15" s="118">
        <v>782.21978120913639</v>
      </c>
      <c r="H15" s="285"/>
    </row>
    <row r="16" spans="1:8" ht="18.75" customHeight="1">
      <c r="A16" s="567" t="s">
        <v>405</v>
      </c>
      <c r="B16" s="581"/>
      <c r="C16" s="582"/>
      <c r="D16" s="568"/>
      <c r="E16" s="568"/>
      <c r="F16" s="570">
        <f>SUM(F6:F15)</f>
        <v>278207349.70469177</v>
      </c>
      <c r="G16" s="583"/>
    </row>
    <row r="17" spans="1:7" s="261" customFormat="1">
      <c r="A17" s="272" t="s">
        <v>1554</v>
      </c>
    </row>
    <row r="18" spans="1:7" ht="12.75" customHeight="1">
      <c r="A18" s="21" t="s">
        <v>387</v>
      </c>
    </row>
    <row r="19" spans="1:7" ht="12.75" customHeight="1">
      <c r="A19" s="45" t="s">
        <v>406</v>
      </c>
    </row>
    <row r="20" spans="1:7" ht="12.75" customHeight="1">
      <c r="A20" s="272"/>
    </row>
    <row r="21" spans="1:7" ht="12.75" customHeight="1">
      <c r="A21" s="139" t="s">
        <v>715</v>
      </c>
      <c r="G21" s="158" t="s">
        <v>1454</v>
      </c>
    </row>
    <row r="22" spans="1:7" ht="12.75" customHeight="1">
      <c r="A22" s="529" t="s">
        <v>716</v>
      </c>
      <c r="G22" s="531" t="s">
        <v>1455</v>
      </c>
    </row>
    <row r="23" spans="1:7" ht="12.75" customHeight="1">
      <c r="A23" s="53"/>
    </row>
    <row r="24" spans="1:7" ht="12.75" customHeight="1">
      <c r="A24" s="53"/>
      <c r="G24" s="987" t="s">
        <v>1544</v>
      </c>
    </row>
    <row r="25" spans="1:7" ht="21.75">
      <c r="A25" s="561" t="s">
        <v>407</v>
      </c>
      <c r="B25" s="561" t="s">
        <v>401</v>
      </c>
      <c r="C25" s="561" t="s">
        <v>391</v>
      </c>
      <c r="D25" s="561" t="s">
        <v>402</v>
      </c>
      <c r="E25" s="561" t="s">
        <v>408</v>
      </c>
      <c r="F25" s="561" t="s">
        <v>403</v>
      </c>
      <c r="G25" s="561" t="s">
        <v>404</v>
      </c>
    </row>
    <row r="26" spans="1:7">
      <c r="A26" s="112" t="s">
        <v>202</v>
      </c>
      <c r="B26" s="189" t="s">
        <v>208</v>
      </c>
      <c r="C26" s="276" t="s">
        <v>209</v>
      </c>
      <c r="D26" s="112" t="s">
        <v>77</v>
      </c>
      <c r="E26" s="113"/>
      <c r="F26" s="116">
        <v>648943.27825336775</v>
      </c>
      <c r="G26" s="115">
        <v>10.636936770140411</v>
      </c>
    </row>
    <row r="27" spans="1:7">
      <c r="A27" s="112" t="s">
        <v>203</v>
      </c>
      <c r="B27" s="189" t="s">
        <v>210</v>
      </c>
      <c r="C27" s="276" t="s">
        <v>211</v>
      </c>
      <c r="D27" s="112" t="s">
        <v>206</v>
      </c>
      <c r="E27" s="113"/>
      <c r="F27" s="116">
        <v>43482749.286827259</v>
      </c>
      <c r="G27" s="115">
        <v>114.95188623911486</v>
      </c>
    </row>
    <row r="28" spans="1:7">
      <c r="A28" s="112" t="s">
        <v>204</v>
      </c>
      <c r="B28" s="189" t="s">
        <v>212</v>
      </c>
      <c r="C28" s="276" t="s">
        <v>213</v>
      </c>
      <c r="D28" s="112" t="s">
        <v>206</v>
      </c>
      <c r="E28" s="113"/>
      <c r="F28" s="116">
        <v>694639.74833101057</v>
      </c>
      <c r="G28" s="115">
        <v>113.62860264642174</v>
      </c>
    </row>
    <row r="29" spans="1:7">
      <c r="A29" s="112" t="s">
        <v>1163</v>
      </c>
      <c r="B29" s="189" t="s">
        <v>1352</v>
      </c>
      <c r="C29" s="276" t="s">
        <v>1353</v>
      </c>
      <c r="D29" s="112" t="s">
        <v>206</v>
      </c>
      <c r="E29" s="113"/>
      <c r="F29" s="116">
        <v>372768.81603291526</v>
      </c>
      <c r="G29" s="115">
        <v>118.11752695864072</v>
      </c>
    </row>
    <row r="30" spans="1:7" s="261" customFormat="1">
      <c r="A30" s="112" t="s">
        <v>205</v>
      </c>
      <c r="B30" s="189" t="s">
        <v>214</v>
      </c>
      <c r="C30" s="276" t="s">
        <v>215</v>
      </c>
      <c r="D30" s="112" t="s">
        <v>206</v>
      </c>
      <c r="E30" s="113"/>
      <c r="F30" s="116">
        <v>771258.03975048114</v>
      </c>
      <c r="G30" s="115">
        <v>19.158041880652153</v>
      </c>
    </row>
    <row r="31" spans="1:7" s="261" customFormat="1">
      <c r="A31" s="112" t="s">
        <v>1363</v>
      </c>
      <c r="B31" s="189" t="s">
        <v>1436</v>
      </c>
      <c r="C31" s="276" t="s">
        <v>1437</v>
      </c>
      <c r="D31" s="112" t="s">
        <v>1364</v>
      </c>
      <c r="E31" s="113"/>
      <c r="F31" s="116" t="s">
        <v>139</v>
      </c>
      <c r="G31" s="115" t="s">
        <v>139</v>
      </c>
    </row>
    <row r="32" spans="1:7" s="261" customFormat="1">
      <c r="A32" s="112" t="s">
        <v>1484</v>
      </c>
      <c r="B32" s="189" t="s">
        <v>1488</v>
      </c>
      <c r="C32" s="276" t="s">
        <v>1489</v>
      </c>
      <c r="D32" s="112" t="s">
        <v>1440</v>
      </c>
      <c r="E32" s="113"/>
      <c r="F32" s="116">
        <v>5645.0169221580718</v>
      </c>
      <c r="G32" s="115">
        <v>125.7188876675168</v>
      </c>
    </row>
    <row r="33" spans="1:10" s="261" customFormat="1">
      <c r="A33" s="112" t="s">
        <v>1485</v>
      </c>
      <c r="B33" s="189" t="s">
        <v>1490</v>
      </c>
      <c r="C33" s="276" t="s">
        <v>1491</v>
      </c>
      <c r="D33" s="112" t="s">
        <v>1440</v>
      </c>
      <c r="E33" s="113"/>
      <c r="F33" s="116">
        <v>5645.0169221580718</v>
      </c>
      <c r="G33" s="115">
        <v>125.7188876675168</v>
      </c>
      <c r="H33"/>
      <c r="I33"/>
      <c r="J33"/>
    </row>
    <row r="34" spans="1:10" ht="12.75" customHeight="1">
      <c r="A34" s="112" t="s">
        <v>177</v>
      </c>
      <c r="B34" s="189" t="s">
        <v>178</v>
      </c>
      <c r="C34" s="276" t="s">
        <v>179</v>
      </c>
      <c r="D34" s="112" t="s">
        <v>174</v>
      </c>
      <c r="E34" s="113" t="s">
        <v>114</v>
      </c>
      <c r="F34" s="116">
        <v>2133721.9863162781</v>
      </c>
      <c r="G34" s="115">
        <v>21.119583250381574</v>
      </c>
    </row>
    <row r="35" spans="1:10" ht="12.75" customHeight="1">
      <c r="A35" s="112"/>
      <c r="B35" s="189"/>
      <c r="C35" s="276"/>
      <c r="D35" s="112"/>
      <c r="E35" s="113" t="s">
        <v>115</v>
      </c>
      <c r="F35" s="116">
        <v>3685620.0111619881</v>
      </c>
      <c r="G35" s="115">
        <v>19.905965890238239</v>
      </c>
    </row>
    <row r="36" spans="1:10" ht="12.75" customHeight="1">
      <c r="A36" s="133" t="s">
        <v>1347</v>
      </c>
      <c r="B36" s="189" t="s">
        <v>200</v>
      </c>
      <c r="C36" s="276" t="s">
        <v>201</v>
      </c>
      <c r="D36" s="133" t="s">
        <v>112</v>
      </c>
      <c r="E36" s="133"/>
      <c r="F36" s="116">
        <v>5655328.7915588291</v>
      </c>
      <c r="G36" s="115">
        <v>0.96585011681081834</v>
      </c>
    </row>
    <row r="37" spans="1:10" ht="12.75" customHeight="1">
      <c r="A37" s="112" t="s">
        <v>176</v>
      </c>
      <c r="B37" s="189" t="s">
        <v>170</v>
      </c>
      <c r="C37" s="276" t="s">
        <v>154</v>
      </c>
      <c r="D37" s="112" t="s">
        <v>112</v>
      </c>
      <c r="E37" s="112"/>
      <c r="F37" s="116">
        <v>4230243.3711593337</v>
      </c>
      <c r="G37" s="115">
        <v>0.17912977846828521</v>
      </c>
    </row>
    <row r="38" spans="1:10" ht="12.75" customHeight="1">
      <c r="A38" s="112" t="s">
        <v>180</v>
      </c>
      <c r="B38" s="189" t="s">
        <v>181</v>
      </c>
      <c r="C38" s="276" t="s">
        <v>182</v>
      </c>
      <c r="D38" s="112" t="s">
        <v>112</v>
      </c>
      <c r="E38" s="112"/>
      <c r="F38" s="116">
        <v>26462365.97783529</v>
      </c>
      <c r="G38" s="115">
        <v>1.0849623079255735</v>
      </c>
      <c r="H38" s="283"/>
    </row>
    <row r="39" spans="1:10" ht="12.75" customHeight="1">
      <c r="A39" s="112" t="s">
        <v>878</v>
      </c>
      <c r="B39" s="189" t="s">
        <v>880</v>
      </c>
      <c r="C39" s="276" t="s">
        <v>881</v>
      </c>
      <c r="D39" s="112" t="s">
        <v>877</v>
      </c>
      <c r="E39" s="112"/>
      <c r="F39" s="116">
        <v>48074017.608334988</v>
      </c>
      <c r="G39" s="115">
        <v>19.395122304869851</v>
      </c>
      <c r="H39" s="283"/>
    </row>
    <row r="40" spans="1:10" ht="12.75" customHeight="1">
      <c r="A40" s="112" t="s">
        <v>876</v>
      </c>
      <c r="B40" s="189" t="s">
        <v>882</v>
      </c>
      <c r="C40" s="276" t="s">
        <v>883</v>
      </c>
      <c r="D40" s="112" t="s">
        <v>877</v>
      </c>
      <c r="E40" s="112"/>
      <c r="F40" s="114">
        <v>47310.467847899657</v>
      </c>
      <c r="G40" s="115">
        <v>11.827616961974915</v>
      </c>
      <c r="H40" s="282"/>
    </row>
    <row r="41" spans="1:10" ht="12.75" customHeight="1">
      <c r="A41" s="112" t="s">
        <v>879</v>
      </c>
      <c r="B41" s="189" t="s">
        <v>884</v>
      </c>
      <c r="C41" s="276" t="s">
        <v>885</v>
      </c>
      <c r="D41" s="112" t="s">
        <v>877</v>
      </c>
      <c r="E41" s="112"/>
      <c r="F41" s="114">
        <v>395246.8697325635</v>
      </c>
      <c r="G41" s="115">
        <v>12.189119585658167</v>
      </c>
      <c r="H41" s="282"/>
      <c r="I41" s="261"/>
      <c r="J41" s="261"/>
    </row>
    <row r="42" spans="1:10" s="261" customFormat="1" ht="12.75" customHeight="1">
      <c r="A42" s="112" t="s">
        <v>207</v>
      </c>
      <c r="B42" s="189" t="s">
        <v>217</v>
      </c>
      <c r="C42" s="276" t="s">
        <v>216</v>
      </c>
      <c r="D42" s="112" t="s">
        <v>225</v>
      </c>
      <c r="E42" s="112"/>
      <c r="F42" s="114">
        <v>1113040.9556042205</v>
      </c>
      <c r="G42" s="115">
        <v>134.88958543644318</v>
      </c>
      <c r="H42" s="282"/>
    </row>
    <row r="43" spans="1:10" s="261" customFormat="1" ht="12.75" customHeight="1">
      <c r="A43" s="112" t="s">
        <v>224</v>
      </c>
      <c r="B43" s="189">
        <v>34988643147</v>
      </c>
      <c r="C43" s="276" t="s">
        <v>155</v>
      </c>
      <c r="D43" s="133" t="s">
        <v>225</v>
      </c>
      <c r="E43" s="112"/>
      <c r="F43" s="114">
        <v>6746722.7460349062</v>
      </c>
      <c r="G43" s="115">
        <v>275.90891127999294</v>
      </c>
      <c r="H43" s="282"/>
    </row>
    <row r="44" spans="1:10" s="261" customFormat="1" ht="12.75" customHeight="1">
      <c r="A44" s="112" t="s">
        <v>1033</v>
      </c>
      <c r="B44" s="189" t="s">
        <v>1158</v>
      </c>
      <c r="C44" s="276" t="s">
        <v>1157</v>
      </c>
      <c r="D44" s="133" t="s">
        <v>1164</v>
      </c>
      <c r="E44" s="112"/>
      <c r="F44" s="114">
        <v>216388.99064304199</v>
      </c>
      <c r="G44" s="115">
        <v>214.70672054621826</v>
      </c>
      <c r="H44" s="271"/>
      <c r="I44"/>
      <c r="J44"/>
    </row>
    <row r="45" spans="1:10" ht="18.75" customHeight="1">
      <c r="A45" s="567" t="s">
        <v>409</v>
      </c>
      <c r="B45" s="581"/>
      <c r="C45" s="582"/>
      <c r="D45" s="568"/>
      <c r="E45" s="568"/>
      <c r="F45" s="570">
        <f>SUM(F26:F44)</f>
        <v>144741656.97926873</v>
      </c>
      <c r="G45" s="583"/>
    </row>
    <row r="46" spans="1:10" ht="12.75" customHeight="1">
      <c r="A46" s="21" t="s">
        <v>387</v>
      </c>
    </row>
    <row r="47" spans="1:10" ht="12.75" customHeight="1">
      <c r="A47" s="45" t="s">
        <v>410</v>
      </c>
    </row>
    <row r="48" spans="1:10" ht="12.75" customHeight="1">
      <c r="A48" s="272" t="s">
        <v>411</v>
      </c>
    </row>
    <row r="49" spans="1:7" ht="12.75" customHeight="1">
      <c r="A49" s="272"/>
    </row>
    <row r="50" spans="1:7" s="261" customFormat="1" ht="12.75" customHeight="1">
      <c r="A50" s="272"/>
      <c r="C50" s="272"/>
    </row>
    <row r="51" spans="1:7" ht="12.75" customHeight="1">
      <c r="A51" s="139" t="s">
        <v>717</v>
      </c>
      <c r="G51" s="158" t="s">
        <v>1506</v>
      </c>
    </row>
    <row r="52" spans="1:7" ht="12.75" customHeight="1">
      <c r="A52" s="529" t="s">
        <v>820</v>
      </c>
      <c r="G52" s="531" t="s">
        <v>1507</v>
      </c>
    </row>
    <row r="53" spans="1:7" ht="12.75" customHeight="1">
      <c r="A53" s="68"/>
    </row>
    <row r="54" spans="1:7" ht="12.75" customHeight="1">
      <c r="A54" s="45"/>
      <c r="G54" s="987" t="s">
        <v>1544</v>
      </c>
    </row>
    <row r="55" spans="1:7" ht="47.25" customHeight="1">
      <c r="A55" s="584" t="s">
        <v>412</v>
      </c>
      <c r="B55" s="561" t="s">
        <v>390</v>
      </c>
      <c r="C55" s="561" t="s">
        <v>391</v>
      </c>
      <c r="D55" s="584" t="s">
        <v>392</v>
      </c>
      <c r="E55" s="584"/>
      <c r="F55" s="584" t="s">
        <v>393</v>
      </c>
      <c r="G55" s="584" t="s">
        <v>394</v>
      </c>
    </row>
    <row r="56" spans="1:7">
      <c r="A56" s="119" t="s">
        <v>147</v>
      </c>
      <c r="B56" s="112">
        <v>8269700991</v>
      </c>
      <c r="C56" s="276" t="s">
        <v>160</v>
      </c>
      <c r="D56" s="119" t="s">
        <v>825</v>
      </c>
      <c r="E56" s="119"/>
      <c r="F56" s="120">
        <v>200562991.28143871</v>
      </c>
      <c r="G56" s="115">
        <v>52.155230562009656</v>
      </c>
    </row>
    <row r="57" spans="1:7">
      <c r="A57" s="21" t="s">
        <v>307</v>
      </c>
      <c r="G57" s="220"/>
    </row>
    <row r="58" spans="1:7">
      <c r="A58" s="154" t="s">
        <v>413</v>
      </c>
    </row>
    <row r="59" spans="1:7" ht="12.75" customHeight="1">
      <c r="A59" s="160" t="s">
        <v>107</v>
      </c>
      <c r="B59" s="181"/>
      <c r="C59" s="181"/>
      <c r="D59" s="181"/>
      <c r="E59" s="219"/>
      <c r="F59" s="181"/>
      <c r="G59" s="181"/>
    </row>
    <row r="60" spans="1:7" ht="21.75" customHeight="1">
      <c r="A60" s="1223" t="s">
        <v>108</v>
      </c>
      <c r="B60" s="1223"/>
      <c r="C60" s="1223"/>
      <c r="D60" s="1223"/>
      <c r="E60" s="1223"/>
      <c r="F60" s="1223"/>
      <c r="G60" s="1223"/>
    </row>
    <row r="61" spans="1:7" ht="12.75" customHeight="1">
      <c r="A61" s="53"/>
    </row>
    <row r="62" spans="1:7" ht="12.75" customHeight="1">
      <c r="A62" s="145" t="s">
        <v>718</v>
      </c>
      <c r="F62" s="146"/>
      <c r="G62" s="158" t="s">
        <v>1454</v>
      </c>
    </row>
    <row r="63" spans="1:7" ht="12.75" customHeight="1">
      <c r="A63" s="532" t="s">
        <v>1478</v>
      </c>
      <c r="F63" s="54"/>
      <c r="G63" s="531" t="s">
        <v>1455</v>
      </c>
    </row>
    <row r="64" spans="1:7" ht="12.75" customHeight="1"/>
    <row r="65" spans="1:7" ht="12.75" customHeight="1">
      <c r="G65" s="987" t="s">
        <v>1544</v>
      </c>
    </row>
    <row r="66" spans="1:7" ht="35.25" customHeight="1">
      <c r="A66" s="584" t="s">
        <v>816</v>
      </c>
      <c r="B66" s="561" t="s">
        <v>401</v>
      </c>
      <c r="C66" s="561" t="s">
        <v>391</v>
      </c>
      <c r="D66" s="584" t="s">
        <v>392</v>
      </c>
      <c r="E66" s="584"/>
      <c r="F66" s="584" t="s">
        <v>393</v>
      </c>
      <c r="G66" s="561" t="s">
        <v>404</v>
      </c>
    </row>
    <row r="67" spans="1:7" s="261" customFormat="1">
      <c r="A67" s="123" t="s">
        <v>1482</v>
      </c>
      <c r="B67" s="189" t="s">
        <v>1486</v>
      </c>
      <c r="C67" s="278" t="s">
        <v>1487</v>
      </c>
      <c r="D67" s="123" t="s">
        <v>1483</v>
      </c>
      <c r="E67" s="123"/>
      <c r="F67" s="124">
        <v>36031.460614506599</v>
      </c>
      <c r="G67" s="125">
        <v>6.3454217533614153E-3</v>
      </c>
    </row>
    <row r="68" spans="1:7" ht="12.75" customHeight="1">
      <c r="A68" s="123" t="s">
        <v>1365</v>
      </c>
      <c r="B68" s="189" t="s">
        <v>1479</v>
      </c>
      <c r="C68" s="278" t="s">
        <v>1480</v>
      </c>
      <c r="D68" s="123" t="s">
        <v>1366</v>
      </c>
      <c r="E68" s="123"/>
      <c r="F68" s="124">
        <v>8856564.6904240493</v>
      </c>
      <c r="G68" s="125">
        <v>69.331128658614261</v>
      </c>
    </row>
    <row r="69" spans="1:7" s="261" customFormat="1" ht="12.75" customHeight="1">
      <c r="A69" s="567" t="s">
        <v>409</v>
      </c>
      <c r="B69" s="581"/>
      <c r="C69" s="582"/>
      <c r="D69" s="581"/>
      <c r="E69" s="581"/>
      <c r="F69" s="585">
        <f>SUM(F65:F68)</f>
        <v>8892596.1510385554</v>
      </c>
      <c r="G69" s="586"/>
    </row>
    <row r="70" spans="1:7" ht="12.75" customHeight="1">
      <c r="A70" s="40" t="s">
        <v>414</v>
      </c>
    </row>
    <row r="71" spans="1:7" ht="12.75" customHeight="1">
      <c r="A71" s="45" t="s">
        <v>410</v>
      </c>
    </row>
    <row r="72" spans="1:7" ht="12.75" customHeight="1"/>
    <row r="73" spans="1:7" ht="12.75" customHeight="1">
      <c r="A73" s="145" t="s">
        <v>818</v>
      </c>
      <c r="F73" s="146"/>
      <c r="G73" s="158" t="s">
        <v>1454</v>
      </c>
    </row>
    <row r="74" spans="1:7" ht="12.75" customHeight="1">
      <c r="A74" s="532" t="s">
        <v>819</v>
      </c>
      <c r="F74" s="54"/>
      <c r="G74" s="531" t="s">
        <v>1455</v>
      </c>
    </row>
    <row r="75" spans="1:7" ht="12.75" customHeight="1">
      <c r="A75" s="159"/>
    </row>
    <row r="76" spans="1:7" ht="12.75" customHeight="1">
      <c r="G76" s="987" t="s">
        <v>1544</v>
      </c>
    </row>
    <row r="77" spans="1:7" ht="21.75">
      <c r="A77" s="584" t="s">
        <v>415</v>
      </c>
      <c r="B77" s="561" t="s">
        <v>401</v>
      </c>
      <c r="C77" s="561" t="s">
        <v>391</v>
      </c>
      <c r="D77" s="584" t="s">
        <v>392</v>
      </c>
      <c r="E77" s="584"/>
      <c r="F77" s="584" t="s">
        <v>393</v>
      </c>
      <c r="G77" s="561" t="s">
        <v>404</v>
      </c>
    </row>
    <row r="78" spans="1:7" ht="12.75" customHeight="1">
      <c r="A78" s="123" t="s">
        <v>1368</v>
      </c>
      <c r="B78" s="189">
        <v>61196386099</v>
      </c>
      <c r="C78" s="278" t="s">
        <v>157</v>
      </c>
      <c r="D78" s="123"/>
      <c r="E78" s="123"/>
      <c r="F78" s="965" t="s">
        <v>139</v>
      </c>
      <c r="G78" s="966" t="s">
        <v>139</v>
      </c>
    </row>
    <row r="79" spans="1:7" ht="12.75" customHeight="1">
      <c r="A79" s="279" t="s">
        <v>845</v>
      </c>
      <c r="B79" s="189">
        <v>37735093339</v>
      </c>
      <c r="C79" s="278" t="s">
        <v>156</v>
      </c>
      <c r="D79" s="123" t="s">
        <v>1366</v>
      </c>
      <c r="E79" s="123"/>
      <c r="F79" s="771">
        <v>3832821.5143672437</v>
      </c>
      <c r="G79" s="772">
        <v>0.24898101678589835</v>
      </c>
    </row>
    <row r="80" spans="1:7" ht="18.75" customHeight="1">
      <c r="A80" s="567" t="s">
        <v>409</v>
      </c>
      <c r="B80" s="581"/>
      <c r="C80" s="582"/>
      <c r="D80" s="581"/>
      <c r="E80" s="581"/>
      <c r="F80" s="585">
        <f>SUM(F78:F79)</f>
        <v>3832821.5143672437</v>
      </c>
      <c r="G80" s="586"/>
    </row>
    <row r="81" spans="1:7" s="261" customFormat="1">
      <c r="A81" s="272" t="s">
        <v>1367</v>
      </c>
    </row>
    <row r="82" spans="1:7" ht="12.75" customHeight="1">
      <c r="A82" s="40" t="s">
        <v>414</v>
      </c>
    </row>
    <row r="83" spans="1:7" ht="12.75" customHeight="1">
      <c r="A83" s="45" t="s">
        <v>410</v>
      </c>
      <c r="F83" s="44"/>
    </row>
    <row r="84" spans="1:7" ht="12.75" customHeight="1">
      <c r="A84" s="528" t="s">
        <v>167</v>
      </c>
      <c r="D84" s="44"/>
    </row>
    <row r="85" spans="1:7">
      <c r="A85" s="160" t="s">
        <v>106</v>
      </c>
    </row>
    <row r="86" spans="1:7" ht="21" customHeight="1">
      <c r="A86" s="1224" t="s">
        <v>105</v>
      </c>
      <c r="B86" s="1224"/>
      <c r="C86" s="1224"/>
      <c r="D86" s="1224"/>
      <c r="E86" s="1224"/>
      <c r="F86" s="1224"/>
      <c r="G86" s="1224"/>
    </row>
    <row r="87" spans="1:7" ht="12.75" customHeight="1">
      <c r="A87" s="161"/>
      <c r="D87" s="44"/>
    </row>
    <row r="88" spans="1:7" ht="12.75" customHeight="1">
      <c r="A88" s="611" t="s">
        <v>81</v>
      </c>
      <c r="D88" s="44"/>
    </row>
    <row r="89" spans="1:7" ht="12.75" customHeight="1">
      <c r="D89" s="44"/>
      <c r="G89" s="34" t="s">
        <v>811</v>
      </c>
    </row>
    <row r="90" spans="1:7" ht="12.75" customHeight="1">
      <c r="D90" s="44"/>
    </row>
    <row r="91" spans="1:7" ht="12.75" customHeight="1">
      <c r="A91" s="162"/>
      <c r="F91" s="132"/>
    </row>
    <row r="92" spans="1:7" ht="12.75" customHeight="1">
      <c r="A92" s="160"/>
      <c r="D92" s="44"/>
    </row>
    <row r="93" spans="1:7" ht="12.75" customHeight="1">
      <c r="A93" s="160"/>
    </row>
    <row r="94" spans="1:7" ht="12.75" customHeight="1">
      <c r="A94" s="160"/>
    </row>
    <row r="95" spans="1:7" ht="12.75" customHeight="1">
      <c r="A95" s="161"/>
      <c r="F95" s="44"/>
    </row>
    <row r="96" spans="1:7" ht="12.75" customHeight="1">
      <c r="A96" s="161"/>
    </row>
    <row r="97" spans="1:1" ht="12.75" customHeight="1">
      <c r="A97" s="161"/>
    </row>
    <row r="98" spans="1:1" ht="12.75" customHeight="1">
      <c r="A98" s="161"/>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B11 B26:B33 B34:B44 B68:C68 B67 B1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720</v>
      </c>
      <c r="G1" s="143" t="str">
        <f>Naslovnica!A20</f>
        <v>Veljača 2023.</v>
      </c>
      <c r="K1" s="261"/>
    </row>
    <row r="2" spans="1:11" ht="12.75" customHeight="1">
      <c r="A2" s="525" t="s">
        <v>721</v>
      </c>
      <c r="G2" s="526" t="str">
        <f>Naslovnica!A24</f>
        <v>February 2023</v>
      </c>
    </row>
    <row r="3" spans="1:11" ht="12.75" customHeight="1"/>
    <row r="4" spans="1:11" ht="12.75" customHeight="1">
      <c r="G4" s="13" t="s">
        <v>1544</v>
      </c>
    </row>
    <row r="5" spans="1:11" ht="33">
      <c r="A5" s="584" t="s">
        <v>389</v>
      </c>
      <c r="B5" s="561" t="s">
        <v>390</v>
      </c>
      <c r="C5" s="561" t="s">
        <v>391</v>
      </c>
      <c r="D5" s="584" t="s">
        <v>392</v>
      </c>
      <c r="E5" s="584" t="s">
        <v>141</v>
      </c>
      <c r="F5" s="584" t="s">
        <v>393</v>
      </c>
      <c r="G5" s="561" t="s">
        <v>404</v>
      </c>
    </row>
    <row r="6" spans="1:11">
      <c r="A6" s="119" t="s">
        <v>1453</v>
      </c>
      <c r="B6" s="189" t="s">
        <v>1036</v>
      </c>
      <c r="C6" s="113" t="s">
        <v>1041</v>
      </c>
      <c r="D6" s="119" t="s">
        <v>1440</v>
      </c>
      <c r="E6" s="1090"/>
      <c r="F6" s="120">
        <v>61704.73</v>
      </c>
      <c r="G6" s="165">
        <v>15.680245200923126</v>
      </c>
    </row>
    <row r="7" spans="1:11">
      <c r="A7" s="119" t="s">
        <v>1597</v>
      </c>
      <c r="B7" s="189"/>
      <c r="C7" s="113"/>
      <c r="D7" s="119" t="s">
        <v>112</v>
      </c>
      <c r="E7" s="1090" t="s">
        <v>114</v>
      </c>
      <c r="F7" s="120">
        <v>1699846.8635</v>
      </c>
      <c r="G7" s="165">
        <v>98.336500000000001</v>
      </c>
    </row>
    <row r="8" spans="1:11">
      <c r="A8" s="119"/>
      <c r="B8" s="189"/>
      <c r="C8" s="113"/>
      <c r="D8" s="119"/>
      <c r="E8" s="1090" t="s">
        <v>115</v>
      </c>
      <c r="F8" s="120">
        <v>99.589200000000005</v>
      </c>
      <c r="G8" s="165">
        <v>98.330600000000004</v>
      </c>
    </row>
    <row r="9" spans="1:11">
      <c r="A9" s="119"/>
      <c r="B9" s="189"/>
      <c r="C9" s="113"/>
      <c r="D9" s="119"/>
      <c r="E9" s="1090" t="s">
        <v>116</v>
      </c>
      <c r="F9" s="120">
        <v>1392.7475999999999</v>
      </c>
      <c r="G9" s="165">
        <v>98.327299999999994</v>
      </c>
    </row>
    <row r="10" spans="1:11">
      <c r="A10" s="119"/>
      <c r="B10" s="189"/>
      <c r="C10" s="113"/>
      <c r="D10" s="119"/>
      <c r="E10" s="1090" t="s">
        <v>1169</v>
      </c>
      <c r="F10" s="120">
        <v>173634.43969999999</v>
      </c>
      <c r="G10" s="165">
        <v>98.398700000000005</v>
      </c>
    </row>
    <row r="11" spans="1:11">
      <c r="A11" s="119" t="s">
        <v>1052</v>
      </c>
      <c r="B11" s="189" t="s">
        <v>1129</v>
      </c>
      <c r="C11" s="113" t="s">
        <v>1130</v>
      </c>
      <c r="D11" s="119" t="s">
        <v>1037</v>
      </c>
      <c r="E11" s="1090"/>
      <c r="F11" s="120">
        <v>2995440.53</v>
      </c>
      <c r="G11" s="165">
        <v>99.630998105559854</v>
      </c>
    </row>
    <row r="12" spans="1:11">
      <c r="A12" s="567" t="s">
        <v>386</v>
      </c>
      <c r="B12" s="580"/>
      <c r="C12" s="580"/>
      <c r="D12" s="587"/>
      <c r="E12" s="587"/>
      <c r="F12" s="588">
        <f>SUM(F6:F11)</f>
        <v>4932118.8999999994</v>
      </c>
      <c r="G12" s="589"/>
    </row>
    <row r="13" spans="1:11" ht="12.75" customHeight="1">
      <c r="A13" s="21" t="s">
        <v>395</v>
      </c>
    </row>
    <row r="14" spans="1:11" ht="12.75" customHeight="1">
      <c r="A14" s="21"/>
    </row>
    <row r="15" spans="1:11" ht="12.75" customHeight="1">
      <c r="A15" s="141" t="s">
        <v>722</v>
      </c>
      <c r="G15" s="143" t="s">
        <v>1532</v>
      </c>
    </row>
    <row r="16" spans="1:11" ht="12.75" customHeight="1">
      <c r="A16" s="525" t="s">
        <v>723</v>
      </c>
      <c r="G16" s="526" t="s">
        <v>1533</v>
      </c>
    </row>
    <row r="17" spans="1:7" ht="12.75" customHeight="1"/>
    <row r="18" spans="1:7" ht="12.75" customHeight="1">
      <c r="G18" s="13" t="s">
        <v>1544</v>
      </c>
    </row>
    <row r="19" spans="1:7" ht="54.75">
      <c r="A19" s="584" t="s">
        <v>396</v>
      </c>
      <c r="B19" s="561" t="s">
        <v>390</v>
      </c>
      <c r="C19" s="561" t="s">
        <v>391</v>
      </c>
      <c r="D19" s="584" t="s">
        <v>392</v>
      </c>
      <c r="E19" s="584"/>
      <c r="F19" s="584" t="s">
        <v>393</v>
      </c>
      <c r="G19" s="584" t="s">
        <v>394</v>
      </c>
    </row>
    <row r="20" spans="1:7" ht="12.75" customHeight="1">
      <c r="A20" s="119" t="s">
        <v>138</v>
      </c>
      <c r="B20" s="189">
        <v>75111210338</v>
      </c>
      <c r="C20" s="276" t="s">
        <v>159</v>
      </c>
      <c r="D20" s="274" t="s">
        <v>140</v>
      </c>
      <c r="E20" s="274"/>
      <c r="F20" s="120">
        <v>5478793.0722000003</v>
      </c>
      <c r="G20" s="165">
        <v>10.827654292885374</v>
      </c>
    </row>
    <row r="21" spans="1:7" ht="12.75" customHeight="1">
      <c r="A21" s="119" t="s">
        <v>146</v>
      </c>
      <c r="B21" s="189" t="s">
        <v>169</v>
      </c>
      <c r="C21" s="276" t="s">
        <v>158</v>
      </c>
      <c r="D21" s="119" t="s">
        <v>174</v>
      </c>
      <c r="E21" s="119"/>
      <c r="F21" s="120">
        <v>13350725.720000001</v>
      </c>
      <c r="G21" s="165">
        <v>4.388533277408599</v>
      </c>
    </row>
    <row r="22" spans="1:7">
      <c r="A22" s="567" t="s">
        <v>386</v>
      </c>
      <c r="B22" s="580"/>
      <c r="C22" s="580"/>
      <c r="D22" s="587"/>
      <c r="E22" s="587"/>
      <c r="F22" s="588">
        <f>SUM(F20:F21)</f>
        <v>18829518.792199999</v>
      </c>
      <c r="G22" s="589"/>
    </row>
    <row r="23" spans="1:7" ht="12.75" customHeight="1">
      <c r="A23" s="21" t="s">
        <v>397</v>
      </c>
    </row>
    <row r="24" spans="1:7" ht="12.75" customHeight="1"/>
    <row r="25" spans="1:7" ht="12.75" customHeight="1">
      <c r="A25" s="142" t="s">
        <v>724</v>
      </c>
      <c r="G25" s="143" t="s">
        <v>1532</v>
      </c>
    </row>
    <row r="26" spans="1:7" ht="12.75" customHeight="1">
      <c r="A26" s="523" t="s">
        <v>725</v>
      </c>
      <c r="G26" s="526" t="s">
        <v>1533</v>
      </c>
    </row>
    <row r="27" spans="1:7" ht="12.75" customHeight="1"/>
    <row r="28" spans="1:7" ht="12.75" customHeight="1">
      <c r="G28" s="13" t="s">
        <v>1544</v>
      </c>
    </row>
    <row r="29" spans="1:7" ht="54.75">
      <c r="A29" s="584" t="s">
        <v>396</v>
      </c>
      <c r="B29" s="561" t="s">
        <v>390</v>
      </c>
      <c r="C29" s="561" t="s">
        <v>391</v>
      </c>
      <c r="D29" s="584" t="s">
        <v>392</v>
      </c>
      <c r="E29" s="584"/>
      <c r="F29" s="584" t="s">
        <v>393</v>
      </c>
      <c r="G29" s="584" t="s">
        <v>394</v>
      </c>
    </row>
    <row r="30" spans="1:7" ht="12.75" customHeight="1">
      <c r="A30" s="119" t="s">
        <v>841</v>
      </c>
      <c r="B30" s="189">
        <v>56903349567</v>
      </c>
      <c r="C30" s="276" t="s">
        <v>161</v>
      </c>
      <c r="D30" s="279" t="s">
        <v>895</v>
      </c>
      <c r="E30" s="279"/>
      <c r="F30" s="120" t="s">
        <v>139</v>
      </c>
      <c r="G30" s="165" t="s">
        <v>139</v>
      </c>
    </row>
    <row r="31" spans="1:7" ht="12.75" customHeight="1">
      <c r="A31" s="770" t="s">
        <v>843</v>
      </c>
    </row>
    <row r="32" spans="1:7" ht="12.75" customHeight="1">
      <c r="A32" s="21" t="s">
        <v>395</v>
      </c>
    </row>
    <row r="33" spans="1:7" ht="19.5" customHeight="1">
      <c r="A33" s="1225" t="s">
        <v>107</v>
      </c>
      <c r="B33" s="1225"/>
      <c r="C33" s="1225"/>
      <c r="D33" s="1225"/>
      <c r="E33" s="1089"/>
    </row>
    <row r="34" spans="1:7" ht="21.75" customHeight="1">
      <c r="A34" s="1223" t="s">
        <v>108</v>
      </c>
      <c r="B34" s="1223"/>
      <c r="C34" s="1223"/>
      <c r="D34" s="1223"/>
      <c r="E34" s="1088"/>
      <c r="F34" s="53"/>
      <c r="G34" s="53"/>
    </row>
    <row r="35" spans="1:7" ht="12.75" customHeight="1">
      <c r="A35" s="770"/>
    </row>
    <row r="36" spans="1:7" ht="12.75" customHeight="1"/>
    <row r="37" spans="1:7" ht="12.75" customHeight="1">
      <c r="A37" s="144" t="s">
        <v>726</v>
      </c>
      <c r="G37" s="137" t="str">
        <f>Naslovnica!A20</f>
        <v>Veljača 2023.</v>
      </c>
    </row>
    <row r="38" spans="1:7" ht="12.75" customHeight="1">
      <c r="A38" s="523" t="s">
        <v>727</v>
      </c>
      <c r="G38" s="527" t="str">
        <f>Naslovnica!A24</f>
        <v>February 2023</v>
      </c>
    </row>
    <row r="39" spans="1:7" ht="12.75" customHeight="1"/>
    <row r="40" spans="1:7" ht="12.75" customHeight="1">
      <c r="F40" s="13"/>
      <c r="G40" s="13" t="s">
        <v>1544</v>
      </c>
    </row>
    <row r="41" spans="1:7" ht="33">
      <c r="A41" s="584" t="s">
        <v>398</v>
      </c>
      <c r="B41" s="561" t="s">
        <v>390</v>
      </c>
      <c r="C41" s="561" t="s">
        <v>391</v>
      </c>
      <c r="D41" s="584" t="s">
        <v>392</v>
      </c>
      <c r="E41" s="584"/>
      <c r="F41" s="584" t="s">
        <v>393</v>
      </c>
      <c r="G41" s="561" t="s">
        <v>404</v>
      </c>
    </row>
    <row r="42" spans="1:7" ht="22.5" customHeight="1">
      <c r="A42" s="121" t="s">
        <v>80</v>
      </c>
      <c r="B42" s="189">
        <v>39146857475</v>
      </c>
      <c r="C42" s="276" t="s">
        <v>162</v>
      </c>
      <c r="D42" s="258" t="s">
        <v>112</v>
      </c>
      <c r="E42" s="258"/>
      <c r="F42" s="122">
        <v>136797861.19</v>
      </c>
      <c r="G42" s="165">
        <v>76.194100000000006</v>
      </c>
    </row>
    <row r="43" spans="1:7" ht="12.75" customHeight="1">
      <c r="A43" s="21" t="s">
        <v>395</v>
      </c>
      <c r="B43" s="265"/>
      <c r="C43" s="266"/>
      <c r="D43" s="267"/>
      <c r="E43" s="267"/>
      <c r="F43" s="268"/>
    </row>
    <row r="44" spans="1:7" ht="12.75" customHeight="1">
      <c r="A44" s="528" t="s">
        <v>168</v>
      </c>
      <c r="F44" s="955"/>
      <c r="G44" s="956"/>
    </row>
    <row r="45" spans="1:7" ht="12.75" customHeight="1">
      <c r="A45" s="156"/>
      <c r="D45" s="870"/>
      <c r="E45" s="870"/>
    </row>
    <row r="46" spans="1:7" ht="12.75" customHeight="1">
      <c r="A46" s="269"/>
      <c r="B46" s="182"/>
      <c r="C46" s="182"/>
      <c r="D46" s="182"/>
      <c r="E46" s="182"/>
      <c r="F46" s="940"/>
      <c r="G46" s="940"/>
    </row>
    <row r="47" spans="1:7" ht="12.75" customHeight="1">
      <c r="A47" s="275"/>
      <c r="B47" s="53"/>
      <c r="C47" s="53"/>
      <c r="D47" s="53"/>
      <c r="E47" s="53"/>
    </row>
    <row r="48" spans="1:7" ht="12.75" customHeight="1">
      <c r="A48" s="175"/>
    </row>
    <row r="49" spans="1:7" ht="12.75" customHeight="1"/>
    <row r="50" spans="1:7" ht="12.75" customHeight="1"/>
    <row r="51" spans="1:7" ht="12.75" customHeight="1">
      <c r="A51" s="606" t="s">
        <v>399</v>
      </c>
      <c r="B51" s="608"/>
      <c r="C51" s="608"/>
      <c r="D51" s="608"/>
      <c r="E51" s="608"/>
    </row>
    <row r="52" spans="1:7" ht="12.75" customHeight="1">
      <c r="A52" s="609" t="s">
        <v>172</v>
      </c>
      <c r="B52" s="608"/>
      <c r="C52" s="608"/>
      <c r="D52" s="608"/>
      <c r="E52" s="608"/>
    </row>
    <row r="53" spans="1:7" ht="12.75" customHeight="1">
      <c r="A53" s="611" t="s">
        <v>81</v>
      </c>
    </row>
    <row r="54" spans="1:7" ht="12.75" customHeight="1"/>
    <row r="55" spans="1:7" ht="12.75" customHeight="1">
      <c r="G55" s="273" t="s">
        <v>1080</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hyperlinks>
  <pageMargins left="0.7" right="0.7" top="0.75" bottom="0.75" header="0.3" footer="0.3"/>
  <pageSetup paperSize="9" scale="75" orientation="portrait" r:id="rId1"/>
  <ignoredErrors>
    <ignoredError sqref="B6 B21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2" t="s">
        <v>684</v>
      </c>
      <c r="B1" s="603"/>
      <c r="C1" s="603"/>
      <c r="D1" s="510"/>
      <c r="E1" s="600"/>
      <c r="F1" s="197"/>
      <c r="G1" s="197"/>
      <c r="H1" s="197"/>
      <c r="I1" s="511" t="s">
        <v>1548</v>
      </c>
    </row>
    <row r="2" spans="1:27" ht="15" customHeight="1">
      <c r="A2" s="604" t="s">
        <v>685</v>
      </c>
      <c r="B2" s="603"/>
      <c r="C2" s="603"/>
      <c r="D2" s="510"/>
      <c r="E2" s="601"/>
      <c r="F2" s="197"/>
      <c r="G2" s="197"/>
      <c r="H2" s="197"/>
      <c r="I2" s="518" t="s">
        <v>1549</v>
      </c>
    </row>
    <row r="3" spans="1:27" ht="12.75" customHeight="1">
      <c r="A3" s="41" t="s">
        <v>851</v>
      </c>
    </row>
    <row r="4" spans="1:27" ht="12.75" customHeight="1"/>
    <row r="5" spans="1:27" ht="12.75" customHeight="1">
      <c r="A5" s="147" t="s">
        <v>686</v>
      </c>
    </row>
    <row r="6" spans="1:27" ht="12.75" customHeight="1">
      <c r="A6" s="519" t="s">
        <v>687</v>
      </c>
    </row>
    <row r="7" spans="1:27" ht="12.75" customHeight="1">
      <c r="J7" s="1226"/>
      <c r="K7" s="1226"/>
      <c r="L7" s="314"/>
      <c r="M7" s="314"/>
      <c r="N7" s="314"/>
      <c r="O7" s="314"/>
      <c r="P7" s="314"/>
    </row>
    <row r="8" spans="1:27" ht="16.5" customHeight="1">
      <c r="A8" s="1227" t="s">
        <v>376</v>
      </c>
      <c r="B8" s="1227"/>
      <c r="C8" s="440">
        <v>44926</v>
      </c>
      <c r="D8" s="314"/>
      <c r="E8" s="314"/>
      <c r="F8" s="314"/>
      <c r="G8" s="314"/>
      <c r="J8" s="1226"/>
      <c r="K8" s="1226"/>
      <c r="L8" s="315"/>
      <c r="M8" s="315"/>
      <c r="N8" s="315"/>
      <c r="O8" s="315"/>
      <c r="P8" s="315"/>
    </row>
    <row r="9" spans="1:27" ht="21.75" customHeight="1">
      <c r="A9" s="1228" t="s">
        <v>377</v>
      </c>
      <c r="B9" s="1228"/>
      <c r="C9" s="441">
        <v>15</v>
      </c>
      <c r="D9" s="314"/>
      <c r="E9" s="315"/>
      <c r="F9" s="315"/>
      <c r="G9" s="315"/>
    </row>
    <row r="10" spans="1:27" ht="12.75" customHeight="1">
      <c r="A10" s="16" t="s">
        <v>307</v>
      </c>
    </row>
    <row r="11" spans="1:27" ht="12.75" customHeight="1"/>
    <row r="12" spans="1:27" ht="12.75" customHeight="1">
      <c r="A12" s="147" t="s">
        <v>688</v>
      </c>
    </row>
    <row r="13" spans="1:27" ht="12.75" customHeight="1">
      <c r="A13" s="519" t="s">
        <v>689</v>
      </c>
      <c r="Z13" s="64"/>
      <c r="AA13" s="64"/>
    </row>
    <row r="14" spans="1:27" s="261" customFormat="1" ht="12.75" customHeight="1">
      <c r="A14" s="42"/>
      <c r="F14" s="197"/>
      <c r="I14" s="13" t="s">
        <v>1534</v>
      </c>
      <c r="Y14" s="64"/>
      <c r="Z14" s="64"/>
      <c r="AA14" s="64"/>
    </row>
    <row r="15" spans="1:27" s="261" customFormat="1" ht="22.5" customHeight="1">
      <c r="A15" s="442"/>
      <c r="B15" s="1232" t="s">
        <v>378</v>
      </c>
      <c r="C15" s="1232"/>
      <c r="D15" s="1232"/>
      <c r="E15" s="1232"/>
      <c r="F15" s="1232" t="s">
        <v>317</v>
      </c>
      <c r="G15" s="1232"/>
      <c r="H15" s="1232"/>
      <c r="I15" s="1232"/>
      <c r="Y15" s="64"/>
      <c r="Z15" s="64"/>
      <c r="AA15" s="64"/>
    </row>
    <row r="16" spans="1:27" ht="135" customHeight="1">
      <c r="A16" s="1233" t="s">
        <v>379</v>
      </c>
      <c r="B16" s="773" t="s">
        <v>778</v>
      </c>
      <c r="C16" s="1231" t="s">
        <v>380</v>
      </c>
      <c r="D16" s="773" t="s">
        <v>381</v>
      </c>
      <c r="E16" s="1231" t="s">
        <v>380</v>
      </c>
      <c r="F16" s="773" t="s">
        <v>779</v>
      </c>
      <c r="G16" s="1231" t="s">
        <v>382</v>
      </c>
      <c r="H16" s="773" t="s">
        <v>776</v>
      </c>
      <c r="I16" s="1231" t="s">
        <v>382</v>
      </c>
    </row>
    <row r="17" spans="1:16" ht="15.75" customHeight="1">
      <c r="A17" s="1233"/>
      <c r="B17" s="440">
        <v>44926</v>
      </c>
      <c r="C17" s="1231"/>
      <c r="D17" s="440">
        <v>44926</v>
      </c>
      <c r="E17" s="1231"/>
      <c r="F17" s="492" t="s">
        <v>1550</v>
      </c>
      <c r="G17" s="1231"/>
      <c r="H17" s="492" t="s">
        <v>1550</v>
      </c>
      <c r="I17" s="1231"/>
      <c r="J17" s="1226"/>
      <c r="K17" s="225"/>
      <c r="L17" s="316"/>
      <c r="M17" s="225"/>
      <c r="N17" s="317"/>
      <c r="O17" s="261"/>
    </row>
    <row r="18" spans="1:16" ht="16.5" customHeight="1">
      <c r="A18" s="443" t="s">
        <v>383</v>
      </c>
      <c r="B18" s="444">
        <v>36585</v>
      </c>
      <c r="C18" s="445">
        <v>-4.7290435144918104E-2</v>
      </c>
      <c r="D18" s="444">
        <v>320297.4320034507</v>
      </c>
      <c r="E18" s="445">
        <v>1.5901797733338094E-2</v>
      </c>
      <c r="F18" s="444">
        <v>11530</v>
      </c>
      <c r="G18" s="445">
        <v>4.980424292087772E-2</v>
      </c>
      <c r="H18" s="444">
        <v>189359.26854734882</v>
      </c>
      <c r="I18" s="447">
        <v>0.10630959210383979</v>
      </c>
      <c r="J18" s="1226"/>
      <c r="K18" s="318"/>
      <c r="L18" s="319"/>
      <c r="M18" s="318"/>
      <c r="N18" s="319"/>
      <c r="O18" s="261"/>
    </row>
    <row r="19" spans="1:16" ht="16.5" customHeight="1">
      <c r="A19" s="443" t="s">
        <v>384</v>
      </c>
      <c r="B19" s="444">
        <v>121622</v>
      </c>
      <c r="C19" s="445">
        <v>6.8518664944694829E-2</v>
      </c>
      <c r="D19" s="444">
        <v>2156921.525327493</v>
      </c>
      <c r="E19" s="445">
        <v>0.13844238538836723</v>
      </c>
      <c r="F19" s="444">
        <v>42438</v>
      </c>
      <c r="G19" s="445">
        <v>8.4538717096856633E-2</v>
      </c>
      <c r="H19" s="444">
        <v>1207343.4060136701</v>
      </c>
      <c r="I19" s="447">
        <v>0.32886361981182649</v>
      </c>
      <c r="J19" s="41"/>
      <c r="K19" s="320"/>
      <c r="L19" s="321"/>
      <c r="M19" s="320"/>
      <c r="N19" s="322"/>
      <c r="O19" s="261"/>
    </row>
    <row r="20" spans="1:16" ht="16.5" customHeight="1">
      <c r="A20" s="443" t="s">
        <v>385</v>
      </c>
      <c r="B20" s="444">
        <v>6</v>
      </c>
      <c r="C20" s="445">
        <v>-0.14285714285714285</v>
      </c>
      <c r="D20" s="444">
        <v>0</v>
      </c>
      <c r="E20" s="445">
        <v>0</v>
      </c>
      <c r="F20" s="444"/>
      <c r="G20" s="445"/>
      <c r="H20" s="444"/>
      <c r="I20" s="446"/>
      <c r="J20" s="41"/>
      <c r="K20" s="320"/>
      <c r="L20" s="321"/>
      <c r="M20" s="320"/>
      <c r="N20" s="322"/>
      <c r="O20" s="261"/>
    </row>
    <row r="21" spans="1:16" ht="16.5" customHeight="1">
      <c r="A21" s="448" t="s">
        <v>386</v>
      </c>
      <c r="B21" s="449">
        <v>158213</v>
      </c>
      <c r="C21" s="450">
        <v>3.9295544271534706E-2</v>
      </c>
      <c r="D21" s="449">
        <v>2477218.9573309436</v>
      </c>
      <c r="E21" s="450">
        <v>0.12095973373675324</v>
      </c>
      <c r="F21" s="449">
        <v>53968</v>
      </c>
      <c r="G21" s="450">
        <v>7.692614690798795E-2</v>
      </c>
      <c r="H21" s="449">
        <v>1396702.6745610191</v>
      </c>
      <c r="I21" s="451">
        <v>0.29358304140945679</v>
      </c>
      <c r="J21" s="41"/>
      <c r="K21" s="320"/>
      <c r="L21" s="321"/>
      <c r="M21" s="320"/>
      <c r="N21" s="322"/>
      <c r="O21" s="261"/>
    </row>
    <row r="22" spans="1:16" ht="12.75" customHeight="1">
      <c r="A22" s="16" t="s">
        <v>387</v>
      </c>
      <c r="H22" s="132"/>
      <c r="I22" s="76"/>
      <c r="J22" s="132"/>
    </row>
    <row r="23" spans="1:16" ht="49.5" customHeight="1">
      <c r="A23" s="1229" t="s">
        <v>388</v>
      </c>
      <c r="B23" s="1229"/>
      <c r="C23" s="1229"/>
      <c r="D23" s="1229"/>
      <c r="E23" s="1229"/>
      <c r="F23" s="1229"/>
      <c r="G23" s="1229"/>
      <c r="H23" s="1229"/>
      <c r="I23" s="1229"/>
    </row>
    <row r="24" spans="1:16" ht="56.25" customHeight="1">
      <c r="A24" s="1229" t="s">
        <v>777</v>
      </c>
      <c r="B24" s="1229"/>
      <c r="C24" s="1229"/>
      <c r="D24" s="1229"/>
      <c r="E24" s="1229"/>
      <c r="F24" s="1229"/>
      <c r="G24" s="1229"/>
      <c r="H24" s="1229"/>
      <c r="I24" s="1229"/>
    </row>
    <row r="25" spans="1:16" ht="23.25" customHeight="1">
      <c r="A25" s="1230" t="s">
        <v>339</v>
      </c>
      <c r="B25" s="1230"/>
      <c r="C25" s="1230"/>
      <c r="D25" s="1230"/>
      <c r="E25" s="1230"/>
      <c r="F25" s="1230"/>
      <c r="G25" s="1230"/>
      <c r="H25" s="1230"/>
      <c r="I25" s="1230"/>
      <c r="J25" s="155"/>
      <c r="K25" s="70"/>
      <c r="L25" s="70"/>
      <c r="M25" s="70"/>
      <c r="N25" s="70"/>
      <c r="O25" s="70"/>
      <c r="P25" s="70"/>
    </row>
    <row r="26" spans="1:16">
      <c r="A26" s="155"/>
      <c r="B26" s="70"/>
      <c r="C26" s="70"/>
      <c r="D26" s="70"/>
      <c r="E26" s="70"/>
      <c r="F26" s="70"/>
      <c r="G26" s="70"/>
    </row>
    <row r="27" spans="1:16" ht="12.75" customHeight="1">
      <c r="A27" s="611" t="s">
        <v>81</v>
      </c>
    </row>
    <row r="28" spans="1:16" ht="12.75" customHeight="1"/>
    <row r="29" spans="1:16" ht="12.75" customHeight="1"/>
    <row r="30" spans="1:16" ht="12.75" customHeight="1"/>
    <row r="31" spans="1:16" ht="12.75" customHeight="1"/>
    <row r="32" spans="1:16" ht="12.75" customHeight="1">
      <c r="I32" s="34" t="s">
        <v>812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690</v>
      </c>
      <c r="H1" s="261"/>
    </row>
    <row r="2" spans="1:8" ht="12.75" customHeight="1">
      <c r="A2" s="522" t="s">
        <v>691</v>
      </c>
    </row>
    <row r="3" spans="1:8" ht="12.75" customHeight="1"/>
    <row r="4" spans="1:8" ht="12.75" customHeight="1">
      <c r="D4" s="13" t="s">
        <v>1534</v>
      </c>
      <c r="E4" s="73"/>
    </row>
    <row r="5" spans="1:8" ht="45" customHeight="1">
      <c r="A5" s="1233" t="s">
        <v>308</v>
      </c>
      <c r="B5" s="452" t="s">
        <v>345</v>
      </c>
      <c r="C5" s="1236" t="s">
        <v>346</v>
      </c>
      <c r="D5" s="1236"/>
    </row>
    <row r="6" spans="1:8" ht="22.5" customHeight="1">
      <c r="A6" s="1234"/>
      <c r="B6" s="960">
        <v>44926</v>
      </c>
      <c r="C6" s="760" t="s">
        <v>347</v>
      </c>
      <c r="D6" s="760" t="s">
        <v>348</v>
      </c>
    </row>
    <row r="7" spans="1:8" ht="12.75" customHeight="1">
      <c r="A7" s="461" t="s">
        <v>349</v>
      </c>
      <c r="B7" s="462">
        <v>2070800.1658132588</v>
      </c>
      <c r="C7" s="463">
        <v>0.11760161573303163</v>
      </c>
      <c r="D7" s="462">
        <v>217903.62677682674</v>
      </c>
      <c r="E7" s="43"/>
    </row>
    <row r="8" spans="1:8" ht="12.75" customHeight="1">
      <c r="A8" s="453" t="s">
        <v>350</v>
      </c>
      <c r="B8" s="454">
        <v>4060.9818116663341</v>
      </c>
      <c r="C8" s="455">
        <v>0.25055377541180307</v>
      </c>
      <c r="D8" s="454">
        <v>813.63500298626229</v>
      </c>
      <c r="E8" s="52"/>
    </row>
    <row r="9" spans="1:8" ht="12.75" customHeight="1">
      <c r="A9" s="453" t="s">
        <v>351</v>
      </c>
      <c r="B9" s="454">
        <v>575388.06885393849</v>
      </c>
      <c r="C9" s="455">
        <v>3.0981303742490307E-2</v>
      </c>
      <c r="D9" s="454">
        <v>17290.58758510842</v>
      </c>
      <c r="E9" s="52"/>
    </row>
    <row r="10" spans="1:8" ht="12.75" customHeight="1">
      <c r="A10" s="453" t="s">
        <v>352</v>
      </c>
      <c r="B10" s="454">
        <v>5013.9348875174192</v>
      </c>
      <c r="C10" s="455">
        <v>-0.39475120216073628</v>
      </c>
      <c r="D10" s="454">
        <v>-3270.1540779082879</v>
      </c>
    </row>
    <row r="11" spans="1:8" ht="12.75" customHeight="1">
      <c r="A11" s="453" t="s">
        <v>353</v>
      </c>
      <c r="B11" s="454">
        <v>1464599.7870528898</v>
      </c>
      <c r="C11" s="455">
        <v>0.16194825106377261</v>
      </c>
      <c r="D11" s="454">
        <v>204130.75522463294</v>
      </c>
    </row>
    <row r="12" spans="1:8" ht="12.75" customHeight="1">
      <c r="A12" s="453" t="s">
        <v>354</v>
      </c>
      <c r="B12" s="454">
        <v>21737.39320724666</v>
      </c>
      <c r="C12" s="455">
        <v>-4.6546604430443984E-2</v>
      </c>
      <c r="D12" s="454">
        <v>-1061.1969579932318</v>
      </c>
    </row>
    <row r="13" spans="1:8" ht="12.75" customHeight="1">
      <c r="A13" s="461" t="s">
        <v>355</v>
      </c>
      <c r="B13" s="462">
        <v>874105.27194107091</v>
      </c>
      <c r="C13" s="463">
        <v>0.1554835148401007</v>
      </c>
      <c r="D13" s="462">
        <v>117620.85592408234</v>
      </c>
    </row>
    <row r="14" spans="1:8" ht="12.75" customHeight="1">
      <c r="A14" s="453" t="s">
        <v>356</v>
      </c>
      <c r="B14" s="454">
        <v>39772.512489216278</v>
      </c>
      <c r="C14" s="455">
        <v>1.1988742328613067</v>
      </c>
      <c r="D14" s="454">
        <v>21684.842037295111</v>
      </c>
    </row>
    <row r="15" spans="1:8" ht="12.75" customHeight="1">
      <c r="A15" s="453" t="s">
        <v>357</v>
      </c>
      <c r="B15" s="454">
        <v>763895.55516888946</v>
      </c>
      <c r="C15" s="455">
        <v>0.10903654063784854</v>
      </c>
      <c r="D15" s="454">
        <v>75103.502627911454</v>
      </c>
    </row>
    <row r="16" spans="1:8" ht="12.75" customHeight="1">
      <c r="A16" s="453" t="s">
        <v>358</v>
      </c>
      <c r="B16" s="454">
        <v>3436.1391771185881</v>
      </c>
      <c r="C16" s="455">
        <v>2.8502614262585588E-2</v>
      </c>
      <c r="D16" s="454">
        <v>95.224793947839885</v>
      </c>
    </row>
    <row r="17" spans="1:6" ht="12.75" customHeight="1">
      <c r="A17" s="453" t="s">
        <v>359</v>
      </c>
      <c r="B17" s="454">
        <v>67001.065105846428</v>
      </c>
      <c r="C17" s="455">
        <v>0.44824022321831491</v>
      </c>
      <c r="D17" s="454">
        <v>20737.286464927991</v>
      </c>
    </row>
    <row r="18" spans="1:6" ht="22.5">
      <c r="A18" s="456" t="s">
        <v>360</v>
      </c>
      <c r="B18" s="454">
        <v>16984.568941535606</v>
      </c>
      <c r="C18" s="455">
        <v>7.3030989539991931E-2</v>
      </c>
      <c r="D18" s="454">
        <v>1155.9776826597688</v>
      </c>
    </row>
    <row r="19" spans="1:6" ht="12.75" customHeight="1">
      <c r="A19" s="464" t="s">
        <v>361</v>
      </c>
      <c r="B19" s="465">
        <v>2961890.0066958647</v>
      </c>
      <c r="C19" s="466">
        <v>0.12824898525015388</v>
      </c>
      <c r="D19" s="465">
        <v>336680.46038356883</v>
      </c>
    </row>
    <row r="20" spans="1:6" ht="12.75" customHeight="1">
      <c r="A20" s="453" t="s">
        <v>362</v>
      </c>
      <c r="B20" s="454">
        <v>4242419.672503815</v>
      </c>
      <c r="C20" s="455">
        <v>7.9762805130250483E-2</v>
      </c>
      <c r="D20" s="454">
        <v>313390.3964934629</v>
      </c>
    </row>
    <row r="21" spans="1:6" ht="12.75" customHeight="1">
      <c r="A21" s="457" t="s">
        <v>250</v>
      </c>
      <c r="B21" s="458">
        <v>338523.16713915986</v>
      </c>
      <c r="C21" s="459">
        <v>6.3596967547010164E-2</v>
      </c>
      <c r="D21" s="458">
        <v>20241.733975711697</v>
      </c>
    </row>
    <row r="22" spans="1:6" ht="12.75" customHeight="1">
      <c r="A22" s="457" t="s">
        <v>256</v>
      </c>
      <c r="B22" s="458">
        <v>20536.546592341892</v>
      </c>
      <c r="C22" s="459">
        <v>0.68042216997602656</v>
      </c>
      <c r="D22" s="458">
        <v>8315.4827672705578</v>
      </c>
    </row>
    <row r="23" spans="1:6" ht="12.75" customHeight="1">
      <c r="A23" s="457" t="s">
        <v>252</v>
      </c>
      <c r="B23" s="458">
        <v>1409500.3737288474</v>
      </c>
      <c r="C23" s="459">
        <v>0.1466230382945817</v>
      </c>
      <c r="D23" s="458">
        <v>180238.16055610872</v>
      </c>
    </row>
    <row r="24" spans="1:6" ht="12.75" customHeight="1">
      <c r="A24" s="457" t="s">
        <v>253</v>
      </c>
      <c r="B24" s="458">
        <v>1132567.2756174926</v>
      </c>
      <c r="C24" s="459">
        <v>0.1241937609678833</v>
      </c>
      <c r="D24" s="458">
        <v>125118.81349260049</v>
      </c>
    </row>
    <row r="25" spans="1:6" ht="22.5">
      <c r="A25" s="460" t="s">
        <v>363</v>
      </c>
      <c r="B25" s="458">
        <v>60762.643618023758</v>
      </c>
      <c r="C25" s="459">
        <v>4.7697285189419826E-2</v>
      </c>
      <c r="D25" s="458">
        <v>2766.2695918773647</v>
      </c>
    </row>
    <row r="26" spans="1:6">
      <c r="A26" s="464" t="s">
        <v>364</v>
      </c>
      <c r="B26" s="465">
        <v>2961890.0066958652</v>
      </c>
      <c r="C26" s="466">
        <v>0.12824898525015407</v>
      </c>
      <c r="D26" s="465">
        <v>336680.46038356936</v>
      </c>
    </row>
    <row r="27" spans="1:6" ht="12.75" customHeight="1">
      <c r="A27" s="453" t="s">
        <v>365</v>
      </c>
      <c r="B27" s="454">
        <v>4242419.672503815</v>
      </c>
      <c r="C27" s="455">
        <v>7.9762805130250483E-2</v>
      </c>
      <c r="D27" s="454">
        <v>313390.3964934629</v>
      </c>
    </row>
    <row r="28" spans="1:6" ht="12.75" customHeight="1">
      <c r="A28" s="21" t="s">
        <v>307</v>
      </c>
    </row>
    <row r="29" spans="1:6" ht="12.75" customHeight="1">
      <c r="E29" s="70"/>
      <c r="F29" s="70"/>
    </row>
    <row r="30" spans="1:6" ht="26.25" customHeight="1">
      <c r="A30" s="1230" t="s">
        <v>339</v>
      </c>
      <c r="B30" s="1230"/>
      <c r="C30" s="1230"/>
      <c r="D30" s="1230"/>
      <c r="E30" s="70"/>
      <c r="F30" s="70"/>
    </row>
    <row r="31" spans="1:6" ht="12.75" customHeight="1"/>
    <row r="32" spans="1:6" ht="12.75" customHeight="1">
      <c r="A32" s="147" t="s">
        <v>692</v>
      </c>
    </row>
    <row r="33" spans="1:4" ht="12.75" customHeight="1">
      <c r="A33" s="519" t="s">
        <v>1022</v>
      </c>
    </row>
    <row r="34" spans="1:4" s="261" customFormat="1" ht="12.75" customHeight="1">
      <c r="A34" s="42"/>
    </row>
    <row r="35" spans="1:4" s="261" customFormat="1" ht="12.75" customHeight="1">
      <c r="A35" s="42"/>
      <c r="D35" s="13" t="s">
        <v>1534</v>
      </c>
    </row>
    <row r="36" spans="1:4" ht="55.5" customHeight="1">
      <c r="A36" s="1233" t="s">
        <v>308</v>
      </c>
      <c r="B36" s="467" t="s">
        <v>309</v>
      </c>
      <c r="C36" s="1236" t="s">
        <v>366</v>
      </c>
      <c r="D36" s="1236"/>
    </row>
    <row r="37" spans="1:4" ht="21" customHeight="1">
      <c r="A37" s="1235"/>
      <c r="B37" s="492" t="s">
        <v>1550</v>
      </c>
      <c r="C37" s="452" t="s">
        <v>347</v>
      </c>
      <c r="D37" s="452" t="s">
        <v>348</v>
      </c>
    </row>
    <row r="38" spans="1:4">
      <c r="A38" s="79" t="s">
        <v>367</v>
      </c>
      <c r="B38" s="126">
        <v>92423.191370362983</v>
      </c>
      <c r="C38" s="127">
        <v>7.6492972185477251E-2</v>
      </c>
      <c r="D38" s="126">
        <v>6567.3671723405541</v>
      </c>
    </row>
    <row r="39" spans="1:4">
      <c r="A39" s="79" t="s">
        <v>310</v>
      </c>
      <c r="B39" s="126">
        <v>26235.598380781736</v>
      </c>
      <c r="C39" s="127">
        <v>0.44623123288063582</v>
      </c>
      <c r="D39" s="126">
        <v>8094.9319477072122</v>
      </c>
    </row>
    <row r="40" spans="1:4">
      <c r="A40" s="128" t="s">
        <v>311</v>
      </c>
      <c r="B40" s="129">
        <v>66187.592989581259</v>
      </c>
      <c r="C40" s="130">
        <v>-2.255868295646745E-2</v>
      </c>
      <c r="D40" s="131">
        <v>-1527.5647753666344</v>
      </c>
    </row>
    <row r="41" spans="1:4">
      <c r="A41" s="79" t="s">
        <v>368</v>
      </c>
      <c r="B41" s="126">
        <v>4978.3802004114395</v>
      </c>
      <c r="C41" s="127">
        <v>2.9612505272568337E-2</v>
      </c>
      <c r="D41" s="126">
        <v>143.18232264914712</v>
      </c>
    </row>
    <row r="42" spans="1:4">
      <c r="A42" s="79" t="s">
        <v>369</v>
      </c>
      <c r="B42" s="126">
        <v>4186.4005269095487</v>
      </c>
      <c r="C42" s="127">
        <v>-8.1990030657999077E-2</v>
      </c>
      <c r="D42" s="126">
        <v>-373.89910677549898</v>
      </c>
    </row>
    <row r="43" spans="1:4" ht="19.5" customHeight="1">
      <c r="A43" s="128" t="s">
        <v>370</v>
      </c>
      <c r="B43" s="129">
        <v>791.97967350189128</v>
      </c>
      <c r="C43" s="130">
        <v>1.880992114592591</v>
      </c>
      <c r="D43" s="131">
        <v>517.08142942464667</v>
      </c>
    </row>
    <row r="44" spans="1:4">
      <c r="A44" s="79" t="s">
        <v>371</v>
      </c>
      <c r="B44" s="126">
        <v>162987.70054947241</v>
      </c>
      <c r="C44" s="127">
        <v>-9.5195151144952771E-3</v>
      </c>
      <c r="D44" s="126">
        <v>-1566.4759705355393</v>
      </c>
    </row>
    <row r="45" spans="1:4">
      <c r="A45" s="79" t="s">
        <v>372</v>
      </c>
      <c r="B45" s="126">
        <v>193314.27210564737</v>
      </c>
      <c r="C45" s="127">
        <v>0.15019773001042719</v>
      </c>
      <c r="D45" s="126">
        <v>25243.802949100809</v>
      </c>
    </row>
    <row r="46" spans="1:4" ht="19.5" customHeight="1">
      <c r="A46" s="128" t="s">
        <v>312</v>
      </c>
      <c r="B46" s="129">
        <v>-30326.571556174924</v>
      </c>
      <c r="C46" s="130">
        <v>7.6245869416682464</v>
      </c>
      <c r="D46" s="131">
        <v>-26810.278919636334</v>
      </c>
    </row>
    <row r="47" spans="1:4" ht="28.5" customHeight="1">
      <c r="A47" s="79" t="s">
        <v>313</v>
      </c>
      <c r="B47" s="126">
        <v>36653.001106908225</v>
      </c>
      <c r="C47" s="127">
        <v>-0.43150517063582067</v>
      </c>
      <c r="D47" s="126">
        <v>-27820.762265578338</v>
      </c>
    </row>
    <row r="48" spans="1:4" ht="19.5" customHeight="1">
      <c r="A48" s="79" t="s">
        <v>314</v>
      </c>
      <c r="B48" s="126">
        <v>-9196.2518534740193</v>
      </c>
      <c r="C48" s="127">
        <v>-1.779618988423137</v>
      </c>
      <c r="D48" s="126">
        <v>-20992.080315880281</v>
      </c>
    </row>
    <row r="49" spans="1:4">
      <c r="A49" s="79" t="s">
        <v>373</v>
      </c>
      <c r="B49" s="126">
        <v>45849.25296038224</v>
      </c>
      <c r="C49" s="127">
        <v>-0.12963078300913664</v>
      </c>
      <c r="D49" s="126">
        <v>-6828.6819496980406</v>
      </c>
    </row>
    <row r="50" spans="1:4">
      <c r="A50" s="79" t="s">
        <v>374</v>
      </c>
      <c r="B50" s="126">
        <v>8961.8095294976447</v>
      </c>
      <c r="C50" s="127">
        <v>-7.2258330833681744E-2</v>
      </c>
      <c r="D50" s="126">
        <v>-698.00184617426305</v>
      </c>
    </row>
    <row r="51" spans="1:4" ht="19.5" customHeight="1">
      <c r="A51" s="468" t="s">
        <v>375</v>
      </c>
      <c r="B51" s="469">
        <v>36887.443430884603</v>
      </c>
      <c r="C51" s="470">
        <v>-0.14251388949171881</v>
      </c>
      <c r="D51" s="471">
        <v>-6130.680103523785</v>
      </c>
    </row>
    <row r="52" spans="1:4" ht="12.75" customHeight="1"/>
    <row r="53" spans="1:4" ht="21" customHeight="1">
      <c r="A53" s="1230" t="s">
        <v>315</v>
      </c>
      <c r="B53" s="1230"/>
      <c r="C53" s="1230"/>
    </row>
    <row r="54" spans="1:4" ht="12.75" customHeight="1"/>
    <row r="55" spans="1:4" ht="12.75" customHeight="1">
      <c r="A55" s="611" t="s">
        <v>81</v>
      </c>
    </row>
    <row r="56" spans="1:4" ht="12.75" customHeight="1">
      <c r="D56" s="34" t="s">
        <v>1081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1" t="s">
        <v>944</v>
      </c>
      <c r="B1" s="661"/>
      <c r="C1" s="661"/>
      <c r="D1" s="556"/>
      <c r="E1" s="556"/>
      <c r="F1" s="556"/>
      <c r="G1" s="556"/>
      <c r="H1" s="556"/>
      <c r="I1" s="556"/>
      <c r="J1" s="556"/>
      <c r="K1" s="556"/>
      <c r="L1" s="556"/>
      <c r="M1" s="556"/>
      <c r="N1" s="556"/>
      <c r="O1" s="556"/>
      <c r="P1" s="556"/>
      <c r="Q1" s="556"/>
      <c r="R1" s="556"/>
      <c r="S1" s="556"/>
    </row>
    <row r="2" spans="1:20" ht="16.5">
      <c r="A2" s="662" t="s">
        <v>945</v>
      </c>
      <c r="B2" s="662"/>
      <c r="C2" s="66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638</v>
      </c>
      <c r="B4" s="150"/>
      <c r="C4" s="150"/>
      <c r="D4" s="337"/>
      <c r="E4" s="5"/>
      <c r="F4" s="6"/>
      <c r="G4" s="1071"/>
      <c r="S4" s="137" t="str">
        <f>Naslovnica!A20</f>
        <v>Veljača 2023.</v>
      </c>
    </row>
    <row r="5" spans="1:20" ht="12.75" customHeight="1">
      <c r="A5" s="549" t="s">
        <v>920</v>
      </c>
      <c r="B5" s="549"/>
      <c r="C5" s="549"/>
      <c r="D5" s="338"/>
      <c r="E5" s="8"/>
      <c r="F5" s="9"/>
      <c r="G5" s="10"/>
      <c r="S5" s="527" t="str">
        <f>Naslovnica!A24</f>
        <v>February 2023</v>
      </c>
    </row>
    <row r="6" spans="1:20" ht="12.75" customHeight="1">
      <c r="E6" s="261"/>
    </row>
    <row r="7" spans="1:20" ht="12.75" customHeight="1">
      <c r="A7" s="1113"/>
      <c r="B7" s="1113"/>
      <c r="C7" s="1113"/>
      <c r="D7" s="1112" t="s">
        <v>19</v>
      </c>
      <c r="E7" s="1112"/>
      <c r="F7" s="1112"/>
      <c r="G7" s="1112" t="s">
        <v>20</v>
      </c>
      <c r="H7" s="1112"/>
      <c r="I7" s="1112"/>
      <c r="J7" s="1112" t="s">
        <v>21</v>
      </c>
      <c r="K7" s="1112"/>
      <c r="L7" s="1112"/>
      <c r="M7" s="1112" t="s">
        <v>22</v>
      </c>
      <c r="N7" s="1112"/>
      <c r="O7" s="1112"/>
      <c r="P7" s="1112" t="s">
        <v>603</v>
      </c>
      <c r="Q7" s="1112"/>
      <c r="R7" s="1112"/>
      <c r="S7" s="1112" t="s">
        <v>473</v>
      </c>
    </row>
    <row r="8" spans="1:20" ht="15" customHeight="1">
      <c r="A8" s="1120"/>
      <c r="B8" s="1120"/>
      <c r="C8" s="1120"/>
      <c r="D8" s="1114" t="s">
        <v>601</v>
      </c>
      <c r="E8" s="1115"/>
      <c r="F8" s="1115"/>
      <c r="G8" s="1114" t="s">
        <v>602</v>
      </c>
      <c r="H8" s="1115"/>
      <c r="I8" s="1115"/>
      <c r="J8" s="1114" t="s">
        <v>601</v>
      </c>
      <c r="K8" s="1115"/>
      <c r="L8" s="1115"/>
      <c r="M8" s="1114" t="s">
        <v>601</v>
      </c>
      <c r="N8" s="1115"/>
      <c r="O8" s="1115"/>
      <c r="P8" s="1114" t="s">
        <v>601</v>
      </c>
      <c r="Q8" s="1115"/>
      <c r="R8" s="1115"/>
      <c r="S8" s="1113"/>
    </row>
    <row r="9" spans="1:20">
      <c r="A9" s="1120" t="s">
        <v>600</v>
      </c>
      <c r="B9" s="1120"/>
      <c r="C9" s="1120"/>
      <c r="D9" s="664" t="s">
        <v>114</v>
      </c>
      <c r="E9" s="664" t="s">
        <v>115</v>
      </c>
      <c r="F9" s="664" t="s">
        <v>116</v>
      </c>
      <c r="G9" s="664" t="s">
        <v>114</v>
      </c>
      <c r="H9" s="664" t="s">
        <v>115</v>
      </c>
      <c r="I9" s="664" t="s">
        <v>116</v>
      </c>
      <c r="J9" s="664" t="s">
        <v>114</v>
      </c>
      <c r="K9" s="664" t="s">
        <v>115</v>
      </c>
      <c r="L9" s="664" t="s">
        <v>116</v>
      </c>
      <c r="M9" s="664" t="s">
        <v>114</v>
      </c>
      <c r="N9" s="664" t="s">
        <v>115</v>
      </c>
      <c r="O9" s="664" t="s">
        <v>116</v>
      </c>
      <c r="P9" s="664" t="s">
        <v>114</v>
      </c>
      <c r="Q9" s="664" t="s">
        <v>115</v>
      </c>
      <c r="R9" s="664" t="s">
        <v>116</v>
      </c>
      <c r="S9" s="1113"/>
    </row>
    <row r="10" spans="1:20" s="329" customFormat="1" ht="22.5" customHeight="1">
      <c r="A10" s="1121" t="s">
        <v>604</v>
      </c>
      <c r="B10" s="1121"/>
      <c r="C10" s="1121"/>
      <c r="D10" s="666">
        <v>49217</v>
      </c>
      <c r="E10" s="666">
        <v>629668</v>
      </c>
      <c r="F10" s="666">
        <v>30842</v>
      </c>
      <c r="G10" s="666">
        <v>52429</v>
      </c>
      <c r="H10" s="666">
        <v>325961</v>
      </c>
      <c r="I10" s="666">
        <v>10969</v>
      </c>
      <c r="J10" s="666">
        <v>89534</v>
      </c>
      <c r="K10" s="666">
        <v>355661</v>
      </c>
      <c r="L10" s="666">
        <v>15090</v>
      </c>
      <c r="M10" s="666">
        <v>48189</v>
      </c>
      <c r="N10" s="666">
        <v>548850</v>
      </c>
      <c r="O10" s="666">
        <v>27430</v>
      </c>
      <c r="P10" s="666">
        <v>239369</v>
      </c>
      <c r="Q10" s="666">
        <v>1860140</v>
      </c>
      <c r="R10" s="666">
        <v>84331</v>
      </c>
      <c r="S10" s="666">
        <v>2183840</v>
      </c>
    </row>
    <row r="11" spans="1:20" ht="21.75" customHeight="1">
      <c r="A11" s="1122" t="s">
        <v>605</v>
      </c>
      <c r="B11" s="1122"/>
      <c r="C11" s="1122"/>
      <c r="D11" s="665">
        <v>2.2536907465748407E-2</v>
      </c>
      <c r="E11" s="665">
        <v>0.28833064693384131</v>
      </c>
      <c r="F11" s="665">
        <v>1.4122829511319511E-2</v>
      </c>
      <c r="G11" s="665">
        <v>2.4007711187632792E-2</v>
      </c>
      <c r="H11" s="665">
        <v>0.14926047695801889</v>
      </c>
      <c r="I11" s="665">
        <v>5.0228038684152687E-3</v>
      </c>
      <c r="J11" s="665">
        <v>4.099842479302513E-2</v>
      </c>
      <c r="K11" s="665">
        <v>0.16286037438640194</v>
      </c>
      <c r="L11" s="665">
        <v>6.9098468752289543E-3</v>
      </c>
      <c r="M11" s="665">
        <v>2.2066177009304713E-2</v>
      </c>
      <c r="N11" s="665">
        <v>0.25132335702249248</v>
      </c>
      <c r="O11" s="665">
        <v>1.2560443988570591E-2</v>
      </c>
      <c r="P11" s="665">
        <v>0.10960922045571105</v>
      </c>
      <c r="Q11" s="665">
        <v>0.85177485530075459</v>
      </c>
      <c r="R11" s="665">
        <v>3.8615924243534328E-2</v>
      </c>
      <c r="S11" s="665">
        <v>1</v>
      </c>
    </row>
    <row r="12" spans="1:20" ht="22.5" customHeight="1">
      <c r="A12" s="1123" t="s">
        <v>606</v>
      </c>
      <c r="B12" s="1123"/>
      <c r="C12" s="1123"/>
      <c r="D12" s="330">
        <v>24</v>
      </c>
      <c r="E12" s="330">
        <v>19</v>
      </c>
      <c r="F12" s="330">
        <v>2</v>
      </c>
      <c r="G12" s="330">
        <v>21</v>
      </c>
      <c r="H12" s="330">
        <v>14</v>
      </c>
      <c r="I12" s="330">
        <v>3</v>
      </c>
      <c r="J12" s="330">
        <v>22</v>
      </c>
      <c r="K12" s="330">
        <v>18</v>
      </c>
      <c r="L12" s="330">
        <v>5</v>
      </c>
      <c r="M12" s="330">
        <v>9</v>
      </c>
      <c r="N12" s="330">
        <v>14</v>
      </c>
      <c r="O12" s="330">
        <v>3</v>
      </c>
      <c r="P12" s="330">
        <v>76</v>
      </c>
      <c r="Q12" s="330">
        <v>65</v>
      </c>
      <c r="R12" s="330">
        <v>13</v>
      </c>
      <c r="S12" s="330">
        <v>154</v>
      </c>
    </row>
    <row r="13" spans="1:20" ht="22.5" customHeight="1">
      <c r="A13" s="1123" t="s">
        <v>607</v>
      </c>
      <c r="B13" s="1123"/>
      <c r="C13" s="1123"/>
      <c r="D13" s="330">
        <v>0</v>
      </c>
      <c r="E13" s="330">
        <v>0</v>
      </c>
      <c r="F13" s="330">
        <v>0</v>
      </c>
      <c r="G13" s="330">
        <v>0</v>
      </c>
      <c r="H13" s="330">
        <v>0</v>
      </c>
      <c r="I13" s="330">
        <v>0</v>
      </c>
      <c r="J13" s="330">
        <v>0</v>
      </c>
      <c r="K13" s="330">
        <v>0</v>
      </c>
      <c r="L13" s="330">
        <v>0</v>
      </c>
      <c r="M13" s="330">
        <v>1</v>
      </c>
      <c r="N13" s="330">
        <v>0</v>
      </c>
      <c r="O13" s="330">
        <v>0</v>
      </c>
      <c r="P13" s="330">
        <v>1</v>
      </c>
      <c r="Q13" s="330">
        <v>0</v>
      </c>
      <c r="R13" s="330">
        <v>0</v>
      </c>
      <c r="S13" s="330">
        <v>1</v>
      </c>
    </row>
    <row r="14" spans="1:20" ht="22.5" customHeight="1">
      <c r="A14" s="1123" t="s">
        <v>608</v>
      </c>
      <c r="B14" s="1123"/>
      <c r="C14" s="1123"/>
      <c r="D14" s="330">
        <v>1717</v>
      </c>
      <c r="E14" s="330">
        <v>0</v>
      </c>
      <c r="F14" s="330">
        <v>0</v>
      </c>
      <c r="G14" s="330">
        <v>858</v>
      </c>
      <c r="H14" s="330">
        <v>0</v>
      </c>
      <c r="I14" s="330">
        <v>0</v>
      </c>
      <c r="J14" s="330">
        <v>858</v>
      </c>
      <c r="K14" s="330">
        <v>0</v>
      </c>
      <c r="L14" s="330">
        <v>0</v>
      </c>
      <c r="M14" s="330">
        <v>858</v>
      </c>
      <c r="N14" s="330">
        <v>1</v>
      </c>
      <c r="O14" s="330">
        <v>0</v>
      </c>
      <c r="P14" s="330">
        <v>4291</v>
      </c>
      <c r="Q14" s="330">
        <v>1</v>
      </c>
      <c r="R14" s="330">
        <v>0</v>
      </c>
      <c r="S14" s="330">
        <v>4292</v>
      </c>
      <c r="T14" s="76"/>
    </row>
    <row r="15" spans="1:20" ht="21.75" customHeight="1">
      <c r="A15" s="1122" t="s">
        <v>609</v>
      </c>
      <c r="B15" s="1122"/>
      <c r="C15" s="1122"/>
      <c r="D15" s="669">
        <v>1741</v>
      </c>
      <c r="E15" s="669">
        <v>19</v>
      </c>
      <c r="F15" s="669">
        <v>2</v>
      </c>
      <c r="G15" s="669">
        <v>879</v>
      </c>
      <c r="H15" s="669">
        <v>14</v>
      </c>
      <c r="I15" s="669">
        <v>3</v>
      </c>
      <c r="J15" s="669">
        <v>880</v>
      </c>
      <c r="K15" s="669">
        <v>18</v>
      </c>
      <c r="L15" s="669">
        <v>5</v>
      </c>
      <c r="M15" s="669">
        <v>868</v>
      </c>
      <c r="N15" s="669">
        <v>15</v>
      </c>
      <c r="O15" s="669">
        <v>3</v>
      </c>
      <c r="P15" s="669">
        <v>4368</v>
      </c>
      <c r="Q15" s="669">
        <v>66</v>
      </c>
      <c r="R15" s="669">
        <v>13</v>
      </c>
      <c r="S15" s="669">
        <v>4447</v>
      </c>
    </row>
    <row r="16" spans="1:20" ht="22.5" customHeight="1">
      <c r="A16" s="1124" t="s">
        <v>610</v>
      </c>
      <c r="B16" s="1124"/>
      <c r="C16" s="1124"/>
      <c r="D16" s="172">
        <v>3</v>
      </c>
      <c r="E16" s="172">
        <v>535</v>
      </c>
      <c r="F16" s="172">
        <v>1</v>
      </c>
      <c r="G16" s="172">
        <v>1</v>
      </c>
      <c r="H16" s="172">
        <v>214</v>
      </c>
      <c r="I16" s="172">
        <v>0</v>
      </c>
      <c r="J16" s="172">
        <v>2</v>
      </c>
      <c r="K16" s="172">
        <v>329</v>
      </c>
      <c r="L16" s="172">
        <v>0</v>
      </c>
      <c r="M16" s="172">
        <v>4</v>
      </c>
      <c r="N16" s="172">
        <v>459</v>
      </c>
      <c r="O16" s="172">
        <v>1</v>
      </c>
      <c r="P16" s="172">
        <v>10</v>
      </c>
      <c r="Q16" s="172">
        <v>1537</v>
      </c>
      <c r="R16" s="172">
        <v>2</v>
      </c>
      <c r="S16" s="172">
        <v>1549</v>
      </c>
    </row>
    <row r="17" spans="1:20" ht="22.5" customHeight="1">
      <c r="A17" s="1124" t="s">
        <v>611</v>
      </c>
      <c r="B17" s="1124"/>
      <c r="C17" s="1124"/>
      <c r="D17" s="173">
        <v>17</v>
      </c>
      <c r="E17" s="172">
        <v>4</v>
      </c>
      <c r="F17" s="172">
        <v>518</v>
      </c>
      <c r="G17" s="172">
        <v>7</v>
      </c>
      <c r="H17" s="172">
        <v>1</v>
      </c>
      <c r="I17" s="172">
        <v>207</v>
      </c>
      <c r="J17" s="172">
        <v>13</v>
      </c>
      <c r="K17" s="172">
        <v>2</v>
      </c>
      <c r="L17" s="172">
        <v>316</v>
      </c>
      <c r="M17" s="172">
        <v>12</v>
      </c>
      <c r="N17" s="172">
        <v>4</v>
      </c>
      <c r="O17" s="172">
        <v>448</v>
      </c>
      <c r="P17" s="172">
        <v>49</v>
      </c>
      <c r="Q17" s="172">
        <v>11</v>
      </c>
      <c r="R17" s="172">
        <v>1489</v>
      </c>
      <c r="S17" s="172">
        <v>1549</v>
      </c>
    </row>
    <row r="18" spans="1:20" ht="22.5" customHeight="1">
      <c r="A18" s="1126" t="s">
        <v>612</v>
      </c>
      <c r="B18" s="1126"/>
      <c r="C18" s="1126"/>
      <c r="D18" s="172">
        <v>6</v>
      </c>
      <c r="E18" s="172">
        <v>9</v>
      </c>
      <c r="F18" s="172">
        <v>2</v>
      </c>
      <c r="G18" s="172">
        <v>2</v>
      </c>
      <c r="H18" s="172">
        <v>1</v>
      </c>
      <c r="I18" s="172">
        <v>0</v>
      </c>
      <c r="J18" s="172">
        <v>1</v>
      </c>
      <c r="K18" s="172">
        <v>3</v>
      </c>
      <c r="L18" s="172">
        <v>1</v>
      </c>
      <c r="M18" s="172">
        <v>3</v>
      </c>
      <c r="N18" s="172">
        <v>7</v>
      </c>
      <c r="O18" s="172">
        <v>1</v>
      </c>
      <c r="P18" s="172">
        <v>12</v>
      </c>
      <c r="Q18" s="172">
        <v>20</v>
      </c>
      <c r="R18" s="172">
        <v>4</v>
      </c>
      <c r="S18" s="172">
        <v>36</v>
      </c>
    </row>
    <row r="19" spans="1:20" ht="22.5" customHeight="1">
      <c r="A19" s="1125" t="s">
        <v>613</v>
      </c>
      <c r="B19" s="1125"/>
      <c r="C19" s="1125"/>
      <c r="D19" s="172">
        <v>1</v>
      </c>
      <c r="E19" s="172">
        <v>5</v>
      </c>
      <c r="F19" s="172">
        <v>0</v>
      </c>
      <c r="G19" s="172">
        <v>6</v>
      </c>
      <c r="H19" s="172">
        <v>9</v>
      </c>
      <c r="I19" s="172">
        <v>1</v>
      </c>
      <c r="J19" s="172">
        <v>4</v>
      </c>
      <c r="K19" s="172">
        <v>3</v>
      </c>
      <c r="L19" s="172">
        <v>1</v>
      </c>
      <c r="M19" s="172">
        <v>1</v>
      </c>
      <c r="N19" s="172">
        <v>3</v>
      </c>
      <c r="O19" s="172">
        <v>2</v>
      </c>
      <c r="P19" s="172">
        <v>12</v>
      </c>
      <c r="Q19" s="172">
        <v>20</v>
      </c>
      <c r="R19" s="172">
        <v>4</v>
      </c>
      <c r="S19" s="172">
        <v>36</v>
      </c>
    </row>
    <row r="20" spans="1:20" ht="22.5" customHeight="1">
      <c r="A20" s="1122" t="s">
        <v>614</v>
      </c>
      <c r="B20" s="1122"/>
      <c r="C20" s="1122"/>
      <c r="D20" s="669">
        <v>9</v>
      </c>
      <c r="E20" s="669">
        <v>-535</v>
      </c>
      <c r="F20" s="669">
        <v>515</v>
      </c>
      <c r="G20" s="669">
        <v>10</v>
      </c>
      <c r="H20" s="669">
        <v>-205</v>
      </c>
      <c r="I20" s="669">
        <v>208</v>
      </c>
      <c r="J20" s="669">
        <v>14</v>
      </c>
      <c r="K20" s="669">
        <v>-327</v>
      </c>
      <c r="L20" s="669">
        <v>316</v>
      </c>
      <c r="M20" s="669">
        <v>6</v>
      </c>
      <c r="N20" s="669">
        <v>-459</v>
      </c>
      <c r="O20" s="669">
        <v>448</v>
      </c>
      <c r="P20" s="669">
        <v>39</v>
      </c>
      <c r="Q20" s="669">
        <v>-1526</v>
      </c>
      <c r="R20" s="669">
        <v>1487</v>
      </c>
      <c r="S20" s="669">
        <v>0</v>
      </c>
    </row>
    <row r="21" spans="1:20" ht="22.5" customHeight="1">
      <c r="A21" s="1122" t="s">
        <v>615</v>
      </c>
      <c r="B21" s="1122"/>
      <c r="C21" s="1122"/>
      <c r="D21" s="669">
        <v>3</v>
      </c>
      <c r="E21" s="669">
        <v>118</v>
      </c>
      <c r="F21" s="669">
        <v>134</v>
      </c>
      <c r="G21" s="669">
        <v>2</v>
      </c>
      <c r="H21" s="669">
        <v>62</v>
      </c>
      <c r="I21" s="669">
        <v>55</v>
      </c>
      <c r="J21" s="669">
        <v>4</v>
      </c>
      <c r="K21" s="669">
        <v>73</v>
      </c>
      <c r="L21" s="669">
        <v>73</v>
      </c>
      <c r="M21" s="669">
        <v>2</v>
      </c>
      <c r="N21" s="669">
        <v>100</v>
      </c>
      <c r="O21" s="669">
        <v>148</v>
      </c>
      <c r="P21" s="669">
        <v>11</v>
      </c>
      <c r="Q21" s="669">
        <v>353</v>
      </c>
      <c r="R21" s="669">
        <v>410</v>
      </c>
      <c r="S21" s="669">
        <v>774</v>
      </c>
    </row>
    <row r="22" spans="1:20" ht="21.75" customHeight="1">
      <c r="A22" s="1121" t="s">
        <v>616</v>
      </c>
      <c r="B22" s="1121"/>
      <c r="C22" s="1121"/>
      <c r="D22" s="667">
        <v>50964</v>
      </c>
      <c r="E22" s="667">
        <v>629034</v>
      </c>
      <c r="F22" s="667">
        <v>31225</v>
      </c>
      <c r="G22" s="667">
        <v>53316</v>
      </c>
      <c r="H22" s="667">
        <v>325708</v>
      </c>
      <c r="I22" s="667">
        <v>11125</v>
      </c>
      <c r="J22" s="668">
        <v>90424</v>
      </c>
      <c r="K22" s="667">
        <v>355279</v>
      </c>
      <c r="L22" s="667">
        <v>15338</v>
      </c>
      <c r="M22" s="667">
        <v>49061</v>
      </c>
      <c r="N22" s="667">
        <v>548306</v>
      </c>
      <c r="O22" s="667">
        <v>27733</v>
      </c>
      <c r="P22" s="667">
        <v>243765</v>
      </c>
      <c r="Q22" s="667">
        <v>1858327</v>
      </c>
      <c r="R22" s="667">
        <v>85421</v>
      </c>
      <c r="S22" s="667">
        <v>2187513</v>
      </c>
    </row>
    <row r="23" spans="1:20" s="261" customFormat="1" ht="22.5" customHeight="1">
      <c r="A23" s="1125" t="s">
        <v>637</v>
      </c>
      <c r="B23" s="1125"/>
      <c r="C23" s="1125"/>
      <c r="D23" s="333">
        <v>1747</v>
      </c>
      <c r="E23" s="333">
        <v>-634</v>
      </c>
      <c r="F23" s="333">
        <v>383</v>
      </c>
      <c r="G23" s="333">
        <v>887</v>
      </c>
      <c r="H23" s="333">
        <v>-253</v>
      </c>
      <c r="I23" s="333">
        <v>156</v>
      </c>
      <c r="J23" s="333">
        <v>890</v>
      </c>
      <c r="K23" s="333">
        <v>-382</v>
      </c>
      <c r="L23" s="333">
        <v>248</v>
      </c>
      <c r="M23" s="333">
        <v>872</v>
      </c>
      <c r="N23" s="333">
        <v>-544</v>
      </c>
      <c r="O23" s="333">
        <v>303</v>
      </c>
      <c r="P23" s="333">
        <v>4396</v>
      </c>
      <c r="Q23" s="333">
        <v>-1813</v>
      </c>
      <c r="R23" s="333">
        <v>1090</v>
      </c>
      <c r="S23" s="333">
        <v>3673</v>
      </c>
      <c r="T23" s="289"/>
    </row>
    <row r="24" spans="1:20" ht="22.5" customHeight="1">
      <c r="A24" s="1122" t="s">
        <v>617</v>
      </c>
      <c r="B24" s="1122"/>
      <c r="C24" s="1122"/>
      <c r="D24" s="665">
        <v>3.5495865249812054E-2</v>
      </c>
      <c r="E24" s="665">
        <v>-1.0068798160300348E-3</v>
      </c>
      <c r="F24" s="665">
        <v>1.2418131119901433E-2</v>
      </c>
      <c r="G24" s="665">
        <v>1.6918117835549029E-2</v>
      </c>
      <c r="H24" s="665">
        <v>-7.761664739033197E-4</v>
      </c>
      <c r="I24" s="665">
        <v>1.422189807639712E-2</v>
      </c>
      <c r="J24" s="665">
        <v>9.9403578528827041E-3</v>
      </c>
      <c r="K24" s="665">
        <v>-1.0740564751265953E-3</v>
      </c>
      <c r="L24" s="665">
        <v>1.6434724983432736E-2</v>
      </c>
      <c r="M24" s="665">
        <v>1.8095415966299364E-2</v>
      </c>
      <c r="N24" s="665">
        <v>-9.9116334153229483E-4</v>
      </c>
      <c r="O24" s="665">
        <v>1.104629967189209E-2</v>
      </c>
      <c r="P24" s="665">
        <v>1.8364951184155008E-2</v>
      </c>
      <c r="Q24" s="665">
        <v>-9.7465782145429909E-4</v>
      </c>
      <c r="R24" s="665">
        <v>1.2925258801626923E-2</v>
      </c>
      <c r="S24" s="665">
        <v>1.6818997728771338E-3</v>
      </c>
    </row>
    <row r="25" spans="1:20" ht="21.75" customHeight="1">
      <c r="A25" s="1122" t="s">
        <v>605</v>
      </c>
      <c r="B25" s="1122"/>
      <c r="C25" s="1122"/>
      <c r="D25" s="665">
        <v>2.329769011658445E-2</v>
      </c>
      <c r="E25" s="665">
        <v>0.28755669109166437</v>
      </c>
      <c r="F25" s="665">
        <v>1.4274200884749028E-2</v>
      </c>
      <c r="G25" s="665">
        <v>2.4372883726862422E-2</v>
      </c>
      <c r="H25" s="665">
        <v>0.14889420085732061</v>
      </c>
      <c r="I25" s="665">
        <v>5.0856840622204302E-3</v>
      </c>
      <c r="J25" s="665">
        <v>4.1336440057727658E-2</v>
      </c>
      <c r="K25" s="665">
        <v>0.16241229194980783</v>
      </c>
      <c r="L25" s="665">
        <v>7.0116154738280416E-3</v>
      </c>
      <c r="M25" s="665">
        <v>2.242775242935699E-2</v>
      </c>
      <c r="N25" s="665">
        <v>0.25065268183549083</v>
      </c>
      <c r="O25" s="665">
        <v>1.2677867514387342E-2</v>
      </c>
      <c r="P25" s="665">
        <v>0.11143476633053152</v>
      </c>
      <c r="Q25" s="665">
        <v>0.84951586573428362</v>
      </c>
      <c r="R25" s="665">
        <v>3.9049367935184841E-2</v>
      </c>
      <c r="S25" s="665">
        <v>1</v>
      </c>
    </row>
    <row r="26" spans="1:20">
      <c r="A26" s="1070" t="s">
        <v>618</v>
      </c>
      <c r="B26" s="1070"/>
      <c r="C26" s="1070"/>
      <c r="D26" s="197"/>
      <c r="E26" s="197"/>
    </row>
    <row r="27" spans="1:20" ht="12.75" customHeight="1">
      <c r="A27" s="171" t="s">
        <v>619</v>
      </c>
      <c r="B27" s="171"/>
      <c r="C27" s="171"/>
      <c r="D27" s="169"/>
      <c r="E27" s="169"/>
      <c r="F27" s="169"/>
      <c r="G27" s="169"/>
      <c r="H27" s="170"/>
    </row>
    <row r="28" spans="1:20" ht="12.75" customHeight="1">
      <c r="A28" s="166" t="s">
        <v>620</v>
      </c>
      <c r="B28" s="166"/>
      <c r="C28" s="166"/>
      <c r="D28" s="168"/>
      <c r="E28" s="168"/>
      <c r="F28" s="168"/>
      <c r="G28" s="168"/>
      <c r="H28" s="168"/>
    </row>
    <row r="29" spans="1:20" ht="12.75" customHeight="1">
      <c r="A29" s="167"/>
      <c r="B29" s="167"/>
      <c r="C29" s="167"/>
      <c r="D29" s="166"/>
      <c r="E29" s="166"/>
      <c r="F29" s="166"/>
      <c r="G29" s="166"/>
      <c r="H29" s="166"/>
    </row>
    <row r="30" spans="1:20" ht="12.75" customHeight="1">
      <c r="B30" s="610"/>
      <c r="C30" s="610"/>
    </row>
    <row r="31" spans="1:20" ht="12.75" customHeight="1">
      <c r="A31" s="149" t="s">
        <v>639</v>
      </c>
      <c r="B31" s="197"/>
      <c r="C31" s="197"/>
      <c r="D31" s="197"/>
      <c r="E31" s="197"/>
      <c r="F31" s="197"/>
      <c r="S31" s="137" t="str">
        <f>Naslovnica!A20</f>
        <v>Veljača 2023.</v>
      </c>
    </row>
    <row r="32" spans="1:20">
      <c r="A32" s="555" t="s">
        <v>921</v>
      </c>
      <c r="B32" s="197"/>
      <c r="C32" s="197"/>
      <c r="D32" s="197"/>
      <c r="E32" s="197"/>
      <c r="F32" s="197"/>
      <c r="S32" s="527" t="str">
        <f>Naslovnica!A24</f>
        <v>February 2023</v>
      </c>
    </row>
    <row r="33" spans="1:19">
      <c r="B33"/>
      <c r="C33"/>
    </row>
    <row r="34" spans="1:19" ht="32.25" customHeight="1">
      <c r="A34" s="670"/>
      <c r="B34" s="1120" t="s">
        <v>588</v>
      </c>
      <c r="C34" s="1120"/>
      <c r="D34" s="1120"/>
      <c r="E34" s="1119" t="s">
        <v>589</v>
      </c>
      <c r="F34" s="1119"/>
      <c r="G34" s="1119"/>
      <c r="H34" s="1119" t="s">
        <v>590</v>
      </c>
      <c r="I34" s="1119"/>
      <c r="J34" s="1119"/>
      <c r="K34" s="1118" t="s">
        <v>591</v>
      </c>
      <c r="L34" s="1118"/>
      <c r="M34" s="1118"/>
      <c r="N34" s="1118" t="s">
        <v>592</v>
      </c>
      <c r="O34" s="1118"/>
      <c r="P34" s="1118"/>
      <c r="Q34" s="1119" t="s">
        <v>593</v>
      </c>
      <c r="R34" s="1119"/>
      <c r="S34" s="1119"/>
    </row>
    <row r="35" spans="1:19" ht="21">
      <c r="A35" s="670" t="s">
        <v>537</v>
      </c>
      <c r="B35" s="1120" t="s">
        <v>594</v>
      </c>
      <c r="C35" s="1120"/>
      <c r="D35" s="1120"/>
      <c r="E35" s="1120" t="s">
        <v>595</v>
      </c>
      <c r="F35" s="1120"/>
      <c r="G35" s="1120"/>
      <c r="H35" s="1120" t="s">
        <v>595</v>
      </c>
      <c r="I35" s="1120"/>
      <c r="J35" s="1120"/>
      <c r="K35" s="1120" t="s">
        <v>596</v>
      </c>
      <c r="L35" s="1120"/>
      <c r="M35" s="1120"/>
      <c r="N35" s="1120" t="s">
        <v>596</v>
      </c>
      <c r="O35" s="1120"/>
      <c r="P35" s="1120"/>
      <c r="Q35" s="1120" t="s">
        <v>596</v>
      </c>
      <c r="R35" s="1120"/>
      <c r="S35" s="1120"/>
    </row>
    <row r="36" spans="1:19">
      <c r="A36" s="670"/>
      <c r="B36" s="671" t="s">
        <v>114</v>
      </c>
      <c r="C36" s="671" t="s">
        <v>115</v>
      </c>
      <c r="D36" s="671" t="s">
        <v>116</v>
      </c>
      <c r="E36" s="671" t="s">
        <v>114</v>
      </c>
      <c r="F36" s="671" t="s">
        <v>115</v>
      </c>
      <c r="G36" s="671" t="s">
        <v>116</v>
      </c>
      <c r="H36" s="671" t="s">
        <v>114</v>
      </c>
      <c r="I36" s="671" t="s">
        <v>115</v>
      </c>
      <c r="J36" s="671" t="s">
        <v>116</v>
      </c>
      <c r="K36" s="671" t="s">
        <v>114</v>
      </c>
      <c r="L36" s="671" t="s">
        <v>115</v>
      </c>
      <c r="M36" s="671" t="s">
        <v>116</v>
      </c>
      <c r="N36" s="671" t="s">
        <v>114</v>
      </c>
      <c r="O36" s="671" t="s">
        <v>115</v>
      </c>
      <c r="P36" s="671" t="s">
        <v>116</v>
      </c>
      <c r="Q36" s="663" t="s">
        <v>114</v>
      </c>
      <c r="R36" s="663" t="s">
        <v>115</v>
      </c>
      <c r="S36" s="663" t="s">
        <v>116</v>
      </c>
    </row>
    <row r="37" spans="1:19">
      <c r="A37" s="176" t="s">
        <v>6</v>
      </c>
      <c r="B37" s="183">
        <v>5167</v>
      </c>
      <c r="C37" s="183">
        <v>143</v>
      </c>
      <c r="D37" s="183">
        <v>6</v>
      </c>
      <c r="E37" s="183">
        <v>3195</v>
      </c>
      <c r="F37" s="183">
        <v>53</v>
      </c>
      <c r="G37" s="183">
        <v>7</v>
      </c>
      <c r="H37" s="183">
        <v>8362</v>
      </c>
      <c r="I37" s="183">
        <v>196</v>
      </c>
      <c r="J37" s="183">
        <v>13</v>
      </c>
      <c r="K37" s="183">
        <v>-280</v>
      </c>
      <c r="L37" s="183">
        <v>-14</v>
      </c>
      <c r="M37" s="183">
        <v>0</v>
      </c>
      <c r="N37" s="183">
        <v>-214</v>
      </c>
      <c r="O37" s="183">
        <v>-11</v>
      </c>
      <c r="P37" s="183">
        <v>0</v>
      </c>
      <c r="Q37" s="184">
        <v>-5.5781391147244785E-2</v>
      </c>
      <c r="R37" s="184">
        <v>-0.1131221719457014</v>
      </c>
      <c r="S37" s="184">
        <v>0</v>
      </c>
    </row>
    <row r="38" spans="1:19">
      <c r="A38" s="77" t="s">
        <v>7</v>
      </c>
      <c r="B38" s="183">
        <v>64817</v>
      </c>
      <c r="C38" s="183">
        <v>43639</v>
      </c>
      <c r="D38" s="183">
        <v>162</v>
      </c>
      <c r="E38" s="183">
        <v>47161</v>
      </c>
      <c r="F38" s="183">
        <v>32993</v>
      </c>
      <c r="G38" s="183">
        <v>95</v>
      </c>
      <c r="H38" s="183">
        <v>111978</v>
      </c>
      <c r="I38" s="183">
        <v>76632</v>
      </c>
      <c r="J38" s="183">
        <v>257</v>
      </c>
      <c r="K38" s="183">
        <v>1028</v>
      </c>
      <c r="L38" s="183">
        <v>-1440</v>
      </c>
      <c r="M38" s="183">
        <v>3</v>
      </c>
      <c r="N38" s="183">
        <v>716</v>
      </c>
      <c r="O38" s="183">
        <v>-1191</v>
      </c>
      <c r="P38" s="183">
        <v>0</v>
      </c>
      <c r="Q38" s="184">
        <v>1.5820890106500674E-2</v>
      </c>
      <c r="R38" s="184">
        <v>-3.3193293213731545E-2</v>
      </c>
      <c r="S38" s="184">
        <v>1.1811023622047223E-2</v>
      </c>
    </row>
    <row r="39" spans="1:19">
      <c r="A39" s="77" t="s">
        <v>8</v>
      </c>
      <c r="B39" s="183">
        <v>36453</v>
      </c>
      <c r="C39" s="183">
        <v>112334</v>
      </c>
      <c r="D39" s="183">
        <v>190</v>
      </c>
      <c r="E39" s="183">
        <v>27191</v>
      </c>
      <c r="F39" s="183">
        <v>93043</v>
      </c>
      <c r="G39" s="183">
        <v>186</v>
      </c>
      <c r="H39" s="183">
        <v>63644</v>
      </c>
      <c r="I39" s="183">
        <v>205377</v>
      </c>
      <c r="J39" s="183">
        <v>376</v>
      </c>
      <c r="K39" s="183">
        <v>892</v>
      </c>
      <c r="L39" s="183">
        <v>-568</v>
      </c>
      <c r="M39" s="183">
        <v>1</v>
      </c>
      <c r="N39" s="183">
        <v>719</v>
      </c>
      <c r="O39" s="183">
        <v>-516</v>
      </c>
      <c r="P39" s="183">
        <v>4</v>
      </c>
      <c r="Q39" s="184">
        <v>2.5970048200151474E-2</v>
      </c>
      <c r="R39" s="184">
        <v>-5.2503862714992078E-3</v>
      </c>
      <c r="S39" s="184">
        <v>1.3477088948786964E-2</v>
      </c>
    </row>
    <row r="40" spans="1:19">
      <c r="A40" s="77" t="s">
        <v>9</v>
      </c>
      <c r="B40" s="183">
        <v>20455</v>
      </c>
      <c r="C40" s="183">
        <v>134453</v>
      </c>
      <c r="D40" s="183">
        <v>102</v>
      </c>
      <c r="E40" s="183">
        <v>7217</v>
      </c>
      <c r="F40" s="183">
        <v>122715</v>
      </c>
      <c r="G40" s="183">
        <v>114</v>
      </c>
      <c r="H40" s="183">
        <v>27672</v>
      </c>
      <c r="I40" s="183">
        <v>257168</v>
      </c>
      <c r="J40" s="183">
        <v>216</v>
      </c>
      <c r="K40" s="183">
        <v>473</v>
      </c>
      <c r="L40" s="183">
        <v>-363</v>
      </c>
      <c r="M40" s="183">
        <v>1</v>
      </c>
      <c r="N40" s="183">
        <v>192</v>
      </c>
      <c r="O40" s="183">
        <v>-436</v>
      </c>
      <c r="P40" s="183">
        <v>2</v>
      </c>
      <c r="Q40" s="184">
        <v>2.4623245825156514E-2</v>
      </c>
      <c r="R40" s="184">
        <v>-3.0972953904956357E-3</v>
      </c>
      <c r="S40" s="184">
        <v>1.4084507042253502E-2</v>
      </c>
    </row>
    <row r="41" spans="1:19">
      <c r="A41" s="77" t="s">
        <v>10</v>
      </c>
      <c r="B41" s="183">
        <v>17207</v>
      </c>
      <c r="C41" s="183">
        <v>153779</v>
      </c>
      <c r="D41" s="183">
        <v>90</v>
      </c>
      <c r="E41" s="183">
        <v>4778</v>
      </c>
      <c r="F41" s="183">
        <v>141324</v>
      </c>
      <c r="G41" s="183">
        <v>63</v>
      </c>
      <c r="H41" s="183">
        <v>21985</v>
      </c>
      <c r="I41" s="183">
        <v>295103</v>
      </c>
      <c r="J41" s="183">
        <v>153</v>
      </c>
      <c r="K41" s="183">
        <v>429</v>
      </c>
      <c r="L41" s="183">
        <v>-9</v>
      </c>
      <c r="M41" s="183">
        <v>-1</v>
      </c>
      <c r="N41" s="183">
        <v>105</v>
      </c>
      <c r="O41" s="183">
        <v>-98</v>
      </c>
      <c r="P41" s="183">
        <v>-1</v>
      </c>
      <c r="Q41" s="184">
        <v>2.48939443382592E-2</v>
      </c>
      <c r="R41" s="184">
        <v>-3.6245384641442335E-4</v>
      </c>
      <c r="S41" s="184">
        <v>-1.2903225806451646E-2</v>
      </c>
    </row>
    <row r="42" spans="1:19">
      <c r="A42" s="77" t="s">
        <v>11</v>
      </c>
      <c r="B42" s="183">
        <v>6054</v>
      </c>
      <c r="C42" s="183">
        <v>160781</v>
      </c>
      <c r="D42" s="183">
        <v>81</v>
      </c>
      <c r="E42" s="183">
        <v>1703</v>
      </c>
      <c r="F42" s="183">
        <v>148478</v>
      </c>
      <c r="G42" s="183">
        <v>84</v>
      </c>
      <c r="H42" s="183">
        <v>7757</v>
      </c>
      <c r="I42" s="183">
        <v>309259</v>
      </c>
      <c r="J42" s="183">
        <v>165</v>
      </c>
      <c r="K42" s="183">
        <v>253</v>
      </c>
      <c r="L42" s="183">
        <v>192</v>
      </c>
      <c r="M42" s="183">
        <v>1</v>
      </c>
      <c r="N42" s="183">
        <v>49</v>
      </c>
      <c r="O42" s="183">
        <v>64</v>
      </c>
      <c r="P42" s="183">
        <v>2</v>
      </c>
      <c r="Q42" s="184">
        <v>4.0509725016767195E-2</v>
      </c>
      <c r="R42" s="184">
        <v>8.284709209942509E-4</v>
      </c>
      <c r="S42" s="184">
        <v>1.8518518518518601E-2</v>
      </c>
    </row>
    <row r="43" spans="1:19">
      <c r="A43" s="77" t="s">
        <v>12</v>
      </c>
      <c r="B43" s="183">
        <v>870</v>
      </c>
      <c r="C43" s="183">
        <v>137213</v>
      </c>
      <c r="D43" s="183">
        <v>82</v>
      </c>
      <c r="E43" s="183">
        <v>537</v>
      </c>
      <c r="F43" s="183">
        <v>136217</v>
      </c>
      <c r="G43" s="183">
        <v>86</v>
      </c>
      <c r="H43" s="183">
        <v>1407</v>
      </c>
      <c r="I43" s="183">
        <v>273430</v>
      </c>
      <c r="J43" s="183">
        <v>168</v>
      </c>
      <c r="K43" s="183">
        <v>14</v>
      </c>
      <c r="L43" s="183">
        <v>148</v>
      </c>
      <c r="M43" s="183">
        <v>-3</v>
      </c>
      <c r="N43" s="183">
        <v>4</v>
      </c>
      <c r="O43" s="183">
        <v>156</v>
      </c>
      <c r="P43" s="183">
        <v>0</v>
      </c>
      <c r="Q43" s="184">
        <v>1.2958963282937441E-2</v>
      </c>
      <c r="R43" s="184">
        <v>1.1130394030594015E-3</v>
      </c>
      <c r="S43" s="184">
        <v>-1.7543859649122862E-2</v>
      </c>
    </row>
    <row r="44" spans="1:19">
      <c r="A44" s="77" t="s">
        <v>13</v>
      </c>
      <c r="B44" s="183">
        <v>609</v>
      </c>
      <c r="C44" s="183">
        <v>113579</v>
      </c>
      <c r="D44" s="183">
        <v>109</v>
      </c>
      <c r="E44" s="183">
        <v>351</v>
      </c>
      <c r="F44" s="183">
        <v>121250</v>
      </c>
      <c r="G44" s="183">
        <v>98</v>
      </c>
      <c r="H44" s="183">
        <v>960</v>
      </c>
      <c r="I44" s="183">
        <v>234829</v>
      </c>
      <c r="J44" s="183">
        <v>207</v>
      </c>
      <c r="K44" s="183">
        <v>12</v>
      </c>
      <c r="L44" s="183">
        <v>219</v>
      </c>
      <c r="M44" s="183">
        <v>1</v>
      </c>
      <c r="N44" s="183">
        <v>4</v>
      </c>
      <c r="O44" s="183">
        <v>52</v>
      </c>
      <c r="P44" s="183">
        <v>-2</v>
      </c>
      <c r="Q44" s="184">
        <v>1.6949152542372836E-2</v>
      </c>
      <c r="R44" s="184">
        <v>1.1553645580197891E-3</v>
      </c>
      <c r="S44" s="184">
        <v>-4.8076923076922906E-3</v>
      </c>
    </row>
    <row r="45" spans="1:19">
      <c r="A45" s="77" t="s">
        <v>14</v>
      </c>
      <c r="B45" s="183">
        <v>0</v>
      </c>
      <c r="C45" s="183">
        <v>107095</v>
      </c>
      <c r="D45" s="183">
        <v>145</v>
      </c>
      <c r="E45" s="183">
        <v>0</v>
      </c>
      <c r="F45" s="183">
        <v>99162</v>
      </c>
      <c r="G45" s="183">
        <v>10325</v>
      </c>
      <c r="H45" s="183">
        <v>0</v>
      </c>
      <c r="I45" s="183">
        <v>206257</v>
      </c>
      <c r="J45" s="183">
        <v>10470</v>
      </c>
      <c r="K45" s="183">
        <v>0</v>
      </c>
      <c r="L45" s="183">
        <v>176</v>
      </c>
      <c r="M45" s="183">
        <v>-2</v>
      </c>
      <c r="N45" s="183">
        <v>0</v>
      </c>
      <c r="O45" s="183">
        <v>1817</v>
      </c>
      <c r="P45" s="183">
        <v>-1360</v>
      </c>
      <c r="Q45" s="184" t="s">
        <v>1165</v>
      </c>
      <c r="R45" s="184">
        <v>9.7569811616340374E-3</v>
      </c>
      <c r="S45" s="184">
        <v>-0.11511156186612581</v>
      </c>
    </row>
    <row r="46" spans="1:19">
      <c r="A46" s="77" t="s">
        <v>15</v>
      </c>
      <c r="B46" s="183">
        <v>0</v>
      </c>
      <c r="C46" s="183">
        <v>66</v>
      </c>
      <c r="D46" s="183">
        <v>37386</v>
      </c>
      <c r="E46" s="183">
        <v>0</v>
      </c>
      <c r="F46" s="183">
        <v>7</v>
      </c>
      <c r="G46" s="183">
        <v>31831</v>
      </c>
      <c r="H46" s="183">
        <v>0</v>
      </c>
      <c r="I46" s="183">
        <v>73</v>
      </c>
      <c r="J46" s="183">
        <v>69217</v>
      </c>
      <c r="K46" s="183">
        <v>0</v>
      </c>
      <c r="L46" s="183">
        <v>8</v>
      </c>
      <c r="M46" s="183">
        <v>1106</v>
      </c>
      <c r="N46" s="183">
        <v>0</v>
      </c>
      <c r="O46" s="183">
        <v>1</v>
      </c>
      <c r="P46" s="183">
        <v>1130</v>
      </c>
      <c r="Q46" s="184" t="s">
        <v>1165</v>
      </c>
      <c r="R46" s="184">
        <v>0.140625</v>
      </c>
      <c r="S46" s="184">
        <v>3.3382601036114679E-2</v>
      </c>
    </row>
    <row r="47" spans="1:19">
      <c r="A47" s="77" t="s">
        <v>16</v>
      </c>
      <c r="B47" s="183">
        <v>0</v>
      </c>
      <c r="C47" s="183">
        <v>3</v>
      </c>
      <c r="D47" s="183">
        <v>2554</v>
      </c>
      <c r="E47" s="183">
        <v>0</v>
      </c>
      <c r="F47" s="183">
        <v>0</v>
      </c>
      <c r="G47" s="183">
        <v>1625</v>
      </c>
      <c r="H47" s="183">
        <v>0</v>
      </c>
      <c r="I47" s="183">
        <v>3</v>
      </c>
      <c r="J47" s="183">
        <v>4179</v>
      </c>
      <c r="K47" s="183">
        <v>0</v>
      </c>
      <c r="L47" s="183">
        <v>0</v>
      </c>
      <c r="M47" s="183">
        <v>116</v>
      </c>
      <c r="N47" s="183">
        <v>0</v>
      </c>
      <c r="O47" s="183">
        <v>0</v>
      </c>
      <c r="P47" s="183">
        <v>92</v>
      </c>
      <c r="Q47" s="184" t="s">
        <v>1165</v>
      </c>
      <c r="R47" s="184">
        <v>0</v>
      </c>
      <c r="S47" s="184">
        <v>5.2379753210778146E-2</v>
      </c>
    </row>
    <row r="48" spans="1:19" ht="24">
      <c r="A48" s="673" t="s">
        <v>597</v>
      </c>
      <c r="B48" s="674">
        <v>151632</v>
      </c>
      <c r="C48" s="674">
        <v>963085</v>
      </c>
      <c r="D48" s="674">
        <v>40907</v>
      </c>
      <c r="E48" s="674">
        <v>92133</v>
      </c>
      <c r="F48" s="674">
        <v>895242</v>
      </c>
      <c r="G48" s="674">
        <v>44514</v>
      </c>
      <c r="H48" s="674">
        <v>243765</v>
      </c>
      <c r="I48" s="674">
        <v>1858327</v>
      </c>
      <c r="J48" s="674">
        <v>85421</v>
      </c>
      <c r="K48" s="674">
        <v>2821</v>
      </c>
      <c r="L48" s="674">
        <v>-1651</v>
      </c>
      <c r="M48" s="674">
        <v>1223</v>
      </c>
      <c r="N48" s="674">
        <v>1575</v>
      </c>
      <c r="O48" s="674">
        <v>-162</v>
      </c>
      <c r="P48" s="674">
        <v>-133</v>
      </c>
      <c r="Q48" s="675">
        <v>1.8364951184155043E-2</v>
      </c>
      <c r="R48" s="675">
        <v>-9.7465782145433888E-4</v>
      </c>
      <c r="S48" s="675">
        <v>1.2925258801626871E-2</v>
      </c>
    </row>
    <row r="49" spans="1:19" ht="24">
      <c r="A49" s="676" t="s">
        <v>598</v>
      </c>
      <c r="B49" s="1117">
        <v>1155624</v>
      </c>
      <c r="C49" s="1117"/>
      <c r="D49" s="1117"/>
      <c r="E49" s="1117">
        <v>1031889</v>
      </c>
      <c r="F49" s="1117"/>
      <c r="G49" s="1117"/>
      <c r="H49" s="1117">
        <v>2187513</v>
      </c>
      <c r="I49" s="1117"/>
      <c r="J49" s="1117"/>
      <c r="K49" s="1117">
        <v>2393</v>
      </c>
      <c r="L49" s="1117"/>
      <c r="M49" s="1117"/>
      <c r="N49" s="1117">
        <v>1280</v>
      </c>
      <c r="O49" s="1117"/>
      <c r="P49" s="1117"/>
      <c r="Q49" s="1116">
        <v>1.6818997728771379E-3</v>
      </c>
      <c r="R49" s="1116"/>
      <c r="S49" s="1116"/>
    </row>
    <row r="50" spans="1:19">
      <c r="A50" s="14" t="s">
        <v>599</v>
      </c>
      <c r="B50"/>
      <c r="C50"/>
    </row>
    <row r="52" spans="1:19">
      <c r="A52" s="610" t="s">
        <v>81</v>
      </c>
    </row>
    <row r="53" spans="1:19">
      <c r="A53" s="610"/>
      <c r="S53" s="13" t="s">
        <v>801</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693</v>
      </c>
    </row>
    <row r="2" spans="1:8" ht="12.75" customHeight="1">
      <c r="A2" s="519" t="s">
        <v>694</v>
      </c>
    </row>
    <row r="3" spans="1:8">
      <c r="D3" s="313"/>
      <c r="E3" s="13" t="s">
        <v>1534</v>
      </c>
    </row>
    <row r="4" spans="1:8" ht="79.5" customHeight="1">
      <c r="A4" s="1233" t="s">
        <v>340</v>
      </c>
      <c r="B4" s="452" t="s">
        <v>341</v>
      </c>
      <c r="C4" s="491" t="s">
        <v>322</v>
      </c>
      <c r="D4" s="452" t="s">
        <v>342</v>
      </c>
      <c r="E4" s="491" t="s">
        <v>322</v>
      </c>
    </row>
    <row r="5" spans="1:8" ht="15.75" customHeight="1">
      <c r="A5" s="1233"/>
      <c r="B5" s="492" t="s">
        <v>1550</v>
      </c>
      <c r="C5" s="493"/>
      <c r="D5" s="492" t="s">
        <v>1551</v>
      </c>
      <c r="E5" s="493"/>
    </row>
    <row r="6" spans="1:8">
      <c r="A6" s="494" t="s">
        <v>1467</v>
      </c>
      <c r="B6" s="495">
        <v>3156</v>
      </c>
      <c r="C6" s="496">
        <v>-4.4164037854889588E-3</v>
      </c>
      <c r="D6" s="495">
        <v>62520.282290795672</v>
      </c>
      <c r="E6" s="496">
        <v>0.20931562393741712</v>
      </c>
      <c r="F6" s="43"/>
      <c r="G6" s="76"/>
      <c r="H6" s="76"/>
    </row>
    <row r="7" spans="1:8">
      <c r="A7" s="494" t="s">
        <v>1390</v>
      </c>
      <c r="B7" s="495">
        <v>1939</v>
      </c>
      <c r="C7" s="496">
        <v>0.26981008513425014</v>
      </c>
      <c r="D7" s="495">
        <v>40416.71033777955</v>
      </c>
      <c r="E7" s="496">
        <v>0.33494910407430584</v>
      </c>
      <c r="F7" s="43"/>
      <c r="G7" s="76"/>
      <c r="H7" s="76"/>
    </row>
    <row r="8" spans="1:8">
      <c r="A8" s="494" t="s">
        <v>1391</v>
      </c>
      <c r="B8" s="495">
        <v>1246</v>
      </c>
      <c r="C8" s="496">
        <v>0.14944649446494465</v>
      </c>
      <c r="D8" s="495">
        <v>35793.425993762037</v>
      </c>
      <c r="E8" s="496">
        <v>0.12106274675663921</v>
      </c>
      <c r="F8" s="43"/>
      <c r="G8" s="76"/>
      <c r="H8" s="76"/>
    </row>
    <row r="9" spans="1:8">
      <c r="A9" s="494" t="s">
        <v>1442</v>
      </c>
      <c r="B9" s="495">
        <v>6852</v>
      </c>
      <c r="C9" s="496">
        <v>0.23148813803019411</v>
      </c>
      <c r="D9" s="495">
        <v>211400.13603689693</v>
      </c>
      <c r="E9" s="496">
        <v>0.32895131862097471</v>
      </c>
      <c r="F9" s="43"/>
      <c r="G9" s="76"/>
      <c r="H9" s="76"/>
    </row>
    <row r="10" spans="1:8">
      <c r="A10" s="494" t="s">
        <v>1443</v>
      </c>
      <c r="B10" s="495">
        <v>184</v>
      </c>
      <c r="C10" s="496">
        <v>0.4263565891472868</v>
      </c>
      <c r="D10" s="495">
        <v>6362.871856128475</v>
      </c>
      <c r="E10" s="496">
        <v>-0.21886527450479129</v>
      </c>
      <c r="F10" s="43"/>
      <c r="G10" s="76"/>
      <c r="H10" s="76"/>
    </row>
    <row r="11" spans="1:8">
      <c r="A11" s="494" t="s">
        <v>1444</v>
      </c>
      <c r="B11" s="495">
        <v>4744</v>
      </c>
      <c r="C11" s="496">
        <v>-8.5684430512016716E-3</v>
      </c>
      <c r="D11" s="495">
        <v>132777.58312694935</v>
      </c>
      <c r="E11" s="496">
        <v>0.24253732112458387</v>
      </c>
      <c r="F11" s="43"/>
      <c r="G11" s="76"/>
      <c r="H11" s="76"/>
    </row>
    <row r="12" spans="1:8" ht="24">
      <c r="A12" s="494" t="s">
        <v>1468</v>
      </c>
      <c r="B12" s="495">
        <v>1555</v>
      </c>
      <c r="C12" s="496">
        <v>0.51117589893100102</v>
      </c>
      <c r="D12" s="495">
        <v>57353.955699781</v>
      </c>
      <c r="E12" s="496">
        <v>0.56168059407851445</v>
      </c>
      <c r="F12" s="43"/>
      <c r="G12" s="76"/>
      <c r="H12" s="76"/>
    </row>
    <row r="13" spans="1:8">
      <c r="A13" s="494" t="s">
        <v>1469</v>
      </c>
      <c r="B13" s="495">
        <v>9520</v>
      </c>
      <c r="C13" s="496">
        <v>5.672105672105672E-2</v>
      </c>
      <c r="D13" s="495">
        <v>243002.03890769128</v>
      </c>
      <c r="E13" s="496">
        <v>0.18337236597998213</v>
      </c>
      <c r="F13" s="43"/>
      <c r="G13" s="76"/>
      <c r="H13" s="76"/>
    </row>
    <row r="14" spans="1:8">
      <c r="A14" s="494" t="s">
        <v>1445</v>
      </c>
      <c r="B14" s="495">
        <v>2572</v>
      </c>
      <c r="C14" s="496">
        <v>0.32100667693888035</v>
      </c>
      <c r="D14" s="495">
        <v>64669.222645165573</v>
      </c>
      <c r="E14" s="496">
        <v>0.67171419398398147</v>
      </c>
      <c r="F14" s="43"/>
      <c r="G14" s="76"/>
      <c r="H14" s="76"/>
    </row>
    <row r="15" spans="1:8">
      <c r="A15" s="494" t="s">
        <v>1446</v>
      </c>
      <c r="B15" s="495">
        <v>9567</v>
      </c>
      <c r="C15" s="496">
        <v>-0.13208745350630499</v>
      </c>
      <c r="D15" s="495">
        <v>169922.37106377329</v>
      </c>
      <c r="E15" s="496">
        <v>5.1817415556424724E-2</v>
      </c>
      <c r="F15" s="43"/>
      <c r="G15" s="76"/>
      <c r="H15" s="76"/>
    </row>
    <row r="16" spans="1:8">
      <c r="A16" s="494" t="s">
        <v>1447</v>
      </c>
      <c r="B16" s="495">
        <v>3625</v>
      </c>
      <c r="C16" s="496">
        <v>0.65600730927364093</v>
      </c>
      <c r="D16" s="495">
        <v>96394.312243679073</v>
      </c>
      <c r="E16" s="496">
        <v>0.89183189333423618</v>
      </c>
      <c r="F16" s="43"/>
      <c r="G16" s="76"/>
      <c r="H16" s="76"/>
    </row>
    <row r="17" spans="1:11">
      <c r="A17" s="494" t="s">
        <v>1470</v>
      </c>
      <c r="B17" s="495">
        <v>406</v>
      </c>
      <c r="C17" s="496">
        <v>0.61111111111111116</v>
      </c>
      <c r="D17" s="495">
        <v>34304.42987590417</v>
      </c>
      <c r="E17" s="496">
        <v>1.1948530545953484</v>
      </c>
      <c r="F17" s="43"/>
      <c r="G17" s="76"/>
      <c r="H17" s="76"/>
    </row>
    <row r="18" spans="1:11">
      <c r="A18" s="494" t="s">
        <v>1471</v>
      </c>
      <c r="B18" s="495">
        <v>163</v>
      </c>
      <c r="C18" s="496">
        <v>0</v>
      </c>
      <c r="D18" s="495">
        <v>3075.0998712588757</v>
      </c>
      <c r="E18" s="496">
        <v>0</v>
      </c>
      <c r="F18" s="43"/>
      <c r="G18" s="76"/>
      <c r="H18" s="76"/>
    </row>
    <row r="19" spans="1:11" s="261" customFormat="1">
      <c r="A19" s="494" t="s">
        <v>1472</v>
      </c>
      <c r="B19" s="495">
        <v>8142</v>
      </c>
      <c r="C19" s="496">
        <v>1.4760147601476014E-3</v>
      </c>
      <c r="D19" s="495">
        <v>214075.27808348261</v>
      </c>
      <c r="E19" s="496">
        <v>0.29346500487387484</v>
      </c>
      <c r="F19" s="43"/>
      <c r="G19" s="76"/>
      <c r="H19" s="76"/>
    </row>
    <row r="20" spans="1:11">
      <c r="A20" s="494" t="s">
        <v>1392</v>
      </c>
      <c r="B20" s="495">
        <v>297</v>
      </c>
      <c r="C20" s="496">
        <v>0.08</v>
      </c>
      <c r="D20" s="495">
        <v>24634.956527971332</v>
      </c>
      <c r="E20" s="496">
        <v>0.42080580914547039</v>
      </c>
      <c r="F20" s="43"/>
      <c r="G20" s="76"/>
      <c r="H20" s="76"/>
    </row>
    <row r="21" spans="1:11">
      <c r="A21" s="497" t="s">
        <v>343</v>
      </c>
      <c r="B21" s="498">
        <v>53968</v>
      </c>
      <c r="C21" s="499">
        <v>7.692614690798795E-2</v>
      </c>
      <c r="D21" s="498">
        <v>1396702.6745610188</v>
      </c>
      <c r="E21" s="499">
        <v>0.29358304140945657</v>
      </c>
      <c r="G21" s="76"/>
      <c r="H21" s="76"/>
    </row>
    <row r="22" spans="1:11">
      <c r="A22" s="16" t="s">
        <v>337</v>
      </c>
    </row>
    <row r="23" spans="1:11" ht="76.5" customHeight="1">
      <c r="A23" s="1229" t="s">
        <v>344</v>
      </c>
      <c r="B23" s="1229"/>
      <c r="C23" s="1229"/>
      <c r="D23" s="1229"/>
      <c r="E23" s="1229"/>
      <c r="G23" s="1237"/>
      <c r="H23" s="1237"/>
      <c r="I23" s="1237"/>
      <c r="J23" s="1237"/>
      <c r="K23" s="1237"/>
    </row>
    <row r="24" spans="1:11" ht="21.75" customHeight="1">
      <c r="A24" s="1230" t="s">
        <v>315</v>
      </c>
      <c r="B24" s="1230"/>
      <c r="C24" s="1230"/>
      <c r="D24" s="1230"/>
      <c r="E24" s="1230"/>
      <c r="F24" s="70"/>
    </row>
    <row r="25" spans="1:11" ht="12.75" customHeight="1"/>
    <row r="26" spans="1:11" ht="12.75" customHeight="1">
      <c r="A26" s="611"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695</v>
      </c>
    </row>
    <row r="2" spans="1:9" ht="12.75" customHeight="1">
      <c r="A2" s="523" t="s">
        <v>696</v>
      </c>
    </row>
    <row r="3" spans="1:9" ht="12.75" customHeight="1">
      <c r="E3" s="73"/>
      <c r="F3" s="73"/>
      <c r="I3" s="13" t="s">
        <v>1534</v>
      </c>
    </row>
    <row r="4" spans="1:9" s="261" customFormat="1" ht="21" customHeight="1">
      <c r="A4" s="442"/>
      <c r="B4" s="1232" t="s">
        <v>316</v>
      </c>
      <c r="C4" s="1232"/>
      <c r="D4" s="1232"/>
      <c r="E4" s="1232"/>
      <c r="F4" s="1232" t="s">
        <v>317</v>
      </c>
      <c r="G4" s="1232"/>
      <c r="H4" s="1232"/>
      <c r="I4" s="1232"/>
    </row>
    <row r="5" spans="1:9" ht="89.25" customHeight="1">
      <c r="A5" s="452" t="s">
        <v>318</v>
      </c>
      <c r="B5" s="774" t="s">
        <v>319</v>
      </c>
      <c r="C5" s="1239" t="s">
        <v>320</v>
      </c>
      <c r="D5" s="774" t="s">
        <v>772</v>
      </c>
      <c r="E5" s="1239" t="s">
        <v>320</v>
      </c>
      <c r="F5" s="774" t="s">
        <v>321</v>
      </c>
      <c r="G5" s="1239" t="s">
        <v>852</v>
      </c>
      <c r="H5" s="774" t="s">
        <v>773</v>
      </c>
      <c r="I5" s="1239" t="s">
        <v>852</v>
      </c>
    </row>
    <row r="6" spans="1:9" ht="17.25" customHeight="1">
      <c r="A6" s="472"/>
      <c r="B6" s="492">
        <v>44926</v>
      </c>
      <c r="C6" s="1239"/>
      <c r="D6" s="492">
        <v>44926</v>
      </c>
      <c r="E6" s="1239"/>
      <c r="F6" s="492" t="s">
        <v>1550</v>
      </c>
      <c r="G6" s="1239"/>
      <c r="H6" s="492" t="s">
        <v>1550</v>
      </c>
      <c r="I6" s="1239"/>
    </row>
    <row r="7" spans="1:9" ht="12.75" customHeight="1">
      <c r="A7" s="485" t="s">
        <v>323</v>
      </c>
      <c r="B7" s="486"/>
      <c r="C7" s="487"/>
      <c r="D7" s="486"/>
      <c r="E7" s="487"/>
      <c r="F7" s="486"/>
      <c r="G7" s="487"/>
      <c r="H7" s="486"/>
      <c r="I7" s="487"/>
    </row>
    <row r="8" spans="1:9" ht="12.75" customHeight="1">
      <c r="A8" s="477" t="s">
        <v>324</v>
      </c>
      <c r="B8" s="474">
        <v>26</v>
      </c>
      <c r="C8" s="475">
        <v>0</v>
      </c>
      <c r="D8" s="476">
        <v>10620.923302143474</v>
      </c>
      <c r="E8" s="475">
        <v>-0.33672040028639305</v>
      </c>
      <c r="F8" s="474">
        <v>5</v>
      </c>
      <c r="G8" s="475">
        <v>4</v>
      </c>
      <c r="H8" s="476">
        <v>833.85787776229336</v>
      </c>
      <c r="I8" s="475">
        <v>29.605459438804786</v>
      </c>
    </row>
    <row r="9" spans="1:9" ht="12.75" customHeight="1">
      <c r="A9" s="477" t="s">
        <v>325</v>
      </c>
      <c r="B9" s="474">
        <v>30391</v>
      </c>
      <c r="C9" s="475">
        <v>-4.7960654094354987E-2</v>
      </c>
      <c r="D9" s="476">
        <v>257722.55913066564</v>
      </c>
      <c r="E9" s="475">
        <v>6.7528046500811692E-2</v>
      </c>
      <c r="F9" s="474">
        <v>10288</v>
      </c>
      <c r="G9" s="475">
        <v>6.8439090248208531E-2</v>
      </c>
      <c r="H9" s="476">
        <v>167235.21136372682</v>
      </c>
      <c r="I9" s="475">
        <v>0.14103218032408582</v>
      </c>
    </row>
    <row r="10" spans="1:9" ht="12.75" customHeight="1">
      <c r="A10" s="473" t="s">
        <v>326</v>
      </c>
      <c r="B10" s="474">
        <v>5653</v>
      </c>
      <c r="C10" s="475">
        <v>-4.1701983387014752E-2</v>
      </c>
      <c r="D10" s="476">
        <v>41612.570112150774</v>
      </c>
      <c r="E10" s="475">
        <v>-7.7348071892077666E-2</v>
      </c>
      <c r="F10" s="474">
        <v>1091</v>
      </c>
      <c r="G10" s="475">
        <v>-0.14296936370777691</v>
      </c>
      <c r="H10" s="476">
        <v>19489.077829982085</v>
      </c>
      <c r="I10" s="475">
        <v>8.706592200564095E-2</v>
      </c>
    </row>
    <row r="11" spans="1:9" ht="12.75" customHeight="1">
      <c r="A11" s="477" t="s">
        <v>327</v>
      </c>
      <c r="B11" s="474">
        <v>21</v>
      </c>
      <c r="C11" s="475">
        <v>-0.25</v>
      </c>
      <c r="D11" s="476">
        <v>444.16526909549395</v>
      </c>
      <c r="E11" s="475">
        <v>-0.54309139933614226</v>
      </c>
      <c r="F11" s="474">
        <v>1</v>
      </c>
      <c r="G11" s="475">
        <v>0</v>
      </c>
      <c r="H11" s="476">
        <v>56.260587962041271</v>
      </c>
      <c r="I11" s="475">
        <v>0.14319314273003522</v>
      </c>
    </row>
    <row r="12" spans="1:9" ht="12.75" customHeight="1">
      <c r="A12" s="478" t="s">
        <v>328</v>
      </c>
      <c r="B12" s="474">
        <v>0</v>
      </c>
      <c r="C12" s="475">
        <v>0</v>
      </c>
      <c r="D12" s="476">
        <v>0</v>
      </c>
      <c r="E12" s="475">
        <v>0</v>
      </c>
      <c r="F12" s="474">
        <v>0</v>
      </c>
      <c r="G12" s="475">
        <v>0</v>
      </c>
      <c r="H12" s="476">
        <v>0</v>
      </c>
      <c r="I12" s="475">
        <v>0</v>
      </c>
    </row>
    <row r="13" spans="1:9" ht="29.25">
      <c r="A13" s="473" t="s">
        <v>329</v>
      </c>
      <c r="B13" s="474">
        <v>480</v>
      </c>
      <c r="C13" s="475">
        <v>-6.4327485380116955E-2</v>
      </c>
      <c r="D13" s="476">
        <v>9839.0875187470956</v>
      </c>
      <c r="E13" s="475">
        <v>-0.16023112954487548</v>
      </c>
      <c r="F13" s="474">
        <v>139</v>
      </c>
      <c r="G13" s="475">
        <v>1.0144927536231885</v>
      </c>
      <c r="H13" s="476">
        <v>1697.0935908155816</v>
      </c>
      <c r="I13" s="475">
        <v>-0.73893245714247324</v>
      </c>
    </row>
    <row r="14" spans="1:9" ht="12.75" customHeight="1">
      <c r="A14" s="477" t="s">
        <v>330</v>
      </c>
      <c r="B14" s="474">
        <v>14</v>
      </c>
      <c r="C14" s="475">
        <v>7.6923076923076927E-2</v>
      </c>
      <c r="D14" s="476">
        <v>58.126670648350917</v>
      </c>
      <c r="E14" s="475">
        <v>-5.6207225590112105E-2</v>
      </c>
      <c r="F14" s="474">
        <v>6</v>
      </c>
      <c r="G14" s="475">
        <v>-0.4</v>
      </c>
      <c r="H14" s="476">
        <v>47.767297100006637</v>
      </c>
      <c r="I14" s="475">
        <v>-0.48610137394671737</v>
      </c>
    </row>
    <row r="15" spans="1:9" ht="22.5" customHeight="1">
      <c r="A15" s="479" t="s">
        <v>331</v>
      </c>
      <c r="B15" s="482">
        <v>36585</v>
      </c>
      <c r="C15" s="481">
        <v>-4.7290435144918104E-2</v>
      </c>
      <c r="D15" s="482">
        <v>320297.4320034507</v>
      </c>
      <c r="E15" s="481">
        <v>1.5901797733338094E-2</v>
      </c>
      <c r="F15" s="482">
        <v>11530</v>
      </c>
      <c r="G15" s="483">
        <v>4.980424292087772E-2</v>
      </c>
      <c r="H15" s="482">
        <v>189359.26854734882</v>
      </c>
      <c r="I15" s="483">
        <v>0.10630959210383979</v>
      </c>
    </row>
    <row r="16" spans="1:9" ht="15" customHeight="1">
      <c r="A16" s="485" t="s">
        <v>332</v>
      </c>
      <c r="B16" s="488"/>
      <c r="C16" s="484"/>
      <c r="D16" s="488"/>
      <c r="E16" s="489"/>
      <c r="F16" s="488"/>
      <c r="G16" s="484"/>
      <c r="H16" s="488"/>
      <c r="I16" s="489"/>
    </row>
    <row r="17" spans="1:9" ht="12.75" customHeight="1">
      <c r="A17" s="477" t="s">
        <v>324</v>
      </c>
      <c r="B17" s="474">
        <v>187</v>
      </c>
      <c r="C17" s="475">
        <v>-0.13824884792626729</v>
      </c>
      <c r="D17" s="474">
        <v>61304.70791426106</v>
      </c>
      <c r="E17" s="475">
        <v>-8.9377349137803846E-2</v>
      </c>
      <c r="F17" s="474">
        <v>10</v>
      </c>
      <c r="G17" s="475">
        <v>-9.0909090909090912E-2</v>
      </c>
      <c r="H17" s="476">
        <v>8761.9643493264321</v>
      </c>
      <c r="I17" s="475">
        <v>1.6321988370194207</v>
      </c>
    </row>
    <row r="18" spans="1:9" ht="12.75" customHeight="1">
      <c r="A18" s="477" t="s">
        <v>325</v>
      </c>
      <c r="B18" s="474">
        <v>88990</v>
      </c>
      <c r="C18" s="475">
        <v>9.1138712802089336E-2</v>
      </c>
      <c r="D18" s="474">
        <v>1106730.9095573695</v>
      </c>
      <c r="E18" s="475">
        <v>0.21807714854006213</v>
      </c>
      <c r="F18" s="474">
        <v>33237</v>
      </c>
      <c r="G18" s="475">
        <v>8.4333811823045807E-2</v>
      </c>
      <c r="H18" s="476">
        <v>721317.75181763864</v>
      </c>
      <c r="I18" s="475">
        <v>0.28610651301705997</v>
      </c>
    </row>
    <row r="19" spans="1:9" ht="12.75" customHeight="1">
      <c r="A19" s="473" t="s">
        <v>326</v>
      </c>
      <c r="B19" s="474">
        <v>21981</v>
      </c>
      <c r="C19" s="475">
        <v>-1.2977099236641221E-2</v>
      </c>
      <c r="D19" s="474">
        <v>529073.47783263656</v>
      </c>
      <c r="E19" s="475">
        <v>9.1880823905254067E-2</v>
      </c>
      <c r="F19" s="474">
        <v>6264</v>
      </c>
      <c r="G19" s="475">
        <v>5.3658536585365853E-2</v>
      </c>
      <c r="H19" s="476">
        <v>283169.20897073456</v>
      </c>
      <c r="I19" s="475">
        <v>0.40026329959114931</v>
      </c>
    </row>
    <row r="20" spans="1:9" ht="12.75" customHeight="1">
      <c r="A20" s="477" t="s">
        <v>327</v>
      </c>
      <c r="B20" s="474">
        <v>1490</v>
      </c>
      <c r="C20" s="475">
        <v>6.0498220640569395E-2</v>
      </c>
      <c r="D20" s="474">
        <v>170821.6601884664</v>
      </c>
      <c r="E20" s="475">
        <v>0.10289900541965358</v>
      </c>
      <c r="F20" s="474">
        <v>374</v>
      </c>
      <c r="G20" s="475">
        <v>0.59829059829059827</v>
      </c>
      <c r="H20" s="476">
        <v>69361.934140287995</v>
      </c>
      <c r="I20" s="475">
        <v>0.83966632355768234</v>
      </c>
    </row>
    <row r="21" spans="1:9" ht="12.75" customHeight="1">
      <c r="A21" s="478" t="s">
        <v>328</v>
      </c>
      <c r="B21" s="474">
        <v>0</v>
      </c>
      <c r="C21" s="475">
        <v>0</v>
      </c>
      <c r="D21" s="474">
        <v>0</v>
      </c>
      <c r="E21" s="475">
        <v>0</v>
      </c>
      <c r="F21" s="474">
        <v>0</v>
      </c>
      <c r="G21" s="475">
        <v>0</v>
      </c>
      <c r="H21" s="476">
        <v>0</v>
      </c>
      <c r="I21" s="475">
        <v>0</v>
      </c>
    </row>
    <row r="22" spans="1:9" ht="29.25">
      <c r="A22" s="473" t="s">
        <v>329</v>
      </c>
      <c r="B22" s="474">
        <v>8663</v>
      </c>
      <c r="C22" s="475">
        <v>7.4280753968253968E-2</v>
      </c>
      <c r="D22" s="474">
        <v>284100.22878094099</v>
      </c>
      <c r="E22" s="475">
        <v>3.1076993493886616E-2</v>
      </c>
      <c r="F22" s="474">
        <v>2456</v>
      </c>
      <c r="G22" s="475">
        <v>0.10332434860736747</v>
      </c>
      <c r="H22" s="476">
        <v>121768.50805892893</v>
      </c>
      <c r="I22" s="475">
        <v>0.17851687051161563</v>
      </c>
    </row>
    <row r="23" spans="1:9" ht="12.75" customHeight="1">
      <c r="A23" s="477" t="s">
        <v>333</v>
      </c>
      <c r="B23" s="474">
        <v>311</v>
      </c>
      <c r="C23" s="475">
        <v>3.2258064516129032E-3</v>
      </c>
      <c r="D23" s="474">
        <v>4890.5410538190981</v>
      </c>
      <c r="E23" s="475">
        <v>0.30733236583825813</v>
      </c>
      <c r="F23" s="474">
        <v>97</v>
      </c>
      <c r="G23" s="475">
        <v>0.56451612903225812</v>
      </c>
      <c r="H23" s="476">
        <v>2964.0386767535997</v>
      </c>
      <c r="I23" s="475">
        <v>1.6513034082045552</v>
      </c>
    </row>
    <row r="24" spans="1:9" ht="22.5" customHeight="1">
      <c r="A24" s="479" t="s">
        <v>334</v>
      </c>
      <c r="B24" s="480">
        <v>121622</v>
      </c>
      <c r="C24" s="481">
        <v>6.8518664944694829E-2</v>
      </c>
      <c r="D24" s="482">
        <v>2156921.525327493</v>
      </c>
      <c r="E24" s="481">
        <v>0.13844238538836723</v>
      </c>
      <c r="F24" s="482">
        <v>42438</v>
      </c>
      <c r="G24" s="483">
        <v>8.4538717096856633E-2</v>
      </c>
      <c r="H24" s="482">
        <v>1207343.4060136701</v>
      </c>
      <c r="I24" s="483">
        <v>0.32886361981182649</v>
      </c>
    </row>
    <row r="25" spans="1:9" ht="15" customHeight="1">
      <c r="A25" s="485" t="s">
        <v>335</v>
      </c>
      <c r="B25" s="488"/>
      <c r="C25" s="484"/>
      <c r="D25" s="488"/>
      <c r="E25" s="490"/>
      <c r="F25" s="488"/>
      <c r="G25" s="484"/>
      <c r="H25" s="488"/>
      <c r="I25" s="490"/>
    </row>
    <row r="26" spans="1:9" ht="12.75" customHeight="1">
      <c r="A26" s="477" t="s">
        <v>324</v>
      </c>
      <c r="B26" s="474">
        <v>2</v>
      </c>
      <c r="C26" s="475">
        <v>0</v>
      </c>
      <c r="D26" s="474">
        <v>0</v>
      </c>
      <c r="E26" s="475">
        <v>0</v>
      </c>
      <c r="F26" s="474"/>
      <c r="G26" s="475"/>
      <c r="H26" s="474"/>
      <c r="I26" s="475"/>
    </row>
    <row r="27" spans="1:9" ht="12.75" customHeight="1">
      <c r="A27" s="477" t="s">
        <v>325</v>
      </c>
      <c r="B27" s="474">
        <v>4</v>
      </c>
      <c r="C27" s="475">
        <v>0</v>
      </c>
      <c r="D27" s="474">
        <v>0</v>
      </c>
      <c r="E27" s="475">
        <v>0</v>
      </c>
      <c r="F27" s="474"/>
      <c r="G27" s="475"/>
      <c r="H27" s="474"/>
      <c r="I27" s="475"/>
    </row>
    <row r="28" spans="1:9" ht="12.75" customHeight="1">
      <c r="A28" s="473" t="s">
        <v>326</v>
      </c>
      <c r="B28" s="474">
        <v>0</v>
      </c>
      <c r="C28" s="475">
        <v>0</v>
      </c>
      <c r="D28" s="474">
        <v>0</v>
      </c>
      <c r="E28" s="475">
        <v>0</v>
      </c>
      <c r="F28" s="474"/>
      <c r="G28" s="475"/>
      <c r="H28" s="474"/>
      <c r="I28" s="475"/>
    </row>
    <row r="29" spans="1:9" ht="12.75" customHeight="1">
      <c r="A29" s="477" t="s">
        <v>327</v>
      </c>
      <c r="B29" s="474">
        <v>0</v>
      </c>
      <c r="C29" s="475">
        <v>0</v>
      </c>
      <c r="D29" s="474">
        <v>0</v>
      </c>
      <c r="E29" s="475">
        <v>0</v>
      </c>
      <c r="F29" s="474"/>
      <c r="G29" s="475"/>
      <c r="H29" s="474"/>
      <c r="I29" s="475"/>
    </row>
    <row r="30" spans="1:9" ht="12.75" customHeight="1">
      <c r="A30" s="478" t="s">
        <v>336</v>
      </c>
      <c r="B30" s="474">
        <v>0</v>
      </c>
      <c r="C30" s="475">
        <v>0</v>
      </c>
      <c r="D30" s="474">
        <v>0</v>
      </c>
      <c r="E30" s="475">
        <v>0</v>
      </c>
      <c r="F30" s="474"/>
      <c r="G30" s="475"/>
      <c r="H30" s="474"/>
      <c r="I30" s="475"/>
    </row>
    <row r="31" spans="1:9" ht="29.25">
      <c r="A31" s="473" t="s">
        <v>329</v>
      </c>
      <c r="B31" s="474">
        <v>0</v>
      </c>
      <c r="C31" s="475">
        <v>-1</v>
      </c>
      <c r="D31" s="474">
        <v>0</v>
      </c>
      <c r="E31" s="475">
        <v>0</v>
      </c>
      <c r="F31" s="474"/>
      <c r="G31" s="475"/>
      <c r="H31" s="474"/>
      <c r="I31" s="475"/>
    </row>
    <row r="32" spans="1:9" ht="12.75" customHeight="1">
      <c r="A32" s="477" t="s">
        <v>330</v>
      </c>
      <c r="B32" s="474">
        <v>0</v>
      </c>
      <c r="C32" s="475">
        <v>0</v>
      </c>
      <c r="D32" s="474">
        <v>0</v>
      </c>
      <c r="E32" s="475">
        <v>0</v>
      </c>
      <c r="F32" s="474"/>
      <c r="G32" s="475"/>
      <c r="H32" s="474"/>
      <c r="I32" s="475"/>
    </row>
    <row r="33" spans="1:13" ht="22.5" customHeight="1">
      <c r="A33" s="479" t="s">
        <v>331</v>
      </c>
      <c r="B33" s="482">
        <v>6</v>
      </c>
      <c r="C33" s="481">
        <v>-0.14285714285714285</v>
      </c>
      <c r="D33" s="482">
        <v>0</v>
      </c>
      <c r="E33" s="481">
        <v>0</v>
      </c>
      <c r="F33" s="482"/>
      <c r="G33" s="481"/>
      <c r="H33" s="482"/>
      <c r="I33" s="481"/>
    </row>
    <row r="34" spans="1:13" ht="12.75" customHeight="1">
      <c r="A34" s="16" t="s">
        <v>337</v>
      </c>
      <c r="J34" s="197"/>
      <c r="K34" s="197"/>
      <c r="L34" s="197"/>
      <c r="M34" s="197"/>
    </row>
    <row r="35" spans="1:13" ht="48" customHeight="1">
      <c r="A35" s="1240" t="s">
        <v>338</v>
      </c>
      <c r="B35" s="1240"/>
      <c r="C35" s="1240"/>
      <c r="D35" s="1240"/>
      <c r="E35" s="1240"/>
      <c r="F35" s="1240"/>
      <c r="G35" s="1240"/>
      <c r="H35" s="1240"/>
      <c r="I35" s="1240"/>
      <c r="J35" s="197"/>
      <c r="K35" s="197"/>
      <c r="L35" s="197"/>
      <c r="M35" s="197"/>
    </row>
    <row r="36" spans="1:13" ht="25.5" customHeight="1">
      <c r="A36" s="1238" t="s">
        <v>339</v>
      </c>
      <c r="B36" s="1238"/>
      <c r="C36" s="1238"/>
      <c r="D36" s="1238"/>
      <c r="E36" s="1238"/>
      <c r="F36" s="1238"/>
      <c r="G36" s="1238"/>
      <c r="H36" s="1238"/>
      <c r="I36" s="1238"/>
    </row>
    <row r="37" spans="1:13" ht="58.5" customHeight="1">
      <c r="A37" s="1229" t="s">
        <v>774</v>
      </c>
      <c r="B37" s="1229"/>
      <c r="C37" s="1229"/>
      <c r="D37" s="1229"/>
      <c r="E37" s="1229"/>
      <c r="F37" s="1229"/>
      <c r="G37" s="1229"/>
      <c r="H37" s="1229"/>
      <c r="I37" s="1229"/>
    </row>
    <row r="38" spans="1:13" ht="22.5" customHeight="1">
      <c r="A38" s="1238" t="s">
        <v>315</v>
      </c>
      <c r="B38" s="1238"/>
      <c r="C38" s="1238"/>
      <c r="D38" s="1238"/>
      <c r="E38" s="1238"/>
      <c r="F38" s="1238"/>
      <c r="G38" s="1238"/>
      <c r="H38" s="1238"/>
      <c r="I38" s="1238"/>
    </row>
    <row r="39" spans="1:13" ht="12.75" customHeight="1"/>
    <row r="40" spans="1:13" ht="12.75" customHeight="1">
      <c r="A40" s="611"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840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697</v>
      </c>
      <c r="C1" s="42"/>
      <c r="O1" s="137"/>
    </row>
    <row r="2" spans="1:15">
      <c r="A2" s="522" t="s">
        <v>698</v>
      </c>
      <c r="O2" s="65"/>
    </row>
    <row r="3" spans="1:15" ht="12.75" customHeight="1">
      <c r="A3" s="42"/>
      <c r="B3" s="63"/>
      <c r="C3" s="63"/>
      <c r="D3" s="63"/>
      <c r="E3" s="63"/>
      <c r="F3" s="63"/>
      <c r="G3" s="63"/>
      <c r="H3" s="63"/>
      <c r="I3" s="63"/>
      <c r="J3" s="63"/>
      <c r="K3" s="63"/>
      <c r="L3" s="63"/>
      <c r="M3" s="63"/>
      <c r="O3" s="13" t="s">
        <v>1534</v>
      </c>
    </row>
    <row r="4" spans="1:15" ht="30.75" customHeight="1">
      <c r="A4" s="500" t="s">
        <v>1552</v>
      </c>
      <c r="B4" s="1241" t="s">
        <v>281</v>
      </c>
      <c r="C4" s="1241"/>
      <c r="D4" s="1241" t="s">
        <v>282</v>
      </c>
      <c r="E4" s="1241"/>
      <c r="F4" s="1241" t="s">
        <v>283</v>
      </c>
      <c r="G4" s="1241"/>
      <c r="H4" s="1241" t="s">
        <v>284</v>
      </c>
      <c r="I4" s="1241"/>
      <c r="J4" s="1241" t="s">
        <v>285</v>
      </c>
      <c r="K4" s="1241"/>
      <c r="L4" s="1241" t="s">
        <v>286</v>
      </c>
      <c r="M4" s="1241"/>
      <c r="N4" s="1241" t="s">
        <v>287</v>
      </c>
      <c r="O4" s="1241"/>
    </row>
    <row r="5" spans="1:15" ht="48.75" customHeight="1">
      <c r="A5" s="761" t="s">
        <v>280</v>
      </c>
      <c r="B5" s="762" t="s">
        <v>288</v>
      </c>
      <c r="C5" s="762" t="s">
        <v>289</v>
      </c>
      <c r="D5" s="762" t="s">
        <v>288</v>
      </c>
      <c r="E5" s="762" t="s">
        <v>289</v>
      </c>
      <c r="F5" s="762" t="s">
        <v>288</v>
      </c>
      <c r="G5" s="762" t="s">
        <v>289</v>
      </c>
      <c r="H5" s="762" t="s">
        <v>288</v>
      </c>
      <c r="I5" s="762" t="s">
        <v>289</v>
      </c>
      <c r="J5" s="762" t="s">
        <v>288</v>
      </c>
      <c r="K5" s="762" t="s">
        <v>289</v>
      </c>
      <c r="L5" s="762" t="s">
        <v>288</v>
      </c>
      <c r="M5" s="762" t="s">
        <v>289</v>
      </c>
      <c r="N5" s="762" t="s">
        <v>288</v>
      </c>
      <c r="O5" s="762" t="s">
        <v>289</v>
      </c>
    </row>
    <row r="6" spans="1:15" ht="13.5" customHeight="1">
      <c r="A6" s="501" t="s">
        <v>290</v>
      </c>
      <c r="B6" s="502">
        <v>2180486.1162996884</v>
      </c>
      <c r="C6" s="502">
        <v>50732.494391134118</v>
      </c>
      <c r="D6" s="502">
        <v>5256.9829066295042</v>
      </c>
      <c r="E6" s="502">
        <v>521.62027739066968</v>
      </c>
      <c r="F6" s="502">
        <v>2352.1031933107702</v>
      </c>
      <c r="G6" s="502">
        <v>588.55293516490804</v>
      </c>
      <c r="H6" s="502">
        <v>1888.9505952617958</v>
      </c>
      <c r="I6" s="502">
        <v>320.27804764748828</v>
      </c>
      <c r="J6" s="502">
        <v>26683.511049173798</v>
      </c>
      <c r="K6" s="502">
        <v>25527.971051828255</v>
      </c>
      <c r="L6" s="502">
        <v>2216667.664044064</v>
      </c>
      <c r="M6" s="502">
        <v>77690.916703165436</v>
      </c>
      <c r="N6" s="502">
        <v>93622.949504280303</v>
      </c>
      <c r="O6" s="502">
        <v>11383.115958590482</v>
      </c>
    </row>
    <row r="7" spans="1:15" ht="13.5" customHeight="1">
      <c r="A7" s="505" t="s">
        <v>291</v>
      </c>
      <c r="B7" s="506">
        <v>61566.001230340429</v>
      </c>
      <c r="C7" s="506">
        <v>4735.0487026345481</v>
      </c>
      <c r="D7" s="506">
        <v>62.78907293118322</v>
      </c>
      <c r="E7" s="506">
        <v>29.799142610657643</v>
      </c>
      <c r="F7" s="506">
        <v>11.158477669387484</v>
      </c>
      <c r="G7" s="506">
        <v>0</v>
      </c>
      <c r="H7" s="506">
        <v>4.6120844117061512</v>
      </c>
      <c r="I7" s="506">
        <v>0</v>
      </c>
      <c r="J7" s="506">
        <v>9281.2580808281873</v>
      </c>
      <c r="K7" s="506">
        <v>8880.5503351250918</v>
      </c>
      <c r="L7" s="506">
        <v>70925.818946180894</v>
      </c>
      <c r="M7" s="506">
        <v>13645.398180370297</v>
      </c>
      <c r="N7" s="506">
        <v>3296.8492494525185</v>
      </c>
      <c r="O7" s="506">
        <v>556.58043798526774</v>
      </c>
    </row>
    <row r="8" spans="1:15" ht="13.5" customHeight="1">
      <c r="A8" s="505" t="s">
        <v>292</v>
      </c>
      <c r="B8" s="506">
        <v>1121507.4907240027</v>
      </c>
      <c r="C8" s="506">
        <v>12796.075006967947</v>
      </c>
      <c r="D8" s="506">
        <v>3539.4929789634348</v>
      </c>
      <c r="E8" s="506">
        <v>239.45701108235446</v>
      </c>
      <c r="F8" s="506">
        <v>1661.3423266308314</v>
      </c>
      <c r="G8" s="506">
        <v>225.73577012409572</v>
      </c>
      <c r="H8" s="506">
        <v>1475.5037427831969</v>
      </c>
      <c r="I8" s="506">
        <v>183.43577277855201</v>
      </c>
      <c r="J8" s="506">
        <v>7506.1576693874831</v>
      </c>
      <c r="K8" s="506">
        <v>7387.1553281571432</v>
      </c>
      <c r="L8" s="506">
        <v>1135689.9874417679</v>
      </c>
      <c r="M8" s="506">
        <v>20831.858889110095</v>
      </c>
      <c r="N8" s="506">
        <v>14939.729358285222</v>
      </c>
      <c r="O8" s="506">
        <v>766.96179706682608</v>
      </c>
    </row>
    <row r="9" spans="1:15" ht="13.5" customHeight="1">
      <c r="A9" s="505" t="s">
        <v>293</v>
      </c>
      <c r="B9" s="506">
        <v>535250.43187736417</v>
      </c>
      <c r="C9" s="506">
        <v>20319.597214148249</v>
      </c>
      <c r="D9" s="506">
        <v>770.79331077045572</v>
      </c>
      <c r="E9" s="506">
        <v>59.639183754728251</v>
      </c>
      <c r="F9" s="506">
        <v>543.54713915986463</v>
      </c>
      <c r="G9" s="506">
        <v>325.76204393124959</v>
      </c>
      <c r="H9" s="506">
        <v>255.3540487092707</v>
      </c>
      <c r="I9" s="506">
        <v>108.50664543101732</v>
      </c>
      <c r="J9" s="506">
        <v>3994.7610684186075</v>
      </c>
      <c r="K9" s="506">
        <v>3807.4365160262787</v>
      </c>
      <c r="L9" s="506">
        <v>540814.88744442235</v>
      </c>
      <c r="M9" s="506">
        <v>24620.941603291521</v>
      </c>
      <c r="N9" s="506">
        <v>30235.723038025084</v>
      </c>
      <c r="O9" s="506">
        <v>6071.514466786115</v>
      </c>
    </row>
    <row r="10" spans="1:15" ht="13.5" customHeight="1">
      <c r="A10" s="505" t="s">
        <v>294</v>
      </c>
      <c r="B10" s="506">
        <v>170949.08973787242</v>
      </c>
      <c r="C10" s="506">
        <v>6238.1247952750664</v>
      </c>
      <c r="D10" s="506">
        <v>346.52110159930976</v>
      </c>
      <c r="E10" s="506">
        <v>115.25738005176191</v>
      </c>
      <c r="F10" s="506">
        <v>5.3918640918441833E-2</v>
      </c>
      <c r="G10" s="506">
        <v>0</v>
      </c>
      <c r="H10" s="506">
        <v>0.20899860641051163</v>
      </c>
      <c r="I10" s="506">
        <v>0.20899860641051163</v>
      </c>
      <c r="J10" s="506">
        <v>783.41634879554033</v>
      </c>
      <c r="K10" s="506">
        <v>783.28884199349648</v>
      </c>
      <c r="L10" s="506">
        <v>172079.29010551464</v>
      </c>
      <c r="M10" s="506">
        <v>7136.8800159267348</v>
      </c>
      <c r="N10" s="506">
        <v>31602.086387948766</v>
      </c>
      <c r="O10" s="506">
        <v>3058.2396575751541</v>
      </c>
    </row>
    <row r="11" spans="1:15" ht="13.5" customHeight="1">
      <c r="A11" s="505" t="s">
        <v>295</v>
      </c>
      <c r="B11" s="506">
        <v>0</v>
      </c>
      <c r="C11" s="506">
        <v>0</v>
      </c>
      <c r="D11" s="506">
        <v>0</v>
      </c>
      <c r="E11" s="506">
        <v>0</v>
      </c>
      <c r="F11" s="506">
        <v>0</v>
      </c>
      <c r="G11" s="506">
        <v>0</v>
      </c>
      <c r="H11" s="506">
        <v>0</v>
      </c>
      <c r="I11" s="506">
        <v>0</v>
      </c>
      <c r="J11" s="506">
        <v>0</v>
      </c>
      <c r="K11" s="506">
        <v>0</v>
      </c>
      <c r="L11" s="506">
        <v>0</v>
      </c>
      <c r="M11" s="506">
        <v>0</v>
      </c>
      <c r="N11" s="506">
        <v>0</v>
      </c>
      <c r="O11" s="506">
        <v>0</v>
      </c>
    </row>
    <row r="12" spans="1:15" ht="22.5">
      <c r="A12" s="505" t="s">
        <v>296</v>
      </c>
      <c r="B12" s="506">
        <v>286281.44502355828</v>
      </c>
      <c r="C12" s="506">
        <v>6297.7627818700648</v>
      </c>
      <c r="D12" s="506">
        <v>537.29976508062907</v>
      </c>
      <c r="E12" s="506">
        <v>77.467559891167284</v>
      </c>
      <c r="F12" s="506">
        <v>136.00133120976838</v>
      </c>
      <c r="G12" s="506">
        <v>37.05512110956267</v>
      </c>
      <c r="H12" s="506">
        <v>145.16937421195831</v>
      </c>
      <c r="I12" s="506">
        <v>21.658700643705622</v>
      </c>
      <c r="J12" s="506">
        <v>5042.618459088194</v>
      </c>
      <c r="K12" s="506">
        <v>4594.3730068352252</v>
      </c>
      <c r="L12" s="506">
        <v>292142.53395314881</v>
      </c>
      <c r="M12" s="506">
        <v>11028.317170349723</v>
      </c>
      <c r="N12" s="506">
        <v>13361.97088194306</v>
      </c>
      <c r="O12" s="506">
        <v>823.75866879023158</v>
      </c>
    </row>
    <row r="13" spans="1:15" ht="13.5" customHeight="1">
      <c r="A13" s="505" t="s">
        <v>297</v>
      </c>
      <c r="B13" s="506">
        <v>4931.6577065498705</v>
      </c>
      <c r="C13" s="506">
        <v>345.88589023823744</v>
      </c>
      <c r="D13" s="506">
        <v>8.6677284491339837E-2</v>
      </c>
      <c r="E13" s="506">
        <v>0</v>
      </c>
      <c r="F13" s="506">
        <v>0</v>
      </c>
      <c r="G13" s="506">
        <v>0</v>
      </c>
      <c r="H13" s="506">
        <v>8.1023465392527694</v>
      </c>
      <c r="I13" s="506">
        <v>6.4679301878027742</v>
      </c>
      <c r="J13" s="506">
        <v>75.299422655783388</v>
      </c>
      <c r="K13" s="506">
        <v>75.167023691021299</v>
      </c>
      <c r="L13" s="506">
        <v>5015.1461530293973</v>
      </c>
      <c r="M13" s="506">
        <v>427.52084411706153</v>
      </c>
      <c r="N13" s="506">
        <v>186.59058995288339</v>
      </c>
      <c r="O13" s="506">
        <v>106.06093038688698</v>
      </c>
    </row>
    <row r="14" spans="1:15" ht="13.5" customHeight="1">
      <c r="A14" s="501" t="s">
        <v>298</v>
      </c>
      <c r="B14" s="502">
        <v>328164.41960714047</v>
      </c>
      <c r="C14" s="502">
        <v>411.94179308514163</v>
      </c>
      <c r="D14" s="502">
        <v>225.39073329351649</v>
      </c>
      <c r="E14" s="502">
        <v>15.821730705421727</v>
      </c>
      <c r="F14" s="502">
        <v>37.75873382440772</v>
      </c>
      <c r="G14" s="502">
        <v>22.447955405136376</v>
      </c>
      <c r="H14" s="502">
        <v>27.750198420598579</v>
      </c>
      <c r="I14" s="502">
        <v>16.132895348065563</v>
      </c>
      <c r="J14" s="502">
        <v>6590.8061623199947</v>
      </c>
      <c r="K14" s="502">
        <v>6519.0555325502683</v>
      </c>
      <c r="L14" s="502">
        <v>335046.125434999</v>
      </c>
      <c r="M14" s="502">
        <v>6985.3999070940326</v>
      </c>
      <c r="N14" s="502">
        <v>2224.7582188599108</v>
      </c>
      <c r="O14" s="502">
        <v>62.3607950096224</v>
      </c>
    </row>
    <row r="15" spans="1:15" ht="13.5" customHeight="1">
      <c r="A15" s="505" t="s">
        <v>291</v>
      </c>
      <c r="B15" s="506">
        <v>10801.103410976177</v>
      </c>
      <c r="C15" s="506">
        <v>0.1212515760833499</v>
      </c>
      <c r="D15" s="506">
        <v>0</v>
      </c>
      <c r="E15" s="506">
        <v>0</v>
      </c>
      <c r="F15" s="506">
        <v>0</v>
      </c>
      <c r="G15" s="506">
        <v>0</v>
      </c>
      <c r="H15" s="506">
        <v>0</v>
      </c>
      <c r="I15" s="506">
        <v>0</v>
      </c>
      <c r="J15" s="506">
        <v>10.372110956267834</v>
      </c>
      <c r="K15" s="506">
        <v>10.372110956267834</v>
      </c>
      <c r="L15" s="506">
        <v>10811.475521932445</v>
      </c>
      <c r="M15" s="506">
        <v>10.493362532351185</v>
      </c>
      <c r="N15" s="506">
        <v>0</v>
      </c>
      <c r="O15" s="506">
        <v>0</v>
      </c>
    </row>
    <row r="16" spans="1:15" ht="13.5" customHeight="1">
      <c r="A16" s="505" t="s">
        <v>292</v>
      </c>
      <c r="B16" s="506">
        <v>262736.1531886654</v>
      </c>
      <c r="C16" s="506">
        <v>216.13110491738004</v>
      </c>
      <c r="D16" s="506">
        <v>211.22362598712587</v>
      </c>
      <c r="E16" s="506">
        <v>10.826441037892362</v>
      </c>
      <c r="F16" s="506">
        <v>36.846265843785254</v>
      </c>
      <c r="G16" s="506">
        <v>21.719074922025353</v>
      </c>
      <c r="H16" s="506">
        <v>26.05373946512708</v>
      </c>
      <c r="I16" s="506">
        <v>14.436436392594068</v>
      </c>
      <c r="J16" s="506">
        <v>4142.8148344282963</v>
      </c>
      <c r="K16" s="506">
        <v>4076.0525502687633</v>
      </c>
      <c r="L16" s="506">
        <v>267153.09165438975</v>
      </c>
      <c r="M16" s="506">
        <v>4339.1656075386554</v>
      </c>
      <c r="N16" s="506">
        <v>1845.1772632556899</v>
      </c>
      <c r="O16" s="506">
        <v>60.8578817439777</v>
      </c>
    </row>
    <row r="17" spans="1:15" ht="13.5" customHeight="1">
      <c r="A17" s="505" t="s">
        <v>299</v>
      </c>
      <c r="B17" s="506">
        <v>44243.61949963501</v>
      </c>
      <c r="C17" s="506">
        <v>166.56650607206848</v>
      </c>
      <c r="D17" s="506">
        <v>14.167107306390601</v>
      </c>
      <c r="E17" s="506">
        <v>4.9952896675293648</v>
      </c>
      <c r="F17" s="506">
        <v>0.91246798062246981</v>
      </c>
      <c r="G17" s="506">
        <v>0.72888048311102249</v>
      </c>
      <c r="H17" s="506">
        <v>1.6964589554714975</v>
      </c>
      <c r="I17" s="506">
        <v>1.6964589554714975</v>
      </c>
      <c r="J17" s="506">
        <v>809.9563647222775</v>
      </c>
      <c r="K17" s="506">
        <v>804.96801911208445</v>
      </c>
      <c r="L17" s="506">
        <v>45070.35189859978</v>
      </c>
      <c r="M17" s="506">
        <v>978.95515429026455</v>
      </c>
      <c r="N17" s="506">
        <v>106.85332669719291</v>
      </c>
      <c r="O17" s="506">
        <v>1.1029371557502154</v>
      </c>
    </row>
    <row r="18" spans="1:15" ht="13.5" customHeight="1">
      <c r="A18" s="505" t="s">
        <v>300</v>
      </c>
      <c r="B18" s="506">
        <v>445.37158404671834</v>
      </c>
      <c r="C18" s="506">
        <v>0.4779666865750879</v>
      </c>
      <c r="D18" s="506">
        <v>0</v>
      </c>
      <c r="E18" s="506">
        <v>0</v>
      </c>
      <c r="F18" s="506">
        <v>0</v>
      </c>
      <c r="G18" s="506">
        <v>0</v>
      </c>
      <c r="H18" s="506">
        <v>0</v>
      </c>
      <c r="I18" s="506">
        <v>0</v>
      </c>
      <c r="J18" s="506">
        <v>1081.6049492335258</v>
      </c>
      <c r="K18" s="506">
        <v>1081.6049492335258</v>
      </c>
      <c r="L18" s="506">
        <v>1526.976533280244</v>
      </c>
      <c r="M18" s="506">
        <v>1082.0829159201007</v>
      </c>
      <c r="N18" s="506">
        <v>69.597145132390992</v>
      </c>
      <c r="O18" s="506">
        <v>0.19464728913663812</v>
      </c>
    </row>
    <row r="19" spans="1:15" ht="13.5" customHeight="1">
      <c r="A19" s="505" t="s">
        <v>301</v>
      </c>
      <c r="B19" s="506">
        <v>0</v>
      </c>
      <c r="C19" s="506">
        <v>0</v>
      </c>
      <c r="D19" s="506">
        <v>0</v>
      </c>
      <c r="E19" s="506">
        <v>0</v>
      </c>
      <c r="F19" s="506">
        <v>0</v>
      </c>
      <c r="G19" s="506">
        <v>0</v>
      </c>
      <c r="H19" s="506">
        <v>0</v>
      </c>
      <c r="I19" s="506">
        <v>0</v>
      </c>
      <c r="J19" s="506">
        <v>0</v>
      </c>
      <c r="K19" s="506">
        <v>0</v>
      </c>
      <c r="L19" s="506">
        <v>0</v>
      </c>
      <c r="M19" s="506">
        <v>0</v>
      </c>
      <c r="N19" s="506">
        <v>0</v>
      </c>
      <c r="O19" s="506">
        <v>0</v>
      </c>
    </row>
    <row r="20" spans="1:15" ht="22.5">
      <c r="A20" s="505" t="s">
        <v>296</v>
      </c>
      <c r="B20" s="506">
        <v>9879.1731342491184</v>
      </c>
      <c r="C20" s="506">
        <v>28.585772114937953</v>
      </c>
      <c r="D20" s="506">
        <v>0</v>
      </c>
      <c r="E20" s="506">
        <v>0</v>
      </c>
      <c r="F20" s="506">
        <v>0</v>
      </c>
      <c r="G20" s="506">
        <v>0</v>
      </c>
      <c r="H20" s="506">
        <v>0</v>
      </c>
      <c r="I20" s="506">
        <v>0</v>
      </c>
      <c r="J20" s="506">
        <v>546.05790297962699</v>
      </c>
      <c r="K20" s="506">
        <v>546.05790297962699</v>
      </c>
      <c r="L20" s="506">
        <v>10425.231037228748</v>
      </c>
      <c r="M20" s="506">
        <v>574.64367509456508</v>
      </c>
      <c r="N20" s="506">
        <v>203.13048510186474</v>
      </c>
      <c r="O20" s="506">
        <v>0.20532882075784722</v>
      </c>
    </row>
    <row r="21" spans="1:15" ht="13.5" customHeight="1">
      <c r="A21" s="505" t="s">
        <v>302</v>
      </c>
      <c r="B21" s="506">
        <v>58.998789567987259</v>
      </c>
      <c r="C21" s="506">
        <v>5.9191718096754928E-2</v>
      </c>
      <c r="D21" s="506">
        <v>0</v>
      </c>
      <c r="E21" s="506">
        <v>0</v>
      </c>
      <c r="F21" s="506">
        <v>0</v>
      </c>
      <c r="G21" s="506">
        <v>0</v>
      </c>
      <c r="H21" s="506">
        <v>0</v>
      </c>
      <c r="I21" s="506">
        <v>0</v>
      </c>
      <c r="J21" s="506">
        <v>0</v>
      </c>
      <c r="K21" s="506">
        <v>0</v>
      </c>
      <c r="L21" s="506">
        <v>58.998789567987259</v>
      </c>
      <c r="M21" s="506">
        <v>5.9191718096754928E-2</v>
      </c>
      <c r="N21" s="506">
        <v>0</v>
      </c>
      <c r="O21" s="506">
        <v>0</v>
      </c>
    </row>
    <row r="22" spans="1:15" ht="13.5" customHeight="1">
      <c r="A22" s="501" t="s">
        <v>303</v>
      </c>
      <c r="B22" s="502">
        <v>0</v>
      </c>
      <c r="C22" s="502">
        <v>0</v>
      </c>
      <c r="D22" s="502">
        <v>0</v>
      </c>
      <c r="E22" s="502">
        <v>0</v>
      </c>
      <c r="F22" s="502">
        <v>0</v>
      </c>
      <c r="G22" s="502">
        <v>0</v>
      </c>
      <c r="H22" s="502">
        <v>0</v>
      </c>
      <c r="I22" s="502">
        <v>0</v>
      </c>
      <c r="J22" s="502">
        <v>316.28522396973915</v>
      </c>
      <c r="K22" s="502">
        <v>316.22772048576547</v>
      </c>
      <c r="L22" s="502">
        <v>316.28522396973915</v>
      </c>
      <c r="M22" s="502">
        <v>316.22772048576547</v>
      </c>
      <c r="N22" s="502">
        <v>0</v>
      </c>
      <c r="O22" s="502">
        <v>0</v>
      </c>
    </row>
    <row r="23" spans="1:15" ht="13.5" customHeight="1">
      <c r="A23" s="505" t="s">
        <v>291</v>
      </c>
      <c r="B23" s="506">
        <v>0</v>
      </c>
      <c r="C23" s="506">
        <v>0</v>
      </c>
      <c r="D23" s="506">
        <v>0</v>
      </c>
      <c r="E23" s="506">
        <v>0</v>
      </c>
      <c r="F23" s="506">
        <v>0</v>
      </c>
      <c r="G23" s="506">
        <v>0</v>
      </c>
      <c r="H23" s="506">
        <v>0</v>
      </c>
      <c r="I23" s="506">
        <v>0</v>
      </c>
      <c r="J23" s="506">
        <v>266.02387019709334</v>
      </c>
      <c r="K23" s="506">
        <v>266.02387019709334</v>
      </c>
      <c r="L23" s="506">
        <v>266.02387019709334</v>
      </c>
      <c r="M23" s="506">
        <v>266.02387019709334</v>
      </c>
      <c r="N23" s="506">
        <v>0</v>
      </c>
      <c r="O23" s="506">
        <v>0</v>
      </c>
    </row>
    <row r="24" spans="1:15" ht="13.5" customHeight="1">
      <c r="A24" s="505" t="s">
        <v>304</v>
      </c>
      <c r="B24" s="506">
        <v>0</v>
      </c>
      <c r="C24" s="506">
        <v>0</v>
      </c>
      <c r="D24" s="506">
        <v>0</v>
      </c>
      <c r="E24" s="506">
        <v>0</v>
      </c>
      <c r="F24" s="506">
        <v>0</v>
      </c>
      <c r="G24" s="506">
        <v>0</v>
      </c>
      <c r="H24" s="506">
        <v>0</v>
      </c>
      <c r="I24" s="506">
        <v>0</v>
      </c>
      <c r="J24" s="506">
        <v>50.261353772645833</v>
      </c>
      <c r="K24" s="506">
        <v>50.203850288672108</v>
      </c>
      <c r="L24" s="506">
        <v>50.261353772645833</v>
      </c>
      <c r="M24" s="506">
        <v>50.203850288672108</v>
      </c>
      <c r="N24" s="506">
        <v>0</v>
      </c>
      <c r="O24" s="506">
        <v>0</v>
      </c>
    </row>
    <row r="25" spans="1:15" ht="13.5" customHeight="1">
      <c r="A25" s="505" t="s">
        <v>293</v>
      </c>
      <c r="B25" s="506">
        <v>0</v>
      </c>
      <c r="C25" s="506">
        <v>0</v>
      </c>
      <c r="D25" s="506">
        <v>0</v>
      </c>
      <c r="E25" s="506">
        <v>0</v>
      </c>
      <c r="F25" s="506">
        <v>0</v>
      </c>
      <c r="G25" s="506">
        <v>0</v>
      </c>
      <c r="H25" s="506">
        <v>0</v>
      </c>
      <c r="I25" s="506">
        <v>0</v>
      </c>
      <c r="J25" s="506">
        <v>0</v>
      </c>
      <c r="K25" s="506">
        <v>0</v>
      </c>
      <c r="L25" s="506">
        <v>0</v>
      </c>
      <c r="M25" s="506">
        <v>0</v>
      </c>
      <c r="N25" s="506">
        <v>0</v>
      </c>
      <c r="O25" s="506">
        <v>0</v>
      </c>
    </row>
    <row r="26" spans="1:15" ht="13.5" customHeight="1">
      <c r="A26" s="505" t="s">
        <v>305</v>
      </c>
      <c r="B26" s="506">
        <v>0</v>
      </c>
      <c r="C26" s="506">
        <v>0</v>
      </c>
      <c r="D26" s="506">
        <v>0</v>
      </c>
      <c r="E26" s="506">
        <v>0</v>
      </c>
      <c r="F26" s="506">
        <v>0</v>
      </c>
      <c r="G26" s="506">
        <v>0</v>
      </c>
      <c r="H26" s="506">
        <v>0</v>
      </c>
      <c r="I26" s="506">
        <v>0</v>
      </c>
      <c r="J26" s="506">
        <v>0</v>
      </c>
      <c r="K26" s="506">
        <v>0</v>
      </c>
      <c r="L26" s="506">
        <v>0</v>
      </c>
      <c r="M26" s="506">
        <v>0</v>
      </c>
      <c r="N26" s="506">
        <v>0</v>
      </c>
      <c r="O26" s="506">
        <v>0</v>
      </c>
    </row>
    <row r="27" spans="1:15" ht="13.5" customHeight="1">
      <c r="A27" s="505" t="s">
        <v>301</v>
      </c>
      <c r="B27" s="506">
        <v>0</v>
      </c>
      <c r="C27" s="506">
        <v>0</v>
      </c>
      <c r="D27" s="506">
        <v>0</v>
      </c>
      <c r="E27" s="506">
        <v>0</v>
      </c>
      <c r="F27" s="506">
        <v>0</v>
      </c>
      <c r="G27" s="506">
        <v>0</v>
      </c>
      <c r="H27" s="506">
        <v>0</v>
      </c>
      <c r="I27" s="506">
        <v>0</v>
      </c>
      <c r="J27" s="506">
        <v>0</v>
      </c>
      <c r="K27" s="506">
        <v>0</v>
      </c>
      <c r="L27" s="506">
        <v>0</v>
      </c>
      <c r="M27" s="506">
        <v>0</v>
      </c>
      <c r="N27" s="506">
        <v>0</v>
      </c>
      <c r="O27" s="506">
        <v>0</v>
      </c>
    </row>
    <row r="28" spans="1:15" ht="22.5">
      <c r="A28" s="505" t="s">
        <v>296</v>
      </c>
      <c r="B28" s="506">
        <v>0</v>
      </c>
      <c r="C28" s="506">
        <v>0</v>
      </c>
      <c r="D28" s="506">
        <v>0</v>
      </c>
      <c r="E28" s="506">
        <v>0</v>
      </c>
      <c r="F28" s="506">
        <v>0</v>
      </c>
      <c r="G28" s="506">
        <v>0</v>
      </c>
      <c r="H28" s="506">
        <v>0</v>
      </c>
      <c r="I28" s="506">
        <v>0</v>
      </c>
      <c r="J28" s="506">
        <v>0</v>
      </c>
      <c r="K28" s="506">
        <v>0</v>
      </c>
      <c r="L28" s="506">
        <v>0</v>
      </c>
      <c r="M28" s="506">
        <v>0</v>
      </c>
      <c r="N28" s="506">
        <v>0</v>
      </c>
      <c r="O28" s="506">
        <v>0</v>
      </c>
    </row>
    <row r="29" spans="1:15" ht="13.5" customHeight="1">
      <c r="A29" s="505" t="s">
        <v>302</v>
      </c>
      <c r="B29" s="506">
        <v>0</v>
      </c>
      <c r="C29" s="506">
        <v>0</v>
      </c>
      <c r="D29" s="506">
        <v>0</v>
      </c>
      <c r="E29" s="506">
        <v>0</v>
      </c>
      <c r="F29" s="506">
        <v>0</v>
      </c>
      <c r="G29" s="506">
        <v>0</v>
      </c>
      <c r="H29" s="506">
        <v>0</v>
      </c>
      <c r="I29" s="506">
        <v>0</v>
      </c>
      <c r="J29" s="506">
        <v>0</v>
      </c>
      <c r="K29" s="506">
        <v>0</v>
      </c>
      <c r="L29" s="506">
        <v>0</v>
      </c>
      <c r="M29" s="506">
        <v>0</v>
      </c>
      <c r="N29" s="506">
        <v>0</v>
      </c>
      <c r="O29" s="506">
        <v>0</v>
      </c>
    </row>
    <row r="30" spans="1:15" ht="13.5" customHeight="1">
      <c r="A30" s="503" t="s">
        <v>306</v>
      </c>
      <c r="B30" s="504">
        <v>2508650.5359068285</v>
      </c>
      <c r="C30" s="504">
        <v>51144.436184219267</v>
      </c>
      <c r="D30" s="504">
        <v>5482.3736399230202</v>
      </c>
      <c r="E30" s="504">
        <v>537.4420080960914</v>
      </c>
      <c r="F30" s="504">
        <v>2389.8619271351781</v>
      </c>
      <c r="G30" s="504">
        <v>611.00089057004448</v>
      </c>
      <c r="H30" s="504">
        <v>1916.7007936823943</v>
      </c>
      <c r="I30" s="504">
        <v>336.41094299555391</v>
      </c>
      <c r="J30" s="504">
        <v>33590.602435463523</v>
      </c>
      <c r="K30" s="504">
        <v>32363.254304864291</v>
      </c>
      <c r="L30" s="504">
        <v>2552030.0747030326</v>
      </c>
      <c r="M30" s="504">
        <v>84992.544330745237</v>
      </c>
      <c r="N30" s="504">
        <v>95847.707724467444</v>
      </c>
      <c r="O30" s="504">
        <v>11445.476753600102</v>
      </c>
    </row>
    <row r="31" spans="1:15" ht="12.75" customHeight="1">
      <c r="A31" s="21" t="s">
        <v>307</v>
      </c>
      <c r="L31" s="132"/>
    </row>
    <row r="32" spans="1:15" ht="12.75" customHeight="1">
      <c r="B32" s="132"/>
      <c r="L32" s="132"/>
    </row>
    <row r="33" spans="1:15" ht="12.75" customHeight="1">
      <c r="A33" s="611"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1011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2" customWidth="1"/>
    <col min="2" max="2" width="19.42578125" style="312" customWidth="1"/>
    <col min="3" max="16384" width="9.140625" style="312"/>
  </cols>
  <sheetData>
    <row r="1" spans="1:2">
      <c r="A1" s="147" t="s">
        <v>831</v>
      </c>
    </row>
    <row r="2" spans="1:2">
      <c r="A2" s="522" t="s">
        <v>832</v>
      </c>
    </row>
    <row r="4" spans="1:2">
      <c r="B4" s="13" t="s">
        <v>1534</v>
      </c>
    </row>
    <row r="5" spans="1:2" ht="50.25" customHeight="1">
      <c r="A5" s="766" t="s">
        <v>834</v>
      </c>
      <c r="B5" s="766" t="s">
        <v>833</v>
      </c>
    </row>
    <row r="6" spans="1:2" ht="12.75" customHeight="1">
      <c r="A6" s="784">
        <v>42735</v>
      </c>
      <c r="B6" s="785">
        <v>5360.5498586502081</v>
      </c>
    </row>
    <row r="7" spans="1:2" ht="12.75" customHeight="1">
      <c r="A7" s="784">
        <v>42825</v>
      </c>
      <c r="B7" s="785">
        <v>5005.380372951091</v>
      </c>
    </row>
    <row r="8" spans="1:2" ht="12.75" customHeight="1">
      <c r="A8" s="784">
        <v>42916</v>
      </c>
      <c r="B8" s="785">
        <v>18911.764140951622</v>
      </c>
    </row>
    <row r="9" spans="1:2" ht="12.75" customHeight="1">
      <c r="A9" s="784">
        <v>43008</v>
      </c>
      <c r="B9" s="785">
        <v>18246.356153693006</v>
      </c>
    </row>
    <row r="10" spans="1:2" ht="12.75" customHeight="1">
      <c r="A10" s="784">
        <v>43100</v>
      </c>
      <c r="B10" s="785">
        <v>17633.888775632091</v>
      </c>
    </row>
    <row r="11" spans="1:2" ht="12.75" customHeight="1">
      <c r="A11" s="784">
        <v>43190</v>
      </c>
      <c r="B11" s="785">
        <v>17240.995731634481</v>
      </c>
    </row>
    <row r="12" spans="1:2" ht="12.75" customHeight="1">
      <c r="A12" s="784">
        <v>43281</v>
      </c>
      <c r="B12" s="785">
        <v>16698.389825469505</v>
      </c>
    </row>
    <row r="13" spans="1:2" ht="12.75" customHeight="1">
      <c r="A13" s="784">
        <v>43373</v>
      </c>
      <c r="B13" s="785">
        <v>16133.227658106043</v>
      </c>
    </row>
    <row r="14" spans="1:2" ht="12.75" customHeight="1">
      <c r="A14" s="784">
        <v>43465</v>
      </c>
      <c r="B14" s="785">
        <v>15499.972177317672</v>
      </c>
    </row>
    <row r="15" spans="1:2" ht="12.75" customHeight="1">
      <c r="A15" s="784">
        <v>43555</v>
      </c>
      <c r="B15" s="785">
        <v>14762.952525051431</v>
      </c>
    </row>
    <row r="16" spans="1:2">
      <c r="A16" s="784">
        <v>43646</v>
      </c>
      <c r="B16" s="785">
        <v>14112.580264118389</v>
      </c>
    </row>
    <row r="17" spans="1:2">
      <c r="A17" s="784">
        <v>43738</v>
      </c>
      <c r="B17" s="785">
        <v>13377.254628707944</v>
      </c>
    </row>
    <row r="18" spans="1:2">
      <c r="A18" s="784">
        <v>43830</v>
      </c>
      <c r="B18" s="785">
        <v>12863.446034906099</v>
      </c>
    </row>
    <row r="19" spans="1:2">
      <c r="A19" s="784">
        <v>43921</v>
      </c>
      <c r="B19" s="785">
        <v>12442.159421328552</v>
      </c>
    </row>
    <row r="20" spans="1:2">
      <c r="A20" s="784">
        <v>44012</v>
      </c>
      <c r="B20" s="785">
        <v>12846.786085340766</v>
      </c>
    </row>
    <row r="21" spans="1:2">
      <c r="A21" s="784">
        <v>44104</v>
      </c>
      <c r="B21" s="785">
        <v>13140.129540115468</v>
      </c>
    </row>
    <row r="22" spans="1:2">
      <c r="A22" s="784">
        <v>44196</v>
      </c>
      <c r="B22" s="785">
        <v>12563.543457429161</v>
      </c>
    </row>
    <row r="23" spans="1:2">
      <c r="A23" s="784">
        <v>44286</v>
      </c>
      <c r="B23" s="785">
        <v>11828.083975048112</v>
      </c>
    </row>
    <row r="24" spans="1:2">
      <c r="A24" s="784">
        <v>44377</v>
      </c>
      <c r="B24" s="785">
        <v>11165.416486827258</v>
      </c>
    </row>
    <row r="25" spans="1:2">
      <c r="A25" s="784">
        <v>44469</v>
      </c>
      <c r="B25" s="785">
        <v>10458.457596389937</v>
      </c>
    </row>
    <row r="26" spans="1:2">
      <c r="A26" s="784">
        <v>44561</v>
      </c>
      <c r="B26" s="785">
        <v>9608.6311354436275</v>
      </c>
    </row>
    <row r="27" spans="1:2">
      <c r="A27" s="784">
        <v>44651</v>
      </c>
      <c r="B27" s="785">
        <v>8443.7301586037538</v>
      </c>
    </row>
    <row r="28" spans="1:2">
      <c r="A28" s="784">
        <v>44742</v>
      </c>
      <c r="B28" s="785">
        <v>8060.9663892759972</v>
      </c>
    </row>
    <row r="29" spans="1:2">
      <c r="A29" s="784">
        <v>44834</v>
      </c>
      <c r="B29" s="785">
        <v>7013.6522503152155</v>
      </c>
    </row>
    <row r="30" spans="1:2">
      <c r="A30" s="784">
        <v>44926</v>
      </c>
      <c r="B30" s="785">
        <v>5800.6025363328672</v>
      </c>
    </row>
    <row r="31" spans="1:2">
      <c r="A31" s="21" t="s">
        <v>835</v>
      </c>
    </row>
    <row r="55" spans="8:8">
      <c r="H55" s="34" t="s">
        <v>1012</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5" t="s">
        <v>699</v>
      </c>
      <c r="B1" s="510"/>
      <c r="C1" s="510"/>
      <c r="D1" s="511" t="s">
        <v>1548</v>
      </c>
      <c r="G1" s="989"/>
    </row>
    <row r="2" spans="1:7" ht="15" customHeight="1">
      <c r="A2" s="524" t="s">
        <v>700</v>
      </c>
      <c r="B2" s="510"/>
      <c r="C2" s="517"/>
      <c r="D2" s="518" t="s">
        <v>1549</v>
      </c>
    </row>
    <row r="3" spans="1:7" ht="15" customHeight="1">
      <c r="A3" s="963"/>
      <c r="B3" s="510"/>
      <c r="C3" s="517"/>
      <c r="D3" s="518"/>
    </row>
    <row r="4" spans="1:7" ht="15" customHeight="1">
      <c r="A4" s="147" t="s">
        <v>701</v>
      </c>
      <c r="B4" s="510"/>
      <c r="C4" s="517"/>
      <c r="D4" s="518"/>
    </row>
    <row r="5" spans="1:7" ht="15" customHeight="1">
      <c r="A5" s="519" t="s">
        <v>702</v>
      </c>
      <c r="B5" s="510"/>
      <c r="C5" s="517"/>
      <c r="D5" s="518"/>
    </row>
    <row r="6" spans="1:7" ht="15" customHeight="1">
      <c r="A6" s="951" t="s">
        <v>1358</v>
      </c>
      <c r="B6" s="786">
        <v>44926</v>
      </c>
      <c r="C6" s="517"/>
      <c r="D6" s="518"/>
    </row>
    <row r="7" spans="1:7" ht="23.25">
      <c r="A7" s="614" t="s">
        <v>243</v>
      </c>
      <c r="B7" s="509">
        <v>4</v>
      </c>
      <c r="C7" s="615"/>
      <c r="D7" s="616"/>
    </row>
    <row r="8" spans="1:7">
      <c r="B8" s="231"/>
      <c r="C8" s="232"/>
      <c r="D8" s="230"/>
      <c r="E8" s="233"/>
    </row>
    <row r="9" spans="1:7">
      <c r="A9" s="223" t="s">
        <v>703</v>
      </c>
    </row>
    <row r="10" spans="1:7">
      <c r="A10" s="520" t="s">
        <v>704</v>
      </c>
    </row>
    <row r="11" spans="1:7" ht="12.75" customHeight="1">
      <c r="A11"/>
      <c r="B11"/>
      <c r="C11"/>
      <c r="D11" s="13" t="s">
        <v>1534</v>
      </c>
    </row>
    <row r="12" spans="1:7" ht="44.25" customHeight="1">
      <c r="A12" s="942"/>
      <c r="B12" s="942"/>
      <c r="C12" s="1242" t="s">
        <v>346</v>
      </c>
      <c r="D12" s="1242"/>
    </row>
    <row r="13" spans="1:7" ht="22.5" customHeight="1">
      <c r="A13" s="1242" t="s">
        <v>246</v>
      </c>
      <c r="B13" s="507" t="s">
        <v>244</v>
      </c>
      <c r="C13" s="1242" t="s">
        <v>245</v>
      </c>
      <c r="D13" s="1242" t="s">
        <v>1357</v>
      </c>
    </row>
    <row r="14" spans="1:7" ht="22.5" customHeight="1">
      <c r="A14" s="1244"/>
      <c r="B14" s="947">
        <v>44926</v>
      </c>
      <c r="C14" s="1242"/>
      <c r="D14" s="1242"/>
      <c r="E14" s="323"/>
    </row>
    <row r="15" spans="1:7" ht="15">
      <c r="A15" s="457" t="s">
        <v>247</v>
      </c>
      <c r="B15" s="454">
        <v>3789.3124586900258</v>
      </c>
      <c r="C15" s="455">
        <v>-7.7721026021417103E-2</v>
      </c>
      <c r="D15" s="454">
        <v>-319.32773110358966</v>
      </c>
      <c r="F15" s="52"/>
    </row>
    <row r="16" spans="1:7">
      <c r="A16" s="457" t="s">
        <v>248</v>
      </c>
      <c r="B16" s="454">
        <v>27799.128872519741</v>
      </c>
      <c r="C16" s="455">
        <v>-0.39443177327590151</v>
      </c>
      <c r="D16" s="454">
        <v>-18106.728875174205</v>
      </c>
    </row>
    <row r="17" spans="1:6" ht="22.5">
      <c r="A17" s="460" t="s">
        <v>249</v>
      </c>
      <c r="B17" s="454">
        <v>43.552101665671245</v>
      </c>
      <c r="C17" s="455">
        <v>-0.63136553784707261</v>
      </c>
      <c r="D17" s="454">
        <v>-74.592310040480456</v>
      </c>
      <c r="F17" s="52"/>
    </row>
    <row r="18" spans="1:6">
      <c r="A18" s="617" t="s">
        <v>251</v>
      </c>
      <c r="B18" s="618">
        <v>31631.993432875435</v>
      </c>
      <c r="C18" s="619">
        <v>-0.36903398762534645</v>
      </c>
      <c r="D18" s="618">
        <v>-18500.648916318267</v>
      </c>
    </row>
    <row r="19" spans="1:6">
      <c r="A19" s="457" t="s">
        <v>250</v>
      </c>
      <c r="B19" s="458">
        <v>8419.8034972460009</v>
      </c>
      <c r="C19" s="459">
        <v>-3.8600349785234349E-2</v>
      </c>
      <c r="D19" s="458">
        <v>-338.05645762824253</v>
      </c>
    </row>
    <row r="20" spans="1:6">
      <c r="A20" s="457" t="s">
        <v>256</v>
      </c>
      <c r="B20" s="454">
        <v>0</v>
      </c>
      <c r="C20" s="941">
        <v>0</v>
      </c>
      <c r="D20" s="508">
        <v>0</v>
      </c>
    </row>
    <row r="21" spans="1:6">
      <c r="A21" s="457" t="s">
        <v>252</v>
      </c>
      <c r="B21" s="454">
        <v>4213.6702992899327</v>
      </c>
      <c r="C21" s="455">
        <v>2.2332463505346283</v>
      </c>
      <c r="D21" s="454">
        <v>2910.4382400955606</v>
      </c>
    </row>
    <row r="22" spans="1:6">
      <c r="A22" s="457" t="s">
        <v>253</v>
      </c>
      <c r="B22" s="454">
        <v>18882.873892096355</v>
      </c>
      <c r="C22" s="455">
        <v>-0.52713028584847832</v>
      </c>
      <c r="D22" s="454">
        <v>-21049.634634016853</v>
      </c>
    </row>
    <row r="23" spans="1:6" ht="22.5">
      <c r="A23" s="460" t="s">
        <v>254</v>
      </c>
      <c r="B23" s="454">
        <v>115.64574424314817</v>
      </c>
      <c r="C23" s="455">
        <v>-0.16826641671881626</v>
      </c>
      <c r="D23" s="454">
        <v>-23.396067423186665</v>
      </c>
    </row>
    <row r="24" spans="1:6">
      <c r="A24" s="617" t="s">
        <v>255</v>
      </c>
      <c r="B24" s="620">
        <v>31631.993432875435</v>
      </c>
      <c r="C24" s="621">
        <v>-0.36903398765875528</v>
      </c>
      <c r="D24" s="620">
        <v>-18500.648918972729</v>
      </c>
    </row>
    <row r="25" spans="1:6">
      <c r="A25" s="21" t="s">
        <v>272</v>
      </c>
    </row>
    <row r="26" spans="1:6">
      <c r="A26" s="21"/>
    </row>
    <row r="27" spans="1:6">
      <c r="A27" s="224" t="s">
        <v>705</v>
      </c>
    </row>
    <row r="28" spans="1:6">
      <c r="A28" s="521" t="s">
        <v>706</v>
      </c>
    </row>
    <row r="29" spans="1:6">
      <c r="D29" s="13" t="s">
        <v>1534</v>
      </c>
    </row>
    <row r="30" spans="1:6" ht="47.25" customHeight="1">
      <c r="A30" s="943"/>
      <c r="B30" s="943"/>
      <c r="C30" s="1243" t="s">
        <v>366</v>
      </c>
      <c r="D30" s="1243"/>
    </row>
    <row r="31" spans="1:6" ht="24" customHeight="1">
      <c r="A31" s="1242" t="s">
        <v>246</v>
      </c>
      <c r="B31" s="507" t="s">
        <v>258</v>
      </c>
      <c r="C31" s="1242" t="s">
        <v>245</v>
      </c>
      <c r="D31" s="1242" t="s">
        <v>1357</v>
      </c>
    </row>
    <row r="32" spans="1:6" ht="24">
      <c r="A32" s="1244"/>
      <c r="B32" s="947" t="s">
        <v>1550</v>
      </c>
      <c r="C32" s="1242"/>
      <c r="D32" s="1242"/>
    </row>
    <row r="33" spans="1:4">
      <c r="A33" s="460" t="s">
        <v>259</v>
      </c>
      <c r="B33" s="512">
        <v>2214.5183728183688</v>
      </c>
      <c r="C33" s="455">
        <v>-2.4787689476462597E-2</v>
      </c>
      <c r="D33" s="454">
        <v>-56.288044329417929</v>
      </c>
    </row>
    <row r="34" spans="1:4">
      <c r="A34" s="460" t="s">
        <v>260</v>
      </c>
      <c r="B34" s="512">
        <v>613.78097418541381</v>
      </c>
      <c r="C34" s="455">
        <v>-0.47852048062563496</v>
      </c>
      <c r="D34" s="454">
        <v>-563.2182201871392</v>
      </c>
    </row>
    <row r="35" spans="1:4">
      <c r="A35" s="460" t="s">
        <v>261</v>
      </c>
      <c r="B35" s="512">
        <v>1600.7373986329549</v>
      </c>
      <c r="C35" s="455">
        <v>0.46345477091614545</v>
      </c>
      <c r="D35" s="454">
        <v>506.93017585772122</v>
      </c>
    </row>
    <row r="36" spans="1:4">
      <c r="A36" s="460" t="s">
        <v>262</v>
      </c>
      <c r="B36" s="512">
        <v>1307.3215621474549</v>
      </c>
      <c r="C36" s="455">
        <v>-0.68208373860201266</v>
      </c>
      <c r="D36" s="454">
        <v>-2804.8353825734953</v>
      </c>
    </row>
    <row r="37" spans="1:4">
      <c r="A37" s="460" t="s">
        <v>263</v>
      </c>
      <c r="B37" s="512">
        <v>1952.0271497776894</v>
      </c>
      <c r="C37" s="455">
        <v>-0.38269336897853262</v>
      </c>
      <c r="D37" s="454">
        <v>-1210.1406476873049</v>
      </c>
    </row>
    <row r="38" spans="1:4" ht="22.5">
      <c r="A38" s="460" t="s">
        <v>264</v>
      </c>
      <c r="B38" s="512">
        <v>-644.70558763023416</v>
      </c>
      <c r="C38" s="513">
        <v>-1.6786452134663503</v>
      </c>
      <c r="D38" s="454">
        <v>-1594.6947348861902</v>
      </c>
    </row>
    <row r="39" spans="1:4">
      <c r="A39" s="460" t="s">
        <v>266</v>
      </c>
      <c r="B39" s="512">
        <v>958.69654787975321</v>
      </c>
      <c r="C39" s="455">
        <v>0.9186232657119644</v>
      </c>
      <c r="D39" s="454">
        <v>459.01713451456646</v>
      </c>
    </row>
    <row r="40" spans="1:4">
      <c r="A40" s="460" t="s">
        <v>265</v>
      </c>
      <c r="B40" s="512">
        <v>2290.0923339305855</v>
      </c>
      <c r="C40" s="455">
        <v>0.25050402709069319</v>
      </c>
      <c r="D40" s="454">
        <v>458.75690092242309</v>
      </c>
    </row>
    <row r="41" spans="1:4" ht="22.5">
      <c r="A41" s="460" t="s">
        <v>267</v>
      </c>
      <c r="B41" s="512">
        <v>-1331.3957860508328</v>
      </c>
      <c r="C41" s="513">
        <v>-1.9542103088486063E-4</v>
      </c>
      <c r="D41" s="454">
        <v>0.26023359214266045</v>
      </c>
    </row>
    <row r="42" spans="1:4">
      <c r="A42" s="460" t="s">
        <v>269</v>
      </c>
      <c r="B42" s="512">
        <v>4480.5364828455758</v>
      </c>
      <c r="C42" s="455">
        <v>-0.34900929349870358</v>
      </c>
      <c r="D42" s="454">
        <v>-2402.1062923883478</v>
      </c>
    </row>
    <row r="43" spans="1:4">
      <c r="A43" s="460" t="s">
        <v>268</v>
      </c>
      <c r="B43" s="512">
        <v>4855.9004578936883</v>
      </c>
      <c r="C43" s="455">
        <v>-0.21304617945837565</v>
      </c>
      <c r="D43" s="454">
        <v>-1314.601966952021</v>
      </c>
    </row>
    <row r="44" spans="1:4" ht="22.5">
      <c r="A44" s="460" t="s">
        <v>270</v>
      </c>
      <c r="B44" s="512">
        <v>-375.36397504811197</v>
      </c>
      <c r="C44" s="513">
        <v>-1.5270926929550996</v>
      </c>
      <c r="D44" s="454">
        <v>-1087.5043254363263</v>
      </c>
    </row>
    <row r="45" spans="1:4">
      <c r="A45" s="460" t="s">
        <v>273</v>
      </c>
      <c r="B45" s="512">
        <v>27.463533081159998</v>
      </c>
      <c r="C45" s="513">
        <v>-0.6503033288040837</v>
      </c>
      <c r="D45" s="454">
        <v>-51.071767204194032</v>
      </c>
    </row>
    <row r="46" spans="1:4" ht="21.75">
      <c r="A46" s="622" t="s">
        <v>271</v>
      </c>
      <c r="B46" s="623">
        <v>-402.82750812927202</v>
      </c>
      <c r="C46" s="624">
        <v>-1.635770671436215</v>
      </c>
      <c r="D46" s="618">
        <v>-1036.4325582321321</v>
      </c>
    </row>
    <row r="47" spans="1:4">
      <c r="A47" s="21" t="s">
        <v>272</v>
      </c>
    </row>
    <row r="49" spans="1:5">
      <c r="A49" s="224" t="s">
        <v>1156</v>
      </c>
    </row>
    <row r="50" spans="1:5">
      <c r="A50" s="521" t="s">
        <v>708</v>
      </c>
    </row>
    <row r="51" spans="1:5">
      <c r="B51" s="64"/>
      <c r="C51" s="13" t="s">
        <v>1534</v>
      </c>
    </row>
    <row r="52" spans="1:5" ht="22.5">
      <c r="A52" s="1242" t="s">
        <v>246</v>
      </c>
      <c r="B52" s="507" t="s">
        <v>258</v>
      </c>
      <c r="C52" s="950" t="s">
        <v>32</v>
      </c>
      <c r="D52" s="1245"/>
      <c r="E52" s="1245"/>
    </row>
    <row r="53" spans="1:5" ht="24">
      <c r="A53" s="1244"/>
      <c r="B53" s="947" t="s">
        <v>1550</v>
      </c>
      <c r="C53" s="954" t="s">
        <v>30</v>
      </c>
      <c r="D53" s="1245"/>
      <c r="E53" s="1245"/>
    </row>
    <row r="54" spans="1:5">
      <c r="A54" s="514" t="s">
        <v>274</v>
      </c>
      <c r="B54" s="515">
        <v>67958.30679142609</v>
      </c>
      <c r="C54" s="455">
        <f>B54/B$57</f>
        <v>0.88591737458652176</v>
      </c>
      <c r="D54" s="226"/>
      <c r="E54" s="227"/>
    </row>
    <row r="55" spans="1:5" ht="22.5">
      <c r="A55" s="460" t="s">
        <v>275</v>
      </c>
      <c r="B55" s="515">
        <v>2391.7889959519543</v>
      </c>
      <c r="C55" s="455">
        <f t="shared" ref="C55:C56" si="0">B55/B$57</f>
        <v>3.1179814917431423E-2</v>
      </c>
      <c r="D55" s="226"/>
      <c r="E55" s="227"/>
    </row>
    <row r="56" spans="1:5" ht="22.5">
      <c r="A56" s="460" t="s">
        <v>276</v>
      </c>
      <c r="B56" s="515">
        <v>6359.4357568518144</v>
      </c>
      <c r="C56" s="455">
        <f t="shared" si="0"/>
        <v>8.2902810496046822E-2</v>
      </c>
      <c r="D56" s="226"/>
      <c r="E56" s="227"/>
    </row>
    <row r="57" spans="1:5">
      <c r="A57" s="625" t="s">
        <v>277</v>
      </c>
      <c r="B57" s="626">
        <v>76709.53154422986</v>
      </c>
      <c r="C57" s="624">
        <f>SUM(C54:C56)</f>
        <v>1</v>
      </c>
      <c r="D57" s="228"/>
      <c r="E57" s="229"/>
    </row>
    <row r="58" spans="1:5">
      <c r="A58" s="21" t="s">
        <v>257</v>
      </c>
      <c r="C58" s="952"/>
    </row>
    <row r="59" spans="1:5">
      <c r="A59" s="21"/>
    </row>
    <row r="60" spans="1:5">
      <c r="A60" s="224" t="s">
        <v>709</v>
      </c>
    </row>
    <row r="61" spans="1:5">
      <c r="A61" s="521" t="s">
        <v>710</v>
      </c>
    </row>
    <row r="62" spans="1:5">
      <c r="A62" s="21"/>
      <c r="B62" s="64"/>
      <c r="C62" s="13" t="s">
        <v>1534</v>
      </c>
    </row>
    <row r="63" spans="1:5" ht="22.5">
      <c r="A63" s="1242" t="s">
        <v>246</v>
      </c>
      <c r="B63" s="507" t="s">
        <v>244</v>
      </c>
      <c r="C63" s="950" t="s">
        <v>32</v>
      </c>
    </row>
    <row r="64" spans="1:5">
      <c r="A64" s="1244"/>
      <c r="B64" s="947">
        <v>44926</v>
      </c>
      <c r="C64" s="954" t="s">
        <v>30</v>
      </c>
    </row>
    <row r="65" spans="1:5">
      <c r="A65" s="514" t="s">
        <v>278</v>
      </c>
      <c r="B65" s="515">
        <v>7690.1222801778486</v>
      </c>
      <c r="C65" s="455">
        <f>B65/B$68</f>
        <v>0.82165748761117741</v>
      </c>
    </row>
    <row r="66" spans="1:5" ht="22.5">
      <c r="A66" s="460" t="s">
        <v>275</v>
      </c>
      <c r="B66" s="515">
        <v>737.11219191718078</v>
      </c>
      <c r="C66" s="455">
        <f t="shared" ref="C66:C67" si="1">B66/B$68</f>
        <v>7.8757362969296238E-2</v>
      </c>
    </row>
    <row r="67" spans="1:5" ht="22.5">
      <c r="A67" s="460" t="s">
        <v>276</v>
      </c>
      <c r="B67" s="515">
        <v>932.04527174995007</v>
      </c>
      <c r="C67" s="455">
        <f t="shared" si="1"/>
        <v>9.9585149419526522E-2</v>
      </c>
    </row>
    <row r="68" spans="1:5">
      <c r="A68" s="625" t="s">
        <v>279</v>
      </c>
      <c r="B68" s="626">
        <v>9359.2797438449779</v>
      </c>
      <c r="C68" s="624">
        <f>SUM(C65:C67)</f>
        <v>1.0000000000000002</v>
      </c>
    </row>
    <row r="69" spans="1:5">
      <c r="A69" s="21" t="s">
        <v>272</v>
      </c>
      <c r="C69" s="953"/>
    </row>
    <row r="70" spans="1:5">
      <c r="A70" s="964"/>
      <c r="C70" s="953"/>
    </row>
    <row r="71" spans="1:5">
      <c r="A71" s="964"/>
    </row>
    <row r="72" spans="1:5">
      <c r="A72" s="611" t="s">
        <v>81</v>
      </c>
      <c r="E72" s="34" t="s">
        <v>1082</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65" customWidth="1"/>
    <col min="2" max="2" width="19.42578125" style="765" customWidth="1"/>
    <col min="3" max="16384" width="9.140625" style="765"/>
  </cols>
  <sheetData>
    <row r="1" spans="1:7" ht="12.75">
      <c r="A1" s="147" t="s">
        <v>836</v>
      </c>
      <c r="G1" s="55"/>
    </row>
    <row r="2" spans="1:7">
      <c r="A2" s="522" t="s">
        <v>837</v>
      </c>
    </row>
    <row r="4" spans="1:7">
      <c r="B4" s="13" t="s">
        <v>1534</v>
      </c>
    </row>
    <row r="5" spans="1:7" ht="48">
      <c r="A5" s="769" t="s">
        <v>834</v>
      </c>
      <c r="B5" s="769" t="s">
        <v>838</v>
      </c>
    </row>
    <row r="6" spans="1:7">
      <c r="A6" s="768">
        <v>42735</v>
      </c>
      <c r="B6" s="767">
        <v>159731.2424712987</v>
      </c>
    </row>
    <row r="7" spans="1:7">
      <c r="A7" s="768">
        <v>42825</v>
      </c>
      <c r="B7" s="767">
        <v>152142.7703311434</v>
      </c>
    </row>
    <row r="8" spans="1:7">
      <c r="A8" s="768">
        <v>42916</v>
      </c>
      <c r="B8" s="767">
        <v>116428.2208043002</v>
      </c>
    </row>
    <row r="9" spans="1:7">
      <c r="A9" s="768">
        <v>43008</v>
      </c>
      <c r="B9" s="767">
        <v>118674.3446187537</v>
      </c>
    </row>
    <row r="10" spans="1:7">
      <c r="A10" s="768">
        <v>43100</v>
      </c>
      <c r="B10" s="767">
        <v>146958.99762028002</v>
      </c>
    </row>
    <row r="11" spans="1:7">
      <c r="A11" s="768">
        <v>43190</v>
      </c>
      <c r="B11" s="767">
        <v>119567.87473754065</v>
      </c>
    </row>
    <row r="12" spans="1:7">
      <c r="A12" s="768">
        <v>43281</v>
      </c>
      <c r="B12" s="767">
        <v>112576.96625788041</v>
      </c>
    </row>
    <row r="13" spans="1:7">
      <c r="A13" s="768">
        <v>43373</v>
      </c>
      <c r="B13" s="767">
        <v>107630.01178445814</v>
      </c>
    </row>
    <row r="14" spans="1:7">
      <c r="A14" s="768">
        <v>43465</v>
      </c>
      <c r="B14" s="767">
        <v>150092.2386395912</v>
      </c>
    </row>
    <row r="15" spans="1:7">
      <c r="A15" s="768">
        <v>43555</v>
      </c>
      <c r="B15" s="767">
        <v>148003.31107704557</v>
      </c>
    </row>
    <row r="16" spans="1:7">
      <c r="A16" s="768" t="s">
        <v>844</v>
      </c>
      <c r="B16" s="767">
        <v>127856.52876766871</v>
      </c>
    </row>
    <row r="17" spans="1:2">
      <c r="A17" s="768">
        <v>43738</v>
      </c>
      <c r="B17" s="767">
        <v>157048.07618289202</v>
      </c>
    </row>
    <row r="18" spans="1:2">
      <c r="A18" s="768">
        <v>43830</v>
      </c>
      <c r="B18" s="767">
        <v>168550.04707545295</v>
      </c>
    </row>
    <row r="19" spans="1:2">
      <c r="A19" s="768">
        <v>43921</v>
      </c>
      <c r="B19" s="767">
        <v>167446.26327029002</v>
      </c>
    </row>
    <row r="20" spans="1:2">
      <c r="A20" s="768">
        <v>44012</v>
      </c>
      <c r="B20" s="767">
        <v>203899.62697723808</v>
      </c>
    </row>
    <row r="21" spans="1:2">
      <c r="A21" s="768">
        <v>44104</v>
      </c>
      <c r="B21" s="767">
        <v>177869.08103258343</v>
      </c>
    </row>
    <row r="22" spans="1:2">
      <c r="A22" s="768">
        <v>44196</v>
      </c>
      <c r="B22" s="767">
        <v>241493.62867476273</v>
      </c>
    </row>
    <row r="23" spans="1:2">
      <c r="A23" s="768">
        <v>44286</v>
      </c>
      <c r="B23" s="767">
        <v>237645.01494060655</v>
      </c>
    </row>
    <row r="24" spans="1:2">
      <c r="A24" s="768">
        <v>44377</v>
      </c>
      <c r="B24" s="767">
        <v>240655.43032848896</v>
      </c>
    </row>
    <row r="25" spans="1:2">
      <c r="A25" s="768">
        <v>44469</v>
      </c>
      <c r="B25" s="767">
        <v>229136.77986196824</v>
      </c>
    </row>
    <row r="26" spans="1:2">
      <c r="A26" s="768">
        <v>44561</v>
      </c>
      <c r="B26" s="767">
        <v>273254.65849625051</v>
      </c>
    </row>
    <row r="27" spans="1:2">
      <c r="A27" s="768">
        <v>44651</v>
      </c>
      <c r="B27" s="767">
        <v>278508.74748423917</v>
      </c>
    </row>
    <row r="28" spans="1:2">
      <c r="A28" s="768">
        <v>44742</v>
      </c>
      <c r="B28" s="767">
        <v>266351.77529232198</v>
      </c>
    </row>
    <row r="29" spans="1:2">
      <c r="A29" s="768">
        <v>44834</v>
      </c>
      <c r="B29" s="767">
        <v>265029.92544163507</v>
      </c>
    </row>
    <row r="30" spans="1:2">
      <c r="A30" s="768">
        <v>44926</v>
      </c>
      <c r="B30" s="767">
        <v>263543.03537062841</v>
      </c>
    </row>
    <row r="31" spans="1:2">
      <c r="A31" s="21" t="s">
        <v>835</v>
      </c>
    </row>
    <row r="60" spans="8:8">
      <c r="H60" s="34" t="s">
        <v>1083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7.5703125" customWidth="1"/>
    <col min="8" max="8" width="10.140625" customWidth="1"/>
    <col min="10" max="10" width="11.5703125" bestFit="1" customWidth="1"/>
  </cols>
  <sheetData>
    <row r="1" spans="1:10" ht="12.75" customHeight="1">
      <c r="A1" s="150" t="s">
        <v>728</v>
      </c>
      <c r="D1" s="137" t="str">
        <f>Naslovnica!A20</f>
        <v>Veljača 2023.</v>
      </c>
    </row>
    <row r="2" spans="1:10" ht="12.75" customHeight="1">
      <c r="A2" s="549" t="s">
        <v>729</v>
      </c>
      <c r="D2" s="527" t="str">
        <f>Naslovnica!A24</f>
        <v>February 2023</v>
      </c>
    </row>
    <row r="3" spans="1:10" ht="12.75" customHeight="1"/>
    <row r="4" spans="1:10" ht="12.75" customHeight="1">
      <c r="D4" s="13" t="s">
        <v>1534</v>
      </c>
      <c r="E4" s="297"/>
      <c r="F4" s="297"/>
      <c r="G4" s="297"/>
      <c r="H4" s="297"/>
    </row>
    <row r="5" spans="1:10" ht="31.5" customHeight="1">
      <c r="A5" s="740"/>
      <c r="B5" s="741" t="str">
        <f>D1</f>
        <v>Veljača 2023.</v>
      </c>
      <c r="C5" s="742" t="s">
        <v>629</v>
      </c>
      <c r="D5" s="742" t="s">
        <v>18</v>
      </c>
      <c r="E5" s="295"/>
      <c r="F5" s="296"/>
      <c r="G5" s="1127"/>
      <c r="H5" s="1127"/>
    </row>
    <row r="6" spans="1:10" s="261" customFormat="1" ht="24">
      <c r="A6" s="740"/>
      <c r="B6" s="743" t="str">
        <f>D2</f>
        <v>February 2023</v>
      </c>
      <c r="C6" s="743" t="s">
        <v>45</v>
      </c>
      <c r="D6" s="758" t="s">
        <v>238</v>
      </c>
      <c r="E6" s="295"/>
      <c r="F6" s="296"/>
      <c r="G6" s="1127"/>
      <c r="H6" s="1127"/>
    </row>
    <row r="7" spans="1:10" ht="24">
      <c r="A7" s="744" t="s">
        <v>781</v>
      </c>
      <c r="B7" s="745">
        <v>3028.226458672696</v>
      </c>
      <c r="C7" s="745">
        <v>-1187.3203414261243</v>
      </c>
      <c r="D7" s="745"/>
      <c r="E7" s="290"/>
      <c r="F7" s="296"/>
      <c r="G7" s="1127"/>
      <c r="H7" s="1127"/>
    </row>
    <row r="8" spans="1:10" s="261" customFormat="1">
      <c r="A8" s="746" t="s">
        <v>917</v>
      </c>
      <c r="B8" s="747"/>
      <c r="C8" s="747"/>
      <c r="D8" s="747"/>
      <c r="E8" s="290"/>
      <c r="F8" s="290"/>
      <c r="G8" s="290"/>
      <c r="H8" s="290"/>
    </row>
    <row r="9" spans="1:10" s="261" customFormat="1">
      <c r="A9" s="748" t="s">
        <v>782</v>
      </c>
      <c r="B9" s="745">
        <v>95876.867630000008</v>
      </c>
      <c r="C9" s="745">
        <v>4327.3088299999945</v>
      </c>
      <c r="D9" s="745">
        <v>187426.42643000002</v>
      </c>
      <c r="E9" s="290"/>
      <c r="F9" s="290"/>
      <c r="G9" s="290"/>
      <c r="H9" s="290"/>
    </row>
    <row r="10" spans="1:10" s="261" customFormat="1">
      <c r="A10" s="748" t="s">
        <v>783</v>
      </c>
      <c r="B10" s="745">
        <v>43027.896390000002</v>
      </c>
      <c r="C10" s="745">
        <v>-21130.231019999992</v>
      </c>
      <c r="D10" s="745">
        <v>107186.0238</v>
      </c>
      <c r="E10" s="290"/>
      <c r="F10" s="290"/>
      <c r="G10" s="290"/>
      <c r="H10" s="290"/>
    </row>
    <row r="11" spans="1:10" s="261" customFormat="1" ht="24">
      <c r="A11" s="749" t="s">
        <v>784</v>
      </c>
      <c r="B11" s="745">
        <v>3976.5724199999995</v>
      </c>
      <c r="C11" s="745">
        <v>840.99582999999893</v>
      </c>
      <c r="D11" s="745">
        <v>7112.1490100000001</v>
      </c>
      <c r="E11" s="290"/>
      <c r="F11" s="290"/>
      <c r="G11" s="290"/>
      <c r="H11" s="290"/>
    </row>
    <row r="12" spans="1:10" s="261" customFormat="1">
      <c r="A12" s="748" t="s">
        <v>785</v>
      </c>
      <c r="B12" s="745">
        <v>1773.53207</v>
      </c>
      <c r="C12" s="745">
        <v>71.069730000000163</v>
      </c>
      <c r="D12" s="745">
        <v>3475.9944099999998</v>
      </c>
      <c r="E12" s="290"/>
      <c r="F12" s="290"/>
      <c r="G12" s="290"/>
      <c r="H12" s="290"/>
    </row>
    <row r="13" spans="1:10" s="261" customFormat="1">
      <c r="A13" s="749" t="s">
        <v>786</v>
      </c>
      <c r="B13" s="745">
        <v>182.53589000000002</v>
      </c>
      <c r="C13" s="745">
        <v>71.892830000000032</v>
      </c>
      <c r="D13" s="745">
        <v>293.17894999999999</v>
      </c>
      <c r="E13" s="290"/>
      <c r="F13" s="290"/>
      <c r="G13" s="290"/>
      <c r="H13" s="290"/>
    </row>
    <row r="14" spans="1:10" s="1081" customFormat="1" ht="24">
      <c r="A14" s="749" t="s">
        <v>1615</v>
      </c>
      <c r="B14" s="745">
        <v>0</v>
      </c>
      <c r="C14" s="745">
        <v>0</v>
      </c>
      <c r="D14" s="745">
        <v>0</v>
      </c>
      <c r="E14" s="1097"/>
      <c r="F14" s="1097"/>
      <c r="G14" s="1097"/>
      <c r="H14" s="1097"/>
      <c r="J14" s="132"/>
    </row>
    <row r="15" spans="1:10" s="1081" customFormat="1" ht="24">
      <c r="A15" s="749" t="s">
        <v>1616</v>
      </c>
      <c r="B15" s="1100">
        <v>9.9900000000000006E-3</v>
      </c>
      <c r="C15" s="1100">
        <v>-2.2680000000000006E-2</v>
      </c>
      <c r="D15" s="1100">
        <v>4.2660000000000003E-2</v>
      </c>
      <c r="E15" s="1097"/>
      <c r="F15" s="1097"/>
      <c r="G15" s="1097"/>
      <c r="H15" s="1097"/>
    </row>
    <row r="16" spans="1:10" s="261" customFormat="1">
      <c r="A16" s="975" t="s">
        <v>787</v>
      </c>
      <c r="B16" s="976">
        <v>144837.41438999999</v>
      </c>
      <c r="C16" s="976">
        <v>-15818.986479999998</v>
      </c>
      <c r="D16" s="976">
        <v>305493.81525999994</v>
      </c>
      <c r="E16" s="290"/>
      <c r="F16" s="290"/>
      <c r="G16" s="290"/>
      <c r="H16" s="290"/>
      <c r="J16" s="132"/>
    </row>
    <row r="17" spans="1:9" s="261" customFormat="1">
      <c r="A17" s="746" t="s">
        <v>788</v>
      </c>
      <c r="B17" s="745"/>
      <c r="C17" s="745"/>
      <c r="D17" s="745"/>
      <c r="E17" s="290"/>
      <c r="F17" s="290"/>
      <c r="G17" s="290"/>
      <c r="H17" s="290"/>
    </row>
    <row r="18" spans="1:9" s="261" customFormat="1">
      <c r="A18" s="748" t="s">
        <v>789</v>
      </c>
      <c r="B18" s="745">
        <v>480.71487999999994</v>
      </c>
      <c r="C18" s="745">
        <v>27.394209999999987</v>
      </c>
      <c r="D18" s="745">
        <v>934.03554999999994</v>
      </c>
      <c r="E18" s="290"/>
      <c r="F18" s="290"/>
      <c r="G18" s="290"/>
      <c r="H18" s="290"/>
    </row>
    <row r="19" spans="1:9" s="261" customFormat="1">
      <c r="A19" s="750" t="s">
        <v>790</v>
      </c>
      <c r="B19" s="745">
        <v>480.70716999999996</v>
      </c>
      <c r="C19" s="745">
        <v>27.704200000000014</v>
      </c>
      <c r="D19" s="745">
        <v>933.71013999999991</v>
      </c>
      <c r="E19" s="290"/>
      <c r="F19" s="290"/>
      <c r="G19" s="290"/>
      <c r="H19" s="290"/>
    </row>
    <row r="20" spans="1:9" s="261" customFormat="1">
      <c r="A20" s="750" t="s">
        <v>791</v>
      </c>
      <c r="B20" s="751">
        <v>7.709999999999999E-3</v>
      </c>
      <c r="C20" s="751">
        <v>-0.30998999999999999</v>
      </c>
      <c r="D20" s="751">
        <v>0.32540999999999998</v>
      </c>
      <c r="E20" s="290"/>
      <c r="F20" s="290"/>
      <c r="G20" s="290"/>
      <c r="H20" s="290"/>
    </row>
    <row r="21" spans="1:9" s="261" customFormat="1">
      <c r="A21" s="748" t="s">
        <v>792</v>
      </c>
      <c r="B21" s="745">
        <v>127251.97154</v>
      </c>
      <c r="C21" s="745">
        <v>-10170.090429999982</v>
      </c>
      <c r="D21" s="745">
        <v>264674.03350999998</v>
      </c>
      <c r="E21" s="290"/>
      <c r="F21" s="290"/>
      <c r="G21" s="290"/>
      <c r="H21" s="290"/>
    </row>
    <row r="22" spans="1:9" s="261" customFormat="1">
      <c r="A22" s="750" t="s">
        <v>793</v>
      </c>
      <c r="B22" s="745">
        <v>95637.222779999996</v>
      </c>
      <c r="C22" s="745">
        <v>5547.2572300000029</v>
      </c>
      <c r="D22" s="745">
        <v>185727.18832999998</v>
      </c>
      <c r="E22" s="290"/>
      <c r="F22" s="290"/>
      <c r="G22" s="290"/>
      <c r="H22" s="290"/>
    </row>
    <row r="23" spans="1:9" s="261" customFormat="1">
      <c r="A23" s="750" t="s">
        <v>794</v>
      </c>
      <c r="B23" s="745">
        <v>31614.748760000002</v>
      </c>
      <c r="C23" s="745">
        <v>-15717.347659999999</v>
      </c>
      <c r="D23" s="745">
        <v>78946.845180000004</v>
      </c>
      <c r="E23" s="290"/>
      <c r="F23" s="290"/>
      <c r="G23" s="290"/>
      <c r="H23" s="290"/>
    </row>
    <row r="24" spans="1:9" s="1081" customFormat="1" ht="29.25" customHeight="1">
      <c r="A24" s="1098" t="s">
        <v>1617</v>
      </c>
      <c r="B24" s="745">
        <v>0</v>
      </c>
      <c r="C24" s="745">
        <v>0</v>
      </c>
      <c r="D24" s="745">
        <v>0</v>
      </c>
      <c r="E24" s="1097"/>
      <c r="F24" s="1097"/>
      <c r="G24" s="1097"/>
      <c r="H24" s="1097"/>
    </row>
    <row r="25" spans="1:9" s="261" customFormat="1" ht="24">
      <c r="A25" s="749" t="s">
        <v>795</v>
      </c>
      <c r="B25" s="745">
        <v>4672.8631799999994</v>
      </c>
      <c r="C25" s="745">
        <v>-1892.9904300000007</v>
      </c>
      <c r="D25" s="745">
        <v>11238.716789999999</v>
      </c>
      <c r="E25" s="290"/>
      <c r="F25" s="290"/>
      <c r="G25" s="290"/>
      <c r="H25" s="290"/>
    </row>
    <row r="26" spans="1:9" s="261" customFormat="1">
      <c r="A26" s="749" t="s">
        <v>796</v>
      </c>
      <c r="B26" s="745">
        <v>11576.49531</v>
      </c>
      <c r="C26" s="745">
        <v>-5605.9713900000006</v>
      </c>
      <c r="D26" s="745">
        <v>28758.962010000003</v>
      </c>
      <c r="E26" s="290"/>
      <c r="F26" s="290"/>
      <c r="G26" s="290"/>
      <c r="H26" s="290"/>
    </row>
    <row r="27" spans="1:9" s="261" customFormat="1">
      <c r="A27" s="748" t="s">
        <v>797</v>
      </c>
      <c r="B27" s="745">
        <v>182.53589000000002</v>
      </c>
      <c r="C27" s="745">
        <v>71.892830000000032</v>
      </c>
      <c r="D27" s="745">
        <v>293.17894999999999</v>
      </c>
      <c r="E27" s="290"/>
      <c r="F27" s="290"/>
      <c r="G27" s="290"/>
      <c r="H27" s="290"/>
    </row>
    <row r="28" spans="1:9" s="261" customFormat="1" ht="30.75" customHeight="1">
      <c r="A28" s="749" t="s">
        <v>798</v>
      </c>
      <c r="B28" s="745">
        <v>173.76575</v>
      </c>
      <c r="C28" s="745">
        <v>69.236719999999991</v>
      </c>
      <c r="D28" s="745">
        <v>278.29478</v>
      </c>
      <c r="E28" s="290"/>
      <c r="F28" s="290"/>
      <c r="G28" s="290"/>
      <c r="H28" s="290"/>
    </row>
    <row r="29" spans="1:9" s="1081" customFormat="1" ht="24">
      <c r="A29" s="749" t="s">
        <v>1618</v>
      </c>
      <c r="B29" s="1100">
        <v>1.013E-2</v>
      </c>
      <c r="C29" s="1100">
        <v>-3.601E-2</v>
      </c>
      <c r="D29" s="1100">
        <v>5.6270000000000001E-2</v>
      </c>
      <c r="E29" s="1097"/>
      <c r="F29" s="1097"/>
      <c r="G29" s="1097"/>
      <c r="H29" s="1097"/>
    </row>
    <row r="30" spans="1:9">
      <c r="A30" s="975" t="s">
        <v>799</v>
      </c>
      <c r="B30" s="976">
        <v>144338.35668</v>
      </c>
      <c r="C30" s="976">
        <v>-17500.564499999979</v>
      </c>
      <c r="D30" s="976">
        <v>306177.27785999997</v>
      </c>
      <c r="E30" s="291"/>
      <c r="F30" s="291"/>
      <c r="G30" s="291"/>
      <c r="H30" s="291"/>
      <c r="I30" s="52"/>
    </row>
    <row r="31" spans="1:9">
      <c r="A31" s="356" t="s">
        <v>1565</v>
      </c>
      <c r="B31" s="745">
        <v>3527.2841686726897</v>
      </c>
      <c r="C31" s="745">
        <v>499.05770999999368</v>
      </c>
      <c r="D31" s="745"/>
      <c r="E31" s="291"/>
      <c r="F31" s="291"/>
      <c r="G31" s="291"/>
      <c r="H31" s="291"/>
      <c r="I31" s="52"/>
    </row>
    <row r="32" spans="1:9" ht="12.75" customHeight="1">
      <c r="A32" s="12" t="s">
        <v>587</v>
      </c>
      <c r="B32" s="813"/>
      <c r="C32" s="819"/>
    </row>
    <row r="33" spans="1:9" s="261" customFormat="1" ht="12.75" customHeight="1">
      <c r="A33" s="47"/>
      <c r="B33" s="813"/>
      <c r="C33" s="813"/>
    </row>
    <row r="34" spans="1:9" ht="12.75" customHeight="1">
      <c r="A34" s="818"/>
    </row>
    <row r="35" spans="1:9" ht="12.75" customHeight="1">
      <c r="D35" s="7" t="str">
        <f>Naslovnica!A20</f>
        <v>Veljača 2023.</v>
      </c>
    </row>
    <row r="36" spans="1:9" ht="12.75" customHeight="1">
      <c r="A36" s="336" t="s">
        <v>641</v>
      </c>
      <c r="B36" s="298"/>
      <c r="C36" s="298"/>
      <c r="D36" s="527" t="str">
        <f>Naslovnica!A24</f>
        <v>February 2023</v>
      </c>
      <c r="E36" s="261"/>
    </row>
    <row r="37" spans="1:9" ht="12.75" customHeight="1">
      <c r="A37" s="549" t="s">
        <v>771</v>
      </c>
      <c r="B37" s="298"/>
      <c r="C37" s="298"/>
      <c r="D37" s="13" t="s">
        <v>1534</v>
      </c>
      <c r="E37" s="261"/>
      <c r="F37" s="261"/>
    </row>
    <row r="38" spans="1:9" ht="28.5" customHeight="1">
      <c r="A38" s="677"/>
      <c r="B38" s="741" t="str">
        <f>$D$1</f>
        <v>Veljača 2023.</v>
      </c>
      <c r="C38" s="742" t="str">
        <f>$C$5</f>
        <v>Promjena u odnosu na prethodni mjesec</v>
      </c>
      <c r="D38" s="742" t="s">
        <v>18</v>
      </c>
      <c r="E38" s="261"/>
      <c r="F38" s="261"/>
      <c r="G38" s="297"/>
      <c r="H38" s="297"/>
    </row>
    <row r="39" spans="1:9" s="261" customFormat="1" ht="24">
      <c r="A39" s="677"/>
      <c r="B39" s="743" t="str">
        <f>D2</f>
        <v>February 2023</v>
      </c>
      <c r="C39" s="743" t="s">
        <v>45</v>
      </c>
      <c r="D39" s="758" t="s">
        <v>238</v>
      </c>
      <c r="G39" s="297"/>
      <c r="H39" s="297"/>
    </row>
    <row r="40" spans="1:9" ht="25.5">
      <c r="A40" s="1099" t="s">
        <v>1619</v>
      </c>
      <c r="B40" s="332">
        <v>51062.307045807909</v>
      </c>
      <c r="C40" s="332">
        <v>3433.1051199999929</v>
      </c>
      <c r="D40" s="332"/>
      <c r="E40" s="295"/>
      <c r="F40" s="295"/>
      <c r="G40" s="1128"/>
      <c r="H40" s="1127"/>
    </row>
    <row r="41" spans="1:9" ht="14.25" customHeight="1">
      <c r="A41" s="334" t="s">
        <v>763</v>
      </c>
      <c r="B41" s="332"/>
      <c r="C41" s="332"/>
      <c r="D41" s="332"/>
      <c r="E41" s="290"/>
      <c r="F41" s="290"/>
      <c r="G41" s="1129"/>
      <c r="H41" s="1129"/>
    </row>
    <row r="42" spans="1:9">
      <c r="A42" s="335" t="s">
        <v>764</v>
      </c>
      <c r="B42" s="332">
        <v>4564.3214299999991</v>
      </c>
      <c r="C42" s="332">
        <v>-1897.6591400000016</v>
      </c>
      <c r="D42" s="332">
        <v>11026.302</v>
      </c>
      <c r="E42" s="293"/>
      <c r="F42" s="293"/>
      <c r="G42" s="293"/>
      <c r="H42" s="293"/>
      <c r="I42" s="52"/>
    </row>
    <row r="43" spans="1:9" ht="26.25" customHeight="1">
      <c r="A43" s="335" t="s">
        <v>765</v>
      </c>
      <c r="B43" s="332">
        <v>108.54174999999999</v>
      </c>
      <c r="C43" s="332">
        <v>4.6687100000000044</v>
      </c>
      <c r="D43" s="332">
        <v>212.41478999999998</v>
      </c>
      <c r="E43" s="293"/>
      <c r="F43" s="293"/>
      <c r="G43" s="293"/>
      <c r="H43" s="293"/>
      <c r="I43" s="52"/>
    </row>
    <row r="44" spans="1:9" s="261" customFormat="1" ht="25.5">
      <c r="A44" s="335" t="s">
        <v>766</v>
      </c>
      <c r="B44" s="332">
        <v>4.2840500000000006</v>
      </c>
      <c r="C44" s="332">
        <v>1.4559500000000005</v>
      </c>
      <c r="D44" s="332">
        <v>7.1121500000000006</v>
      </c>
      <c r="E44" s="293"/>
      <c r="F44" s="293"/>
      <c r="G44" s="293"/>
      <c r="H44" s="293"/>
      <c r="I44" s="52"/>
    </row>
    <row r="45" spans="1:9" s="1081" customFormat="1" ht="25.5">
      <c r="A45" s="335" t="s">
        <v>1620</v>
      </c>
      <c r="B45" s="1100">
        <v>4.3479999999999998E-2</v>
      </c>
      <c r="C45" s="1100">
        <v>6.289999999999997E-3</v>
      </c>
      <c r="D45" s="1100">
        <v>8.0669999999999992E-2</v>
      </c>
      <c r="E45" s="293"/>
      <c r="F45" s="293"/>
      <c r="G45" s="293"/>
      <c r="H45" s="293"/>
      <c r="I45" s="52"/>
    </row>
    <row r="46" spans="1:9" s="261" customFormat="1">
      <c r="A46" s="977" t="s">
        <v>767</v>
      </c>
      <c r="B46" s="978">
        <v>4677.1472299999996</v>
      </c>
      <c r="C46" s="978">
        <v>-1891.5344800000012</v>
      </c>
      <c r="D46" s="978">
        <v>11245.828940000001</v>
      </c>
      <c r="E46" s="293"/>
      <c r="F46" s="293"/>
      <c r="G46" s="293"/>
      <c r="H46" s="293"/>
      <c r="I46" s="52"/>
    </row>
    <row r="47" spans="1:9" s="261" customFormat="1">
      <c r="A47" s="334" t="s">
        <v>768</v>
      </c>
      <c r="B47" s="332"/>
      <c r="C47" s="332"/>
      <c r="D47" s="332"/>
      <c r="E47" s="293"/>
      <c r="F47" s="293"/>
      <c r="G47" s="293"/>
      <c r="H47" s="293"/>
      <c r="I47" s="52"/>
    </row>
    <row r="48" spans="1:9" ht="25.5">
      <c r="A48" s="335" t="s">
        <v>769</v>
      </c>
      <c r="B48" s="332">
        <v>3972.2883699999998</v>
      </c>
      <c r="C48" s="332">
        <v>839.5398799999989</v>
      </c>
      <c r="D48" s="332">
        <v>7105.0368600000002</v>
      </c>
      <c r="E48" s="292"/>
      <c r="F48" s="292"/>
      <c r="G48" s="292"/>
      <c r="H48" s="292"/>
      <c r="I48" s="52"/>
    </row>
    <row r="49" spans="1:9" ht="25.5">
      <c r="A49" s="335" t="s">
        <v>770</v>
      </c>
      <c r="B49" s="332">
        <v>4.2840500000000006</v>
      </c>
      <c r="C49" s="332">
        <v>1.4559500000000005</v>
      </c>
      <c r="D49" s="332">
        <v>7.1121500000000006</v>
      </c>
      <c r="E49" s="293"/>
      <c r="F49" s="293"/>
      <c r="G49" s="293"/>
      <c r="H49" s="293"/>
      <c r="I49" s="43"/>
    </row>
    <row r="50" spans="1:9" s="1081" customFormat="1" ht="25.5">
      <c r="A50" s="335" t="s">
        <v>1621</v>
      </c>
      <c r="B50" s="1100">
        <v>4.1869999999999997E-2</v>
      </c>
      <c r="C50" s="1100">
        <v>3.8300000000000001E-3</v>
      </c>
      <c r="D50" s="1100">
        <v>7.9909999999999995E-2</v>
      </c>
      <c r="E50" s="293"/>
      <c r="F50" s="293"/>
      <c r="G50" s="293"/>
      <c r="H50" s="293"/>
      <c r="I50" s="43"/>
    </row>
    <row r="51" spans="1:9">
      <c r="A51" s="977" t="s">
        <v>767</v>
      </c>
      <c r="B51" s="978">
        <v>3976.57242</v>
      </c>
      <c r="C51" s="978">
        <v>840.99582999999893</v>
      </c>
      <c r="D51" s="978">
        <v>7112.1490100000001</v>
      </c>
      <c r="E51" s="292"/>
      <c r="F51" s="292"/>
      <c r="G51" s="292"/>
      <c r="H51" s="292"/>
    </row>
    <row r="52" spans="1:9">
      <c r="A52" s="331" t="s">
        <v>762</v>
      </c>
      <c r="B52" s="332">
        <v>51762.881855807915</v>
      </c>
      <c r="C52" s="332">
        <v>700.57481000000553</v>
      </c>
      <c r="D52" s="332"/>
      <c r="E52" s="294"/>
      <c r="F52" s="294"/>
      <c r="G52" s="294"/>
      <c r="H52" s="294"/>
    </row>
    <row r="53" spans="1:9" ht="12.75" customHeight="1">
      <c r="A53" s="12" t="s">
        <v>587</v>
      </c>
    </row>
    <row r="54" spans="1:9" ht="12.75" customHeight="1"/>
    <row r="55" spans="1:9" ht="12.75" customHeight="1">
      <c r="A55" s="610" t="s">
        <v>81</v>
      </c>
    </row>
    <row r="56" spans="1:9" ht="12.75" customHeight="1">
      <c r="D56" s="132"/>
    </row>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spans="4:4" ht="12.75" customHeight="1"/>
    <row r="66" spans="4:4" ht="12.75" customHeight="1"/>
    <row r="67" spans="4:4" ht="12.75" customHeight="1">
      <c r="D67" s="15" t="s">
        <v>800</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4">
    <mergeCell ref="H5:H7"/>
    <mergeCell ref="G5:G7"/>
    <mergeCell ref="G40:G41"/>
    <mergeCell ref="H40:H41"/>
  </mergeCells>
  <hyperlinks>
    <hyperlink ref="A55"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642</v>
      </c>
      <c r="E1" s="137" t="str">
        <f>Naslovnica!A20</f>
        <v>Veljača 2023.</v>
      </c>
    </row>
    <row r="2" spans="1:13" ht="12.75" customHeight="1">
      <c r="A2" s="549" t="s">
        <v>918</v>
      </c>
      <c r="E2" s="527" t="str">
        <f>Naslovnica!A24</f>
        <v>February 2023</v>
      </c>
    </row>
    <row r="3" spans="1:13">
      <c r="A3" s="299"/>
      <c r="B3" s="295"/>
      <c r="C3" s="295"/>
      <c r="D3" s="13" t="s">
        <v>1534</v>
      </c>
      <c r="F3" s="295"/>
      <c r="G3" s="300"/>
    </row>
    <row r="4" spans="1:13" ht="48.75" customHeight="1">
      <c r="A4" s="1130" t="s">
        <v>576</v>
      </c>
      <c r="B4" s="1132" t="s">
        <v>919</v>
      </c>
      <c r="C4" s="1132"/>
      <c r="D4" s="1132"/>
      <c r="E4" s="739"/>
      <c r="F4" s="299"/>
      <c r="G4" s="299"/>
    </row>
    <row r="5" spans="1:13" ht="60">
      <c r="A5" s="1130"/>
      <c r="B5" s="678" t="s">
        <v>577</v>
      </c>
      <c r="C5" s="678" t="s">
        <v>578</v>
      </c>
      <c r="D5" s="678" t="s">
        <v>579</v>
      </c>
      <c r="E5" s="301"/>
      <c r="F5" s="301"/>
    </row>
    <row r="6" spans="1:13" ht="12.75" customHeight="1">
      <c r="A6" s="339" t="s">
        <v>117</v>
      </c>
      <c r="B6" s="340">
        <v>1626.2164700000001</v>
      </c>
      <c r="C6" s="340">
        <v>3072.3003200000003</v>
      </c>
      <c r="D6" s="340">
        <v>44372.342878895739</v>
      </c>
      <c r="E6" s="302"/>
      <c r="F6" s="302"/>
      <c r="G6" s="986"/>
      <c r="K6" s="132"/>
      <c r="L6" s="132"/>
      <c r="M6" s="132"/>
    </row>
    <row r="7" spans="1:13" ht="12.75" customHeight="1">
      <c r="A7" s="341" t="s">
        <v>118</v>
      </c>
      <c r="B7" s="340">
        <v>29887.404879999998</v>
      </c>
      <c r="C7" s="340">
        <v>58130.749389999997</v>
      </c>
      <c r="D7" s="340">
        <v>5111794.8190150578</v>
      </c>
      <c r="E7" s="302"/>
      <c r="F7" s="302"/>
      <c r="G7" s="986"/>
      <c r="K7" s="132"/>
      <c r="L7" s="132"/>
      <c r="M7" s="132"/>
    </row>
    <row r="8" spans="1:13" ht="12.75" customHeight="1">
      <c r="A8" s="341" t="s">
        <v>119</v>
      </c>
      <c r="B8" s="340">
        <v>2040.7221499999998</v>
      </c>
      <c r="C8" s="340">
        <v>4038.3067599999999</v>
      </c>
      <c r="D8" s="340">
        <v>98934.67186717366</v>
      </c>
      <c r="E8" s="302"/>
      <c r="F8" s="302"/>
      <c r="G8" s="986"/>
      <c r="K8" s="132"/>
      <c r="L8" s="132"/>
      <c r="M8" s="132"/>
    </row>
    <row r="9" spans="1:13" ht="12.75" customHeight="1">
      <c r="A9" s="679" t="s">
        <v>231</v>
      </c>
      <c r="B9" s="680">
        <v>33554.343499999995</v>
      </c>
      <c r="C9" s="680">
        <v>65241.356469999999</v>
      </c>
      <c r="D9" s="680">
        <v>5255101.8337611277</v>
      </c>
      <c r="E9" s="303"/>
      <c r="F9" s="303"/>
      <c r="G9" s="986"/>
      <c r="K9" s="132"/>
      <c r="L9" s="132"/>
      <c r="M9" s="132"/>
    </row>
    <row r="10" spans="1:13" ht="12.75" customHeight="1">
      <c r="A10" s="341" t="s">
        <v>120</v>
      </c>
      <c r="B10" s="340">
        <v>1589.4801699999998</v>
      </c>
      <c r="C10" s="340">
        <v>3030.4441499999998</v>
      </c>
      <c r="D10" s="340">
        <v>36424.422739156536</v>
      </c>
      <c r="E10" s="302"/>
      <c r="F10" s="302"/>
      <c r="G10" s="986"/>
      <c r="K10" s="132"/>
      <c r="L10" s="132"/>
      <c r="M10" s="132"/>
    </row>
    <row r="11" spans="1:13" ht="12.75" customHeight="1">
      <c r="A11" s="341" t="s">
        <v>121</v>
      </c>
      <c r="B11" s="340">
        <v>13370.583430000001</v>
      </c>
      <c r="C11" s="340">
        <v>25825.909189999998</v>
      </c>
      <c r="D11" s="340">
        <v>1840171.0785655389</v>
      </c>
      <c r="E11" s="302"/>
      <c r="F11" s="302"/>
      <c r="G11" s="986"/>
      <c r="K11" s="132"/>
      <c r="L11" s="132"/>
      <c r="M11" s="132"/>
    </row>
    <row r="12" spans="1:13" ht="12.75" customHeight="1">
      <c r="A12" s="341" t="s">
        <v>122</v>
      </c>
      <c r="B12" s="340">
        <v>559.01119999999992</v>
      </c>
      <c r="C12" s="340">
        <v>1100.69615</v>
      </c>
      <c r="D12" s="340">
        <v>25959.723046277126</v>
      </c>
      <c r="E12" s="302"/>
      <c r="F12" s="302"/>
      <c r="G12" s="986"/>
      <c r="K12" s="132"/>
      <c r="L12" s="132"/>
      <c r="M12" s="132"/>
    </row>
    <row r="13" spans="1:13" ht="12.75" customHeight="1">
      <c r="A13" s="679" t="s">
        <v>232</v>
      </c>
      <c r="B13" s="680">
        <v>15519.074800000002</v>
      </c>
      <c r="C13" s="680">
        <v>29957.049489999998</v>
      </c>
      <c r="D13" s="680">
        <v>1902555.2243509726</v>
      </c>
      <c r="E13" s="303"/>
      <c r="F13" s="303"/>
      <c r="G13" s="986"/>
      <c r="K13" s="132"/>
      <c r="L13" s="132"/>
      <c r="M13" s="132"/>
    </row>
    <row r="14" spans="1:13" ht="12.75" customHeight="1">
      <c r="A14" s="341" t="s">
        <v>123</v>
      </c>
      <c r="B14" s="340">
        <v>2574.9507699999999</v>
      </c>
      <c r="C14" s="340">
        <v>4970.0348199999999</v>
      </c>
      <c r="D14" s="340">
        <v>51597.403360712713</v>
      </c>
      <c r="E14" s="302"/>
      <c r="F14" s="302"/>
      <c r="G14" s="986"/>
      <c r="K14" s="132"/>
      <c r="L14" s="132"/>
      <c r="M14" s="132"/>
    </row>
    <row r="15" spans="1:13" ht="12.75" customHeight="1">
      <c r="A15" s="341" t="s">
        <v>124</v>
      </c>
      <c r="B15" s="340">
        <v>15459.68174</v>
      </c>
      <c r="C15" s="340">
        <v>30055.50359</v>
      </c>
      <c r="D15" s="340">
        <v>2378486.7496063234</v>
      </c>
      <c r="E15" s="302"/>
      <c r="F15" s="302"/>
      <c r="G15" s="986"/>
      <c r="K15" s="132"/>
      <c r="L15" s="132"/>
      <c r="M15" s="132"/>
    </row>
    <row r="16" spans="1:13" ht="12.75" customHeight="1">
      <c r="A16" s="341" t="s">
        <v>125</v>
      </c>
      <c r="B16" s="340">
        <v>881.30552999999998</v>
      </c>
      <c r="C16" s="340">
        <v>1751.2550100000001</v>
      </c>
      <c r="D16" s="340">
        <v>40685.132737785527</v>
      </c>
      <c r="E16" s="302"/>
      <c r="F16" s="302"/>
      <c r="G16" s="986"/>
      <c r="K16" s="132"/>
      <c r="L16" s="132"/>
      <c r="M16" s="132"/>
    </row>
    <row r="17" spans="1:13" ht="12.75" customHeight="1">
      <c r="A17" s="679" t="s">
        <v>233</v>
      </c>
      <c r="B17" s="680">
        <v>18915.938040000001</v>
      </c>
      <c r="C17" s="680">
        <v>36776.793420000002</v>
      </c>
      <c r="D17" s="680">
        <v>2470769.2857048218</v>
      </c>
      <c r="E17" s="303"/>
      <c r="F17" s="303"/>
      <c r="G17" s="986"/>
      <c r="K17" s="132"/>
      <c r="L17" s="132"/>
      <c r="M17" s="132"/>
    </row>
    <row r="18" spans="1:13" ht="12.75" customHeight="1">
      <c r="A18" s="341" t="s">
        <v>126</v>
      </c>
      <c r="B18" s="340">
        <v>1475.9319599999999</v>
      </c>
      <c r="C18" s="340">
        <v>2820.8424799999998</v>
      </c>
      <c r="D18" s="340">
        <v>36807.131405608867</v>
      </c>
      <c r="E18" s="302"/>
      <c r="F18" s="302"/>
      <c r="G18" s="986"/>
      <c r="K18" s="132"/>
      <c r="L18" s="132"/>
      <c r="M18" s="132"/>
    </row>
    <row r="19" spans="1:13" ht="12.75" customHeight="1">
      <c r="A19" s="341" t="s">
        <v>127</v>
      </c>
      <c r="B19" s="340">
        <v>24545.29855</v>
      </c>
      <c r="C19" s="340">
        <v>47700.358980000005</v>
      </c>
      <c r="D19" s="340">
        <v>4031433.0656002145</v>
      </c>
      <c r="E19" s="302"/>
      <c r="F19" s="302"/>
      <c r="G19" s="986"/>
      <c r="K19" s="132"/>
      <c r="L19" s="132"/>
      <c r="M19" s="132"/>
    </row>
    <row r="20" spans="1:13" ht="12.75" customHeight="1">
      <c r="A20" s="341" t="s">
        <v>128</v>
      </c>
      <c r="B20" s="340">
        <v>1626.6359299999999</v>
      </c>
      <c r="C20" s="340">
        <v>3230.7874900000002</v>
      </c>
      <c r="D20" s="340">
        <v>81545.443276050864</v>
      </c>
      <c r="E20" s="302"/>
      <c r="F20" s="302"/>
      <c r="G20" s="986"/>
      <c r="K20" s="132"/>
      <c r="L20" s="132"/>
      <c r="M20" s="132"/>
    </row>
    <row r="21" spans="1:13" ht="12.75" customHeight="1">
      <c r="A21" s="679" t="s">
        <v>234</v>
      </c>
      <c r="B21" s="680">
        <v>27647.866440000002</v>
      </c>
      <c r="C21" s="680">
        <v>53751.988950000006</v>
      </c>
      <c r="D21" s="680">
        <v>4149785.6402818742</v>
      </c>
      <c r="E21" s="303"/>
      <c r="F21" s="303"/>
      <c r="G21" s="986"/>
      <c r="K21" s="132"/>
      <c r="L21" s="132"/>
      <c r="M21" s="132"/>
    </row>
    <row r="22" spans="1:13" ht="12.75" customHeight="1">
      <c r="A22" s="342" t="s">
        <v>235</v>
      </c>
      <c r="B22" s="343">
        <v>7266.5793699999995</v>
      </c>
      <c r="C22" s="343">
        <v>13893.621769999998</v>
      </c>
      <c r="D22" s="343">
        <v>169201.30038437387</v>
      </c>
      <c r="E22" s="303"/>
      <c r="F22" s="303"/>
      <c r="G22" s="986"/>
      <c r="H22" s="132"/>
      <c r="K22" s="132"/>
      <c r="L22" s="132"/>
      <c r="M22" s="132"/>
    </row>
    <row r="23" spans="1:13" ht="12.75" customHeight="1">
      <c r="A23" s="342" t="s">
        <v>236</v>
      </c>
      <c r="B23" s="343">
        <v>83262.968599999993</v>
      </c>
      <c r="C23" s="343">
        <v>161712.52114999999</v>
      </c>
      <c r="D23" s="343">
        <v>13361885.712787135</v>
      </c>
      <c r="E23" s="303"/>
      <c r="F23" s="303"/>
      <c r="G23" s="986"/>
      <c r="H23" s="132"/>
      <c r="K23" s="132"/>
      <c r="L23" s="132"/>
      <c r="M23" s="132"/>
    </row>
    <row r="24" spans="1:13" ht="12.75" customHeight="1">
      <c r="A24" s="342" t="s">
        <v>237</v>
      </c>
      <c r="B24" s="343">
        <v>5107.6748099999995</v>
      </c>
      <c r="C24" s="343">
        <v>10121.045410000001</v>
      </c>
      <c r="D24" s="343">
        <v>247124.97092728718</v>
      </c>
      <c r="E24" s="303"/>
      <c r="F24" s="303"/>
      <c r="G24" s="986"/>
      <c r="H24" s="132"/>
      <c r="K24" s="132"/>
      <c r="L24" s="132"/>
      <c r="M24" s="132"/>
    </row>
    <row r="25" spans="1:13">
      <c r="A25" s="968" t="s">
        <v>580</v>
      </c>
      <c r="B25" s="971">
        <v>95637.222779999982</v>
      </c>
      <c r="C25" s="971">
        <v>185727.18832999998</v>
      </c>
      <c r="D25" s="971">
        <v>13778211.984098796</v>
      </c>
      <c r="E25" s="303"/>
      <c r="F25" s="303"/>
      <c r="H25" s="132"/>
      <c r="K25" s="132"/>
      <c r="L25" s="132"/>
      <c r="M25" s="132"/>
    </row>
    <row r="26" spans="1:13" ht="21.75" customHeight="1">
      <c r="A26" s="1134" t="s">
        <v>23</v>
      </c>
      <c r="B26" s="1134"/>
      <c r="C26" s="1134"/>
      <c r="D26" s="1134"/>
      <c r="E26" s="1134"/>
      <c r="F26" s="755"/>
      <c r="G26" s="755"/>
    </row>
    <row r="27" spans="1:13" ht="21" customHeight="1">
      <c r="A27" s="1135" t="s">
        <v>24</v>
      </c>
      <c r="B27" s="1135"/>
      <c r="C27" s="1135"/>
      <c r="D27" s="1135"/>
      <c r="E27" s="1135"/>
      <c r="F27" s="756"/>
      <c r="G27" s="756"/>
    </row>
    <row r="28" spans="1:13" ht="12.75" customHeight="1"/>
    <row r="29" spans="1:13" ht="12.75" customHeight="1">
      <c r="A29" s="150" t="s">
        <v>643</v>
      </c>
      <c r="E29" s="137" t="str">
        <f>Naslovnica!A20</f>
        <v>Veljača 2023.</v>
      </c>
    </row>
    <row r="30" spans="1:13" ht="12.75" customHeight="1">
      <c r="A30" s="549" t="s">
        <v>931</v>
      </c>
      <c r="E30" s="527" t="str">
        <f>Naslovnica!A24</f>
        <v>February 2023</v>
      </c>
    </row>
    <row r="31" spans="1:13" ht="12.75" customHeight="1">
      <c r="D31" s="297"/>
      <c r="E31" s="13" t="s">
        <v>1534</v>
      </c>
    </row>
    <row r="32" spans="1:13" ht="25.5" customHeight="1">
      <c r="A32" s="1130" t="s">
        <v>581</v>
      </c>
      <c r="B32" s="1133" t="s">
        <v>814</v>
      </c>
      <c r="C32" s="1133"/>
      <c r="D32" s="1133" t="s">
        <v>813</v>
      </c>
      <c r="E32" s="1133"/>
      <c r="F32" s="752"/>
      <c r="G32" s="752"/>
    </row>
    <row r="33" spans="1:15" ht="60">
      <c r="A33" s="1130"/>
      <c r="B33" s="678" t="s">
        <v>577</v>
      </c>
      <c r="C33" s="678" t="s">
        <v>582</v>
      </c>
      <c r="D33" s="678" t="s">
        <v>577</v>
      </c>
      <c r="E33" s="678" t="s">
        <v>582</v>
      </c>
    </row>
    <row r="34" spans="1:15">
      <c r="A34" s="339" t="s">
        <v>117</v>
      </c>
      <c r="B34" s="344">
        <v>8.1783000000000001</v>
      </c>
      <c r="C34" s="344">
        <v>15.452500000000001</v>
      </c>
      <c r="D34" s="345">
        <v>1.17E-3</v>
      </c>
      <c r="E34" s="346">
        <v>8.3000000000000001E-3</v>
      </c>
      <c r="L34" s="132"/>
      <c r="M34" s="132"/>
      <c r="N34" s="132"/>
      <c r="O34" s="132"/>
    </row>
    <row r="35" spans="1:15" ht="12.75" customHeight="1">
      <c r="A35" s="341" t="s">
        <v>118</v>
      </c>
      <c r="B35" s="344">
        <v>150.21120000000002</v>
      </c>
      <c r="C35" s="344">
        <v>292.22449999999998</v>
      </c>
      <c r="D35" s="345">
        <v>0</v>
      </c>
      <c r="E35" s="346">
        <v>0</v>
      </c>
      <c r="F35" s="52"/>
      <c r="L35" s="132"/>
      <c r="M35" s="132"/>
      <c r="N35" s="132"/>
      <c r="O35" s="132"/>
    </row>
    <row r="36" spans="1:15" ht="12.75" customHeight="1">
      <c r="A36" s="341" t="s">
        <v>119</v>
      </c>
      <c r="B36" s="344">
        <v>10.254520000000001</v>
      </c>
      <c r="C36" s="344">
        <v>20.293880000000001</v>
      </c>
      <c r="D36" s="345">
        <v>0</v>
      </c>
      <c r="E36" s="346">
        <v>0</v>
      </c>
      <c r="F36" s="52"/>
      <c r="L36" s="132"/>
      <c r="M36" s="132"/>
      <c r="N36" s="132"/>
      <c r="O36" s="132"/>
    </row>
    <row r="37" spans="1:15" ht="12.75" customHeight="1">
      <c r="A37" s="679" t="s">
        <v>231</v>
      </c>
      <c r="B37" s="681">
        <v>168.64402000000004</v>
      </c>
      <c r="C37" s="681">
        <v>327.97087999999997</v>
      </c>
      <c r="D37" s="682">
        <v>1.17E-3</v>
      </c>
      <c r="E37" s="683">
        <v>8.3000000000000001E-3</v>
      </c>
      <c r="F37" s="52"/>
      <c r="L37" s="132"/>
      <c r="M37" s="132"/>
      <c r="N37" s="132"/>
      <c r="O37" s="132"/>
    </row>
    <row r="38" spans="1:15" ht="12.75" customHeight="1">
      <c r="A38" s="341" t="s">
        <v>120</v>
      </c>
      <c r="B38" s="344">
        <v>7.9939799999999996</v>
      </c>
      <c r="C38" s="344">
        <v>15.242469999999999</v>
      </c>
      <c r="D38" s="345">
        <v>1.8400000000000001E-3</v>
      </c>
      <c r="E38" s="346">
        <v>5.13E-3</v>
      </c>
      <c r="F38" s="52"/>
      <c r="L38" s="132"/>
      <c r="M38" s="132"/>
      <c r="N38" s="132"/>
      <c r="O38" s="132"/>
    </row>
    <row r="39" spans="1:15" ht="12.75" customHeight="1">
      <c r="A39" s="341" t="s">
        <v>121</v>
      </c>
      <c r="B39" s="344">
        <v>67.206399999999988</v>
      </c>
      <c r="C39" s="344">
        <v>129.83844999999999</v>
      </c>
      <c r="D39" s="345">
        <v>0</v>
      </c>
      <c r="E39" s="346">
        <v>0</v>
      </c>
      <c r="F39" s="52"/>
      <c r="L39" s="132"/>
      <c r="M39" s="132"/>
      <c r="N39" s="132"/>
      <c r="O39" s="132"/>
    </row>
    <row r="40" spans="1:15" ht="12.75" customHeight="1">
      <c r="A40" s="341" t="s">
        <v>122</v>
      </c>
      <c r="B40" s="344">
        <v>2.80857</v>
      </c>
      <c r="C40" s="344">
        <v>5.5306200000000008</v>
      </c>
      <c r="D40" s="345">
        <v>0</v>
      </c>
      <c r="E40" s="346">
        <v>0</v>
      </c>
      <c r="F40" s="52"/>
      <c r="L40" s="132"/>
      <c r="M40" s="132"/>
      <c r="N40" s="132"/>
      <c r="O40" s="132"/>
    </row>
    <row r="41" spans="1:15" ht="12.75" customHeight="1">
      <c r="A41" s="679" t="s">
        <v>232</v>
      </c>
      <c r="B41" s="681">
        <v>78.008949999999984</v>
      </c>
      <c r="C41" s="681">
        <v>150.61153999999999</v>
      </c>
      <c r="D41" s="682">
        <v>1.8400000000000001E-3</v>
      </c>
      <c r="E41" s="683">
        <v>5.13E-3</v>
      </c>
      <c r="F41" s="52"/>
      <c r="L41" s="132"/>
      <c r="M41" s="132"/>
      <c r="N41" s="132"/>
      <c r="O41" s="132"/>
    </row>
    <row r="42" spans="1:15" ht="12.75" customHeight="1">
      <c r="A42" s="341" t="s">
        <v>123</v>
      </c>
      <c r="B42" s="344">
        <v>12.951450000000001</v>
      </c>
      <c r="C42" s="344">
        <v>25.001810000000003</v>
      </c>
      <c r="D42" s="345">
        <v>4.7000000000000002E-3</v>
      </c>
      <c r="E42" s="346">
        <v>5.6400000000000009E-3</v>
      </c>
      <c r="F42" s="52"/>
      <c r="L42" s="132"/>
      <c r="M42" s="132"/>
      <c r="N42" s="132"/>
      <c r="O42" s="132"/>
    </row>
    <row r="43" spans="1:15" ht="12.75" customHeight="1">
      <c r="A43" s="341" t="s">
        <v>124</v>
      </c>
      <c r="B43" s="344">
        <v>77.70214</v>
      </c>
      <c r="C43" s="344">
        <v>151.09141</v>
      </c>
      <c r="D43" s="345">
        <v>0</v>
      </c>
      <c r="E43" s="346">
        <v>0.29393000000000002</v>
      </c>
      <c r="F43" s="52"/>
      <c r="L43" s="132"/>
      <c r="M43" s="132"/>
      <c r="N43" s="132"/>
      <c r="O43" s="132"/>
    </row>
    <row r="44" spans="1:15" ht="12.75" customHeight="1">
      <c r="A44" s="341" t="s">
        <v>125</v>
      </c>
      <c r="B44" s="344">
        <v>4.4282700000000004</v>
      </c>
      <c r="C44" s="344">
        <v>8.8008800000000011</v>
      </c>
      <c r="D44" s="345">
        <v>0</v>
      </c>
      <c r="E44" s="346">
        <v>0</v>
      </c>
      <c r="F44" s="52"/>
      <c r="L44" s="132"/>
      <c r="M44" s="132"/>
      <c r="N44" s="132"/>
      <c r="O44" s="132"/>
    </row>
    <row r="45" spans="1:15" ht="12.75" customHeight="1">
      <c r="A45" s="679" t="s">
        <v>233</v>
      </c>
      <c r="B45" s="681">
        <v>82.130409999999998</v>
      </c>
      <c r="C45" s="681">
        <v>184.89410000000001</v>
      </c>
      <c r="D45" s="682">
        <v>4.7000000000000002E-3</v>
      </c>
      <c r="E45" s="683">
        <v>0.29957</v>
      </c>
      <c r="F45" s="52"/>
      <c r="L45" s="132"/>
      <c r="M45" s="132"/>
      <c r="N45" s="132"/>
      <c r="O45" s="132"/>
    </row>
    <row r="46" spans="1:15" ht="12.75" customHeight="1">
      <c r="A46" s="341" t="s">
        <v>126</v>
      </c>
      <c r="B46" s="344">
        <v>7.4237299999999999</v>
      </c>
      <c r="C46" s="344">
        <v>14.18998</v>
      </c>
      <c r="D46" s="345">
        <v>0</v>
      </c>
      <c r="E46" s="346">
        <v>6.4000000000000003E-3</v>
      </c>
      <c r="F46" s="52"/>
      <c r="L46" s="132"/>
      <c r="M46" s="132"/>
      <c r="N46" s="132"/>
      <c r="O46" s="132"/>
    </row>
    <row r="47" spans="1:15" ht="12.75" customHeight="1">
      <c r="A47" s="341" t="s">
        <v>127</v>
      </c>
      <c r="B47" s="344">
        <v>123.37442999999999</v>
      </c>
      <c r="C47" s="344">
        <v>239.80709999999996</v>
      </c>
      <c r="D47" s="345">
        <v>0</v>
      </c>
      <c r="E47" s="346">
        <v>6.0099999999999997E-3</v>
      </c>
      <c r="F47" s="52"/>
      <c r="L47" s="132"/>
      <c r="M47" s="132"/>
      <c r="N47" s="132"/>
      <c r="O47" s="132"/>
    </row>
    <row r="48" spans="1:15" ht="12.75" customHeight="1">
      <c r="A48" s="341" t="s">
        <v>128</v>
      </c>
      <c r="B48" s="344">
        <v>8.1741799999999998</v>
      </c>
      <c r="C48" s="344">
        <v>16.236540000000002</v>
      </c>
      <c r="D48" s="345">
        <v>0</v>
      </c>
      <c r="E48" s="346">
        <v>0</v>
      </c>
      <c r="F48" s="52"/>
      <c r="L48" s="132"/>
      <c r="M48" s="132"/>
      <c r="N48" s="132"/>
      <c r="O48" s="132"/>
    </row>
    <row r="49" spans="1:15" ht="12.75" customHeight="1">
      <c r="A49" s="679" t="s">
        <v>234</v>
      </c>
      <c r="B49" s="681">
        <v>138.97234</v>
      </c>
      <c r="C49" s="681">
        <v>270.23361999999997</v>
      </c>
      <c r="D49" s="682">
        <v>0</v>
      </c>
      <c r="E49" s="683">
        <v>1.2410000000000001E-2</v>
      </c>
      <c r="F49" s="52"/>
      <c r="L49" s="132"/>
      <c r="M49" s="132"/>
      <c r="N49" s="132"/>
      <c r="O49" s="132"/>
    </row>
    <row r="50" spans="1:15" ht="12.75" customHeight="1">
      <c r="A50" s="342" t="s">
        <v>235</v>
      </c>
      <c r="B50" s="347">
        <v>36.547460000000001</v>
      </c>
      <c r="C50" s="347">
        <v>69.88676000000001</v>
      </c>
      <c r="D50" s="348">
        <v>7.7099999999999998E-3</v>
      </c>
      <c r="E50" s="349">
        <v>2.5470000000000003E-2</v>
      </c>
      <c r="F50" s="52"/>
      <c r="L50" s="132"/>
      <c r="M50" s="132"/>
      <c r="N50" s="132"/>
      <c r="O50" s="132"/>
    </row>
    <row r="51" spans="1:15" ht="12.75" customHeight="1">
      <c r="A51" s="342" t="s">
        <v>236</v>
      </c>
      <c r="B51" s="347">
        <v>418.49416999999994</v>
      </c>
      <c r="C51" s="347">
        <v>812.96145999999999</v>
      </c>
      <c r="D51" s="348">
        <v>0</v>
      </c>
      <c r="E51" s="349">
        <v>0.29994000000000004</v>
      </c>
      <c r="F51" s="52"/>
      <c r="L51" s="132"/>
      <c r="M51" s="132"/>
      <c r="N51" s="132"/>
      <c r="O51" s="132"/>
    </row>
    <row r="52" spans="1:15" ht="12.75" customHeight="1">
      <c r="A52" s="342" t="s">
        <v>237</v>
      </c>
      <c r="B52" s="347">
        <v>25.66554</v>
      </c>
      <c r="C52" s="347">
        <v>50.861919999999998</v>
      </c>
      <c r="D52" s="348">
        <v>0</v>
      </c>
      <c r="E52" s="349">
        <v>0</v>
      </c>
      <c r="F52" s="43"/>
      <c r="L52" s="132"/>
      <c r="M52" s="132"/>
      <c r="N52" s="132"/>
      <c r="O52" s="132"/>
    </row>
    <row r="53" spans="1:15" ht="12.75" customHeight="1">
      <c r="A53" s="968" t="s">
        <v>580</v>
      </c>
      <c r="B53" s="972">
        <v>480.70716999999996</v>
      </c>
      <c r="C53" s="972">
        <v>933.71013999999991</v>
      </c>
      <c r="D53" s="973">
        <v>7.7099999999999998E-3</v>
      </c>
      <c r="E53" s="974">
        <v>0.32541000000000003</v>
      </c>
      <c r="L53" s="132"/>
      <c r="M53" s="132"/>
      <c r="N53" s="132"/>
      <c r="O53" s="132"/>
    </row>
    <row r="54" spans="1:15" ht="24.75" customHeight="1">
      <c r="A54" s="1136" t="s">
        <v>25</v>
      </c>
      <c r="B54" s="1136"/>
      <c r="C54" s="1136"/>
      <c r="D54" s="1136"/>
      <c r="E54" s="1136"/>
      <c r="F54" s="757"/>
    </row>
    <row r="55" spans="1:15">
      <c r="A55" s="553" t="s">
        <v>26</v>
      </c>
      <c r="B55" s="174"/>
      <c r="C55" s="174"/>
      <c r="D55" s="174"/>
      <c r="E55" s="174"/>
      <c r="F55" s="174"/>
    </row>
    <row r="56" spans="1:15" ht="12.75" customHeight="1">
      <c r="A56" s="16" t="s">
        <v>583</v>
      </c>
    </row>
    <row r="57" spans="1:15" ht="12.75" customHeight="1"/>
    <row r="58" spans="1:15" ht="12.75" customHeight="1">
      <c r="A58" s="304" t="s">
        <v>644</v>
      </c>
      <c r="D58" s="137" t="str">
        <f t="shared" ref="D58:D59" si="0">E1</f>
        <v>Veljača 2023.</v>
      </c>
    </row>
    <row r="59" spans="1:15" ht="12.75" customHeight="1">
      <c r="A59" s="554" t="s">
        <v>645</v>
      </c>
      <c r="D59" s="527" t="str">
        <f t="shared" si="0"/>
        <v>February 2023</v>
      </c>
    </row>
    <row r="60" spans="1:15" ht="12.75" customHeight="1">
      <c r="D60" s="13" t="s">
        <v>1534</v>
      </c>
    </row>
    <row r="61" spans="1:15" ht="42.75" customHeight="1">
      <c r="A61" s="1131" t="s">
        <v>581</v>
      </c>
      <c r="B61" s="1132" t="s">
        <v>584</v>
      </c>
      <c r="C61" s="1132"/>
      <c r="D61" s="1132"/>
      <c r="E61" s="753"/>
    </row>
    <row r="62" spans="1:15" ht="60">
      <c r="A62" s="1131"/>
      <c r="B62" s="678" t="s">
        <v>577</v>
      </c>
      <c r="C62" s="678" t="s">
        <v>582</v>
      </c>
      <c r="D62" s="678" t="s">
        <v>585</v>
      </c>
    </row>
    <row r="63" spans="1:15" ht="12.75" customHeight="1">
      <c r="A63" s="339" t="s">
        <v>117</v>
      </c>
      <c r="B63" s="340">
        <v>0</v>
      </c>
      <c r="C63" s="340">
        <v>0</v>
      </c>
      <c r="D63" s="340">
        <v>597.20916052823657</v>
      </c>
      <c r="M63" s="132"/>
      <c r="N63" s="132"/>
      <c r="O63" s="132"/>
    </row>
    <row r="64" spans="1:15" ht="12.75" customHeight="1">
      <c r="A64" s="341" t="s">
        <v>118</v>
      </c>
      <c r="B64" s="340">
        <v>1257.97281</v>
      </c>
      <c r="C64" s="340">
        <v>2898.47147</v>
      </c>
      <c r="D64" s="340">
        <v>413580.26556383533</v>
      </c>
      <c r="M64" s="132"/>
      <c r="N64" s="132"/>
      <c r="O64" s="132"/>
    </row>
    <row r="65" spans="1:15" ht="12.75" customHeight="1">
      <c r="A65" s="341" t="s">
        <v>119</v>
      </c>
      <c r="B65" s="340">
        <v>2708.5439799999999</v>
      </c>
      <c r="C65" s="340">
        <v>7578.496689999999</v>
      </c>
      <c r="D65" s="340">
        <v>319527.59476950113</v>
      </c>
      <c r="M65" s="132"/>
      <c r="N65" s="132"/>
      <c r="O65" s="132"/>
    </row>
    <row r="66" spans="1:15" ht="12.75" customHeight="1">
      <c r="A66" s="679" t="s">
        <v>231</v>
      </c>
      <c r="B66" s="680">
        <v>3966.5167899999997</v>
      </c>
      <c r="C66" s="680">
        <v>10476.968159999999</v>
      </c>
      <c r="D66" s="680">
        <v>733705.06949386466</v>
      </c>
      <c r="M66" s="132"/>
      <c r="N66" s="132"/>
      <c r="O66" s="132"/>
    </row>
    <row r="67" spans="1:15" ht="12.75" customHeight="1">
      <c r="A67" s="341" t="s">
        <v>120</v>
      </c>
      <c r="B67" s="340">
        <v>0.92991000000000001</v>
      </c>
      <c r="C67" s="340">
        <v>1.6536500000000001</v>
      </c>
      <c r="D67" s="340">
        <v>100.56464210299291</v>
      </c>
      <c r="M67" s="132"/>
      <c r="N67" s="132"/>
      <c r="O67" s="132"/>
    </row>
    <row r="68" spans="1:15" ht="12.75" customHeight="1">
      <c r="A68" s="341" t="s">
        <v>121</v>
      </c>
      <c r="B68" s="340">
        <v>537.41925000000003</v>
      </c>
      <c r="C68" s="340">
        <v>1324.05369</v>
      </c>
      <c r="D68" s="340">
        <v>161470.85623296892</v>
      </c>
      <c r="M68" s="132"/>
      <c r="N68" s="132"/>
      <c r="O68" s="132"/>
    </row>
    <row r="69" spans="1:15" ht="12.75" customHeight="1">
      <c r="A69" s="341" t="s">
        <v>122</v>
      </c>
      <c r="B69" s="340">
        <v>991.54399999999998</v>
      </c>
      <c r="C69" s="340">
        <v>2574.3679699999998</v>
      </c>
      <c r="D69" s="340">
        <v>99117.327135173517</v>
      </c>
      <c r="M69" s="132"/>
      <c r="N69" s="132"/>
      <c r="O69" s="132"/>
    </row>
    <row r="70" spans="1:15" ht="12.75" customHeight="1">
      <c r="A70" s="679" t="s">
        <v>232</v>
      </c>
      <c r="B70" s="680">
        <v>1529.8931600000001</v>
      </c>
      <c r="C70" s="680">
        <v>3900.0753099999997</v>
      </c>
      <c r="D70" s="680">
        <v>260688.74801024541</v>
      </c>
      <c r="M70" s="132"/>
      <c r="N70" s="132"/>
      <c r="O70" s="132"/>
    </row>
    <row r="71" spans="1:15">
      <c r="A71" s="341" t="s">
        <v>123</v>
      </c>
      <c r="B71" s="340">
        <v>0</v>
      </c>
      <c r="C71" s="340">
        <v>0</v>
      </c>
      <c r="D71" s="340">
        <v>409.78173203264981</v>
      </c>
      <c r="M71" s="132"/>
      <c r="N71" s="132"/>
      <c r="O71" s="132"/>
    </row>
    <row r="72" spans="1:15">
      <c r="A72" s="341" t="s">
        <v>124</v>
      </c>
      <c r="B72" s="340">
        <v>883.75959999999998</v>
      </c>
      <c r="C72" s="340">
        <v>1794.6655699999999</v>
      </c>
      <c r="D72" s="340">
        <v>239709.30101760765</v>
      </c>
      <c r="M72" s="132"/>
      <c r="N72" s="132"/>
      <c r="O72" s="132"/>
    </row>
    <row r="73" spans="1:15">
      <c r="A73" s="341" t="s">
        <v>125</v>
      </c>
      <c r="B73" s="340">
        <v>1241.11211</v>
      </c>
      <c r="C73" s="340">
        <v>3746.1612500000001</v>
      </c>
      <c r="D73" s="340">
        <v>146396.08461850486</v>
      </c>
      <c r="M73" s="132"/>
      <c r="N73" s="132"/>
      <c r="O73" s="132"/>
    </row>
    <row r="74" spans="1:15">
      <c r="A74" s="679" t="s">
        <v>233</v>
      </c>
      <c r="B74" s="680">
        <v>2124.8717099999999</v>
      </c>
      <c r="C74" s="680">
        <v>5540.8268200000002</v>
      </c>
      <c r="D74" s="680">
        <v>386515.16736814519</v>
      </c>
      <c r="M74" s="132"/>
      <c r="N74" s="132"/>
      <c r="O74" s="132"/>
    </row>
    <row r="75" spans="1:15">
      <c r="A75" s="341" t="s">
        <v>126</v>
      </c>
      <c r="B75" s="340">
        <v>0</v>
      </c>
      <c r="C75" s="340">
        <v>0</v>
      </c>
      <c r="D75" s="340">
        <v>475.50737673369179</v>
      </c>
      <c r="M75" s="132"/>
      <c r="N75" s="132"/>
      <c r="O75" s="132"/>
    </row>
    <row r="76" spans="1:15">
      <c r="A76" s="341" t="s">
        <v>127</v>
      </c>
      <c r="B76" s="340">
        <v>1228.1616999999999</v>
      </c>
      <c r="C76" s="340">
        <v>2423.33806</v>
      </c>
      <c r="D76" s="340">
        <v>323525.23018024705</v>
      </c>
      <c r="M76" s="132"/>
      <c r="N76" s="132"/>
      <c r="O76" s="132"/>
    </row>
    <row r="77" spans="1:15">
      <c r="A77" s="341" t="s">
        <v>128</v>
      </c>
      <c r="B77" s="340">
        <v>2612.11051</v>
      </c>
      <c r="C77" s="340">
        <v>5917.0504299999993</v>
      </c>
      <c r="D77" s="340">
        <v>284202.29849025613</v>
      </c>
      <c r="M77" s="132"/>
      <c r="N77" s="132"/>
      <c r="O77" s="132"/>
    </row>
    <row r="78" spans="1:15">
      <c r="A78" s="679" t="s">
        <v>234</v>
      </c>
      <c r="B78" s="680">
        <v>3840.2722100000001</v>
      </c>
      <c r="C78" s="680">
        <v>8340.3884899999994</v>
      </c>
      <c r="D78" s="680">
        <v>608203.03604723688</v>
      </c>
      <c r="M78" s="132"/>
      <c r="N78" s="132"/>
      <c r="O78" s="132"/>
    </row>
    <row r="79" spans="1:15">
      <c r="A79" s="342" t="s">
        <v>235</v>
      </c>
      <c r="B79" s="343">
        <v>0.92991000000000001</v>
      </c>
      <c r="C79" s="343">
        <v>1.6536500000000001</v>
      </c>
      <c r="D79" s="343">
        <v>1583.062911397571</v>
      </c>
      <c r="M79" s="132"/>
      <c r="N79" s="132"/>
      <c r="O79" s="132"/>
    </row>
    <row r="80" spans="1:15">
      <c r="A80" s="342" t="s">
        <v>236</v>
      </c>
      <c r="B80" s="343">
        <v>3907.3133600000001</v>
      </c>
      <c r="C80" s="343">
        <v>8440.5287900000003</v>
      </c>
      <c r="D80" s="343">
        <v>1138285.652994659</v>
      </c>
      <c r="M80" s="132"/>
      <c r="N80" s="132"/>
      <c r="O80" s="132"/>
    </row>
    <row r="81" spans="1:15">
      <c r="A81" s="342" t="s">
        <v>237</v>
      </c>
      <c r="B81" s="343">
        <v>7553.3106000000007</v>
      </c>
      <c r="C81" s="343">
        <v>19816.07634</v>
      </c>
      <c r="D81" s="343">
        <v>849243.30501343566</v>
      </c>
      <c r="M81" s="132"/>
      <c r="N81" s="132"/>
      <c r="O81" s="132"/>
    </row>
    <row r="82" spans="1:15">
      <c r="A82" s="968" t="s">
        <v>586</v>
      </c>
      <c r="B82" s="971">
        <v>11461.55387</v>
      </c>
      <c r="C82" s="971">
        <v>28258.25878</v>
      </c>
      <c r="D82" s="971">
        <v>1989112.0209194922</v>
      </c>
      <c r="M82" s="132"/>
      <c r="N82" s="132"/>
      <c r="O82" s="132"/>
    </row>
    <row r="83" spans="1:15">
      <c r="A83" s="16" t="s">
        <v>583</v>
      </c>
    </row>
    <row r="85" spans="1:15">
      <c r="A85" s="610" t="s">
        <v>81</v>
      </c>
      <c r="E85" s="13" t="s">
        <v>802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646</v>
      </c>
      <c r="E1" s="137" t="str">
        <f>Naslovnica!A20</f>
        <v>Veljača 2023.</v>
      </c>
    </row>
    <row r="2" spans="1:13" ht="12.75" customHeight="1">
      <c r="A2" s="525" t="s">
        <v>922</v>
      </c>
      <c r="E2" s="527" t="str">
        <f>Naslovnica!A24</f>
        <v>February 2023</v>
      </c>
    </row>
    <row r="3" spans="1:13" ht="12.75" customHeight="1">
      <c r="E3" s="13" t="s">
        <v>1534</v>
      </c>
      <c r="F3" s="305"/>
      <c r="G3" s="305"/>
    </row>
    <row r="4" spans="1:13" ht="16.5" customHeight="1">
      <c r="A4" s="1137" t="s">
        <v>566</v>
      </c>
      <c r="B4" s="1142" t="s">
        <v>565</v>
      </c>
      <c r="C4" s="1142"/>
      <c r="D4" s="1142"/>
      <c r="E4" s="1142"/>
      <c r="F4" s="261"/>
      <c r="G4" s="261"/>
    </row>
    <row r="5" spans="1:13" ht="12.75" customHeight="1">
      <c r="A5" s="1137"/>
      <c r="B5" s="1140" t="str">
        <f>Naslovnica!A20</f>
        <v>Veljača 2023.</v>
      </c>
      <c r="C5" s="1140"/>
      <c r="D5" s="1141" t="s">
        <v>17</v>
      </c>
      <c r="E5" s="1141"/>
    </row>
    <row r="6" spans="1:13" ht="12.75" customHeight="1">
      <c r="A6" s="1137"/>
      <c r="B6" s="1138" t="str">
        <f>Naslovnica!A24</f>
        <v>February 2023</v>
      </c>
      <c r="C6" s="1138"/>
      <c r="D6" s="1139" t="s">
        <v>45</v>
      </c>
      <c r="E6" s="1139"/>
    </row>
    <row r="7" spans="1:13" ht="12.75" customHeight="1">
      <c r="A7" s="1137"/>
      <c r="B7" s="730" t="s">
        <v>27</v>
      </c>
      <c r="C7" s="684" t="s">
        <v>28</v>
      </c>
      <c r="D7" s="684" t="s">
        <v>145</v>
      </c>
      <c r="E7" s="684" t="s">
        <v>143</v>
      </c>
    </row>
    <row r="8" spans="1:13" ht="12.75" customHeight="1">
      <c r="A8" s="1137"/>
      <c r="B8" s="729" t="s">
        <v>29</v>
      </c>
      <c r="C8" s="685" t="s">
        <v>30</v>
      </c>
      <c r="D8" s="685" t="s">
        <v>29</v>
      </c>
      <c r="E8" s="685" t="s">
        <v>144</v>
      </c>
    </row>
    <row r="9" spans="1:13" ht="12.75" customHeight="1">
      <c r="A9" s="350" t="s">
        <v>117</v>
      </c>
      <c r="B9" s="351">
        <v>84219.609200000006</v>
      </c>
      <c r="C9" s="352">
        <v>4.6722268290652815E-3</v>
      </c>
      <c r="D9" s="351">
        <v>1643.6714600000123</v>
      </c>
      <c r="E9" s="352">
        <v>1.9904968747376461E-2</v>
      </c>
      <c r="G9" s="132"/>
      <c r="H9" s="807"/>
      <c r="I9" s="807"/>
      <c r="J9" s="807"/>
      <c r="K9" s="807"/>
      <c r="L9" s="794"/>
      <c r="M9" s="76"/>
    </row>
    <row r="10" spans="1:13" ht="12.75" customHeight="1">
      <c r="A10" s="350" t="s">
        <v>118</v>
      </c>
      <c r="B10" s="351">
        <v>6017298.1494499994</v>
      </c>
      <c r="C10" s="352">
        <v>0.33381990393212552</v>
      </c>
      <c r="D10" s="351">
        <v>21055.575269998983</v>
      </c>
      <c r="E10" s="352">
        <v>3.5114615543849759E-3</v>
      </c>
      <c r="G10" s="132"/>
      <c r="H10" s="807"/>
      <c r="I10" s="807"/>
      <c r="J10" s="807"/>
      <c r="K10" s="807"/>
      <c r="L10" s="794"/>
      <c r="M10" s="76"/>
    </row>
    <row r="11" spans="1:13" ht="12.75" customHeight="1">
      <c r="A11" s="350" t="s">
        <v>119</v>
      </c>
      <c r="B11" s="351">
        <v>594186.14880999993</v>
      </c>
      <c r="C11" s="352">
        <v>3.2963492615316684E-2</v>
      </c>
      <c r="D11" s="351">
        <v>7641.787059999886</v>
      </c>
      <c r="E11" s="352">
        <v>1.3028489502822982E-2</v>
      </c>
      <c r="G11" s="132"/>
      <c r="H11" s="807"/>
      <c r="I11" s="807"/>
      <c r="J11" s="807"/>
      <c r="K11" s="807"/>
      <c r="L11" s="794"/>
      <c r="M11" s="76"/>
    </row>
    <row r="12" spans="1:13" ht="12.75" customHeight="1">
      <c r="A12" s="686" t="s">
        <v>567</v>
      </c>
      <c r="B12" s="687">
        <v>6695703.9074599994</v>
      </c>
      <c r="C12" s="688">
        <v>0.3714556233765075</v>
      </c>
      <c r="D12" s="687">
        <v>30341.033789998852</v>
      </c>
      <c r="E12" s="688">
        <v>4.552045307218533E-3</v>
      </c>
      <c r="G12" s="132"/>
      <c r="H12" s="807"/>
      <c r="I12" s="807"/>
      <c r="J12" s="807"/>
      <c r="K12" s="807"/>
      <c r="L12" s="794"/>
      <c r="M12" s="76"/>
    </row>
    <row r="13" spans="1:13" ht="12.75" customHeight="1">
      <c r="A13" s="350" t="s">
        <v>120</v>
      </c>
      <c r="B13" s="351">
        <v>54662.936609999997</v>
      </c>
      <c r="C13" s="352">
        <v>3.0325198776241383E-3</v>
      </c>
      <c r="D13" s="351">
        <v>2069.9408800000019</v>
      </c>
      <c r="E13" s="352">
        <v>3.935772912854385E-2</v>
      </c>
      <c r="G13" s="132"/>
      <c r="H13" s="807"/>
      <c r="I13" s="807"/>
      <c r="J13" s="807"/>
      <c r="K13" s="807"/>
      <c r="L13" s="794"/>
      <c r="M13" s="76"/>
    </row>
    <row r="14" spans="1:13" ht="12.75" customHeight="1">
      <c r="A14" s="350" t="s">
        <v>121</v>
      </c>
      <c r="B14" s="351">
        <v>2460388.8519000001</v>
      </c>
      <c r="C14" s="352">
        <v>0.13649427862436941</v>
      </c>
      <c r="D14" s="351">
        <v>11135.145570000168</v>
      </c>
      <c r="E14" s="352">
        <v>4.5463422352782779E-3</v>
      </c>
      <c r="G14" s="132"/>
      <c r="H14" s="807"/>
      <c r="I14" s="807"/>
      <c r="J14" s="807"/>
      <c r="K14" s="807"/>
      <c r="L14" s="794"/>
      <c r="M14" s="76"/>
    </row>
    <row r="15" spans="1:13" ht="12.75" customHeight="1">
      <c r="A15" s="350" t="s">
        <v>122</v>
      </c>
      <c r="B15" s="351">
        <v>167450.42811000001</v>
      </c>
      <c r="C15" s="352">
        <v>9.2895988260416808E-3</v>
      </c>
      <c r="D15" s="351">
        <v>1123.5334500000172</v>
      </c>
      <c r="E15" s="806">
        <v>6.7549716015362637E-3</v>
      </c>
      <c r="G15" s="132"/>
      <c r="H15" s="807"/>
      <c r="I15" s="807"/>
      <c r="J15" s="807"/>
      <c r="K15" s="807"/>
      <c r="L15" s="794"/>
      <c r="M15" s="76"/>
    </row>
    <row r="16" spans="1:13" ht="12.75" customHeight="1">
      <c r="A16" s="689" t="s">
        <v>568</v>
      </c>
      <c r="B16" s="687">
        <v>2682502.2166200005</v>
      </c>
      <c r="C16" s="688">
        <v>0.14881639732803525</v>
      </c>
      <c r="D16" s="687">
        <v>14328.619900000747</v>
      </c>
      <c r="E16" s="688">
        <v>5.3701977703455306E-3</v>
      </c>
      <c r="G16" s="132"/>
      <c r="H16" s="807"/>
      <c r="I16" s="807"/>
      <c r="J16" s="807"/>
      <c r="K16" s="807"/>
      <c r="L16" s="794"/>
      <c r="M16" s="76"/>
    </row>
    <row r="17" spans="1:13" ht="12.75" customHeight="1">
      <c r="A17" s="350" t="s">
        <v>123</v>
      </c>
      <c r="B17" s="351">
        <v>75930.911769999992</v>
      </c>
      <c r="C17" s="352">
        <v>4.2123971661362529E-3</v>
      </c>
      <c r="D17" s="351">
        <v>3801.9898799999937</v>
      </c>
      <c r="E17" s="352">
        <v>5.2711031585890078E-2</v>
      </c>
      <c r="G17" s="132"/>
      <c r="H17" s="807"/>
      <c r="I17" s="807"/>
      <c r="J17" s="807"/>
      <c r="K17" s="807"/>
      <c r="L17" s="794"/>
      <c r="M17" s="76"/>
    </row>
    <row r="18" spans="1:13" ht="12.75" customHeight="1">
      <c r="A18" s="350" t="s">
        <v>124</v>
      </c>
      <c r="B18" s="351">
        <v>2829979.4371700003</v>
      </c>
      <c r="C18" s="352">
        <v>0.1569979483121223</v>
      </c>
      <c r="D18" s="351">
        <v>34303.454640000127</v>
      </c>
      <c r="E18" s="352">
        <v>1.2270182544171782E-2</v>
      </c>
      <c r="G18" s="132"/>
      <c r="H18" s="807"/>
      <c r="I18" s="807"/>
      <c r="J18" s="807"/>
      <c r="K18" s="807"/>
      <c r="L18" s="794"/>
      <c r="M18" s="76"/>
    </row>
    <row r="19" spans="1:13" ht="12.75" customHeight="1">
      <c r="A19" s="350" t="s">
        <v>125</v>
      </c>
      <c r="B19" s="351">
        <v>254238.73087</v>
      </c>
      <c r="C19" s="352">
        <v>1.4104328322605438E-2</v>
      </c>
      <c r="D19" s="351">
        <v>4531.5815500000026</v>
      </c>
      <c r="E19" s="352">
        <v>1.814758432964525E-2</v>
      </c>
      <c r="G19" s="132"/>
      <c r="H19" s="807"/>
      <c r="I19" s="807"/>
      <c r="J19" s="807"/>
      <c r="K19" s="807"/>
      <c r="L19" s="794"/>
      <c r="M19" s="76"/>
    </row>
    <row r="20" spans="1:13" ht="12.75" customHeight="1">
      <c r="A20" s="686" t="s">
        <v>569</v>
      </c>
      <c r="B20" s="687">
        <v>3160149.0798100005</v>
      </c>
      <c r="C20" s="688">
        <v>0.17531467380086399</v>
      </c>
      <c r="D20" s="687">
        <v>42637.026070000604</v>
      </c>
      <c r="E20" s="688">
        <v>1.3676619475728957E-2</v>
      </c>
      <c r="G20" s="132"/>
      <c r="H20" s="807"/>
      <c r="I20" s="807"/>
      <c r="J20" s="807"/>
      <c r="K20" s="807"/>
      <c r="L20" s="794"/>
      <c r="M20" s="76"/>
    </row>
    <row r="21" spans="1:13" ht="12.75" customHeight="1">
      <c r="A21" s="350" t="s">
        <v>126</v>
      </c>
      <c r="B21" s="351">
        <v>64942.54795</v>
      </c>
      <c r="C21" s="352">
        <v>3.6027988940115917E-3</v>
      </c>
      <c r="D21" s="351">
        <v>1700.1644000000015</v>
      </c>
      <c r="E21" s="352">
        <v>2.688330680414408E-2</v>
      </c>
      <c r="G21" s="132"/>
      <c r="H21" s="807"/>
      <c r="I21" s="807"/>
      <c r="J21" s="807"/>
      <c r="K21" s="807"/>
      <c r="L21" s="794"/>
      <c r="M21" s="76"/>
    </row>
    <row r="22" spans="1:13" ht="12.75" customHeight="1">
      <c r="A22" s="350" t="s">
        <v>127</v>
      </c>
      <c r="B22" s="351">
        <v>4940284.9678999996</v>
      </c>
      <c r="C22" s="352">
        <v>0.27407075608052439</v>
      </c>
      <c r="D22" s="351">
        <v>22797.088059999049</v>
      </c>
      <c r="E22" s="352">
        <v>4.6359215552842503E-3</v>
      </c>
      <c r="G22" s="132"/>
      <c r="H22" s="807"/>
      <c r="I22" s="807"/>
      <c r="J22" s="807"/>
      <c r="K22" s="807"/>
      <c r="L22" s="794"/>
      <c r="M22" s="76"/>
    </row>
    <row r="23" spans="1:13" ht="12.75" customHeight="1">
      <c r="A23" s="350" t="s">
        <v>128</v>
      </c>
      <c r="B23" s="351">
        <v>481999.5735</v>
      </c>
      <c r="C23" s="352">
        <v>2.6739750520057302E-2</v>
      </c>
      <c r="D23" s="351">
        <v>4998.8718799999915</v>
      </c>
      <c r="E23" s="352">
        <v>1.0479799847301408E-2</v>
      </c>
      <c r="G23" s="132"/>
      <c r="H23" s="807"/>
      <c r="I23" s="807"/>
      <c r="J23" s="807"/>
      <c r="K23" s="807"/>
      <c r="L23" s="794"/>
      <c r="M23" s="76"/>
    </row>
    <row r="24" spans="1:13" ht="12.75" customHeight="1">
      <c r="A24" s="686" t="s">
        <v>570</v>
      </c>
      <c r="B24" s="687">
        <v>5487227.0893499991</v>
      </c>
      <c r="C24" s="688">
        <v>0.30441330549459328</v>
      </c>
      <c r="D24" s="687">
        <v>29496.124339997768</v>
      </c>
      <c r="E24" s="688">
        <v>5.4044665318060403E-3</v>
      </c>
      <c r="G24" s="132"/>
      <c r="H24" s="807"/>
      <c r="I24" s="807"/>
      <c r="J24" s="807"/>
      <c r="K24" s="807"/>
      <c r="L24" s="794"/>
      <c r="M24" s="76"/>
    </row>
    <row r="25" spans="1:13" ht="12.75" customHeight="1">
      <c r="A25" s="353" t="s">
        <v>571</v>
      </c>
      <c r="B25" s="354">
        <v>279756.00552999997</v>
      </c>
      <c r="C25" s="355">
        <v>1.5519942766837262E-2</v>
      </c>
      <c r="D25" s="354">
        <v>9215.7666200000094</v>
      </c>
      <c r="E25" s="355">
        <v>3.406431020069367E-2</v>
      </c>
      <c r="G25" s="132"/>
      <c r="H25" s="807"/>
      <c r="I25" s="807"/>
      <c r="J25" s="807"/>
      <c r="K25" s="807"/>
      <c r="L25" s="794"/>
      <c r="M25" s="76"/>
    </row>
    <row r="26" spans="1:13" ht="12.75" customHeight="1">
      <c r="A26" s="353" t="s">
        <v>572</v>
      </c>
      <c r="B26" s="354">
        <v>16247951.40642</v>
      </c>
      <c r="C26" s="355">
        <v>0.90138288694914159</v>
      </c>
      <c r="D26" s="354">
        <v>89291.263539999723</v>
      </c>
      <c r="E26" s="355">
        <v>5.5259076402658369E-3</v>
      </c>
      <c r="G26" s="132"/>
      <c r="H26" s="807"/>
      <c r="I26" s="807"/>
      <c r="J26" s="807"/>
      <c r="K26" s="807"/>
      <c r="L26" s="794"/>
      <c r="M26" s="76"/>
    </row>
    <row r="27" spans="1:13" ht="12.75" customHeight="1">
      <c r="A27" s="353" t="s">
        <v>573</v>
      </c>
      <c r="B27" s="354">
        <v>1497874.8812899999</v>
      </c>
      <c r="C27" s="355">
        <v>8.309717028402111E-2</v>
      </c>
      <c r="D27" s="354">
        <v>18295.773939999985</v>
      </c>
      <c r="E27" s="355">
        <v>1.2365526012846129E-2</v>
      </c>
      <c r="G27" s="132"/>
      <c r="H27" s="807"/>
      <c r="I27" s="807"/>
      <c r="J27" s="807"/>
      <c r="K27" s="807"/>
      <c r="L27" s="794"/>
      <c r="M27" s="76"/>
    </row>
    <row r="28" spans="1:13" ht="18.75" customHeight="1">
      <c r="A28" s="968" t="s">
        <v>574</v>
      </c>
      <c r="B28" s="969">
        <v>18025582.29324</v>
      </c>
      <c r="C28" s="970">
        <v>1</v>
      </c>
      <c r="D28" s="969">
        <v>116802.80409999937</v>
      </c>
      <c r="E28" s="970">
        <v>6.5220973975825824E-3</v>
      </c>
      <c r="G28" s="808"/>
      <c r="H28" s="76"/>
      <c r="I28" s="76"/>
      <c r="J28" s="76"/>
      <c r="K28" s="76"/>
      <c r="L28" s="794"/>
      <c r="M28" s="76"/>
    </row>
    <row r="29" spans="1:13" ht="12.75" customHeight="1">
      <c r="A29" s="19" t="s">
        <v>575</v>
      </c>
    </row>
    <row r="30" spans="1:13" ht="12.75" customHeight="1">
      <c r="C30" s="76"/>
    </row>
    <row r="31" spans="1:13" ht="12.75" customHeight="1"/>
    <row r="32" spans="1:13" s="261" customFormat="1" ht="12.75" customHeight="1">
      <c r="A32" s="151" t="s">
        <v>648</v>
      </c>
      <c r="L32" s="137" t="str">
        <f>Naslovnica!A20</f>
        <v>Veljača 2023.</v>
      </c>
    </row>
    <row r="33" spans="1:12" s="261" customFormat="1" ht="12.75" customHeight="1">
      <c r="A33" s="552" t="s">
        <v>923</v>
      </c>
      <c r="L33" s="527" t="str">
        <f>Naslovnica!A24</f>
        <v>February 2023</v>
      </c>
    </row>
    <row r="34" spans="1:12" s="261" customFormat="1" ht="12.75" customHeight="1"/>
    <row r="35" spans="1:12" s="261" customFormat="1" ht="22.5" customHeight="1">
      <c r="A35" s="710"/>
      <c r="B35" s="1145" t="s">
        <v>1566</v>
      </c>
      <c r="C35" s="1145"/>
      <c r="D35" s="1145"/>
      <c r="E35" s="1145"/>
      <c r="F35" s="1145" t="s">
        <v>932</v>
      </c>
      <c r="G35" s="1145"/>
      <c r="H35" s="1145"/>
      <c r="I35" s="1145"/>
      <c r="J35" s="1145"/>
      <c r="K35" s="1145"/>
      <c r="L35" s="1145"/>
    </row>
    <row r="36" spans="1:12" s="261" customFormat="1" ht="45">
      <c r="A36" s="1137" t="s">
        <v>546</v>
      </c>
      <c r="B36" s="778" t="s">
        <v>67</v>
      </c>
      <c r="C36" s="777" t="s">
        <v>97</v>
      </c>
      <c r="D36" s="777" t="s">
        <v>99</v>
      </c>
      <c r="E36" s="777" t="s">
        <v>101</v>
      </c>
      <c r="F36" s="777" t="s">
        <v>633</v>
      </c>
      <c r="G36" s="775" t="s">
        <v>59</v>
      </c>
      <c r="H36" s="775" t="s">
        <v>50</v>
      </c>
      <c r="I36" s="967" t="s">
        <v>1456</v>
      </c>
      <c r="J36" s="967" t="s">
        <v>1457</v>
      </c>
      <c r="K36" s="967" t="s">
        <v>1458</v>
      </c>
      <c r="L36" s="775" t="s">
        <v>1462</v>
      </c>
    </row>
    <row r="37" spans="1:12" s="261" customFormat="1" ht="34.5" customHeight="1">
      <c r="A37" s="1137"/>
      <c r="B37" s="699" t="s">
        <v>630</v>
      </c>
      <c r="C37" s="776" t="s">
        <v>98</v>
      </c>
      <c r="D37" s="776" t="s">
        <v>100</v>
      </c>
      <c r="E37" s="776" t="s">
        <v>102</v>
      </c>
      <c r="F37" s="776" t="s">
        <v>240</v>
      </c>
      <c r="G37" s="776" t="s">
        <v>51</v>
      </c>
      <c r="H37" s="776" t="s">
        <v>52</v>
      </c>
      <c r="I37" s="699" t="s">
        <v>1459</v>
      </c>
      <c r="J37" s="699" t="s">
        <v>1460</v>
      </c>
      <c r="K37" s="699" t="s">
        <v>1461</v>
      </c>
      <c r="L37" s="779" t="s">
        <v>1463</v>
      </c>
    </row>
    <row r="38" spans="1:12" s="261" customFormat="1">
      <c r="A38" s="356" t="s">
        <v>117</v>
      </c>
      <c r="B38" s="357">
        <v>21.956</v>
      </c>
      <c r="C38" s="358">
        <v>21.9207</v>
      </c>
      <c r="D38" s="357">
        <v>22.056100000000001</v>
      </c>
      <c r="E38" s="780">
        <v>0.13540000000000063</v>
      </c>
      <c r="F38" s="781">
        <v>1.5235419156487406E-3</v>
      </c>
      <c r="G38" s="726">
        <v>2.0902070778601622E-2</v>
      </c>
      <c r="H38" s="726">
        <v>3.7431523021321578E-2</v>
      </c>
      <c r="I38" s="726">
        <v>4.0009262062418172E-2</v>
      </c>
      <c r="J38" s="726">
        <v>4.5660411734865791E-2</v>
      </c>
      <c r="K38" s="726"/>
      <c r="L38" s="726">
        <v>6.0795822369936081E-2</v>
      </c>
    </row>
    <row r="39" spans="1:12" s="261" customFormat="1">
      <c r="A39" s="356" t="s">
        <v>120</v>
      </c>
      <c r="B39" s="357">
        <v>23.253599999999999</v>
      </c>
      <c r="C39" s="358">
        <v>23.1435</v>
      </c>
      <c r="D39" s="357">
        <v>23.323</v>
      </c>
      <c r="E39" s="780">
        <v>0.17950000000000088</v>
      </c>
      <c r="F39" s="781">
        <v>7.7574475830566314E-3</v>
      </c>
      <c r="G39" s="726">
        <v>3.8164349518705176E-2</v>
      </c>
      <c r="H39" s="726">
        <v>4.3675131826315772E-2</v>
      </c>
      <c r="I39" s="726">
        <v>5.2473825504791849E-2</v>
      </c>
      <c r="J39" s="726">
        <v>5.5660043132957915E-2</v>
      </c>
      <c r="K39" s="726"/>
      <c r="L39" s="726">
        <v>6.7961673233301267E-2</v>
      </c>
    </row>
    <row r="40" spans="1:12" s="261" customFormat="1">
      <c r="A40" s="356" t="s">
        <v>123</v>
      </c>
      <c r="B40" s="357">
        <v>24.5062</v>
      </c>
      <c r="C40" s="358">
        <v>24.2379</v>
      </c>
      <c r="D40" s="357">
        <v>24.512499999999999</v>
      </c>
      <c r="E40" s="780">
        <v>0.27459999999999951</v>
      </c>
      <c r="F40" s="781">
        <v>1.6479391428061874E-2</v>
      </c>
      <c r="G40" s="726">
        <v>5.0550753226181966E-2</v>
      </c>
      <c r="H40" s="726">
        <v>2.5050651863991247E-2</v>
      </c>
      <c r="I40" s="726">
        <v>5.5915665612350063E-2</v>
      </c>
      <c r="J40" s="726">
        <v>6.306505692842701E-2</v>
      </c>
      <c r="K40" s="726"/>
      <c r="L40" s="726">
        <v>7.4551673401443974E-2</v>
      </c>
    </row>
    <row r="41" spans="1:12" s="261" customFormat="1">
      <c r="A41" s="356" t="s">
        <v>126</v>
      </c>
      <c r="B41" s="357">
        <v>21.945599999999999</v>
      </c>
      <c r="C41" s="358">
        <v>21.9191</v>
      </c>
      <c r="D41" s="357">
        <v>22.0398</v>
      </c>
      <c r="E41" s="780">
        <v>0.12069999999999936</v>
      </c>
      <c r="F41" s="781">
        <v>2.0364366923883992E-3</v>
      </c>
      <c r="G41" s="726">
        <v>3.1743185373441785E-2</v>
      </c>
      <c r="H41" s="726">
        <v>1.0368465337792454E-2</v>
      </c>
      <c r="I41" s="726">
        <v>4.4278762806066796E-2</v>
      </c>
      <c r="J41" s="726">
        <v>4.3124186362653472E-2</v>
      </c>
      <c r="K41" s="726"/>
      <c r="L41" s="726">
        <v>6.0736895078923103E-2</v>
      </c>
    </row>
    <row r="42" spans="1:12" s="261" customFormat="1">
      <c r="A42" s="690" t="s">
        <v>129</v>
      </c>
      <c r="B42" s="691">
        <v>172.53478649438011</v>
      </c>
      <c r="C42" s="692">
        <v>171.88976939207146</v>
      </c>
      <c r="D42" s="691">
        <v>172.66175145885308</v>
      </c>
      <c r="E42" s="782">
        <v>0.77198206678161796</v>
      </c>
      <c r="F42" s="783">
        <v>7.6970621709742115E-3</v>
      </c>
      <c r="G42" s="764">
        <v>3.6069133373990869E-2</v>
      </c>
      <c r="H42" s="764">
        <v>3.3697537312689096E-2</v>
      </c>
      <c r="I42" s="764">
        <v>5.1074429476152039E-2</v>
      </c>
      <c r="J42" s="764">
        <v>5.2736338465949162E-2</v>
      </c>
      <c r="K42" s="764"/>
      <c r="L42" s="764">
        <v>6.6040849564057869E-2</v>
      </c>
    </row>
    <row r="43" spans="1:12" s="261" customFormat="1">
      <c r="A43" s="356" t="s">
        <v>118</v>
      </c>
      <c r="B43" s="357">
        <v>35.684899999999999</v>
      </c>
      <c r="C43" s="358">
        <v>35.644300000000001</v>
      </c>
      <c r="D43" s="357">
        <v>35.819299999999998</v>
      </c>
      <c r="E43" s="780">
        <v>0.17499999999999716</v>
      </c>
      <c r="F43" s="781">
        <v>7.2632435009389873E-4</v>
      </c>
      <c r="G43" s="727">
        <v>1.6088461464332182E-2</v>
      </c>
      <c r="H43" s="727">
        <v>-7.9829132407117642E-3</v>
      </c>
      <c r="I43" s="727">
        <v>1.3493398572409054E-2</v>
      </c>
      <c r="J43" s="727">
        <v>2.5723524401451758E-2</v>
      </c>
      <c r="K43" s="727">
        <v>3.7843072051390481E-2</v>
      </c>
      <c r="L43" s="727">
        <v>4.8587729901436116E-2</v>
      </c>
    </row>
    <row r="44" spans="1:12" s="261" customFormat="1">
      <c r="A44" s="356" t="s">
        <v>121</v>
      </c>
      <c r="B44" s="357">
        <v>40.1111</v>
      </c>
      <c r="C44" s="358">
        <v>40.013300000000001</v>
      </c>
      <c r="D44" s="357">
        <v>40.360799999999998</v>
      </c>
      <c r="E44" s="780">
        <v>0.34749999999999659</v>
      </c>
      <c r="F44" s="781">
        <v>6.7608023151377594E-4</v>
      </c>
      <c r="G44" s="727">
        <v>2.628869869398387E-2</v>
      </c>
      <c r="H44" s="727">
        <v>8.3731041521803995E-3</v>
      </c>
      <c r="I44" s="727">
        <v>2.8024902260487483E-2</v>
      </c>
      <c r="J44" s="727">
        <v>3.5935013102548208E-2</v>
      </c>
      <c r="K44" s="727">
        <v>4.9152110582453723E-2</v>
      </c>
      <c r="L44" s="727">
        <v>5.4485634016502749E-2</v>
      </c>
    </row>
    <row r="45" spans="1:12" s="261" customFormat="1">
      <c r="A45" s="356" t="s">
        <v>124</v>
      </c>
      <c r="B45" s="357">
        <v>35.428699999999999</v>
      </c>
      <c r="C45" s="358">
        <v>35.231400000000001</v>
      </c>
      <c r="D45" s="357">
        <v>35.460500000000003</v>
      </c>
      <c r="E45" s="780">
        <v>0.22910000000000252</v>
      </c>
      <c r="F45" s="781">
        <v>9.3301653504722637E-3</v>
      </c>
      <c r="G45" s="727">
        <v>3.1450528442624304E-2</v>
      </c>
      <c r="H45" s="727">
        <v>2.1882104952530845E-3</v>
      </c>
      <c r="I45" s="727">
        <v>2.3936791212428865E-2</v>
      </c>
      <c r="J45" s="727">
        <v>3.7465338693049022E-2</v>
      </c>
      <c r="K45" s="727">
        <v>4.8739373926607099E-2</v>
      </c>
      <c r="L45" s="727">
        <v>4.82253589846382E-2</v>
      </c>
    </row>
    <row r="46" spans="1:12" s="261" customFormat="1">
      <c r="A46" s="356" t="s">
        <v>127</v>
      </c>
      <c r="B46" s="357">
        <v>37.827599999999997</v>
      </c>
      <c r="C46" s="358">
        <v>37.761099999999999</v>
      </c>
      <c r="D46" s="357">
        <v>37.9544</v>
      </c>
      <c r="E46" s="780">
        <v>0.19330000000000069</v>
      </c>
      <c r="F46" s="781">
        <v>1.604575422988086E-3</v>
      </c>
      <c r="G46" s="727">
        <v>1.6278496313739454E-2</v>
      </c>
      <c r="H46" s="727">
        <v>-1.0628515190037602E-3</v>
      </c>
      <c r="I46" s="727">
        <v>2.1487924471236708E-2</v>
      </c>
      <c r="J46" s="727">
        <v>2.918536225412538E-2</v>
      </c>
      <c r="K46" s="727">
        <v>4.6657258800723911E-2</v>
      </c>
      <c r="L46" s="727">
        <v>5.1524911488631364E-2</v>
      </c>
    </row>
    <row r="47" spans="1:12" s="261" customFormat="1">
      <c r="A47" s="690" t="s">
        <v>130</v>
      </c>
      <c r="B47" s="691">
        <v>278.49038481228791</v>
      </c>
      <c r="C47" s="692">
        <v>278.22046420366689</v>
      </c>
      <c r="D47" s="691">
        <v>279.36333442081821</v>
      </c>
      <c r="E47" s="782">
        <v>1.1428702171513123</v>
      </c>
      <c r="F47" s="783">
        <v>2.3673390254606019E-3</v>
      </c>
      <c r="G47" s="764">
        <v>2.0362743137980033E-2</v>
      </c>
      <c r="H47" s="764">
        <v>-1.1836112615659644E-3</v>
      </c>
      <c r="I47" s="764">
        <v>2.0222815025120244E-2</v>
      </c>
      <c r="J47" s="764">
        <v>3.0374372696069241E-2</v>
      </c>
      <c r="K47" s="764">
        <v>4.4021629860689693E-2</v>
      </c>
      <c r="L47" s="764">
        <v>5.0357951451970306E-2</v>
      </c>
    </row>
    <row r="48" spans="1:12" s="261" customFormat="1">
      <c r="A48" s="356" t="s">
        <v>119</v>
      </c>
      <c r="B48" s="357">
        <v>16.751100000000001</v>
      </c>
      <c r="C48" s="358">
        <v>16.751100000000001</v>
      </c>
      <c r="D48" s="357">
        <v>16.869399999999999</v>
      </c>
      <c r="E48" s="780">
        <v>0.11829999999999785</v>
      </c>
      <c r="F48" s="781">
        <v>-6.0228095368072276E-3</v>
      </c>
      <c r="G48" s="727">
        <v>-3.2603380875660948E-3</v>
      </c>
      <c r="H48" s="727">
        <v>-3.632134122736741E-2</v>
      </c>
      <c r="I48" s="727">
        <v>-1.7017643328906207E-2</v>
      </c>
      <c r="J48" s="727">
        <v>3.0320841393165487E-3</v>
      </c>
      <c r="K48" s="727"/>
      <c r="L48" s="727">
        <v>2.7670139687681727E-2</v>
      </c>
    </row>
    <row r="49" spans="1:12" s="261" customFormat="1">
      <c r="A49" s="356" t="s">
        <v>122</v>
      </c>
      <c r="B49" s="357">
        <v>17.6326</v>
      </c>
      <c r="C49" s="358">
        <v>17.6326</v>
      </c>
      <c r="D49" s="357">
        <v>17.900300000000001</v>
      </c>
      <c r="E49" s="780">
        <v>0.26770000000000138</v>
      </c>
      <c r="F49" s="781">
        <v>-1.1198779742377596E-2</v>
      </c>
      <c r="G49" s="727">
        <v>-3.368111308324262E-3</v>
      </c>
      <c r="H49" s="727">
        <v>-4.5755193466596733E-2</v>
      </c>
      <c r="I49" s="727">
        <v>-1.7246839169694717E-2</v>
      </c>
      <c r="J49" s="727">
        <v>7.335300256624544E-3</v>
      </c>
      <c r="K49" s="727"/>
      <c r="L49" s="727">
        <v>3.3868385185872096E-2</v>
      </c>
    </row>
    <row r="50" spans="1:12" s="261" customFormat="1">
      <c r="A50" s="356" t="s">
        <v>125</v>
      </c>
      <c r="B50" s="357">
        <v>17.047599999999999</v>
      </c>
      <c r="C50" s="358">
        <v>17.047599999999999</v>
      </c>
      <c r="D50" s="357">
        <v>17.151599999999998</v>
      </c>
      <c r="E50" s="780">
        <v>0.1039999999999992</v>
      </c>
      <c r="F50" s="781">
        <v>-4.8509401250387274E-3</v>
      </c>
      <c r="G50" s="727">
        <v>-2.5615049504951193E-3</v>
      </c>
      <c r="H50" s="727">
        <v>-3.886267825113543E-2</v>
      </c>
      <c r="I50" s="727">
        <v>-1.8915875313555985E-2</v>
      </c>
      <c r="J50" s="727">
        <v>6.4117660041975721E-3</v>
      </c>
      <c r="K50" s="727"/>
      <c r="L50" s="727">
        <v>2.9786453735007656E-2</v>
      </c>
    </row>
    <row r="51" spans="1:12" s="261" customFormat="1">
      <c r="A51" s="356" t="s">
        <v>128</v>
      </c>
      <c r="B51" s="357">
        <v>18.0488</v>
      </c>
      <c r="C51" s="358">
        <v>18.0488</v>
      </c>
      <c r="D51" s="357">
        <v>18.165199999999999</v>
      </c>
      <c r="E51" s="780">
        <v>0.11639999999999873</v>
      </c>
      <c r="F51" s="958">
        <v>-5.0988628157850879E-3</v>
      </c>
      <c r="G51" s="727">
        <v>-2.4238452278513289E-3</v>
      </c>
      <c r="H51" s="727">
        <v>-2.1771118553942204E-2</v>
      </c>
      <c r="I51" s="727">
        <v>-7.7054021191721445E-3</v>
      </c>
      <c r="J51" s="727">
        <v>9.6826678351726869E-3</v>
      </c>
      <c r="K51" s="727"/>
      <c r="L51" s="727">
        <v>3.67003183900938E-2</v>
      </c>
    </row>
    <row r="52" spans="1:12" s="261" customFormat="1">
      <c r="A52" s="690" t="s">
        <v>131</v>
      </c>
      <c r="B52" s="691">
        <v>130.47912552534606</v>
      </c>
      <c r="C52" s="692">
        <v>130.47912552534606</v>
      </c>
      <c r="D52" s="691">
        <v>131.47521155581191</v>
      </c>
      <c r="E52" s="782">
        <v>0.99608603046584676</v>
      </c>
      <c r="F52" s="783">
        <v>-6.1735526594470791E-3</v>
      </c>
      <c r="G52" s="764">
        <v>-2.9402062895543812E-3</v>
      </c>
      <c r="H52" s="764">
        <v>-3.3087970719284931E-2</v>
      </c>
      <c r="I52" s="764">
        <v>-1.4331341759328931E-2</v>
      </c>
      <c r="J52" s="764">
        <v>6.1753292366184542E-3</v>
      </c>
      <c r="K52" s="764"/>
      <c r="L52" s="764">
        <v>3.1685233349821207E-2</v>
      </c>
    </row>
    <row r="53" spans="1:12" s="261" customFormat="1" ht="12.75" customHeight="1">
      <c r="A53" s="22" t="s">
        <v>545</v>
      </c>
      <c r="G53" s="724"/>
      <c r="H53" s="724"/>
      <c r="I53" s="724"/>
      <c r="J53" s="724"/>
      <c r="K53" s="724"/>
      <c r="L53" s="724"/>
    </row>
    <row r="54" spans="1:12" s="261" customFormat="1" ht="25.5" customHeight="1">
      <c r="A54" s="1147" t="s">
        <v>1563</v>
      </c>
      <c r="B54" s="1147"/>
      <c r="C54" s="1147"/>
      <c r="D54" s="1147"/>
      <c r="E54" s="1147"/>
      <c r="F54" s="1147"/>
      <c r="G54" s="1147"/>
      <c r="H54" s="1147"/>
      <c r="I54" s="1147"/>
      <c r="J54" s="1147"/>
      <c r="K54" s="1147"/>
      <c r="L54" s="1147"/>
    </row>
    <row r="55" spans="1:12" s="261" customFormat="1" ht="20.25" customHeight="1">
      <c r="A55" s="1146" t="s">
        <v>171</v>
      </c>
      <c r="B55" s="1146"/>
      <c r="C55" s="1146"/>
      <c r="D55" s="1146"/>
      <c r="E55" s="1146"/>
      <c r="F55" s="1146"/>
      <c r="G55" s="1146"/>
      <c r="H55" s="1146"/>
      <c r="I55" s="1146"/>
      <c r="J55" s="1146"/>
      <c r="K55" s="1146"/>
      <c r="L55" s="1146"/>
    </row>
    <row r="56" spans="1:12" s="261" customFormat="1" ht="24" customHeight="1">
      <c r="A56" s="1143" t="s">
        <v>1562</v>
      </c>
      <c r="B56" s="1143"/>
      <c r="C56" s="1143"/>
      <c r="D56" s="1143"/>
      <c r="E56" s="1143"/>
      <c r="F56" s="1143"/>
      <c r="G56" s="1143"/>
      <c r="H56" s="1143"/>
      <c r="I56" s="1143"/>
      <c r="J56" s="1143"/>
      <c r="K56" s="1143"/>
      <c r="L56" s="1143"/>
    </row>
    <row r="57" spans="1:12" s="261" customFormat="1" ht="21" customHeight="1">
      <c r="A57" s="1144" t="s">
        <v>1464</v>
      </c>
      <c r="B57" s="1144"/>
      <c r="C57" s="1144"/>
      <c r="D57" s="1144"/>
      <c r="E57" s="1144"/>
      <c r="F57" s="1144"/>
      <c r="G57" s="1144"/>
      <c r="H57" s="1144"/>
      <c r="I57" s="1144"/>
      <c r="J57" s="1144"/>
      <c r="K57" s="1144"/>
      <c r="L57" s="1144"/>
    </row>
    <row r="58" spans="1:12" s="261" customFormat="1" ht="12.75" customHeight="1">
      <c r="F58" s="178"/>
    </row>
    <row r="59" spans="1:12" s="261" customFormat="1" ht="12.75" customHeight="1">
      <c r="A59" s="610" t="s">
        <v>81</v>
      </c>
    </row>
    <row r="60" spans="1:12" s="261" customFormat="1" ht="12.75" customHeight="1">
      <c r="A60" s="610"/>
    </row>
    <row r="61" spans="1:12" s="261" customFormat="1" ht="12.75" customHeight="1"/>
    <row r="62" spans="1:12" s="261" customFormat="1" ht="12.75" customHeight="1"/>
    <row r="63" spans="1:12" s="261" customFormat="1" ht="12.75" customHeight="1"/>
    <row r="96" spans="12:12">
      <c r="L96" s="67" t="s">
        <v>803</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649</v>
      </c>
      <c r="AG1" s="137" t="str">
        <f>Naslovnica!A20</f>
        <v>Veljača 2023.</v>
      </c>
    </row>
    <row r="2" spans="1:35" ht="12.75" customHeight="1">
      <c r="A2" s="549" t="s">
        <v>924</v>
      </c>
      <c r="AG2" s="527" t="str">
        <f>Naslovnica!A24</f>
        <v>February 2023</v>
      </c>
    </row>
    <row r="3" spans="1:35" ht="12.75" customHeight="1">
      <c r="A3" s="66"/>
      <c r="AG3" s="65"/>
    </row>
    <row r="4" spans="1:35" ht="12.75" customHeight="1">
      <c r="I4" s="177"/>
      <c r="J4" s="177"/>
      <c r="K4" s="177"/>
      <c r="AG4" s="13" t="s">
        <v>1534</v>
      </c>
    </row>
    <row r="5" spans="1:35" ht="15" customHeight="1">
      <c r="A5" s="693" t="s">
        <v>132</v>
      </c>
      <c r="B5" s="1150" t="s">
        <v>561</v>
      </c>
      <c r="C5" s="1150"/>
      <c r="D5" s="1150"/>
      <c r="E5" s="1150"/>
      <c r="F5" s="1150"/>
      <c r="G5" s="1150"/>
      <c r="H5" s="1150"/>
      <c r="I5" s="1150"/>
      <c r="J5" s="1148" t="s">
        <v>555</v>
      </c>
      <c r="K5" s="1148"/>
      <c r="L5" s="1150" t="s">
        <v>560</v>
      </c>
      <c r="M5" s="1150"/>
      <c r="N5" s="1150"/>
      <c r="O5" s="1150"/>
      <c r="P5" s="1150"/>
      <c r="Q5" s="1150"/>
      <c r="R5" s="1150"/>
      <c r="S5" s="1150"/>
      <c r="T5" s="1148" t="s">
        <v>556</v>
      </c>
      <c r="U5" s="1148"/>
      <c r="V5" s="1150" t="s">
        <v>559</v>
      </c>
      <c r="W5" s="1150"/>
      <c r="X5" s="1150"/>
      <c r="Y5" s="1150"/>
      <c r="Z5" s="1150"/>
      <c r="AA5" s="1150"/>
      <c r="AB5" s="1150"/>
      <c r="AC5" s="1150"/>
      <c r="AD5" s="1148" t="s">
        <v>557</v>
      </c>
      <c r="AE5" s="1148"/>
      <c r="AF5" s="1149" t="s">
        <v>558</v>
      </c>
      <c r="AG5" s="1149"/>
    </row>
    <row r="6" spans="1:35" ht="22.5" customHeight="1">
      <c r="A6" s="1151" t="s">
        <v>562</v>
      </c>
      <c r="B6" s="1145" t="s">
        <v>133</v>
      </c>
      <c r="C6" s="1145"/>
      <c r="D6" s="1145" t="s">
        <v>134</v>
      </c>
      <c r="E6" s="1145"/>
      <c r="F6" s="1145" t="s">
        <v>135</v>
      </c>
      <c r="G6" s="1145"/>
      <c r="H6" s="1145" t="s">
        <v>136</v>
      </c>
      <c r="I6" s="1145"/>
      <c r="J6" s="1148"/>
      <c r="K6" s="1148"/>
      <c r="L6" s="1145" t="s">
        <v>133</v>
      </c>
      <c r="M6" s="1145"/>
      <c r="N6" s="1145" t="s">
        <v>134</v>
      </c>
      <c r="O6" s="1145"/>
      <c r="P6" s="1145" t="s">
        <v>135</v>
      </c>
      <c r="Q6" s="1145"/>
      <c r="R6" s="1145" t="s">
        <v>136</v>
      </c>
      <c r="S6" s="1145"/>
      <c r="T6" s="1148"/>
      <c r="U6" s="1148"/>
      <c r="V6" s="1145" t="s">
        <v>133</v>
      </c>
      <c r="W6" s="1145"/>
      <c r="X6" s="1145" t="s">
        <v>134</v>
      </c>
      <c r="Y6" s="1145"/>
      <c r="Z6" s="1145" t="s">
        <v>135</v>
      </c>
      <c r="AA6" s="1145"/>
      <c r="AB6" s="1145" t="s">
        <v>136</v>
      </c>
      <c r="AC6" s="1145"/>
      <c r="AD6" s="1148"/>
      <c r="AE6" s="1148"/>
      <c r="AF6" s="1149"/>
      <c r="AG6" s="1149"/>
    </row>
    <row r="7" spans="1:35">
      <c r="A7" s="1151"/>
      <c r="B7" s="693" t="s">
        <v>31</v>
      </c>
      <c r="C7" s="693" t="s">
        <v>32</v>
      </c>
      <c r="D7" s="693" t="s">
        <v>31</v>
      </c>
      <c r="E7" s="693" t="s">
        <v>32</v>
      </c>
      <c r="F7" s="693" t="s">
        <v>31</v>
      </c>
      <c r="G7" s="693" t="s">
        <v>32</v>
      </c>
      <c r="H7" s="693" t="s">
        <v>31</v>
      </c>
      <c r="I7" s="693" t="s">
        <v>32</v>
      </c>
      <c r="J7" s="693" t="s">
        <v>31</v>
      </c>
      <c r="K7" s="693" t="s">
        <v>32</v>
      </c>
      <c r="L7" s="693" t="s">
        <v>31</v>
      </c>
      <c r="M7" s="693" t="s">
        <v>32</v>
      </c>
      <c r="N7" s="693" t="s">
        <v>31</v>
      </c>
      <c r="O7" s="693" t="s">
        <v>32</v>
      </c>
      <c r="P7" s="693" t="s">
        <v>31</v>
      </c>
      <c r="Q7" s="693" t="s">
        <v>32</v>
      </c>
      <c r="R7" s="693" t="s">
        <v>31</v>
      </c>
      <c r="S7" s="693" t="s">
        <v>32</v>
      </c>
      <c r="T7" s="693" t="s">
        <v>31</v>
      </c>
      <c r="U7" s="693" t="s">
        <v>32</v>
      </c>
      <c r="V7" s="693" t="s">
        <v>31</v>
      </c>
      <c r="W7" s="693" t="s">
        <v>32</v>
      </c>
      <c r="X7" s="693" t="s">
        <v>31</v>
      </c>
      <c r="Y7" s="693" t="s">
        <v>32</v>
      </c>
      <c r="Z7" s="693" t="s">
        <v>31</v>
      </c>
      <c r="AA7" s="693" t="s">
        <v>32</v>
      </c>
      <c r="AB7" s="693" t="s">
        <v>31</v>
      </c>
      <c r="AC7" s="693" t="s">
        <v>32</v>
      </c>
      <c r="AD7" s="693" t="s">
        <v>31</v>
      </c>
      <c r="AE7" s="693" t="s">
        <v>32</v>
      </c>
      <c r="AF7" s="693" t="s">
        <v>31</v>
      </c>
      <c r="AG7" s="693" t="s">
        <v>32</v>
      </c>
    </row>
    <row r="8" spans="1:35">
      <c r="A8" s="1151"/>
      <c r="B8" s="694" t="s">
        <v>29</v>
      </c>
      <c r="C8" s="694" t="s">
        <v>30</v>
      </c>
      <c r="D8" s="694" t="s">
        <v>29</v>
      </c>
      <c r="E8" s="694" t="s">
        <v>30</v>
      </c>
      <c r="F8" s="694" t="s">
        <v>29</v>
      </c>
      <c r="G8" s="694" t="s">
        <v>30</v>
      </c>
      <c r="H8" s="694" t="s">
        <v>29</v>
      </c>
      <c r="I8" s="694" t="s">
        <v>30</v>
      </c>
      <c r="J8" s="694" t="s">
        <v>29</v>
      </c>
      <c r="K8" s="694" t="s">
        <v>30</v>
      </c>
      <c r="L8" s="694" t="s">
        <v>29</v>
      </c>
      <c r="M8" s="694" t="s">
        <v>30</v>
      </c>
      <c r="N8" s="694" t="s">
        <v>29</v>
      </c>
      <c r="O8" s="694" t="s">
        <v>30</v>
      </c>
      <c r="P8" s="694" t="s">
        <v>29</v>
      </c>
      <c r="Q8" s="694" t="s">
        <v>30</v>
      </c>
      <c r="R8" s="694" t="s">
        <v>29</v>
      </c>
      <c r="S8" s="694" t="s">
        <v>30</v>
      </c>
      <c r="T8" s="694" t="s">
        <v>29</v>
      </c>
      <c r="U8" s="694" t="s">
        <v>30</v>
      </c>
      <c r="V8" s="694" t="s">
        <v>29</v>
      </c>
      <c r="W8" s="694" t="s">
        <v>30</v>
      </c>
      <c r="X8" s="694" t="s">
        <v>29</v>
      </c>
      <c r="Y8" s="694" t="s">
        <v>30</v>
      </c>
      <c r="Z8" s="694" t="s">
        <v>29</v>
      </c>
      <c r="AA8" s="694" t="s">
        <v>30</v>
      </c>
      <c r="AB8" s="694" t="s">
        <v>29</v>
      </c>
      <c r="AC8" s="694" t="s">
        <v>30</v>
      </c>
      <c r="AD8" s="694" t="s">
        <v>29</v>
      </c>
      <c r="AE8" s="694" t="s">
        <v>30</v>
      </c>
      <c r="AF8" s="694" t="s">
        <v>29</v>
      </c>
      <c r="AG8" s="694" t="s">
        <v>30</v>
      </c>
    </row>
    <row r="9" spans="1:35" ht="18">
      <c r="A9" s="359" t="s">
        <v>423</v>
      </c>
      <c r="B9" s="360">
        <v>2587.6422000000002</v>
      </c>
      <c r="C9" s="361">
        <v>3.0724937156322022E-2</v>
      </c>
      <c r="D9" s="360">
        <v>2066.5153399999999</v>
      </c>
      <c r="E9" s="361">
        <v>3.7804689395738632E-2</v>
      </c>
      <c r="F9" s="360">
        <v>2355.5480699999998</v>
      </c>
      <c r="G9" s="361">
        <v>3.1022254508613283E-2</v>
      </c>
      <c r="H9" s="360">
        <v>4586.25774</v>
      </c>
      <c r="I9" s="361">
        <v>7.0620231031449696E-2</v>
      </c>
      <c r="J9" s="360">
        <v>11595.96335</v>
      </c>
      <c r="K9" s="361">
        <v>4.1450274956676463E-2</v>
      </c>
      <c r="L9" s="360">
        <v>15111.95218</v>
      </c>
      <c r="M9" s="361">
        <v>2.5114182153964369E-3</v>
      </c>
      <c r="N9" s="360">
        <v>26013.704879999998</v>
      </c>
      <c r="O9" s="361">
        <v>1.0573005506796736E-2</v>
      </c>
      <c r="P9" s="360">
        <v>23541.493480000001</v>
      </c>
      <c r="Q9" s="361">
        <v>8.3186093760248894E-3</v>
      </c>
      <c r="R9" s="360">
        <v>65062.503960000002</v>
      </c>
      <c r="S9" s="361">
        <v>1.3169787650459475E-2</v>
      </c>
      <c r="T9" s="360">
        <v>129729.6545</v>
      </c>
      <c r="U9" s="361">
        <v>7.984369921782284E-3</v>
      </c>
      <c r="V9" s="360">
        <v>29414.801719999999</v>
      </c>
      <c r="W9" s="361">
        <v>4.9504354450049338E-2</v>
      </c>
      <c r="X9" s="360">
        <v>4710.3559400000004</v>
      </c>
      <c r="Y9" s="361">
        <v>2.8129853074521351E-2</v>
      </c>
      <c r="Z9" s="360">
        <v>1389.58827</v>
      </c>
      <c r="AA9" s="361">
        <v>5.4656828455871215E-3</v>
      </c>
      <c r="AB9" s="360">
        <v>17282.537530000001</v>
      </c>
      <c r="AC9" s="361">
        <v>3.585591871898202E-2</v>
      </c>
      <c r="AD9" s="360">
        <v>52797.283459999999</v>
      </c>
      <c r="AE9" s="361">
        <v>3.5248126608899345E-2</v>
      </c>
      <c r="AF9" s="360">
        <v>194122.90131000002</v>
      </c>
      <c r="AG9" s="361">
        <v>1.0769299884575737E-2</v>
      </c>
    </row>
    <row r="10" spans="1:35" ht="18">
      <c r="A10" s="359" t="s">
        <v>424</v>
      </c>
      <c r="B10" s="362">
        <v>82.787710000000004</v>
      </c>
      <c r="C10" s="363">
        <v>9.8299803081964426E-4</v>
      </c>
      <c r="D10" s="362">
        <v>258.09217000000001</v>
      </c>
      <c r="E10" s="363">
        <v>4.7215203939991917E-3</v>
      </c>
      <c r="F10" s="362">
        <v>104.76612</v>
      </c>
      <c r="G10" s="363">
        <v>1.3797558538127903E-3</v>
      </c>
      <c r="H10" s="362">
        <v>57.01314</v>
      </c>
      <c r="I10" s="363">
        <v>8.7790118804539452E-4</v>
      </c>
      <c r="J10" s="362">
        <v>502.65914000000004</v>
      </c>
      <c r="K10" s="363">
        <v>1.7967769415627318E-3</v>
      </c>
      <c r="L10" s="362">
        <v>3367.86717</v>
      </c>
      <c r="M10" s="363">
        <v>5.5969757295603402E-4</v>
      </c>
      <c r="N10" s="362">
        <v>11176.39867</v>
      </c>
      <c r="O10" s="363">
        <v>4.5425334541607867E-3</v>
      </c>
      <c r="P10" s="362">
        <v>11891.93232</v>
      </c>
      <c r="Q10" s="363">
        <v>4.2021267588756824E-3</v>
      </c>
      <c r="R10" s="362">
        <v>14931.732480000001</v>
      </c>
      <c r="S10" s="363">
        <v>3.0224435588271609E-3</v>
      </c>
      <c r="T10" s="362">
        <v>41367.930639999999</v>
      </c>
      <c r="U10" s="361">
        <v>2.5460397809692133E-3</v>
      </c>
      <c r="V10" s="362">
        <v>87.232770000000002</v>
      </c>
      <c r="W10" s="363">
        <v>1.4681050740530474E-4</v>
      </c>
      <c r="X10" s="362">
        <v>0</v>
      </c>
      <c r="Y10" s="363">
        <v>0</v>
      </c>
      <c r="Z10" s="362">
        <v>0</v>
      </c>
      <c r="AA10" s="363">
        <v>0</v>
      </c>
      <c r="AB10" s="362">
        <v>0.52705999999999997</v>
      </c>
      <c r="AC10" s="363">
        <v>1.0934864447551216E-6</v>
      </c>
      <c r="AD10" s="362">
        <v>87.759830000000008</v>
      </c>
      <c r="AE10" s="363">
        <v>5.8589559846560398E-5</v>
      </c>
      <c r="AF10" s="362">
        <v>41958.349610000005</v>
      </c>
      <c r="AG10" s="361">
        <v>2.3277111899866515E-3</v>
      </c>
    </row>
    <row r="11" spans="1:35" ht="27">
      <c r="A11" s="359" t="s">
        <v>425</v>
      </c>
      <c r="B11" s="362">
        <v>81630.223379999996</v>
      </c>
      <c r="C11" s="363">
        <v>0.96925435958921535</v>
      </c>
      <c r="D11" s="362">
        <v>52390.66732</v>
      </c>
      <c r="E11" s="363">
        <v>0.9584312620046046</v>
      </c>
      <c r="F11" s="362">
        <v>78686.16274</v>
      </c>
      <c r="G11" s="363">
        <v>1.0362862884927004</v>
      </c>
      <c r="H11" s="362">
        <v>60402.486929999999</v>
      </c>
      <c r="I11" s="363">
        <v>0.93009111648197962</v>
      </c>
      <c r="J11" s="362">
        <v>273109.54037</v>
      </c>
      <c r="K11" s="363">
        <v>0.97624192142932487</v>
      </c>
      <c r="L11" s="362">
        <v>6011219.4896099996</v>
      </c>
      <c r="M11" s="363">
        <v>0.99898980245136171</v>
      </c>
      <c r="N11" s="362">
        <v>2424848.4344799998</v>
      </c>
      <c r="O11" s="363">
        <v>0.98555495917137059</v>
      </c>
      <c r="P11" s="362">
        <v>2795687.5683499998</v>
      </c>
      <c r="Q11" s="363">
        <v>0.98788264382080027</v>
      </c>
      <c r="R11" s="362">
        <v>4865966.1176300002</v>
      </c>
      <c r="S11" s="363">
        <v>0.98495656611857541</v>
      </c>
      <c r="T11" s="362">
        <v>16097721.610070001</v>
      </c>
      <c r="U11" s="363">
        <v>0.99075392382755156</v>
      </c>
      <c r="V11" s="362">
        <v>570618.20555999991</v>
      </c>
      <c r="W11" s="363">
        <v>0.96033575791492198</v>
      </c>
      <c r="X11" s="362">
        <v>162940.86034000001</v>
      </c>
      <c r="Y11" s="363">
        <v>0.97306923714140869</v>
      </c>
      <c r="Z11" s="362">
        <v>253111.01125000001</v>
      </c>
      <c r="AA11" s="363">
        <v>0.99556432799935335</v>
      </c>
      <c r="AB11" s="362">
        <v>466019.19857999997</v>
      </c>
      <c r="AC11" s="363">
        <v>0.96684566584995113</v>
      </c>
      <c r="AD11" s="362">
        <v>1452689.2757299999</v>
      </c>
      <c r="AE11" s="363">
        <v>0.96983352473266315</v>
      </c>
      <c r="AF11" s="362">
        <v>17823520.426170003</v>
      </c>
      <c r="AG11" s="363">
        <v>0.98879027241490125</v>
      </c>
    </row>
    <row r="12" spans="1:35" ht="18.75">
      <c r="A12" s="359" t="s">
        <v>426</v>
      </c>
      <c r="B12" s="364">
        <v>60168.082270000006</v>
      </c>
      <c r="C12" s="365">
        <v>0.71441892026732412</v>
      </c>
      <c r="D12" s="364">
        <v>29129.569889999999</v>
      </c>
      <c r="E12" s="365">
        <v>0.53289434663616397</v>
      </c>
      <c r="F12" s="364">
        <v>55707.600960000003</v>
      </c>
      <c r="G12" s="365">
        <v>0.73366168878285287</v>
      </c>
      <c r="H12" s="364">
        <v>30695.557519999998</v>
      </c>
      <c r="I12" s="365">
        <v>0.47265711754384587</v>
      </c>
      <c r="J12" s="364">
        <v>175700.81064000001</v>
      </c>
      <c r="K12" s="365">
        <v>0.62805018361315756</v>
      </c>
      <c r="L12" s="364">
        <v>4800664.85726</v>
      </c>
      <c r="M12" s="365">
        <v>0.79781070141900756</v>
      </c>
      <c r="N12" s="364">
        <v>1636657.7753299999</v>
      </c>
      <c r="O12" s="365">
        <v>0.66520289021229895</v>
      </c>
      <c r="P12" s="364">
        <v>2085157.12369</v>
      </c>
      <c r="Q12" s="365">
        <v>0.73680999102070233</v>
      </c>
      <c r="R12" s="364">
        <v>3276122.7543699997</v>
      </c>
      <c r="S12" s="365">
        <v>0.66314448977274354</v>
      </c>
      <c r="T12" s="364">
        <v>11798602.51065</v>
      </c>
      <c r="U12" s="365">
        <v>0.72615939176110889</v>
      </c>
      <c r="V12" s="364">
        <v>521497.40055000002</v>
      </c>
      <c r="W12" s="365">
        <v>0.8776667069645151</v>
      </c>
      <c r="X12" s="364">
        <v>142801.36550000001</v>
      </c>
      <c r="Y12" s="365">
        <v>0.85279785254530505</v>
      </c>
      <c r="Z12" s="364">
        <v>233087.51334</v>
      </c>
      <c r="AA12" s="365">
        <v>0.91680568315605993</v>
      </c>
      <c r="AB12" s="364">
        <v>371766.95957000001</v>
      </c>
      <c r="AC12" s="365">
        <v>0.77130142848560013</v>
      </c>
      <c r="AD12" s="364">
        <v>1269153.23896</v>
      </c>
      <c r="AE12" s="365">
        <v>0.84730257167206102</v>
      </c>
      <c r="AF12" s="364">
        <v>13243456.560249999</v>
      </c>
      <c r="AG12" s="365">
        <v>0.73470339791556105</v>
      </c>
    </row>
    <row r="13" spans="1:35" ht="19.5">
      <c r="A13" s="366" t="s">
        <v>427</v>
      </c>
      <c r="B13" s="364">
        <v>21292.099859999998</v>
      </c>
      <c r="C13" s="365">
        <v>0.25281641724834791</v>
      </c>
      <c r="D13" s="364">
        <v>12330.36407</v>
      </c>
      <c r="E13" s="365">
        <v>0.22557083162166397</v>
      </c>
      <c r="F13" s="364">
        <v>22025.286199999999</v>
      </c>
      <c r="G13" s="365">
        <v>0.29007008722239658</v>
      </c>
      <c r="H13" s="364">
        <v>11787.698560000001</v>
      </c>
      <c r="I13" s="365">
        <v>0.18150964093794844</v>
      </c>
      <c r="J13" s="364">
        <v>67435.448690000005</v>
      </c>
      <c r="K13" s="365">
        <v>0.24105094209592751</v>
      </c>
      <c r="L13" s="364">
        <v>816847.37025000004</v>
      </c>
      <c r="M13" s="365">
        <v>0.1357498581526432</v>
      </c>
      <c r="N13" s="364">
        <v>431570.80745999998</v>
      </c>
      <c r="O13" s="365">
        <v>0.17540756093360024</v>
      </c>
      <c r="P13" s="364">
        <v>509679.48811999999</v>
      </c>
      <c r="Q13" s="365">
        <v>0.18010006766327716</v>
      </c>
      <c r="R13" s="364">
        <v>460613.18163999997</v>
      </c>
      <c r="S13" s="365">
        <v>9.3236156341765838E-2</v>
      </c>
      <c r="T13" s="364">
        <v>2218710.8474699999</v>
      </c>
      <c r="U13" s="365">
        <v>0.13655326705330542</v>
      </c>
      <c r="V13" s="364">
        <v>0</v>
      </c>
      <c r="W13" s="365">
        <v>0</v>
      </c>
      <c r="X13" s="364">
        <v>0</v>
      </c>
      <c r="Y13" s="365">
        <v>0</v>
      </c>
      <c r="Z13" s="364">
        <v>0</v>
      </c>
      <c r="AA13" s="365">
        <v>0</v>
      </c>
      <c r="AB13" s="364">
        <v>0</v>
      </c>
      <c r="AC13" s="365">
        <v>0</v>
      </c>
      <c r="AD13" s="364">
        <v>0</v>
      </c>
      <c r="AE13" s="365">
        <v>0</v>
      </c>
      <c r="AF13" s="364">
        <v>2286146.2961599999</v>
      </c>
      <c r="AG13" s="365">
        <v>0.12682787490406655</v>
      </c>
      <c r="AH13" s="132"/>
      <c r="AI13" s="76"/>
    </row>
    <row r="14" spans="1:35" ht="19.5">
      <c r="A14" s="366" t="s">
        <v>428</v>
      </c>
      <c r="B14" s="364">
        <v>27552.095510000003</v>
      </c>
      <c r="C14" s="365">
        <v>0.32714584847539285</v>
      </c>
      <c r="D14" s="364">
        <v>12968.55495</v>
      </c>
      <c r="E14" s="365">
        <v>0.23724585165495007</v>
      </c>
      <c r="F14" s="364">
        <v>27505.887649999997</v>
      </c>
      <c r="G14" s="365">
        <v>0.36224887873488526</v>
      </c>
      <c r="H14" s="364">
        <v>16692.24741</v>
      </c>
      <c r="I14" s="365">
        <v>0.25703099026622034</v>
      </c>
      <c r="J14" s="364">
        <v>84718.78551999999</v>
      </c>
      <c r="K14" s="365">
        <v>0.30283098073086789</v>
      </c>
      <c r="L14" s="364">
        <v>3759713.8680500002</v>
      </c>
      <c r="M14" s="365">
        <v>0.62481761326612173</v>
      </c>
      <c r="N14" s="364">
        <v>1116073.81113</v>
      </c>
      <c r="O14" s="365">
        <v>0.45361683795150026</v>
      </c>
      <c r="P14" s="364">
        <v>1421015.1444399999</v>
      </c>
      <c r="Q14" s="365">
        <v>0.50212914121419394</v>
      </c>
      <c r="R14" s="364">
        <v>2755327.4427399999</v>
      </c>
      <c r="S14" s="365">
        <v>0.55772641874770745</v>
      </c>
      <c r="T14" s="364">
        <v>9052130.2663599998</v>
      </c>
      <c r="U14" s="365">
        <v>0.55712440540554931</v>
      </c>
      <c r="V14" s="364">
        <v>435754.77619</v>
      </c>
      <c r="W14" s="365">
        <v>0.73336407632978873</v>
      </c>
      <c r="X14" s="364">
        <v>124341.25691</v>
      </c>
      <c r="Y14" s="365">
        <v>0.74255562266056951</v>
      </c>
      <c r="Z14" s="364">
        <v>208965.33055000001</v>
      </c>
      <c r="AA14" s="365">
        <v>0.82192563593644719</v>
      </c>
      <c r="AB14" s="364">
        <v>351329.25406000001</v>
      </c>
      <c r="AC14" s="365">
        <v>0.72889951231460992</v>
      </c>
      <c r="AD14" s="364">
        <v>1120390.6177099999</v>
      </c>
      <c r="AE14" s="365">
        <v>0.74798678561529597</v>
      </c>
      <c r="AF14" s="364">
        <v>10257239.66959</v>
      </c>
      <c r="AG14" s="365">
        <v>0.56903790971771795</v>
      </c>
      <c r="AH14" s="132"/>
      <c r="AI14" s="76"/>
    </row>
    <row r="15" spans="1:35" ht="19.5">
      <c r="A15" s="366" t="s">
        <v>429</v>
      </c>
      <c r="B15" s="364">
        <v>0</v>
      </c>
      <c r="C15" s="365">
        <v>0</v>
      </c>
      <c r="D15" s="364">
        <v>0</v>
      </c>
      <c r="E15" s="365">
        <v>0</v>
      </c>
      <c r="F15" s="364">
        <v>134.29297</v>
      </c>
      <c r="G15" s="365">
        <v>1.7686205376643274E-3</v>
      </c>
      <c r="H15" s="364">
        <v>0</v>
      </c>
      <c r="I15" s="365">
        <v>0</v>
      </c>
      <c r="J15" s="364">
        <v>134.29297</v>
      </c>
      <c r="K15" s="365">
        <v>4.800360576552446E-4</v>
      </c>
      <c r="L15" s="364">
        <v>0</v>
      </c>
      <c r="M15" s="365">
        <v>0</v>
      </c>
      <c r="N15" s="364">
        <v>0</v>
      </c>
      <c r="O15" s="365">
        <v>0</v>
      </c>
      <c r="P15" s="364">
        <v>0</v>
      </c>
      <c r="Q15" s="365">
        <v>0</v>
      </c>
      <c r="R15" s="364">
        <v>0</v>
      </c>
      <c r="S15" s="365">
        <v>0</v>
      </c>
      <c r="T15" s="364">
        <v>0</v>
      </c>
      <c r="U15" s="365">
        <v>0</v>
      </c>
      <c r="V15" s="364">
        <v>0</v>
      </c>
      <c r="W15" s="365">
        <v>0</v>
      </c>
      <c r="X15" s="364">
        <v>0</v>
      </c>
      <c r="Y15" s="365">
        <v>0</v>
      </c>
      <c r="Z15" s="364">
        <v>167.90957999999998</v>
      </c>
      <c r="AA15" s="365">
        <v>6.604406001611818E-4</v>
      </c>
      <c r="AB15" s="364">
        <v>0</v>
      </c>
      <c r="AC15" s="365">
        <v>0</v>
      </c>
      <c r="AD15" s="364">
        <v>167.90957999999998</v>
      </c>
      <c r="AE15" s="365">
        <v>1.120985351295783E-4</v>
      </c>
      <c r="AF15" s="364">
        <v>302.20254999999997</v>
      </c>
      <c r="AG15" s="365">
        <v>1.6765203203079478E-5</v>
      </c>
      <c r="AI15" s="76"/>
    </row>
    <row r="16" spans="1:35" ht="19.5">
      <c r="A16" s="366" t="s">
        <v>430</v>
      </c>
      <c r="B16" s="364">
        <v>527.49059</v>
      </c>
      <c r="C16" s="365">
        <v>6.2632752040839429E-3</v>
      </c>
      <c r="D16" s="364">
        <v>688.66681000000005</v>
      </c>
      <c r="E16" s="365">
        <v>1.2598423222546295E-2</v>
      </c>
      <c r="F16" s="364">
        <v>32.228470000000002</v>
      </c>
      <c r="G16" s="365">
        <v>4.2444465960875429E-4</v>
      </c>
      <c r="H16" s="364">
        <v>474.59514000000001</v>
      </c>
      <c r="I16" s="365">
        <v>7.3079230024266396E-3</v>
      </c>
      <c r="J16" s="364">
        <v>1722.98101</v>
      </c>
      <c r="K16" s="365">
        <v>6.158870501227663E-3</v>
      </c>
      <c r="L16" s="364">
        <v>16876.298629999998</v>
      </c>
      <c r="M16" s="365">
        <v>2.8046306184018066E-3</v>
      </c>
      <c r="N16" s="364">
        <v>44689.43578</v>
      </c>
      <c r="O16" s="365">
        <v>1.8163566196249516E-2</v>
      </c>
      <c r="P16" s="364">
        <v>22955.132269999998</v>
      </c>
      <c r="Q16" s="365">
        <v>8.1114130966814715E-3</v>
      </c>
      <c r="R16" s="364">
        <v>12054.183000000001</v>
      </c>
      <c r="S16" s="365">
        <v>2.4399772641301607E-3</v>
      </c>
      <c r="T16" s="364">
        <v>96575.049679999996</v>
      </c>
      <c r="U16" s="365">
        <v>5.9438293028030971E-3</v>
      </c>
      <c r="V16" s="364">
        <v>8959.8313900000012</v>
      </c>
      <c r="W16" s="365">
        <v>1.5079165692341042E-2</v>
      </c>
      <c r="X16" s="364">
        <v>8505.7008100000003</v>
      </c>
      <c r="Y16" s="365">
        <v>5.0795336303425351E-2</v>
      </c>
      <c r="Z16" s="364">
        <v>6641.5485599999993</v>
      </c>
      <c r="AA16" s="365">
        <v>2.6123276092799665E-2</v>
      </c>
      <c r="AB16" s="364">
        <v>17458.12689</v>
      </c>
      <c r="AC16" s="365">
        <v>3.6220212319337253E-2</v>
      </c>
      <c r="AD16" s="364">
        <v>41565.207649999997</v>
      </c>
      <c r="AE16" s="365">
        <v>2.7749452353592587E-2</v>
      </c>
      <c r="AF16" s="364">
        <v>139863.23833999998</v>
      </c>
      <c r="AG16" s="365">
        <v>7.7591523016957882E-3</v>
      </c>
      <c r="AI16" s="76"/>
    </row>
    <row r="17" spans="1:35" ht="19.5">
      <c r="A17" s="367" t="s">
        <v>431</v>
      </c>
      <c r="B17" s="364">
        <v>0</v>
      </c>
      <c r="C17" s="365">
        <v>0</v>
      </c>
      <c r="D17" s="364">
        <v>684.38043999999991</v>
      </c>
      <c r="E17" s="365">
        <v>1.2520008664788782E-2</v>
      </c>
      <c r="F17" s="364">
        <v>500</v>
      </c>
      <c r="G17" s="365">
        <v>6.5849334394210189E-3</v>
      </c>
      <c r="H17" s="364">
        <v>0</v>
      </c>
      <c r="I17" s="365">
        <v>0</v>
      </c>
      <c r="J17" s="364">
        <v>1184.3804399999999</v>
      </c>
      <c r="K17" s="365">
        <v>4.2336193561106289E-3</v>
      </c>
      <c r="L17" s="364">
        <v>2183.7894799999999</v>
      </c>
      <c r="M17" s="365">
        <v>3.629186099411752E-4</v>
      </c>
      <c r="N17" s="364">
        <v>7664.2681299999995</v>
      </c>
      <c r="O17" s="365">
        <v>3.1150637526590071E-3</v>
      </c>
      <c r="P17" s="364">
        <v>6497.5825300000006</v>
      </c>
      <c r="Q17" s="365">
        <v>2.2959822409514149E-3</v>
      </c>
      <c r="R17" s="364">
        <v>4619.50288</v>
      </c>
      <c r="S17" s="365">
        <v>9.3506810032532254E-4</v>
      </c>
      <c r="T17" s="364">
        <v>20965.14302</v>
      </c>
      <c r="U17" s="365">
        <v>1.2903253152096524E-3</v>
      </c>
      <c r="V17" s="364">
        <v>0</v>
      </c>
      <c r="W17" s="365">
        <v>0</v>
      </c>
      <c r="X17" s="364">
        <v>0</v>
      </c>
      <c r="Y17" s="365">
        <v>0</v>
      </c>
      <c r="Z17" s="364">
        <v>0</v>
      </c>
      <c r="AA17" s="365">
        <v>0</v>
      </c>
      <c r="AB17" s="364">
        <v>0</v>
      </c>
      <c r="AC17" s="365">
        <v>0</v>
      </c>
      <c r="AD17" s="364">
        <v>0</v>
      </c>
      <c r="AE17" s="365">
        <v>0</v>
      </c>
      <c r="AF17" s="364">
        <v>22149.52346</v>
      </c>
      <c r="AG17" s="365">
        <v>1.2287826878306489E-3</v>
      </c>
      <c r="AH17" s="132"/>
      <c r="AI17" s="76"/>
    </row>
    <row r="18" spans="1:35" ht="19.5">
      <c r="A18" s="367" t="s">
        <v>432</v>
      </c>
      <c r="B18" s="364">
        <v>279.34095000000002</v>
      </c>
      <c r="C18" s="365">
        <v>3.3168160319604046E-3</v>
      </c>
      <c r="D18" s="364">
        <v>195.78412</v>
      </c>
      <c r="E18" s="365">
        <v>3.5816612158407783E-3</v>
      </c>
      <c r="F18" s="364">
        <v>205.37693999999999</v>
      </c>
      <c r="G18" s="365">
        <v>2.7047869597839284E-3</v>
      </c>
      <c r="H18" s="364">
        <v>1741.01641</v>
      </c>
      <c r="I18" s="365">
        <v>2.6808563337250457E-2</v>
      </c>
      <c r="J18" s="364">
        <v>2421.5184199999999</v>
      </c>
      <c r="K18" s="365">
        <v>8.6558228318009255E-3</v>
      </c>
      <c r="L18" s="364">
        <v>15289.96046</v>
      </c>
      <c r="M18" s="365">
        <v>2.5410009742325218E-3</v>
      </c>
      <c r="N18" s="364">
        <v>16634.030609999998</v>
      </c>
      <c r="O18" s="365">
        <v>6.7607323928307542E-3</v>
      </c>
      <c r="P18" s="364">
        <v>32067.237590000001</v>
      </c>
      <c r="Q18" s="365">
        <v>1.1331261693571692E-2</v>
      </c>
      <c r="R18" s="364">
        <v>17037.835660000001</v>
      </c>
      <c r="S18" s="365">
        <v>3.4487556427827662E-3</v>
      </c>
      <c r="T18" s="364">
        <v>81029.06431999999</v>
      </c>
      <c r="U18" s="365">
        <v>4.9870326598824783E-3</v>
      </c>
      <c r="V18" s="364">
        <v>3295.9940499999998</v>
      </c>
      <c r="W18" s="365">
        <v>5.5470731800144066E-3</v>
      </c>
      <c r="X18" s="364">
        <v>2636.7952400000004</v>
      </c>
      <c r="Y18" s="365">
        <v>1.5746721401439838E-2</v>
      </c>
      <c r="Z18" s="364">
        <v>3295.9940499999998</v>
      </c>
      <c r="AA18" s="365">
        <v>1.2964169694842214E-2</v>
      </c>
      <c r="AB18" s="364">
        <v>2979.5786200000002</v>
      </c>
      <c r="AC18" s="365">
        <v>6.1817038516528899E-3</v>
      </c>
      <c r="AD18" s="364">
        <v>12208.36196</v>
      </c>
      <c r="AE18" s="365">
        <v>8.1504550964136037E-3</v>
      </c>
      <c r="AF18" s="364">
        <v>95658.944699999978</v>
      </c>
      <c r="AG18" s="365">
        <v>5.3068435262629068E-3</v>
      </c>
    </row>
    <row r="19" spans="1:35" ht="19.5">
      <c r="A19" s="368" t="s">
        <v>433</v>
      </c>
      <c r="B19" s="364">
        <v>0</v>
      </c>
      <c r="C19" s="365">
        <v>0</v>
      </c>
      <c r="D19" s="364">
        <v>0</v>
      </c>
      <c r="E19" s="365">
        <v>0</v>
      </c>
      <c r="F19" s="364">
        <v>0</v>
      </c>
      <c r="G19" s="365">
        <v>0</v>
      </c>
      <c r="H19" s="364">
        <v>0</v>
      </c>
      <c r="I19" s="365">
        <v>0</v>
      </c>
      <c r="J19" s="364">
        <v>0</v>
      </c>
      <c r="K19" s="365">
        <v>0</v>
      </c>
      <c r="L19" s="364">
        <v>39210.32</v>
      </c>
      <c r="M19" s="365">
        <v>6.5162667739147922E-3</v>
      </c>
      <c r="N19" s="364">
        <v>0</v>
      </c>
      <c r="O19" s="365">
        <v>0</v>
      </c>
      <c r="P19" s="364">
        <v>0</v>
      </c>
      <c r="Q19" s="365">
        <v>0</v>
      </c>
      <c r="R19" s="364">
        <v>26470.60845</v>
      </c>
      <c r="S19" s="365">
        <v>5.3581136760319399E-3</v>
      </c>
      <c r="T19" s="364">
        <v>65680.928450000007</v>
      </c>
      <c r="U19" s="365">
        <v>4.0424129053000316E-3</v>
      </c>
      <c r="V19" s="364">
        <v>9931.7199999999993</v>
      </c>
      <c r="W19" s="365">
        <v>1.671482921621557E-2</v>
      </c>
      <c r="X19" s="364">
        <v>0</v>
      </c>
      <c r="Y19" s="365">
        <v>0</v>
      </c>
      <c r="Z19" s="364">
        <v>0</v>
      </c>
      <c r="AA19" s="365">
        <v>0</v>
      </c>
      <c r="AB19" s="364">
        <v>0</v>
      </c>
      <c r="AC19" s="365">
        <v>0</v>
      </c>
      <c r="AD19" s="364">
        <v>9931.7199999999993</v>
      </c>
      <c r="AE19" s="365">
        <v>6.6305404570551332E-3</v>
      </c>
      <c r="AF19" s="364">
        <v>75612.648450000008</v>
      </c>
      <c r="AG19" s="365">
        <v>4.1947409642548103E-3</v>
      </c>
    </row>
    <row r="20" spans="1:35" ht="17.25" customHeight="1">
      <c r="A20" s="359" t="s">
        <v>434</v>
      </c>
      <c r="B20" s="364">
        <v>10517.05536</v>
      </c>
      <c r="C20" s="365">
        <v>0.12487656330753906</v>
      </c>
      <c r="D20" s="364">
        <v>2261.8195000000001</v>
      </c>
      <c r="E20" s="365">
        <v>4.1377570256374119E-2</v>
      </c>
      <c r="F20" s="364">
        <v>5304.52873</v>
      </c>
      <c r="G20" s="365">
        <v>6.9859937229093019E-2</v>
      </c>
      <c r="H20" s="364">
        <v>0</v>
      </c>
      <c r="I20" s="365">
        <v>0</v>
      </c>
      <c r="J20" s="364">
        <v>18083.403590000002</v>
      </c>
      <c r="K20" s="365">
        <v>6.4639912039567649E-2</v>
      </c>
      <c r="L20" s="364">
        <v>150543.25038999997</v>
      </c>
      <c r="M20" s="365">
        <v>2.5018413023752215E-2</v>
      </c>
      <c r="N20" s="364">
        <v>20025.42222</v>
      </c>
      <c r="O20" s="365">
        <v>8.1391289854592097E-3</v>
      </c>
      <c r="P20" s="364">
        <v>92942.538739999989</v>
      </c>
      <c r="Q20" s="365">
        <v>3.2842125112026679E-2</v>
      </c>
      <c r="R20" s="364">
        <v>0</v>
      </c>
      <c r="S20" s="365">
        <v>0</v>
      </c>
      <c r="T20" s="364">
        <v>263511.21135</v>
      </c>
      <c r="U20" s="365">
        <v>1.6218119119058887E-2</v>
      </c>
      <c r="V20" s="364">
        <v>63555.07892</v>
      </c>
      <c r="W20" s="365">
        <v>0.10696156254615539</v>
      </c>
      <c r="X20" s="364">
        <v>7317.6125400000001</v>
      </c>
      <c r="Y20" s="365">
        <v>4.3700172179870336E-2</v>
      </c>
      <c r="Z20" s="364">
        <v>14016.730599999999</v>
      </c>
      <c r="AA20" s="365">
        <v>5.5132160831809614E-2</v>
      </c>
      <c r="AB20" s="364">
        <v>0</v>
      </c>
      <c r="AC20" s="365">
        <v>0</v>
      </c>
      <c r="AD20" s="364">
        <v>84889.422059999997</v>
      </c>
      <c r="AE20" s="365">
        <v>5.667323961457417E-2</v>
      </c>
      <c r="AF20" s="364">
        <v>366484.03700000001</v>
      </c>
      <c r="AG20" s="365">
        <v>2.0331328610529251E-2</v>
      </c>
    </row>
    <row r="21" spans="1:35" ht="19.5">
      <c r="A21" s="366" t="s">
        <v>435</v>
      </c>
      <c r="B21" s="364">
        <v>21462.14111</v>
      </c>
      <c r="C21" s="365">
        <v>0.25483543932189129</v>
      </c>
      <c r="D21" s="364">
        <v>23261.097429999998</v>
      </c>
      <c r="E21" s="365">
        <v>0.42553691536844052</v>
      </c>
      <c r="F21" s="364">
        <v>22978.56178</v>
      </c>
      <c r="G21" s="365">
        <v>0.30262459970984756</v>
      </c>
      <c r="H21" s="364">
        <v>29706.929410000001</v>
      </c>
      <c r="I21" s="365">
        <v>0.45743399893813375</v>
      </c>
      <c r="J21" s="364">
        <v>97408.729729999992</v>
      </c>
      <c r="K21" s="365">
        <v>0.34819173781616725</v>
      </c>
      <c r="L21" s="364">
        <v>1210554.6323499999</v>
      </c>
      <c r="M21" s="365">
        <v>0.20117910103235428</v>
      </c>
      <c r="N21" s="364">
        <v>788190.65914999996</v>
      </c>
      <c r="O21" s="365">
        <v>0.32035206895907165</v>
      </c>
      <c r="P21" s="364">
        <v>710530.44465999992</v>
      </c>
      <c r="Q21" s="365">
        <v>0.25107265280009794</v>
      </c>
      <c r="R21" s="364">
        <v>1589843.36326</v>
      </c>
      <c r="S21" s="365">
        <v>0.32181207634583181</v>
      </c>
      <c r="T21" s="364">
        <v>4299119.0994199999</v>
      </c>
      <c r="U21" s="365">
        <v>0.26459453206644273</v>
      </c>
      <c r="V21" s="364">
        <v>49120.805009999996</v>
      </c>
      <c r="W21" s="365">
        <v>8.2669050950406997E-2</v>
      </c>
      <c r="X21" s="364">
        <v>20139.494839999999</v>
      </c>
      <c r="Y21" s="365">
        <v>0.12027138459610355</v>
      </c>
      <c r="Z21" s="364">
        <v>20023.497910000002</v>
      </c>
      <c r="AA21" s="365">
        <v>7.8758644843293465E-2</v>
      </c>
      <c r="AB21" s="364">
        <v>94252.239010000005</v>
      </c>
      <c r="AC21" s="365">
        <v>0.19554423736435111</v>
      </c>
      <c r="AD21" s="364">
        <v>183536.03677000001</v>
      </c>
      <c r="AE21" s="365">
        <v>0.12253095306060213</v>
      </c>
      <c r="AF21" s="364">
        <v>4580063.8659199998</v>
      </c>
      <c r="AG21" s="365">
        <v>0.25408687449934014</v>
      </c>
    </row>
    <row r="22" spans="1:35" ht="19.5">
      <c r="A22" s="366" t="s">
        <v>436</v>
      </c>
      <c r="B22" s="364">
        <v>7878.3345599999993</v>
      </c>
      <c r="C22" s="365">
        <v>9.3545133192092747E-2</v>
      </c>
      <c r="D22" s="364">
        <v>8380.8644400000012</v>
      </c>
      <c r="E22" s="365">
        <v>0.15331895722680239</v>
      </c>
      <c r="F22" s="364">
        <v>9189.3801600000006</v>
      </c>
      <c r="G22" s="365">
        <v>0.12102291340627215</v>
      </c>
      <c r="H22" s="364">
        <v>8806.2556000000004</v>
      </c>
      <c r="I22" s="365">
        <v>0.13560070982709263</v>
      </c>
      <c r="J22" s="364">
        <v>34254.834759999998</v>
      </c>
      <c r="K22" s="365">
        <v>0.12244539556927095</v>
      </c>
      <c r="L22" s="364">
        <v>451608.40085000003</v>
      </c>
      <c r="M22" s="365">
        <v>7.5051690914015701E-2</v>
      </c>
      <c r="N22" s="364">
        <v>301522.71117000002</v>
      </c>
      <c r="O22" s="365">
        <v>0.12255083619695049</v>
      </c>
      <c r="P22" s="364">
        <v>386136.26198000001</v>
      </c>
      <c r="Q22" s="365">
        <v>0.13644490023791095</v>
      </c>
      <c r="R22" s="364">
        <v>397112.00567000004</v>
      </c>
      <c r="S22" s="365">
        <v>8.0382408757850077E-2</v>
      </c>
      <c r="T22" s="364">
        <v>1536379.3796700002</v>
      </c>
      <c r="U22" s="365">
        <v>9.4558344079176376E-2</v>
      </c>
      <c r="V22" s="364">
        <v>0</v>
      </c>
      <c r="W22" s="365">
        <v>0</v>
      </c>
      <c r="X22" s="364">
        <v>0</v>
      </c>
      <c r="Y22" s="365">
        <v>0</v>
      </c>
      <c r="Z22" s="364">
        <v>0</v>
      </c>
      <c r="AA22" s="365">
        <v>0</v>
      </c>
      <c r="AB22" s="364">
        <v>0</v>
      </c>
      <c r="AC22" s="365">
        <v>0</v>
      </c>
      <c r="AD22" s="364">
        <v>0</v>
      </c>
      <c r="AE22" s="365">
        <v>0</v>
      </c>
      <c r="AF22" s="364">
        <v>1570634.2144300002</v>
      </c>
      <c r="AG22" s="365">
        <v>8.7133618702516097E-2</v>
      </c>
    </row>
    <row r="23" spans="1:35" ht="19.5">
      <c r="A23" s="366" t="s">
        <v>437</v>
      </c>
      <c r="B23" s="364">
        <v>4845.6025199999995</v>
      </c>
      <c r="C23" s="365">
        <v>5.7535324208082404E-2</v>
      </c>
      <c r="D23" s="364">
        <v>3557.64939</v>
      </c>
      <c r="E23" s="365">
        <v>6.5083393074589518E-2</v>
      </c>
      <c r="F23" s="364">
        <v>4287.7491100000007</v>
      </c>
      <c r="G23" s="365">
        <v>5.6469084988573427E-2</v>
      </c>
      <c r="H23" s="364">
        <v>3958.4672500000001</v>
      </c>
      <c r="I23" s="365">
        <v>6.0953371479167531E-2</v>
      </c>
      <c r="J23" s="364">
        <v>16649.468270000001</v>
      </c>
      <c r="K23" s="365">
        <v>5.9514247919208917E-2</v>
      </c>
      <c r="L23" s="364">
        <v>303176.18848000001</v>
      </c>
      <c r="M23" s="365">
        <v>5.0384106113756599E-2</v>
      </c>
      <c r="N23" s="364">
        <v>161351.72236000001</v>
      </c>
      <c r="O23" s="365">
        <v>6.5579764855217285E-2</v>
      </c>
      <c r="P23" s="364">
        <v>11769.552449999999</v>
      </c>
      <c r="Q23" s="365">
        <v>4.1588826743453782E-3</v>
      </c>
      <c r="R23" s="364">
        <v>256686.44633000001</v>
      </c>
      <c r="S23" s="365">
        <v>5.1957821866116249E-2</v>
      </c>
      <c r="T23" s="364">
        <v>732983.90962000005</v>
      </c>
      <c r="U23" s="365">
        <v>4.5112389327455676E-2</v>
      </c>
      <c r="V23" s="364">
        <v>44538.684240000002</v>
      </c>
      <c r="W23" s="365">
        <v>7.495745959275453E-2</v>
      </c>
      <c r="X23" s="364">
        <v>11862.93339</v>
      </c>
      <c r="Y23" s="365">
        <v>7.0844449452270794E-2</v>
      </c>
      <c r="Z23" s="364">
        <v>16370.799710000001</v>
      </c>
      <c r="AA23" s="365">
        <v>6.4391446786960599E-2</v>
      </c>
      <c r="AB23" s="364">
        <v>30529.774690000002</v>
      </c>
      <c r="AC23" s="365">
        <v>6.3339837561080331E-2</v>
      </c>
      <c r="AD23" s="364">
        <v>103302.19203000001</v>
      </c>
      <c r="AE23" s="365">
        <v>6.8965835077649529E-2</v>
      </c>
      <c r="AF23" s="364">
        <v>852935.56992000004</v>
      </c>
      <c r="AG23" s="365">
        <v>4.7318059191900276E-2</v>
      </c>
    </row>
    <row r="24" spans="1:35" ht="19.5">
      <c r="A24" s="366" t="s">
        <v>429</v>
      </c>
      <c r="B24" s="364">
        <v>0</v>
      </c>
      <c r="C24" s="365">
        <v>0</v>
      </c>
      <c r="D24" s="364">
        <v>0</v>
      </c>
      <c r="E24" s="365">
        <v>0</v>
      </c>
      <c r="F24" s="364">
        <v>0</v>
      </c>
      <c r="G24" s="365">
        <v>0</v>
      </c>
      <c r="H24" s="364">
        <v>0</v>
      </c>
      <c r="I24" s="365">
        <v>0</v>
      </c>
      <c r="J24" s="364">
        <v>0</v>
      </c>
      <c r="K24" s="365">
        <v>0</v>
      </c>
      <c r="L24" s="364">
        <v>0</v>
      </c>
      <c r="M24" s="365">
        <v>0</v>
      </c>
      <c r="N24" s="364">
        <v>0</v>
      </c>
      <c r="O24" s="365">
        <v>0</v>
      </c>
      <c r="P24" s="364">
        <v>0</v>
      </c>
      <c r="Q24" s="365">
        <v>0</v>
      </c>
      <c r="R24" s="364">
        <v>0</v>
      </c>
      <c r="S24" s="365">
        <v>0</v>
      </c>
      <c r="T24" s="364">
        <v>0</v>
      </c>
      <c r="U24" s="365">
        <v>0</v>
      </c>
      <c r="V24" s="364">
        <v>0</v>
      </c>
      <c r="W24" s="365">
        <v>0</v>
      </c>
      <c r="X24" s="364">
        <v>0</v>
      </c>
      <c r="Y24" s="365">
        <v>0</v>
      </c>
      <c r="Z24" s="364">
        <v>0</v>
      </c>
      <c r="AA24" s="365">
        <v>0</v>
      </c>
      <c r="AB24" s="364">
        <v>0</v>
      </c>
      <c r="AC24" s="365">
        <v>0</v>
      </c>
      <c r="AD24" s="364">
        <v>0</v>
      </c>
      <c r="AE24" s="365">
        <v>0</v>
      </c>
      <c r="AF24" s="364">
        <v>0</v>
      </c>
      <c r="AG24" s="365">
        <v>0</v>
      </c>
    </row>
    <row r="25" spans="1:35" ht="19.5">
      <c r="A25" s="366" t="s">
        <v>438</v>
      </c>
      <c r="B25" s="364">
        <v>0</v>
      </c>
      <c r="C25" s="365">
        <v>0</v>
      </c>
      <c r="D25" s="364">
        <v>539.90584999999999</v>
      </c>
      <c r="E25" s="365">
        <v>9.8770004592331033E-3</v>
      </c>
      <c r="F25" s="364">
        <v>0</v>
      </c>
      <c r="G25" s="365">
        <v>0</v>
      </c>
      <c r="H25" s="364">
        <v>0</v>
      </c>
      <c r="I25" s="365">
        <v>0</v>
      </c>
      <c r="J25" s="364">
        <v>539.90584999999999</v>
      </c>
      <c r="K25" s="365">
        <v>1.9299169252046764E-3</v>
      </c>
      <c r="L25" s="364">
        <v>0</v>
      </c>
      <c r="M25" s="365">
        <v>0</v>
      </c>
      <c r="N25" s="364">
        <v>11875.722210000002</v>
      </c>
      <c r="O25" s="365">
        <v>4.8267663872843284E-3</v>
      </c>
      <c r="P25" s="364">
        <v>0</v>
      </c>
      <c r="Q25" s="365">
        <v>0</v>
      </c>
      <c r="R25" s="364">
        <v>0</v>
      </c>
      <c r="S25" s="365">
        <v>0</v>
      </c>
      <c r="T25" s="364">
        <v>11875.722210000002</v>
      </c>
      <c r="U25" s="365">
        <v>7.3090581778251663E-4</v>
      </c>
      <c r="V25" s="364">
        <v>0</v>
      </c>
      <c r="W25" s="365">
        <v>0</v>
      </c>
      <c r="X25" s="364">
        <v>3874.6186499999999</v>
      </c>
      <c r="Y25" s="365">
        <v>2.3138899635746054E-2</v>
      </c>
      <c r="Z25" s="364">
        <v>3652.6982000000003</v>
      </c>
      <c r="AA25" s="365">
        <v>1.4367198056332872E-2</v>
      </c>
      <c r="AB25" s="364">
        <v>0</v>
      </c>
      <c r="AC25" s="365">
        <v>0</v>
      </c>
      <c r="AD25" s="364">
        <v>7527.3168500000002</v>
      </c>
      <c r="AE25" s="365">
        <v>5.0253308497418174E-3</v>
      </c>
      <c r="AF25" s="364">
        <v>19942.944910000002</v>
      </c>
      <c r="AG25" s="365">
        <v>1.1063689696991954E-3</v>
      </c>
    </row>
    <row r="26" spans="1:35" ht="19.5">
      <c r="A26" s="367" t="s">
        <v>431</v>
      </c>
      <c r="B26" s="364">
        <v>994.96402999999998</v>
      </c>
      <c r="C26" s="365">
        <v>1.1813923615309295E-2</v>
      </c>
      <c r="D26" s="364">
        <v>1003.5226</v>
      </c>
      <c r="E26" s="365">
        <v>1.8358373373896203E-2</v>
      </c>
      <c r="F26" s="364">
        <v>1208.0057400000001</v>
      </c>
      <c r="G26" s="365">
        <v>1.5909274784677067E-2</v>
      </c>
      <c r="H26" s="364">
        <v>0</v>
      </c>
      <c r="I26" s="365">
        <v>0</v>
      </c>
      <c r="J26" s="364">
        <v>3206.4923699999999</v>
      </c>
      <c r="K26" s="365">
        <v>1.1461746331147655E-2</v>
      </c>
      <c r="L26" s="364">
        <v>46737.368200000004</v>
      </c>
      <c r="M26" s="365">
        <v>7.7671684266254863E-3</v>
      </c>
      <c r="N26" s="364">
        <v>71268.049579999992</v>
      </c>
      <c r="O26" s="365">
        <v>2.8966173182326145E-2</v>
      </c>
      <c r="P26" s="364">
        <v>84205.915970000002</v>
      </c>
      <c r="Q26" s="365">
        <v>2.9754956825483694E-2</v>
      </c>
      <c r="R26" s="364">
        <v>54928.91964</v>
      </c>
      <c r="S26" s="365">
        <v>1.1118573118131079E-2</v>
      </c>
      <c r="T26" s="364">
        <v>257140.25339</v>
      </c>
      <c r="U26" s="365">
        <v>1.5826010735630155E-2</v>
      </c>
      <c r="V26" s="364">
        <v>0</v>
      </c>
      <c r="W26" s="365">
        <v>0</v>
      </c>
      <c r="X26" s="364">
        <v>0</v>
      </c>
      <c r="Y26" s="365">
        <v>0</v>
      </c>
      <c r="Z26" s="364">
        <v>0</v>
      </c>
      <c r="AA26" s="365">
        <v>0</v>
      </c>
      <c r="AB26" s="364">
        <v>0</v>
      </c>
      <c r="AC26" s="365">
        <v>0</v>
      </c>
      <c r="AD26" s="364">
        <v>0</v>
      </c>
      <c r="AE26" s="365">
        <v>0</v>
      </c>
      <c r="AF26" s="364">
        <v>260346.74575999999</v>
      </c>
      <c r="AG26" s="365">
        <v>1.4443180892837835E-2</v>
      </c>
    </row>
    <row r="27" spans="1:35" ht="39">
      <c r="A27" s="367" t="s">
        <v>439</v>
      </c>
      <c r="B27" s="364">
        <v>7743.24</v>
      </c>
      <c r="C27" s="365">
        <v>9.1941058306406864E-2</v>
      </c>
      <c r="D27" s="364">
        <v>9779.1551500000005</v>
      </c>
      <c r="E27" s="365">
        <v>0.17889919123391934</v>
      </c>
      <c r="F27" s="364">
        <v>5286.8109699999995</v>
      </c>
      <c r="G27" s="365">
        <v>6.9626596688501741E-2</v>
      </c>
      <c r="H27" s="364">
        <v>13837.104660000001</v>
      </c>
      <c r="I27" s="365">
        <v>0.21306685827376748</v>
      </c>
      <c r="J27" s="364">
        <v>36646.31078</v>
      </c>
      <c r="K27" s="365">
        <v>0.13099383053662522</v>
      </c>
      <c r="L27" s="364">
        <v>409032.67482000001</v>
      </c>
      <c r="M27" s="365">
        <v>6.7976135577956509E-2</v>
      </c>
      <c r="N27" s="364">
        <v>242172.45383000001</v>
      </c>
      <c r="O27" s="365">
        <v>9.8428528337293431E-2</v>
      </c>
      <c r="P27" s="364">
        <v>150295.12022000001</v>
      </c>
      <c r="Q27" s="365">
        <v>5.3108202217291095E-2</v>
      </c>
      <c r="R27" s="364">
        <v>787025.69162000006</v>
      </c>
      <c r="S27" s="365">
        <v>0.15930775182682352</v>
      </c>
      <c r="T27" s="364">
        <v>1588525.9404900002</v>
      </c>
      <c r="U27" s="365">
        <v>9.7767767809936387E-2</v>
      </c>
      <c r="V27" s="364">
        <v>4582.1207699999995</v>
      </c>
      <c r="W27" s="365">
        <v>7.7115913576524696E-3</v>
      </c>
      <c r="X27" s="364">
        <v>4401.9427999999998</v>
      </c>
      <c r="Y27" s="365">
        <v>2.6288035508086702E-2</v>
      </c>
      <c r="Z27" s="364">
        <v>0</v>
      </c>
      <c r="AA27" s="365">
        <v>0</v>
      </c>
      <c r="AB27" s="364">
        <v>36982.744319999998</v>
      </c>
      <c r="AC27" s="365">
        <v>7.6727753204121868E-2</v>
      </c>
      <c r="AD27" s="364">
        <v>45966.807889999996</v>
      </c>
      <c r="AE27" s="365">
        <v>3.0688015710906683E-2</v>
      </c>
      <c r="AF27" s="364">
        <v>1671139.0591600002</v>
      </c>
      <c r="AG27" s="365">
        <v>9.2709296819038944E-2</v>
      </c>
    </row>
    <row r="28" spans="1:35" ht="19.5" customHeight="1">
      <c r="A28" s="368" t="s">
        <v>433</v>
      </c>
      <c r="B28" s="364">
        <v>0</v>
      </c>
      <c r="C28" s="365">
        <v>0</v>
      </c>
      <c r="D28" s="364">
        <v>0</v>
      </c>
      <c r="E28" s="365">
        <v>0</v>
      </c>
      <c r="F28" s="364">
        <v>0</v>
      </c>
      <c r="G28" s="365">
        <v>0</v>
      </c>
      <c r="H28" s="364">
        <v>3105.1019000000001</v>
      </c>
      <c r="I28" s="365">
        <v>4.7813059358106071E-2</v>
      </c>
      <c r="J28" s="364">
        <v>3105.1019000000001</v>
      </c>
      <c r="K28" s="365">
        <v>1.1099321689689412E-2</v>
      </c>
      <c r="L28" s="364">
        <v>0</v>
      </c>
      <c r="M28" s="365">
        <v>0</v>
      </c>
      <c r="N28" s="364">
        <v>0</v>
      </c>
      <c r="O28" s="365">
        <v>0</v>
      </c>
      <c r="P28" s="364">
        <v>0</v>
      </c>
      <c r="Q28" s="365">
        <v>0</v>
      </c>
      <c r="R28" s="364">
        <v>94090.3</v>
      </c>
      <c r="S28" s="365">
        <v>1.9045520776910893E-2</v>
      </c>
      <c r="T28" s="364">
        <v>94090.3</v>
      </c>
      <c r="U28" s="365">
        <v>5.790902351100238E-3</v>
      </c>
      <c r="V28" s="364">
        <v>0</v>
      </c>
      <c r="W28" s="365">
        <v>0</v>
      </c>
      <c r="X28" s="364">
        <v>0</v>
      </c>
      <c r="Y28" s="365">
        <v>0</v>
      </c>
      <c r="Z28" s="364">
        <v>0</v>
      </c>
      <c r="AA28" s="365">
        <v>0</v>
      </c>
      <c r="AB28" s="364">
        <v>26739.72</v>
      </c>
      <c r="AC28" s="365">
        <v>5.5476646599148909E-2</v>
      </c>
      <c r="AD28" s="364">
        <v>26739.72</v>
      </c>
      <c r="AE28" s="365">
        <v>1.7851771422304121E-2</v>
      </c>
      <c r="AF28" s="364">
        <v>123935.1219</v>
      </c>
      <c r="AG28" s="365">
        <v>6.8755128064006263E-3</v>
      </c>
    </row>
    <row r="29" spans="1:35" ht="19.5">
      <c r="A29" s="366" t="s">
        <v>434</v>
      </c>
      <c r="B29" s="364">
        <v>0</v>
      </c>
      <c r="C29" s="365">
        <v>0</v>
      </c>
      <c r="D29" s="364">
        <v>0</v>
      </c>
      <c r="E29" s="365">
        <v>0</v>
      </c>
      <c r="F29" s="364">
        <v>3006.6158</v>
      </c>
      <c r="G29" s="365">
        <v>3.9596729841823157E-2</v>
      </c>
      <c r="H29" s="364">
        <v>0</v>
      </c>
      <c r="I29" s="365">
        <v>0</v>
      </c>
      <c r="J29" s="364">
        <v>3006.6158</v>
      </c>
      <c r="K29" s="365">
        <v>1.0747278845020476E-2</v>
      </c>
      <c r="L29" s="364">
        <v>0</v>
      </c>
      <c r="M29" s="365">
        <v>0</v>
      </c>
      <c r="N29" s="364">
        <v>0</v>
      </c>
      <c r="O29" s="365">
        <v>0</v>
      </c>
      <c r="P29" s="364">
        <v>78123.594040000011</v>
      </c>
      <c r="Q29" s="365">
        <v>2.7605710845066835E-2</v>
      </c>
      <c r="R29" s="364">
        <v>0</v>
      </c>
      <c r="S29" s="365">
        <v>0</v>
      </c>
      <c r="T29" s="364">
        <v>78123.594040000011</v>
      </c>
      <c r="U29" s="365">
        <v>4.8082119453613879E-3</v>
      </c>
      <c r="V29" s="364">
        <v>0</v>
      </c>
      <c r="W29" s="365">
        <v>0</v>
      </c>
      <c r="X29" s="364">
        <v>0</v>
      </c>
      <c r="Y29" s="365">
        <v>0</v>
      </c>
      <c r="Z29" s="364">
        <v>0</v>
      </c>
      <c r="AA29" s="365">
        <v>0</v>
      </c>
      <c r="AB29" s="364">
        <v>0</v>
      </c>
      <c r="AC29" s="365">
        <v>0</v>
      </c>
      <c r="AD29" s="364">
        <v>0</v>
      </c>
      <c r="AE29" s="365">
        <v>0</v>
      </c>
      <c r="AF29" s="364">
        <v>81130.20984000001</v>
      </c>
      <c r="AG29" s="365">
        <v>4.5008371169471539E-3</v>
      </c>
    </row>
    <row r="30" spans="1:35" ht="19.5">
      <c r="A30" s="366" t="s">
        <v>440</v>
      </c>
      <c r="B30" s="364">
        <v>0</v>
      </c>
      <c r="C30" s="365">
        <v>0</v>
      </c>
      <c r="D30" s="364">
        <v>0</v>
      </c>
      <c r="E30" s="365">
        <v>0</v>
      </c>
      <c r="F30" s="364">
        <v>0</v>
      </c>
      <c r="G30" s="365">
        <v>0</v>
      </c>
      <c r="H30" s="364">
        <v>0</v>
      </c>
      <c r="I30" s="365">
        <v>0</v>
      </c>
      <c r="J30" s="364">
        <v>0</v>
      </c>
      <c r="K30" s="365">
        <v>0</v>
      </c>
      <c r="L30" s="364">
        <v>2.2899999999999999E-3</v>
      </c>
      <c r="M30" s="365">
        <v>3.8056947538976662E-10</v>
      </c>
      <c r="N30" s="364">
        <v>0</v>
      </c>
      <c r="O30" s="365">
        <v>0</v>
      </c>
      <c r="P30" s="364">
        <v>0</v>
      </c>
      <c r="Q30" s="365">
        <v>0</v>
      </c>
      <c r="R30" s="364">
        <v>0</v>
      </c>
      <c r="S30" s="365">
        <v>0</v>
      </c>
      <c r="T30" s="364">
        <v>2.2899999999999999E-3</v>
      </c>
      <c r="U30" s="365">
        <v>1.4094084495446975E-10</v>
      </c>
      <c r="V30" s="364">
        <v>0</v>
      </c>
      <c r="W30" s="365">
        <v>0</v>
      </c>
      <c r="X30" s="364">
        <v>0</v>
      </c>
      <c r="Y30" s="365">
        <v>0</v>
      </c>
      <c r="Z30" s="364">
        <v>0</v>
      </c>
      <c r="AA30" s="365">
        <v>0</v>
      </c>
      <c r="AB30" s="364">
        <v>0</v>
      </c>
      <c r="AC30" s="365">
        <v>0</v>
      </c>
      <c r="AD30" s="364">
        <v>0</v>
      </c>
      <c r="AE30" s="365">
        <v>0</v>
      </c>
      <c r="AF30" s="364">
        <v>2.2899999999999999E-3</v>
      </c>
      <c r="AG30" s="365">
        <v>1.2704166571411131E-10</v>
      </c>
    </row>
    <row r="31" spans="1:35" ht="18">
      <c r="A31" s="359" t="s">
        <v>441</v>
      </c>
      <c r="B31" s="362">
        <v>84300.653290000002</v>
      </c>
      <c r="C31" s="363">
        <v>1.0009622947763572</v>
      </c>
      <c r="D31" s="362">
        <v>54715.274829999995</v>
      </c>
      <c r="E31" s="363">
        <v>1.0009574717943424</v>
      </c>
      <c r="F31" s="362">
        <v>81146.476930000004</v>
      </c>
      <c r="G31" s="363">
        <v>1.0686882988551267</v>
      </c>
      <c r="H31" s="362">
        <v>65045.757810000003</v>
      </c>
      <c r="I31" s="363">
        <v>1.0015892487014748</v>
      </c>
      <c r="J31" s="362">
        <v>285208.16285999998</v>
      </c>
      <c r="K31" s="363">
        <v>1.0194889733275641</v>
      </c>
      <c r="L31" s="362">
        <v>6029699.3112500003</v>
      </c>
      <c r="M31" s="363">
        <v>1.0020609186202838</v>
      </c>
      <c r="N31" s="362">
        <v>2462038.5380300004</v>
      </c>
      <c r="O31" s="363">
        <v>1.0006704981323282</v>
      </c>
      <c r="P31" s="362">
        <v>2831120.9941500002</v>
      </c>
      <c r="Q31" s="363">
        <v>1.0004033799557008</v>
      </c>
      <c r="R31" s="362">
        <v>4945960.3540699994</v>
      </c>
      <c r="S31" s="363">
        <v>1.0011487973278619</v>
      </c>
      <c r="T31" s="362">
        <v>16268819.197499998</v>
      </c>
      <c r="U31" s="363">
        <v>1.0012843336712438</v>
      </c>
      <c r="V31" s="362">
        <v>600120.24004999991</v>
      </c>
      <c r="W31" s="363">
        <v>1.0099869228723768</v>
      </c>
      <c r="X31" s="362">
        <v>167651.21627999999</v>
      </c>
      <c r="Y31" s="363">
        <v>1.00119909021593</v>
      </c>
      <c r="Z31" s="362">
        <v>254500.59952000002</v>
      </c>
      <c r="AA31" s="363">
        <v>1.0010300108449406</v>
      </c>
      <c r="AB31" s="362">
        <v>483302.26316999999</v>
      </c>
      <c r="AC31" s="363">
        <v>1.002702678055378</v>
      </c>
      <c r="AD31" s="362">
        <v>1505574.3190200001</v>
      </c>
      <c r="AE31" s="363">
        <v>1.005140240901409</v>
      </c>
      <c r="AF31" s="362">
        <v>18059601.67938</v>
      </c>
      <c r="AG31" s="363">
        <v>1.0018872836165054</v>
      </c>
    </row>
    <row r="32" spans="1:35" ht="18">
      <c r="A32" s="359" t="s">
        <v>563</v>
      </c>
      <c r="B32" s="362">
        <v>81.044089999999997</v>
      </c>
      <c r="C32" s="363">
        <v>9.6229477635714311E-4</v>
      </c>
      <c r="D32" s="362">
        <v>52.33822</v>
      </c>
      <c r="E32" s="363">
        <v>9.5747179434237139E-4</v>
      </c>
      <c r="F32" s="362">
        <v>5215.5651600000001</v>
      </c>
      <c r="G32" s="363">
        <v>6.8688298855126478E-2</v>
      </c>
      <c r="H32" s="362">
        <v>103.20986000000001</v>
      </c>
      <c r="I32" s="363">
        <v>1.5892487014747625E-3</v>
      </c>
      <c r="J32" s="362">
        <v>5452.15733</v>
      </c>
      <c r="K32" s="363">
        <v>1.9488973327563941E-2</v>
      </c>
      <c r="L32" s="362">
        <v>12401.1618</v>
      </c>
      <c r="M32" s="363">
        <v>2.0609186202836744E-3</v>
      </c>
      <c r="N32" s="362">
        <v>1649.6861299999998</v>
      </c>
      <c r="O32" s="363">
        <v>6.7049813232816975E-4</v>
      </c>
      <c r="P32" s="362">
        <v>1141.5569800000001</v>
      </c>
      <c r="Q32" s="363">
        <v>4.0337995570086728E-4</v>
      </c>
      <c r="R32" s="362">
        <v>5675.3861699999998</v>
      </c>
      <c r="S32" s="363">
        <v>1.148797327861934E-3</v>
      </c>
      <c r="T32" s="362">
        <v>20867.791079999999</v>
      </c>
      <c r="U32" s="363">
        <v>1.2843336712439069E-3</v>
      </c>
      <c r="V32" s="362">
        <v>5934.0912400000007</v>
      </c>
      <c r="W32" s="363">
        <v>9.9869228723766766E-3</v>
      </c>
      <c r="X32" s="362">
        <v>200.78817000000001</v>
      </c>
      <c r="Y32" s="363">
        <v>1.1990902159300547E-3</v>
      </c>
      <c r="Z32" s="362">
        <v>261.86865</v>
      </c>
      <c r="AA32" s="363">
        <v>1.0300108449404642E-3</v>
      </c>
      <c r="AB32" s="362">
        <v>1302.68967</v>
      </c>
      <c r="AC32" s="363">
        <v>2.7026780553779887E-3</v>
      </c>
      <c r="AD32" s="362">
        <v>7699.4377300000006</v>
      </c>
      <c r="AE32" s="363">
        <v>5.1402409014089951E-3</v>
      </c>
      <c r="AF32" s="362">
        <v>34019.386139999995</v>
      </c>
      <c r="AG32" s="363">
        <v>1.8872836165053062E-3</v>
      </c>
    </row>
    <row r="33" spans="1:33" ht="22.5" customHeight="1">
      <c r="A33" s="914" t="s">
        <v>443</v>
      </c>
      <c r="B33" s="915">
        <v>84219.609200000006</v>
      </c>
      <c r="C33" s="916">
        <v>1</v>
      </c>
      <c r="D33" s="915">
        <v>54662.936609999997</v>
      </c>
      <c r="E33" s="916">
        <v>1</v>
      </c>
      <c r="F33" s="979">
        <v>75930.911769999992</v>
      </c>
      <c r="G33" s="916">
        <v>1</v>
      </c>
      <c r="H33" s="915">
        <v>64942.54795</v>
      </c>
      <c r="I33" s="916">
        <v>1</v>
      </c>
      <c r="J33" s="915">
        <v>279756.00552999997</v>
      </c>
      <c r="K33" s="916">
        <v>1</v>
      </c>
      <c r="L33" s="915">
        <v>6017298.1494499994</v>
      </c>
      <c r="M33" s="916">
        <v>1</v>
      </c>
      <c r="N33" s="915">
        <v>2460388.8519000001</v>
      </c>
      <c r="O33" s="916">
        <v>1</v>
      </c>
      <c r="P33" s="979">
        <v>2829979.4371700003</v>
      </c>
      <c r="Q33" s="916">
        <v>1</v>
      </c>
      <c r="R33" s="915">
        <v>4940284.9678999996</v>
      </c>
      <c r="S33" s="916">
        <v>1</v>
      </c>
      <c r="T33" s="915">
        <v>16247951.40642</v>
      </c>
      <c r="U33" s="916">
        <v>1</v>
      </c>
      <c r="V33" s="915">
        <v>594186.14880999993</v>
      </c>
      <c r="W33" s="916">
        <v>1</v>
      </c>
      <c r="X33" s="915">
        <v>167450.42811000001</v>
      </c>
      <c r="Y33" s="916">
        <v>1</v>
      </c>
      <c r="Z33" s="979">
        <v>254238.73087</v>
      </c>
      <c r="AA33" s="916">
        <v>1</v>
      </c>
      <c r="AB33" s="915">
        <v>481999.5735</v>
      </c>
      <c r="AC33" s="916">
        <v>1</v>
      </c>
      <c r="AD33" s="915">
        <v>1497874.8812899999</v>
      </c>
      <c r="AE33" s="916">
        <v>1</v>
      </c>
      <c r="AF33" s="915">
        <v>18025582.29324</v>
      </c>
      <c r="AG33" s="916">
        <v>1</v>
      </c>
    </row>
    <row r="34" spans="1:33" ht="19.5">
      <c r="A34" s="368" t="s">
        <v>444</v>
      </c>
      <c r="B34" s="364">
        <v>30.043560000000003</v>
      </c>
      <c r="C34" s="365">
        <v>3.5672879849934044E-4</v>
      </c>
      <c r="D34" s="364">
        <v>163.18735000000001</v>
      </c>
      <c r="E34" s="365">
        <v>2.9853381490328973E-3</v>
      </c>
      <c r="F34" s="364">
        <v>0</v>
      </c>
      <c r="G34" s="365">
        <v>0</v>
      </c>
      <c r="H34" s="364">
        <v>88.939390000000003</v>
      </c>
      <c r="I34" s="365">
        <v>1.3695087859576349E-3</v>
      </c>
      <c r="J34" s="364">
        <v>282.1703</v>
      </c>
      <c r="K34" s="365">
        <v>1.0086300005085721E-3</v>
      </c>
      <c r="L34" s="364">
        <v>143.80453</v>
      </c>
      <c r="M34" s="365">
        <v>2.3898521633524872E-5</v>
      </c>
      <c r="N34" s="364">
        <v>4695.4275900000002</v>
      </c>
      <c r="O34" s="365">
        <v>1.9084087405021458E-3</v>
      </c>
      <c r="P34" s="364">
        <v>0</v>
      </c>
      <c r="Q34" s="365">
        <v>0</v>
      </c>
      <c r="R34" s="364">
        <v>4216.5139500000005</v>
      </c>
      <c r="S34" s="365">
        <v>8.534960993945137E-4</v>
      </c>
      <c r="T34" s="364">
        <v>9055.7460700000011</v>
      </c>
      <c r="U34" s="361">
        <v>5.573469444536763E-4</v>
      </c>
      <c r="V34" s="364">
        <v>224.04682</v>
      </c>
      <c r="W34" s="365">
        <v>3.7706503332113583E-4</v>
      </c>
      <c r="X34" s="364">
        <v>0</v>
      </c>
      <c r="Y34" s="365">
        <v>0</v>
      </c>
      <c r="Z34" s="364">
        <v>0</v>
      </c>
      <c r="AA34" s="365">
        <v>0</v>
      </c>
      <c r="AB34" s="364">
        <v>494.96315999999996</v>
      </c>
      <c r="AC34" s="365">
        <v>1.0268954314748993E-3</v>
      </c>
      <c r="AD34" s="364">
        <v>719.00997999999993</v>
      </c>
      <c r="AE34" s="365">
        <v>4.8002005306396094E-4</v>
      </c>
      <c r="AF34" s="364">
        <v>10056.926350000002</v>
      </c>
      <c r="AG34" s="365">
        <v>5.5792518579394655E-4</v>
      </c>
    </row>
    <row r="35" spans="1:33" ht="28.5">
      <c r="A35" s="368" t="s">
        <v>445</v>
      </c>
      <c r="B35" s="364">
        <v>0</v>
      </c>
      <c r="C35" s="365">
        <v>0</v>
      </c>
      <c r="D35" s="364">
        <v>0</v>
      </c>
      <c r="E35" s="365">
        <v>0</v>
      </c>
      <c r="F35" s="364">
        <v>0</v>
      </c>
      <c r="G35" s="365">
        <v>0</v>
      </c>
      <c r="H35" s="364">
        <v>0</v>
      </c>
      <c r="I35" s="365">
        <v>0</v>
      </c>
      <c r="J35" s="364">
        <v>0</v>
      </c>
      <c r="K35" s="365">
        <v>0</v>
      </c>
      <c r="L35" s="364">
        <v>0</v>
      </c>
      <c r="M35" s="365">
        <v>0</v>
      </c>
      <c r="N35" s="364">
        <v>0</v>
      </c>
      <c r="O35" s="365">
        <v>0</v>
      </c>
      <c r="P35" s="364">
        <v>0</v>
      </c>
      <c r="Q35" s="365">
        <v>0</v>
      </c>
      <c r="R35" s="364">
        <v>0</v>
      </c>
      <c r="S35" s="365">
        <v>0</v>
      </c>
      <c r="T35" s="364">
        <v>0</v>
      </c>
      <c r="U35" s="361">
        <v>0</v>
      </c>
      <c r="V35" s="364">
        <v>0</v>
      </c>
      <c r="W35" s="365">
        <v>0</v>
      </c>
      <c r="X35" s="364">
        <v>0</v>
      </c>
      <c r="Y35" s="365">
        <v>0</v>
      </c>
      <c r="Z35" s="364">
        <v>0</v>
      </c>
      <c r="AA35" s="365">
        <v>0</v>
      </c>
      <c r="AB35" s="364">
        <v>0</v>
      </c>
      <c r="AC35" s="365">
        <v>0</v>
      </c>
      <c r="AD35" s="364">
        <v>0</v>
      </c>
      <c r="AE35" s="365">
        <v>0</v>
      </c>
      <c r="AF35" s="364">
        <v>0</v>
      </c>
      <c r="AG35" s="361">
        <v>0</v>
      </c>
    </row>
    <row r="36" spans="1:33" ht="12.75" customHeight="1">
      <c r="A36" s="22" t="s">
        <v>564</v>
      </c>
    </row>
    <row r="37" spans="1:33" ht="12.75" customHeight="1">
      <c r="A37" s="22"/>
    </row>
    <row r="38" spans="1:33" ht="12.75" customHeight="1">
      <c r="A38" s="610"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804</v>
      </c>
    </row>
    <row r="52" spans="16:33" ht="12.75" customHeight="1">
      <c r="P52" s="990"/>
      <c r="Q52" s="991"/>
      <c r="R52" s="197"/>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650</v>
      </c>
      <c r="J1" s="137" t="str">
        <f>Naslovnica!A20</f>
        <v>Veljača 2023.</v>
      </c>
    </row>
    <row r="2" spans="1:17" ht="12.75" customHeight="1">
      <c r="A2" s="525" t="s">
        <v>925</v>
      </c>
      <c r="I2" s="516"/>
      <c r="J2" s="527" t="str">
        <f>Naslovnica!A24</f>
        <v>February 2023</v>
      </c>
    </row>
    <row r="3" spans="1:17" ht="12.75" customHeight="1"/>
    <row r="4" spans="1:17" ht="33.75">
      <c r="A4" s="874" t="s">
        <v>548</v>
      </c>
      <c r="B4" s="875" t="s">
        <v>33</v>
      </c>
      <c r="C4" s="875" t="s">
        <v>34</v>
      </c>
      <c r="D4" s="875" t="s">
        <v>35</v>
      </c>
      <c r="E4" s="875" t="s">
        <v>218</v>
      </c>
      <c r="F4" s="875" t="s">
        <v>219</v>
      </c>
      <c r="G4" s="875" t="s">
        <v>36</v>
      </c>
      <c r="H4" s="875" t="s">
        <v>37</v>
      </c>
      <c r="I4" s="875" t="s">
        <v>38</v>
      </c>
      <c r="J4" s="875" t="s">
        <v>422</v>
      </c>
    </row>
    <row r="5" spans="1:17" ht="21.75">
      <c r="A5" s="695" t="s">
        <v>549</v>
      </c>
      <c r="B5" s="696">
        <v>54807</v>
      </c>
      <c r="C5" s="696">
        <v>107709</v>
      </c>
      <c r="D5" s="696">
        <v>36005</v>
      </c>
      <c r="E5" s="696">
        <v>4386</v>
      </c>
      <c r="F5" s="696">
        <v>2393</v>
      </c>
      <c r="G5" s="696">
        <v>29053</v>
      </c>
      <c r="H5" s="696">
        <v>44445</v>
      </c>
      <c r="I5" s="696">
        <v>96798</v>
      </c>
      <c r="J5" s="696">
        <v>375596</v>
      </c>
      <c r="K5" s="52"/>
    </row>
    <row r="6" spans="1:17" ht="22.5">
      <c r="A6" s="728" t="s">
        <v>550</v>
      </c>
      <c r="B6" s="369">
        <v>0.14592008434594617</v>
      </c>
      <c r="C6" s="369">
        <v>0.28676822969360694</v>
      </c>
      <c r="D6" s="369">
        <v>9.5860978285178755E-2</v>
      </c>
      <c r="E6" s="369">
        <v>1.1677440654320068E-2</v>
      </c>
      <c r="F6" s="369">
        <v>6.3712073611007572E-3</v>
      </c>
      <c r="G6" s="369">
        <v>7.7351728985399201E-2</v>
      </c>
      <c r="H6" s="369">
        <v>0.11833193111747729</v>
      </c>
      <c r="I6" s="369">
        <v>0.25771839955697079</v>
      </c>
      <c r="J6" s="369">
        <v>1</v>
      </c>
      <c r="K6" s="52"/>
    </row>
    <row r="7" spans="1:17" ht="21.75">
      <c r="A7" s="815" t="s">
        <v>914</v>
      </c>
      <c r="B7" s="816">
        <v>409</v>
      </c>
      <c r="C7" s="816">
        <v>375</v>
      </c>
      <c r="D7" s="816">
        <v>172</v>
      </c>
      <c r="E7" s="816">
        <v>65</v>
      </c>
      <c r="F7" s="816">
        <v>27</v>
      </c>
      <c r="G7" s="816">
        <v>272</v>
      </c>
      <c r="H7" s="816">
        <v>391</v>
      </c>
      <c r="I7" s="816">
        <v>432</v>
      </c>
      <c r="J7" s="816">
        <v>2143</v>
      </c>
      <c r="K7" s="52"/>
    </row>
    <row r="8" spans="1:17" ht="22.5">
      <c r="A8" s="78" t="s">
        <v>551</v>
      </c>
      <c r="B8" s="217">
        <v>300</v>
      </c>
      <c r="C8" s="217">
        <v>105</v>
      </c>
      <c r="D8" s="217">
        <v>151</v>
      </c>
      <c r="E8" s="217">
        <v>0</v>
      </c>
      <c r="F8" s="217">
        <v>1</v>
      </c>
      <c r="G8" s="217">
        <v>38</v>
      </c>
      <c r="H8" s="217">
        <v>190</v>
      </c>
      <c r="I8" s="217">
        <v>281</v>
      </c>
      <c r="J8" s="217">
        <v>1066</v>
      </c>
      <c r="K8" s="52"/>
    </row>
    <row r="9" spans="1:17" ht="22.5">
      <c r="A9" s="728" t="s">
        <v>634</v>
      </c>
      <c r="B9" s="218">
        <v>27</v>
      </c>
      <c r="C9" s="218">
        <v>25</v>
      </c>
      <c r="D9" s="218">
        <v>22</v>
      </c>
      <c r="E9" s="218">
        <v>1</v>
      </c>
      <c r="F9" s="218">
        <v>0</v>
      </c>
      <c r="G9" s="218">
        <v>5</v>
      </c>
      <c r="H9" s="218">
        <v>11</v>
      </c>
      <c r="I9" s="218">
        <v>37</v>
      </c>
      <c r="J9" s="218">
        <v>128</v>
      </c>
    </row>
    <row r="10" spans="1:17" ht="22.5">
      <c r="A10" s="728" t="s">
        <v>806</v>
      </c>
      <c r="B10" s="218">
        <v>7</v>
      </c>
      <c r="C10" s="218">
        <v>138</v>
      </c>
      <c r="D10" s="218">
        <v>2</v>
      </c>
      <c r="E10" s="218">
        <v>5</v>
      </c>
      <c r="F10" s="218">
        <v>0</v>
      </c>
      <c r="G10" s="218">
        <v>32</v>
      </c>
      <c r="H10" s="218">
        <v>7</v>
      </c>
      <c r="I10" s="218">
        <v>6</v>
      </c>
      <c r="J10" s="218">
        <v>197</v>
      </c>
    </row>
    <row r="11" spans="1:17" ht="32.25">
      <c r="A11" s="815" t="s">
        <v>915</v>
      </c>
      <c r="B11" s="816">
        <v>334</v>
      </c>
      <c r="C11" s="816">
        <v>268</v>
      </c>
      <c r="D11" s="816">
        <v>175</v>
      </c>
      <c r="E11" s="816">
        <v>6</v>
      </c>
      <c r="F11" s="816">
        <v>1</v>
      </c>
      <c r="G11" s="816">
        <v>75</v>
      </c>
      <c r="H11" s="816">
        <v>208</v>
      </c>
      <c r="I11" s="816">
        <v>324</v>
      </c>
      <c r="J11" s="816">
        <v>1391</v>
      </c>
      <c r="M11" s="261"/>
      <c r="N11" s="261"/>
      <c r="O11" s="261"/>
      <c r="P11" s="261"/>
      <c r="Q11" s="261"/>
    </row>
    <row r="12" spans="1:17" ht="21.75">
      <c r="A12" s="695" t="s">
        <v>552</v>
      </c>
      <c r="B12" s="696">
        <v>54882</v>
      </c>
      <c r="C12" s="696">
        <v>107816</v>
      </c>
      <c r="D12" s="696">
        <v>36002</v>
      </c>
      <c r="E12" s="696">
        <v>4445</v>
      </c>
      <c r="F12" s="696">
        <v>2419</v>
      </c>
      <c r="G12" s="696">
        <v>29250</v>
      </c>
      <c r="H12" s="696">
        <v>44628</v>
      </c>
      <c r="I12" s="696">
        <v>96906</v>
      </c>
      <c r="J12" s="696">
        <v>376348</v>
      </c>
      <c r="M12" s="261"/>
      <c r="N12" s="261"/>
      <c r="O12" s="261"/>
      <c r="P12" s="261"/>
      <c r="Q12" s="261"/>
    </row>
    <row r="13" spans="1:17" s="261" customFormat="1" ht="22.5">
      <c r="A13" s="1072" t="s">
        <v>637</v>
      </c>
      <c r="B13" s="1073">
        <v>75</v>
      </c>
      <c r="C13" s="1073">
        <v>107</v>
      </c>
      <c r="D13" s="1073">
        <v>-3</v>
      </c>
      <c r="E13" s="1073">
        <v>59</v>
      </c>
      <c r="F13" s="1073">
        <v>26</v>
      </c>
      <c r="G13" s="1073">
        <v>197</v>
      </c>
      <c r="H13" s="1073">
        <v>183</v>
      </c>
      <c r="I13" s="1073">
        <v>108</v>
      </c>
      <c r="J13" s="1073">
        <v>752</v>
      </c>
    </row>
    <row r="14" spans="1:17" s="261" customFormat="1" ht="22.5">
      <c r="A14" s="904" t="s">
        <v>1354</v>
      </c>
      <c r="B14" s="1074">
        <v>1.3684383381684651E-3</v>
      </c>
      <c r="C14" s="1074">
        <v>9.9341744886682903E-4</v>
      </c>
      <c r="D14" s="1074">
        <v>-8.3321760866561512E-5</v>
      </c>
      <c r="E14" s="1074">
        <v>1.3451892384860997E-2</v>
      </c>
      <c r="F14" s="1074">
        <v>1.0865022983702399E-2</v>
      </c>
      <c r="G14" s="1074">
        <v>6.7807111141706677E-3</v>
      </c>
      <c r="H14" s="1074">
        <v>4.1174485318933307E-3</v>
      </c>
      <c r="I14" s="1074">
        <v>1.1157255315192849E-3</v>
      </c>
      <c r="J14" s="1074">
        <v>2.0021512476171566E-3</v>
      </c>
    </row>
    <row r="15" spans="1:17" ht="21.75" customHeight="1">
      <c r="A15" s="728" t="s">
        <v>553</v>
      </c>
      <c r="B15" s="369">
        <v>0.14582779767661844</v>
      </c>
      <c r="C15" s="369">
        <v>0.28647953489855132</v>
      </c>
      <c r="D15" s="369">
        <v>9.5661462263649605E-2</v>
      </c>
      <c r="E15" s="369">
        <v>1.1810877166877464E-2</v>
      </c>
      <c r="F15" s="369">
        <v>6.4275617247866335E-3</v>
      </c>
      <c r="G15" s="369">
        <v>7.7720620276977695E-2</v>
      </c>
      <c r="H15" s="369">
        <v>0.11858173817849438</v>
      </c>
      <c r="I15" s="369">
        <v>0.25749040781404448</v>
      </c>
      <c r="J15" s="369">
        <v>1</v>
      </c>
      <c r="M15" s="261"/>
      <c r="N15" s="261"/>
      <c r="O15" s="261"/>
      <c r="P15" s="261"/>
      <c r="Q15" s="261"/>
    </row>
    <row r="16" spans="1:17" ht="12.75" customHeight="1">
      <c r="A16" s="21" t="s">
        <v>933</v>
      </c>
      <c r="M16" s="261"/>
      <c r="N16" s="261"/>
      <c r="O16" s="261"/>
      <c r="P16" s="261"/>
      <c r="Q16" s="261"/>
    </row>
    <row r="17" spans="1:10" ht="12.75" customHeight="1">
      <c r="A17" s="28" t="s">
        <v>554</v>
      </c>
    </row>
    <row r="18" spans="1:10" ht="12.75" customHeight="1"/>
    <row r="19" spans="1:10" ht="12.75" customHeight="1"/>
    <row r="20" spans="1:10">
      <c r="A20" s="136" t="s">
        <v>652</v>
      </c>
      <c r="B20" s="261"/>
      <c r="C20" s="261"/>
      <c r="D20" s="261"/>
      <c r="E20" s="261"/>
      <c r="F20" s="261"/>
      <c r="G20" s="733"/>
      <c r="H20" s="733" t="s">
        <v>43</v>
      </c>
      <c r="I20" s="284"/>
      <c r="J20" s="697" t="s">
        <v>1548</v>
      </c>
    </row>
    <row r="21" spans="1:10">
      <c r="A21" s="525" t="s">
        <v>651</v>
      </c>
      <c r="B21" s="261"/>
      <c r="C21" s="261"/>
      <c r="D21" s="261"/>
      <c r="E21" s="261"/>
      <c r="F21" s="261"/>
      <c r="G21" s="539"/>
      <c r="H21" s="539" t="s">
        <v>44</v>
      </c>
      <c r="I21" s="698"/>
      <c r="J21" s="527" t="s">
        <v>1549</v>
      </c>
    </row>
    <row r="22" spans="1:10">
      <c r="A22" s="261"/>
      <c r="B22" s="261"/>
      <c r="C22" s="261"/>
      <c r="D22" s="261"/>
      <c r="E22" s="261"/>
      <c r="F22" s="261"/>
      <c r="G22" s="261"/>
      <c r="H22" s="261"/>
      <c r="I22" s="261"/>
      <c r="J22" s="261"/>
    </row>
    <row r="23" spans="1:10" ht="24" customHeight="1">
      <c r="A23" s="705"/>
      <c r="B23" s="706"/>
      <c r="C23" s="706" t="s">
        <v>1506</v>
      </c>
      <c r="D23" s="706"/>
      <c r="E23" s="1148" t="s">
        <v>625</v>
      </c>
      <c r="F23" s="1152"/>
      <c r="G23" s="1152"/>
      <c r="H23" s="1153"/>
      <c r="I23" s="1154"/>
      <c r="J23" s="1154"/>
    </row>
    <row r="24" spans="1:10" ht="23.25">
      <c r="A24" s="705"/>
      <c r="B24" s="707"/>
      <c r="C24" s="708" t="s">
        <v>1507</v>
      </c>
      <c r="D24" s="707"/>
      <c r="E24" s="1155" t="s">
        <v>535</v>
      </c>
      <c r="F24" s="1155"/>
      <c r="G24" s="1069" t="s">
        <v>536</v>
      </c>
      <c r="H24" s="1156"/>
      <c r="I24" s="1156"/>
      <c r="J24" s="306"/>
    </row>
    <row r="25" spans="1:10" ht="21.75">
      <c r="A25" s="725" t="s">
        <v>537</v>
      </c>
      <c r="B25" s="725" t="s">
        <v>538</v>
      </c>
      <c r="C25" s="725" t="s">
        <v>539</v>
      </c>
      <c r="D25" s="725" t="s">
        <v>540</v>
      </c>
      <c r="E25" s="725" t="s">
        <v>538</v>
      </c>
      <c r="F25" s="725" t="s">
        <v>539</v>
      </c>
      <c r="G25" s="1069" t="s">
        <v>540</v>
      </c>
      <c r="H25" s="307"/>
      <c r="I25" s="307"/>
      <c r="J25" s="307"/>
    </row>
    <row r="26" spans="1:10">
      <c r="A26" s="77" t="s">
        <v>6</v>
      </c>
      <c r="B26" s="370">
        <v>1028</v>
      </c>
      <c r="C26" s="370">
        <v>979</v>
      </c>
      <c r="D26" s="370">
        <v>2007</v>
      </c>
      <c r="E26" s="370">
        <v>41</v>
      </c>
      <c r="F26" s="370">
        <v>13</v>
      </c>
      <c r="G26" s="369">
        <v>2.7649769585253559E-2</v>
      </c>
      <c r="H26" s="308"/>
      <c r="I26" s="308"/>
      <c r="J26" s="309"/>
    </row>
    <row r="27" spans="1:10">
      <c r="A27" s="77" t="s">
        <v>7</v>
      </c>
      <c r="B27" s="370">
        <v>6301</v>
      </c>
      <c r="C27" s="370">
        <v>3642</v>
      </c>
      <c r="D27" s="370">
        <v>9943</v>
      </c>
      <c r="E27" s="370">
        <v>208</v>
      </c>
      <c r="F27" s="370">
        <v>154</v>
      </c>
      <c r="G27" s="369">
        <v>3.7783112409978115E-2</v>
      </c>
      <c r="H27" s="308"/>
      <c r="I27" s="308"/>
      <c r="J27" s="309"/>
    </row>
    <row r="28" spans="1:10">
      <c r="A28" s="77" t="s">
        <v>8</v>
      </c>
      <c r="B28" s="370">
        <v>12461</v>
      </c>
      <c r="C28" s="370">
        <v>8310</v>
      </c>
      <c r="D28" s="370">
        <v>20771</v>
      </c>
      <c r="E28" s="370">
        <v>424</v>
      </c>
      <c r="F28" s="370">
        <v>324</v>
      </c>
      <c r="G28" s="369">
        <v>3.7357039404684711E-2</v>
      </c>
      <c r="H28" s="308"/>
      <c r="I28" s="308"/>
      <c r="J28" s="309"/>
    </row>
    <row r="29" spans="1:10">
      <c r="A29" s="77" t="s">
        <v>9</v>
      </c>
      <c r="B29" s="370">
        <v>19015</v>
      </c>
      <c r="C29" s="370">
        <v>13541</v>
      </c>
      <c r="D29" s="370">
        <v>32556</v>
      </c>
      <c r="E29" s="370">
        <v>275</v>
      </c>
      <c r="F29" s="370">
        <v>223</v>
      </c>
      <c r="G29" s="369">
        <v>1.5534344001497224E-2</v>
      </c>
      <c r="H29" s="308"/>
      <c r="I29" s="308"/>
      <c r="J29" s="309"/>
    </row>
    <row r="30" spans="1:10">
      <c r="A30" s="77" t="s">
        <v>10</v>
      </c>
      <c r="B30" s="370">
        <v>26002</v>
      </c>
      <c r="C30" s="370">
        <v>20310</v>
      </c>
      <c r="D30" s="370">
        <v>46312</v>
      </c>
      <c r="E30" s="370">
        <v>325</v>
      </c>
      <c r="F30" s="370">
        <v>350</v>
      </c>
      <c r="G30" s="369">
        <v>1.479063040953621E-2</v>
      </c>
      <c r="H30" s="308"/>
      <c r="I30" s="308"/>
      <c r="J30" s="309"/>
    </row>
    <row r="31" spans="1:10">
      <c r="A31" s="77" t="s">
        <v>11</v>
      </c>
      <c r="B31" s="370">
        <v>29220</v>
      </c>
      <c r="C31" s="370">
        <v>25498</v>
      </c>
      <c r="D31" s="370">
        <v>54718</v>
      </c>
      <c r="E31" s="370">
        <v>510</v>
      </c>
      <c r="F31" s="370">
        <v>331</v>
      </c>
      <c r="G31" s="369">
        <v>1.5609629340906039E-2</v>
      </c>
      <c r="H31" s="308"/>
      <c r="I31" s="308"/>
      <c r="J31" s="309"/>
    </row>
    <row r="32" spans="1:10">
      <c r="A32" s="77" t="s">
        <v>12</v>
      </c>
      <c r="B32" s="370">
        <v>27355</v>
      </c>
      <c r="C32" s="370">
        <v>26434</v>
      </c>
      <c r="D32" s="370">
        <v>53789</v>
      </c>
      <c r="E32" s="370">
        <v>530</v>
      </c>
      <c r="F32" s="370">
        <v>494</v>
      </c>
      <c r="G32" s="369">
        <v>1.9406803752487489E-2</v>
      </c>
      <c r="H32" s="308"/>
      <c r="I32" s="308"/>
      <c r="J32" s="309"/>
    </row>
    <row r="33" spans="1:10">
      <c r="A33" s="77" t="s">
        <v>39</v>
      </c>
      <c r="B33" s="370">
        <v>43668</v>
      </c>
      <c r="C33" s="370">
        <v>47373</v>
      </c>
      <c r="D33" s="370">
        <v>91041</v>
      </c>
      <c r="E33" s="370">
        <v>743</v>
      </c>
      <c r="F33" s="370">
        <v>847</v>
      </c>
      <c r="G33" s="369">
        <v>1.7775094744608699E-2</v>
      </c>
      <c r="H33" s="308"/>
      <c r="I33" s="308"/>
      <c r="J33" s="309"/>
    </row>
    <row r="34" spans="1:10">
      <c r="A34" s="77" t="s">
        <v>40</v>
      </c>
      <c r="B34" s="370">
        <v>22827</v>
      </c>
      <c r="C34" s="370">
        <v>24271</v>
      </c>
      <c r="D34" s="370">
        <v>47098</v>
      </c>
      <c r="E34" s="370">
        <v>440</v>
      </c>
      <c r="F34" s="370">
        <v>466</v>
      </c>
      <c r="G34" s="369">
        <v>1.9613785936958728E-2</v>
      </c>
      <c r="H34" s="308"/>
      <c r="I34" s="308"/>
      <c r="J34" s="309"/>
    </row>
    <row r="35" spans="1:10">
      <c r="A35" s="77" t="s">
        <v>41</v>
      </c>
      <c r="B35" s="370">
        <v>6696</v>
      </c>
      <c r="C35" s="370">
        <v>8439</v>
      </c>
      <c r="D35" s="370">
        <v>15135</v>
      </c>
      <c r="E35" s="370">
        <v>142</v>
      </c>
      <c r="F35" s="370">
        <v>132</v>
      </c>
      <c r="G35" s="369">
        <v>1.8437521028194626E-2</v>
      </c>
      <c r="H35" s="308"/>
      <c r="I35" s="308"/>
      <c r="J35" s="309"/>
    </row>
    <row r="36" spans="1:10">
      <c r="A36" s="77" t="s">
        <v>42</v>
      </c>
      <c r="B36" s="370">
        <v>554</v>
      </c>
      <c r="C36" s="370">
        <v>778</v>
      </c>
      <c r="D36" s="370">
        <v>1332</v>
      </c>
      <c r="E36" s="370">
        <v>13</v>
      </c>
      <c r="F36" s="370">
        <v>17</v>
      </c>
      <c r="G36" s="369">
        <v>2.3041474654377891E-2</v>
      </c>
      <c r="H36" s="308"/>
      <c r="I36" s="308"/>
      <c r="J36" s="309"/>
    </row>
    <row r="37" spans="1:10" ht="24">
      <c r="A37" s="980" t="s">
        <v>541</v>
      </c>
      <c r="B37" s="908">
        <v>195127</v>
      </c>
      <c r="C37" s="908">
        <v>179575</v>
      </c>
      <c r="D37" s="908">
        <v>374702</v>
      </c>
      <c r="E37" s="908">
        <v>3651</v>
      </c>
      <c r="F37" s="908">
        <v>3351</v>
      </c>
      <c r="G37" s="1075">
        <v>1.9042697851509471E-2</v>
      </c>
      <c r="H37" s="310"/>
      <c r="I37" s="310"/>
      <c r="J37" s="311"/>
    </row>
    <row r="38" spans="1:10">
      <c r="A38" s="21" t="s">
        <v>933</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0" t="s">
        <v>81</v>
      </c>
    </row>
    <row r="66" spans="10:10">
      <c r="J66" s="27" t="s">
        <v>805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653</v>
      </c>
      <c r="I1" s="137" t="str">
        <f>Naslovnica!A20</f>
        <v>Veljača 2023.</v>
      </c>
    </row>
    <row r="2" spans="1:10">
      <c r="A2" s="551" t="s">
        <v>926</v>
      </c>
      <c r="I2" s="527" t="str">
        <f>Naslovnica!A24</f>
        <v>February 2023</v>
      </c>
    </row>
    <row r="3" spans="1:10" ht="12.75" customHeight="1"/>
    <row r="4" spans="1:10" ht="12.75" customHeight="1">
      <c r="F4" s="305"/>
      <c r="I4" s="13" t="s">
        <v>1534</v>
      </c>
    </row>
    <row r="5" spans="1:10" s="261" customFormat="1" ht="22.15" customHeight="1">
      <c r="A5" s="1158" t="s">
        <v>1120</v>
      </c>
      <c r="B5" s="1162" t="s">
        <v>1098</v>
      </c>
      <c r="C5" s="1162"/>
      <c r="D5" s="1162"/>
      <c r="E5" s="1162"/>
      <c r="F5" s="1160" t="s">
        <v>1100</v>
      </c>
      <c r="G5" s="1157" t="s">
        <v>1097</v>
      </c>
      <c r="H5" s="1158" t="s">
        <v>1099</v>
      </c>
      <c r="I5" s="1158" t="s">
        <v>1101</v>
      </c>
      <c r="J5" s="892"/>
    </row>
    <row r="6" spans="1:10" s="261" customFormat="1" ht="72">
      <c r="A6" s="1158"/>
      <c r="B6" s="897" t="s">
        <v>1093</v>
      </c>
      <c r="C6" s="897" t="s">
        <v>1094</v>
      </c>
      <c r="D6" s="897" t="s">
        <v>1095</v>
      </c>
      <c r="E6" s="897" t="s">
        <v>1096</v>
      </c>
      <c r="F6" s="1160"/>
      <c r="G6" s="1157"/>
      <c r="H6" s="1158"/>
      <c r="I6" s="1158"/>
      <c r="J6" s="892"/>
    </row>
    <row r="7" spans="1:10" s="261" customFormat="1">
      <c r="A7" s="893" t="s">
        <v>1053</v>
      </c>
      <c r="B7" s="894">
        <v>0</v>
      </c>
      <c r="C7" s="894">
        <v>1019.5189300000001</v>
      </c>
      <c r="D7" s="894">
        <v>0</v>
      </c>
      <c r="E7" s="894">
        <v>962.62522999999999</v>
      </c>
      <c r="F7" s="895">
        <v>1982.1441600000001</v>
      </c>
      <c r="G7" s="900">
        <v>2.2172980881268511E-2</v>
      </c>
      <c r="H7" s="895">
        <v>3921.2916400000104</v>
      </c>
      <c r="I7" s="895">
        <v>197708.26174882008</v>
      </c>
    </row>
    <row r="8" spans="1:10" s="261" customFormat="1">
      <c r="A8" s="893" t="s">
        <v>1054</v>
      </c>
      <c r="B8" s="894">
        <v>0</v>
      </c>
      <c r="C8" s="894">
        <v>1753.08746</v>
      </c>
      <c r="D8" s="894">
        <v>0</v>
      </c>
      <c r="E8" s="894">
        <v>24.482970000000002</v>
      </c>
      <c r="F8" s="895">
        <v>1777.57043</v>
      </c>
      <c r="G8" s="900">
        <v>-0.16544964624800451</v>
      </c>
      <c r="H8" s="895">
        <v>3907.544280000031</v>
      </c>
      <c r="I8" s="895">
        <v>331443.30641541199</v>
      </c>
    </row>
    <row r="9" spans="1:10" s="261" customFormat="1">
      <c r="A9" s="893" t="s">
        <v>218</v>
      </c>
      <c r="B9" s="894">
        <v>0</v>
      </c>
      <c r="C9" s="894">
        <v>117.91216</v>
      </c>
      <c r="D9" s="894">
        <v>0</v>
      </c>
      <c r="E9" s="894">
        <v>1.7591600000000001</v>
      </c>
      <c r="F9" s="895">
        <v>119.67131999999999</v>
      </c>
      <c r="G9" s="900">
        <v>-0.38950399213153963</v>
      </c>
      <c r="H9" s="895">
        <v>315.69441999999981</v>
      </c>
      <c r="I9" s="895">
        <v>7452.7553456891637</v>
      </c>
    </row>
    <row r="10" spans="1:10" s="261" customFormat="1">
      <c r="A10" s="893" t="s">
        <v>219</v>
      </c>
      <c r="B10" s="894">
        <v>0</v>
      </c>
      <c r="C10" s="894">
        <v>48.396860000000004</v>
      </c>
      <c r="D10" s="894">
        <v>0</v>
      </c>
      <c r="E10" s="894">
        <v>0</v>
      </c>
      <c r="F10" s="895">
        <v>48.396860000000004</v>
      </c>
      <c r="G10" s="900">
        <v>-0.52923462688402256</v>
      </c>
      <c r="H10" s="895">
        <v>151.20149000000038</v>
      </c>
      <c r="I10" s="895">
        <v>7126.8755665432354</v>
      </c>
    </row>
    <row r="11" spans="1:10" s="261" customFormat="1">
      <c r="A11" s="893" t="s">
        <v>46</v>
      </c>
      <c r="B11" s="894">
        <v>0</v>
      </c>
      <c r="C11" s="894">
        <v>477.16642999999999</v>
      </c>
      <c r="D11" s="894">
        <v>0</v>
      </c>
      <c r="E11" s="894">
        <v>0</v>
      </c>
      <c r="F11" s="895">
        <v>477.16642999999999</v>
      </c>
      <c r="G11" s="900">
        <v>-0.24320238253859428</v>
      </c>
      <c r="H11" s="895">
        <v>1107.6737400000129</v>
      </c>
      <c r="I11" s="895">
        <v>72698.215947374076</v>
      </c>
    </row>
    <row r="12" spans="1:10" s="261" customFormat="1">
      <c r="A12" s="893" t="s">
        <v>36</v>
      </c>
      <c r="B12" s="894">
        <v>0</v>
      </c>
      <c r="C12" s="894">
        <v>561.43465000000003</v>
      </c>
      <c r="D12" s="894">
        <v>0</v>
      </c>
      <c r="E12" s="894">
        <v>7.6630600000000006</v>
      </c>
      <c r="F12" s="895">
        <v>569.09771000000001</v>
      </c>
      <c r="G12" s="900">
        <v>-2.4422116060773047E-2</v>
      </c>
      <c r="H12" s="895">
        <v>1152.4419200000048</v>
      </c>
      <c r="I12" s="895">
        <v>58437.782579632352</v>
      </c>
    </row>
    <row r="13" spans="1:10" s="261" customFormat="1">
      <c r="A13" s="893" t="s">
        <v>37</v>
      </c>
      <c r="B13" s="894">
        <v>0</v>
      </c>
      <c r="C13" s="894">
        <v>782.69943999999998</v>
      </c>
      <c r="D13" s="894">
        <v>0</v>
      </c>
      <c r="E13" s="894">
        <v>133.00710000000001</v>
      </c>
      <c r="F13" s="895">
        <v>915.70654000000002</v>
      </c>
      <c r="G13" s="900">
        <v>0.12698599710515479</v>
      </c>
      <c r="H13" s="895">
        <v>1728.2335299999977</v>
      </c>
      <c r="I13" s="895">
        <v>77209.513249954893</v>
      </c>
    </row>
    <row r="14" spans="1:10" s="261" customFormat="1">
      <c r="A14" s="896" t="s">
        <v>38</v>
      </c>
      <c r="B14" s="894">
        <v>0</v>
      </c>
      <c r="C14" s="894">
        <v>1675.0108899999998</v>
      </c>
      <c r="D14" s="894">
        <v>0</v>
      </c>
      <c r="E14" s="894">
        <v>12.09802</v>
      </c>
      <c r="F14" s="895">
        <v>1687.1089099999997</v>
      </c>
      <c r="G14" s="900">
        <v>-0.33818711606616614</v>
      </c>
      <c r="H14" s="895">
        <v>4236.3323400000227</v>
      </c>
      <c r="I14" s="895">
        <v>308628.18448413699</v>
      </c>
    </row>
    <row r="15" spans="1:10" s="261" customFormat="1" ht="20.45" customHeight="1">
      <c r="A15" s="898" t="s">
        <v>1055</v>
      </c>
      <c r="B15" s="899">
        <v>0</v>
      </c>
      <c r="C15" s="899">
        <v>6435.2268199999999</v>
      </c>
      <c r="D15" s="899">
        <v>0</v>
      </c>
      <c r="E15" s="899">
        <v>1141.6355399999998</v>
      </c>
      <c r="F15" s="899">
        <v>7576.8623600000001</v>
      </c>
      <c r="G15" s="949">
        <v>-0.15281275189239707</v>
      </c>
      <c r="H15" s="899">
        <v>16520.413360000079</v>
      </c>
      <c r="I15" s="899">
        <v>1060704.8953375628</v>
      </c>
    </row>
    <row r="16" spans="1:10">
      <c r="A16" s="21" t="s">
        <v>933</v>
      </c>
      <c r="B16" s="17"/>
      <c r="C16" s="18"/>
      <c r="D16" s="18"/>
      <c r="E16" s="18"/>
      <c r="F16" s="18"/>
      <c r="G16" s="18"/>
    </row>
    <row r="17" spans="1:14" ht="10.15" customHeight="1">
      <c r="A17" s="927" t="s">
        <v>47</v>
      </c>
      <c r="B17" s="754"/>
      <c r="C17" s="754"/>
      <c r="D17" s="754"/>
      <c r="E17" s="754"/>
      <c r="F17" s="754"/>
      <c r="G17" s="29"/>
    </row>
    <row r="18" spans="1:14" ht="10.15" customHeight="1">
      <c r="A18" s="924" t="s">
        <v>936</v>
      </c>
      <c r="B18" s="925"/>
      <c r="C18" s="925"/>
      <c r="D18" s="925"/>
      <c r="E18" s="925"/>
      <c r="F18" s="925"/>
      <c r="G18" s="30"/>
    </row>
    <row r="19" spans="1:14" ht="10.15" customHeight="1">
      <c r="A19" s="923" t="s">
        <v>48</v>
      </c>
      <c r="B19" s="922"/>
      <c r="C19" s="922"/>
      <c r="D19" s="922"/>
      <c r="E19" s="922"/>
      <c r="F19" s="922"/>
      <c r="G19" s="31"/>
    </row>
    <row r="20" spans="1:14" ht="10.15" customHeight="1">
      <c r="A20" s="924" t="s">
        <v>49</v>
      </c>
      <c r="B20" s="926"/>
      <c r="C20" s="926"/>
      <c r="D20" s="926"/>
      <c r="E20" s="926"/>
      <c r="F20" s="926"/>
      <c r="G20" s="30"/>
    </row>
    <row r="21" spans="1:14" ht="12.75" customHeight="1"/>
    <row r="22" spans="1:14" ht="12.75" customHeight="1">
      <c r="A22" s="150" t="s">
        <v>654</v>
      </c>
      <c r="L22" s="137" t="str">
        <f>Naslovnica!A20</f>
        <v>Veljača 2023.</v>
      </c>
    </row>
    <row r="23" spans="1:14" ht="12.75" customHeight="1">
      <c r="A23" s="551" t="s">
        <v>927</v>
      </c>
      <c r="L23" s="527" t="str">
        <f>Naslovnica!A24</f>
        <v>February 2023</v>
      </c>
    </row>
    <row r="24" spans="1:14" ht="12.75" customHeight="1"/>
    <row r="25" spans="1:14" ht="12.75" customHeight="1">
      <c r="L25" s="13" t="s">
        <v>1534</v>
      </c>
    </row>
    <row r="26" spans="1:14" s="261" customFormat="1" ht="14.45" customHeight="1">
      <c r="A26" s="1158" t="s">
        <v>1120</v>
      </c>
      <c r="B26" s="1161" t="s">
        <v>1159</v>
      </c>
      <c r="C26" s="1161"/>
      <c r="D26" s="1161"/>
      <c r="E26" s="1161"/>
      <c r="F26" s="1159" t="s">
        <v>1103</v>
      </c>
      <c r="G26" s="1159"/>
      <c r="H26" s="1159"/>
      <c r="I26" s="1160" t="s">
        <v>1102</v>
      </c>
      <c r="J26" s="1157" t="s">
        <v>1097</v>
      </c>
      <c r="K26" s="1158" t="s">
        <v>1099</v>
      </c>
      <c r="L26" s="1158" t="s">
        <v>1101</v>
      </c>
    </row>
    <row r="27" spans="1:14" s="261" customFormat="1" ht="96">
      <c r="A27" s="1158"/>
      <c r="B27" s="897" t="s">
        <v>1105</v>
      </c>
      <c r="C27" s="897" t="s">
        <v>1106</v>
      </c>
      <c r="D27" s="897" t="s">
        <v>1107</v>
      </c>
      <c r="E27" s="897" t="s">
        <v>1108</v>
      </c>
      <c r="F27" s="897" t="s">
        <v>1104</v>
      </c>
      <c r="G27" s="897" t="s">
        <v>1109</v>
      </c>
      <c r="H27" s="897" t="s">
        <v>1056</v>
      </c>
      <c r="I27" s="1160"/>
      <c r="J27" s="1157"/>
      <c r="K27" s="1158"/>
      <c r="L27" s="1158"/>
      <c r="M27"/>
      <c r="N27"/>
    </row>
    <row r="28" spans="1:14" s="261" customFormat="1">
      <c r="A28" s="890" t="s">
        <v>1053</v>
      </c>
      <c r="B28" s="901">
        <v>182.59467999999998</v>
      </c>
      <c r="C28" s="901">
        <v>0</v>
      </c>
      <c r="D28" s="901">
        <v>447.37257</v>
      </c>
      <c r="E28" s="901">
        <v>641.55016000000001</v>
      </c>
      <c r="F28" s="901">
        <v>81.954130000000006</v>
      </c>
      <c r="G28" s="901">
        <v>23.930979999999998</v>
      </c>
      <c r="H28" s="901">
        <v>0.13319999999999999</v>
      </c>
      <c r="I28" s="902">
        <v>1377.5357200000001</v>
      </c>
      <c r="J28" s="903">
        <v>0.24206946363177884</v>
      </c>
      <c r="K28" s="902">
        <v>2486.6006799999959</v>
      </c>
      <c r="L28" s="902">
        <v>56468.774247286303</v>
      </c>
      <c r="M28"/>
      <c r="N28"/>
    </row>
    <row r="29" spans="1:14" s="261" customFormat="1">
      <c r="A29" s="890" t="s">
        <v>1054</v>
      </c>
      <c r="B29" s="901">
        <v>345.99718999999999</v>
      </c>
      <c r="C29" s="901">
        <v>0</v>
      </c>
      <c r="D29" s="901">
        <v>0</v>
      </c>
      <c r="E29" s="901">
        <v>39.526150000000001</v>
      </c>
      <c r="F29" s="901">
        <v>110.02494</v>
      </c>
      <c r="G29" s="901">
        <v>717.99722999999994</v>
      </c>
      <c r="H29" s="901">
        <v>0.80182000000000009</v>
      </c>
      <c r="I29" s="902">
        <v>1214.3473299999998</v>
      </c>
      <c r="J29" s="903">
        <v>3.6282848194703954E-2</v>
      </c>
      <c r="K29" s="902">
        <v>2386.177330000035</v>
      </c>
      <c r="L29" s="902">
        <v>497597.22027368238</v>
      </c>
      <c r="M29"/>
      <c r="N29"/>
    </row>
    <row r="30" spans="1:14" s="261" customFormat="1">
      <c r="A30" s="890" t="s">
        <v>218</v>
      </c>
      <c r="B30" s="901">
        <v>0</v>
      </c>
      <c r="C30" s="901">
        <v>0</v>
      </c>
      <c r="D30" s="901">
        <v>3.3731900000000001</v>
      </c>
      <c r="E30" s="901">
        <v>4.7352799999999995</v>
      </c>
      <c r="F30" s="901">
        <v>0.25374999999999998</v>
      </c>
      <c r="G30" s="901">
        <v>4.1445699999999999</v>
      </c>
      <c r="H30" s="901">
        <v>0</v>
      </c>
      <c r="I30" s="902">
        <v>12.506790000000001</v>
      </c>
      <c r="J30" s="903">
        <v>-0.67505783428528665</v>
      </c>
      <c r="K30" s="902">
        <v>50.996069999999975</v>
      </c>
      <c r="L30" s="902">
        <v>474.09945266928742</v>
      </c>
      <c r="M30"/>
      <c r="N30"/>
    </row>
    <row r="31" spans="1:14" s="261" customFormat="1">
      <c r="A31" s="890" t="s">
        <v>219</v>
      </c>
      <c r="B31" s="901">
        <v>0</v>
      </c>
      <c r="C31" s="901">
        <v>0</v>
      </c>
      <c r="D31" s="901">
        <v>7.8700799999999997</v>
      </c>
      <c r="E31" s="901">
        <v>3.4715400000000001</v>
      </c>
      <c r="F31" s="901">
        <v>0</v>
      </c>
      <c r="G31" s="901">
        <v>0</v>
      </c>
      <c r="H31" s="901">
        <v>0</v>
      </c>
      <c r="I31" s="902">
        <v>11.341619999999999</v>
      </c>
      <c r="J31" s="903">
        <v>-0.10511220400527399</v>
      </c>
      <c r="K31" s="902">
        <v>24.015410000000202</v>
      </c>
      <c r="L31" s="902">
        <v>1384.8391350670051</v>
      </c>
      <c r="M31"/>
      <c r="N31"/>
    </row>
    <row r="32" spans="1:14" s="261" customFormat="1">
      <c r="A32" s="890" t="s">
        <v>46</v>
      </c>
      <c r="B32" s="901">
        <v>46.04007</v>
      </c>
      <c r="C32" s="901">
        <v>0</v>
      </c>
      <c r="D32" s="901">
        <v>74.55261999999999</v>
      </c>
      <c r="E32" s="901">
        <v>133.10037</v>
      </c>
      <c r="F32" s="901">
        <v>23.677580000000003</v>
      </c>
      <c r="G32" s="901">
        <v>1.7591600000000001</v>
      </c>
      <c r="H32" s="901">
        <v>1.3390000000000001E-2</v>
      </c>
      <c r="I32" s="902">
        <v>279.14319</v>
      </c>
      <c r="J32" s="903">
        <v>0.24378134258410222</v>
      </c>
      <c r="K32" s="902">
        <v>503.57426999999734</v>
      </c>
      <c r="L32" s="902">
        <v>17357.368463586583</v>
      </c>
      <c r="M32"/>
      <c r="N32"/>
    </row>
    <row r="33" spans="1:14" s="261" customFormat="1">
      <c r="A33" s="890" t="s">
        <v>36</v>
      </c>
      <c r="B33" s="901">
        <v>47.795139999999996</v>
      </c>
      <c r="C33" s="901">
        <v>0</v>
      </c>
      <c r="D33" s="901">
        <v>0</v>
      </c>
      <c r="E33" s="901">
        <v>81.912720000000007</v>
      </c>
      <c r="F33" s="901">
        <v>4.4605800000000002</v>
      </c>
      <c r="G33" s="901">
        <v>93.81223</v>
      </c>
      <c r="H33" s="901">
        <v>2.4317299999999999</v>
      </c>
      <c r="I33" s="902">
        <v>230.41239999999999</v>
      </c>
      <c r="J33" s="903">
        <v>0.11257767525402596</v>
      </c>
      <c r="K33" s="902">
        <v>437.51021000000037</v>
      </c>
      <c r="L33" s="902">
        <v>10923.570040813343</v>
      </c>
      <c r="M33"/>
      <c r="N33"/>
    </row>
    <row r="34" spans="1:14" s="261" customFormat="1">
      <c r="A34" s="890" t="s">
        <v>37</v>
      </c>
      <c r="B34" s="901">
        <v>7.4870000000000006E-2</v>
      </c>
      <c r="C34" s="901">
        <v>0</v>
      </c>
      <c r="D34" s="901">
        <v>127.23557000000001</v>
      </c>
      <c r="E34" s="901">
        <v>189.29040000000001</v>
      </c>
      <c r="F34" s="901">
        <v>14.384780000000001</v>
      </c>
      <c r="G34" s="901">
        <v>4.4974099999999995</v>
      </c>
      <c r="H34" s="901">
        <v>3.06542</v>
      </c>
      <c r="I34" s="902">
        <v>338.54845</v>
      </c>
      <c r="J34" s="903">
        <v>0.40458141664104086</v>
      </c>
      <c r="K34" s="902">
        <v>579.58000999999967</v>
      </c>
      <c r="L34" s="902">
        <v>16036.002102086055</v>
      </c>
      <c r="M34"/>
      <c r="N34"/>
    </row>
    <row r="35" spans="1:14" s="261" customFormat="1">
      <c r="A35" s="371" t="s">
        <v>38</v>
      </c>
      <c r="B35" s="901">
        <v>601.45452</v>
      </c>
      <c r="C35" s="901">
        <v>0</v>
      </c>
      <c r="D35" s="901">
        <v>263.78403000000003</v>
      </c>
      <c r="E35" s="901">
        <v>370.17131999999998</v>
      </c>
      <c r="F35" s="901">
        <v>121.12353999999999</v>
      </c>
      <c r="G35" s="901">
        <v>3.8080599999999998</v>
      </c>
      <c r="H35" s="901">
        <v>0.52388999999999997</v>
      </c>
      <c r="I35" s="902">
        <v>1360.86536</v>
      </c>
      <c r="J35" s="903">
        <v>0.26534120916476622</v>
      </c>
      <c r="K35" s="902">
        <v>2436.3581600000034</v>
      </c>
      <c r="L35" s="902">
        <v>94240.792903337948</v>
      </c>
      <c r="M35"/>
      <c r="N35"/>
    </row>
    <row r="36" spans="1:14" s="261" customFormat="1" ht="19.899999999999999" customHeight="1">
      <c r="A36" s="898" t="s">
        <v>1055</v>
      </c>
      <c r="B36" s="899">
        <v>1223.9564700000001</v>
      </c>
      <c r="C36" s="899">
        <v>0</v>
      </c>
      <c r="D36" s="899">
        <v>924.18806000000006</v>
      </c>
      <c r="E36" s="899">
        <v>1463.75794</v>
      </c>
      <c r="F36" s="899">
        <v>355.8793</v>
      </c>
      <c r="G36" s="899">
        <v>849.94963999999982</v>
      </c>
      <c r="H36" s="899">
        <v>6.9694500000000001</v>
      </c>
      <c r="I36" s="899">
        <v>4824.7008599999999</v>
      </c>
      <c r="J36" s="949">
        <v>0.18249246868580538</v>
      </c>
      <c r="K36" s="899">
        <v>8904.8121400000309</v>
      </c>
      <c r="L36" s="899">
        <v>694482.66661852878</v>
      </c>
      <c r="M36"/>
      <c r="N36"/>
    </row>
    <row r="37" spans="1:14" ht="12.75" customHeight="1">
      <c r="A37" s="21" t="s">
        <v>933</v>
      </c>
      <c r="G37" s="132"/>
      <c r="H37" s="132"/>
    </row>
    <row r="38" spans="1:14" ht="12.75" customHeight="1">
      <c r="A38" s="16" t="s">
        <v>916</v>
      </c>
    </row>
    <row r="39" spans="1:14" ht="12.75" customHeight="1">
      <c r="A39" s="817" t="s">
        <v>935</v>
      </c>
      <c r="G39" s="76"/>
    </row>
    <row r="40" spans="1:14" ht="12.75" customHeight="1"/>
    <row r="41" spans="1:14" ht="12.75" customHeight="1">
      <c r="A41" s="610"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807</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purl.org/dc/elements/1.1/"/>
    <ds:schemaRef ds:uri="ca302e39-a258-4920-a5cd-d26b5a5d483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2023-05-22T11:37:45Z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