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842329C9-99CD-4C4E-A650-CF9F4C4561FC}"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4.2 - 4.8'!$A$1:$K$84</definedName>
    <definedName name="_xlnm.Print_Area" localSheetId="22">'23 Tablice 5.1 - 5.4'!$A$1:$J$75</definedName>
    <definedName name="_xlnm.Print_Area" localSheetId="23">'24 Tablica 6.1'!$A$1:$L$157</definedName>
    <definedName name="_xlnm.Print_Area" localSheetId="24">'25 Tablice 6.2, 6.3'!$A$1:$M$56</definedName>
    <definedName name="_xlnm.Print_Area" localSheetId="25">'26 Tablice 6.4 - 6.8'!$A$1:$G$91</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1" i="46" l="1"/>
  <c r="C54" i="82" l="1"/>
  <c r="C55" i="82"/>
  <c r="C56" i="82"/>
  <c r="C57" i="82"/>
  <c r="H34" i="45" l="1"/>
  <c r="J23" i="31" l="1"/>
  <c r="B27" i="31" s="1"/>
  <c r="J22" i="31"/>
  <c r="B26" i="31" s="1"/>
  <c r="G2" i="92" l="1"/>
  <c r="B7" i="92" s="1"/>
  <c r="G1" i="92"/>
  <c r="B6" i="92" s="1"/>
  <c r="G2" i="34"/>
  <c r="B6" i="34" s="1"/>
  <c r="G1" i="34"/>
  <c r="G49" i="67" l="1"/>
  <c r="J36" i="92" l="1"/>
  <c r="B40" i="92" s="1"/>
  <c r="J35" i="92"/>
  <c r="B39" i="92" s="1"/>
  <c r="B5" i="34"/>
  <c r="I16" i="45" l="1"/>
  <c r="C81" i="45" l="1"/>
  <c r="C56" i="45"/>
  <c r="C16" i="45"/>
  <c r="S25" i="37" l="1"/>
  <c r="S26" i="37"/>
  <c r="F71" i="65" l="1"/>
  <c r="C65" i="82" l="1"/>
  <c r="C66" i="82"/>
  <c r="C67" i="82"/>
  <c r="C68" i="82" l="1"/>
  <c r="F22" i="68" l="1"/>
  <c r="F47" i="65" l="1"/>
  <c r="O62" i="92" l="1"/>
  <c r="I2" i="91" l="1"/>
  <c r="L35" i="91" s="1"/>
  <c r="I1" i="91"/>
  <c r="L34" i="91" s="1"/>
  <c r="F12" i="68" l="1"/>
  <c r="B81"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2" i="65" l="1"/>
  <c r="F15"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<sst xmlns="http://schemas.openxmlformats.org/spreadsheetml/2006/main" count="3624" uniqueCount="1658">
  <si>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</si>
  <si>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</si>
  <si>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</si>
  <si>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</si>
  <si>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</si>
  <si>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</si>
  <si>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</si>
  <si>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</si>
  <si>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</si>
  <si>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</si>
  <si>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</si>
  <si>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</si>
  <si>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</si>
  <si>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</si>
  <si>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</si>
  <si>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</si>
  <si>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</si>
  <si>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</si>
  <si>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</si>
  <si>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</si>
  <si>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</si>
  <si>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</si>
  <si>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</si>
  <si>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</si>
  <si>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</si>
  <si>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</si>
  <si>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</si>
  <si>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</si>
  <si>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</si>
  <si>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</si>
  <si>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</si>
  <si>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</si>
  <si>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</si>
  <si>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</si>
  <si>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</si>
  <si>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</si>
  <si>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</si>
  <si>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</si>
  <si>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</si>
  <si>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</si>
  <si>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</si>
  <si>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</si>
  <si>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</si>
  <si>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</si>
  <si>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</si>
  <si>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</si>
  <si>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</si>
  <si>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</si>
  <si>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</si>
  <si>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</si>
  <si>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</si>
  <si>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</si>
  <si>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</si>
  <si>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</si>
  <si>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</si>
  <si>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</si>
  <si>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</si>
  <si>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</si>
  <si>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</si>
  <si>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</si>
  <si>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</si>
  <si>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</si>
  <si>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</si>
  <si>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</si>
  <si>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</si>
  <si>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</si>
  <si>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</si>
  <si>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</si>
  <si>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</si>
  <si>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</si>
  <si>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</si>
  <si>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</si>
  <si>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</si>
  <si>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</si>
  <si>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</si>
  <si>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</si>
  <si>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</si>
  <si>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</si>
  <si>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</si>
  <si>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</si>
  <si>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</si>
  <si>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</si>
  <si>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</si>
  <si>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</si>
  <si>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</si>
  <si>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</si>
  <si>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</si>
  <si>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</si>
  <si>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</si>
  <si>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</si>
  <si>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</si>
  <si>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</si>
  <si>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</si>
  <si>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</si>
  <si>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</si>
  <si>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</si>
  <si>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</si>
  <si>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</si>
  <si>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</si>
  <si>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</si>
  <si>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</si>
  <si>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</si>
  <si>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</si>
  <si>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</si>
  <si>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</si>
  <si>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</si>
  <si>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</si>
  <si>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</si>
  <si>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</si>
  <si>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</si>
  <si>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</si>
  <si>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</si>
  <si>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</si>
  <si>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</si>
  <si>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</si>
  <si>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</si>
  <si>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</si>
  <si>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</si>
  <si>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</si>
  <si>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</si>
  <si>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</si>
  <si>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</si>
  <si>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</si>
  <si>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</si>
  <si>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</si>
  <si>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</si>
  <si>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</si>
  <si>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</si>
  <si>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</si>
  <si>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</si>
  <si>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</si>
  <si>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</si>
  <si>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</si>
  <si>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</si>
  <si>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</si>
  <si>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</si>
  <si>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</si>
  <si>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</si>
  <si>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</si>
  <si>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</si>
  <si>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</si>
  <si>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</si>
  <si>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</si>
  <si>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</si>
  <si>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</si>
  <si>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</si>
  <si>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</si>
  <si>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</si>
  <si>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</si>
  <si>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</si>
  <si>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</si>
  <si>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</si>
  <si>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</si>
  <si>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</si>
  <si>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</si>
  <si>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</si>
  <si>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</si>
  <si>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</si>
  <si>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</si>
  <si>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</si>
  <si>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</si>
  <si>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</si>
  <si>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</si>
  <si>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</si>
  <si>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</si>
  <si>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</si>
  <si>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</si>
  <si>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</si>
  <si>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</si>
  <si>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</si>
  <si>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</si>
  <si>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</si>
  <si>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</si>
  <si>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</si>
  <si>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</si>
  <si>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</si>
  <si>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</si>
  <si>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</si>
  <si>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</si>
  <si>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</si>
  <si>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</si>
  <si>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</si>
  <si>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</si>
  <si>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</si>
  <si>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</si>
  <si>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</si>
  <si>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</si>
  <si>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</si>
  <si>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</si>
  <si>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</si>
  <si>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</si>
  <si>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</si>
  <si>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</si>
  <si>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</si>
  <si>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</si>
  <si>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</si>
  <si>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</si>
  <si>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</si>
  <si>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</si>
  <si>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</si>
  <si>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</si>
  <si>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</si>
  <si>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</si>
  <si>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</si>
  <si>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</si>
  <si>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</si>
  <si>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</si>
  <si>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</si>
  <si>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</si>
  <si>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</si>
  <si>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</si>
  <si>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</si>
  <si>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</si>
  <si>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</si>
  <si>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</si>
  <si>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</si>
  <si>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</si>
  <si>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</si>
  <si>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</si>
  <si>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</si>
  <si>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</si>
  <si>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</si>
  <si>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</si>
  <si>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</si>
  <si>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</si>
  <si>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</si>
  <si>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</si>
  <si>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</si>
  <si>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</si>
  <si>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</si>
  <si>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</si>
  <si>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</si>
  <si>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</si>
  <si>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</si>
  <si>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</si>
  <si>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</si>
  <si>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</si>
  <si>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</si>
  <si>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</si>
  <si>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</si>
  <si>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</si>
  <si>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</si>
  <si>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</si>
  <si>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</si>
  <si>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</si>
  <si>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</si>
  <si>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</si>
  <si>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</si>
  <si>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</si>
  <si>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</si>
  <si>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</si>
  <si>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</si>
  <si>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</si>
  <si>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</si>
  <si>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</si>
  <si>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</si>
  <si>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</si>
  <si>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</si>
  <si>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</si>
  <si>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</si>
  <si>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</si>
  <si>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</si>
  <si>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</si>
  <si>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</si>
  <si>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</si>
  <si>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</si>
  <si>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</si>
  <si>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</si>
  <si>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</si>
  <si>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</si>
  <si>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</si>
  <si>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</si>
  <si>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</si>
  <si>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</si>
  <si>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</si>
  <si>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</si>
  <si>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</si>
  <si>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</si>
  <si>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</si>
  <si>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</si>
  <si>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</si>
  <si>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</si>
  <si>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</si>
  <si>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</si>
  <si>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</si>
  <si>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</si>
  <si>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</si>
  <si>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</si>
  <si>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</si>
  <si>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</si>
  <si>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</si>
  <si>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</si>
  <si>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</si>
  <si>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</si>
  <si>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</si>
  <si>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</si>
  <si>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</si>
  <si>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</si>
  <si>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</si>
  <si>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</si>
  <si>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</si>
  <si>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</si>
  <si>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</si>
  <si>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</si>
  <si>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</si>
  <si>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</si>
  <si>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</si>
  <si>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</si>
  <si>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</si>
  <si>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</si>
  <si>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</si>
  <si>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</si>
  <si>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</si>
  <si>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</si>
  <si>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</si>
  <si>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</si>
  <si>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</si>
  <si>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</si>
  <si>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</si>
  <si>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</si>
  <si>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</si>
  <si>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</si>
  <si>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</si>
  <si>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</si>
  <si>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</si>
  <si>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</si>
  <si>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</si>
  <si>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</si>
  <si>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</si>
  <si>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</si>
  <si>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</si>
  <si>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</si>
  <si>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</si>
  <si>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</si>
  <si>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</si>
  <si>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</si>
  <si>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</si>
  <si>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</si>
  <si>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</si>
  <si>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</si>
  <si>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</si>
  <si>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</si>
  <si>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</si>
  <si>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</si>
  <si>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</si>
  <si>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</si>
  <si>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</si>
  <si>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</si>
  <si>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</si>
  <si>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</si>
  <si>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</si>
  <si>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</si>
  <si>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</si>
  <si>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</si>
  <si>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</si>
  <si>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</si>
  <si>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</si>
  <si>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</si>
  <si>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</si>
  <si>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</si>
  <si>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</si>
  <si>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</si>
  <si>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</si>
  <si>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</si>
  <si>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</si>
  <si>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</si>
  <si>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</si>
  <si>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</si>
  <si>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</si>
  <si>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</si>
  <si>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</si>
  <si>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</si>
  <si>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</si>
  <si>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</si>
  <si>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</si>
  <si>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</si>
  <si>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</si>
  <si>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</si>
  <si>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</si>
  <si>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</si>
  <si>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</si>
  <si>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</si>
  <si>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</si>
  <si>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</si>
  <si>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</si>
  <si>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</si>
  <si>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</si>
  <si>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</si>
  <si>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</si>
  <si>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</si>
  <si>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</si>
  <si>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</si>
  <si>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</si>
  <si>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</si>
  <si>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</si>
  <si>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</si>
  <si>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</si>
  <si>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</si>
  <si>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</si>
  <si>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</si>
  <si>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</si>
  <si>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</si>
  <si>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</si>
  <si>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</si>
  <si>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</si>
  <si>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</si>
  <si>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</si>
  <si>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</si>
  <si>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</si>
  <si>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</si>
  <si>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</si>
  <si>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</si>
  <si>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</si>
  <si>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</si>
  <si>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</si>
  <si>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</si>
  <si>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</si>
  <si>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</si>
  <si>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</si>
  <si>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</si>
  <si>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</si>
  <si>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</si>
  <si>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</si>
  <si>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</si>
  <si>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</si>
  <si>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</si>
  <si>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</si>
  <si>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</si>
  <si>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</si>
  <si>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</si>
  <si>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</si>
  <si>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</si>
  <si>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</si>
  <si>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</si>
  <si>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</si>
  <si>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</si>
  <si>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</si>
  <si>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</si>
  <si>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</si>
  <si>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</si>
  <si>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</si>
  <si>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</si>
  <si>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</si>
  <si>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</si>
  <si>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</si>
  <si>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</si>
  <si>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</si>
  <si>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</si>
  <si>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</si>
  <si>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</si>
  <si>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</si>
  <si>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</si>
  <si>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</si>
  <si>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</si>
  <si>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</si>
  <si>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</si>
  <si>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</si>
  <si>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</si>
  <si>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</si>
  <si>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</si>
  <si>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</si>
  <si>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</si>
  <si>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</si>
  <si>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</si>
  <si>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</si>
  <si>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</si>
  <si>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</si>
  <si>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</si>
  <si>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</si>
  <si>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</si>
  <si>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</si>
  <si>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</si>
  <si>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</si>
  <si>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</si>
  <si>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</si>
  <si>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</si>
  <si>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</si>
  <si>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</si>
  <si>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</si>
  <si>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</si>
  <si>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</si>
  <si>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</si>
  <si>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</si>
  <si>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</si>
  <si>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</si>
  <si>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</si>
  <si>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</si>
  <si>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</si>
  <si>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</si>
  <si>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</si>
  <si>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</si>
  <si>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</si>
  <si>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</si>
  <si>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</si>
  <si>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</si>
  <si>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</si>
  <si>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</si>
  <si>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</si>
  <si>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</si>
  <si>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</si>
  <si>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</si>
  <si>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</si>
  <si>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</si>
  <si>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</si>
  <si>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</si>
  <si>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</si>
  <si>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</si>
  <si>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</si>
  <si>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</si>
  <si>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</si>
  <si>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</si>
  <si>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</si>
  <si>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</si>
  <si>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</si>
  <si>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</si>
  <si>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</si>
  <si>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</si>
  <si>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</si>
  <si>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</si>
  <si>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</si>
  <si>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</si>
  <si>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</si>
  <si>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</si>
  <si>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</si>
  <si>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</si>
  <si>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</si>
  <si>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</si>
  <si>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</si>
  <si>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</si>
  <si>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</si>
  <si>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</si>
  <si>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</si>
  <si>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</si>
  <si>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</si>
  <si>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</si>
  <si>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</si>
  <si>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</si>
  <si>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</si>
  <si>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</si>
  <si>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</si>
  <si>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</si>
  <si>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</si>
  <si>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</si>
  <si>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</si>
  <si>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</si>
  <si>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</si>
  <si>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</si>
  <si>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</si>
  <si>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</si>
  <si>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</si>
  <si>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</si>
  <si>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</si>
  <si>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</si>
  <si>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</si>
  <si>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</si>
  <si>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</si>
  <si>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</si>
  <si>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</si>
  <si>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</si>
  <si>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</si>
  <si>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</si>
  <si>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</si>
  <si>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</si>
  <si>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</si>
  <si>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</si>
  <si>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</si>
  <si>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</si>
  <si>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</si>
  <si>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</si>
  <si>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</si>
  <si>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</si>
  <si>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</si>
  <si>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</si>
  <si>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</si>
  <si>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</si>
  <si>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</si>
  <si>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</si>
  <si>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</si>
  <si>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</si>
  <si>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</si>
  <si>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</si>
  <si>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</si>
  <si>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</si>
  <si>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</si>
  <si>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</si>
  <si>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</si>
  <si>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</si>
  <si>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</si>
  <si>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</si>
  <si>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</si>
  <si>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</si>
  <si>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</si>
  <si>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</si>
  <si>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</si>
  <si>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</si>
  <si>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</si>
  <si>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</si>
  <si>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</si>
  <si>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</si>
  <si>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</si>
  <si>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</si>
  <si>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</si>
  <si>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</si>
  <si>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</si>
  <si>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</si>
  <si>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</si>
  <si>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</si>
  <si>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</si>
  <si>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</si>
  <si>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</si>
  <si>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</si>
  <si>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</si>
  <si>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</si>
  <si>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</si>
  <si>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</si>
  <si>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</si>
  <si>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</si>
  <si>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</si>
  <si>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</si>
  <si>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</si>
  <si>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</si>
  <si>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</si>
  <si>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</si>
  <si>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</si>
  <si>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</si>
  <si>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</si>
  <si>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</si>
  <si>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</si>
  <si>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</si>
  <si>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</si>
  <si>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</si>
  <si>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</si>
  <si>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</si>
  <si>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</si>
  <si>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</si>
  <si>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</si>
  <si>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</si>
  <si>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</si>
  <si>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</si>
  <si>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</si>
  <si>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</si>
  <si>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</si>
  <si>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</si>
  <si>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</si>
  <si>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</si>
  <si>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</si>
  <si>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</si>
  <si>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</si>
  <si>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</si>
  <si>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</si>
  <si>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</si>
  <si>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</si>
  <si>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</si>
  <si>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</si>
  <si>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</si>
  <si>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</si>
  <si>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</si>
  <si>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</si>
  <si>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</si>
  <si>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</si>
  <si>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</si>
  <si>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</si>
  <si>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</si>
  <si>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</si>
  <si>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</si>
  <si>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</si>
  <si>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</si>
  <si>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</si>
  <si>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</si>
  <si>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</si>
  <si>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</si>
  <si>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</si>
  <si>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</si>
  <si>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</si>
  <si>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</si>
  <si>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</si>
  <si>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</si>
  <si>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</si>
  <si>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</si>
  <si>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</si>
  <si>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</si>
  <si>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</si>
  <si>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</si>
  <si>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</si>
  <si>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</si>
  <si>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</si>
  <si>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</si>
  <si>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</si>
  <si>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</si>
  <si>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</si>
  <si>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</si>
  <si>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</si>
  <si>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</si>
  <si>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</si>
  <si>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</si>
  <si>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</si>
  <si>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</si>
  <si>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</si>
  <si>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</si>
  <si>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</si>
  <si>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</si>
  <si>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</si>
  <si>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</si>
  <si>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</si>
  <si>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</si>
  <si>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</si>
  <si>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</si>
  <si>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</si>
  <si>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</si>
  <si>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</si>
  <si>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</si>
  <si>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</si>
  <si>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</si>
  <si>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</si>
  <si>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</si>
  <si>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</si>
  <si>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</si>
  <si>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</si>
  <si>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</si>
  <si>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</si>
  <si>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</si>
  <si>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</si>
  <si>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</si>
  <si>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</si>
  <si>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</si>
  <si>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</si>
  <si>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</si>
  <si>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</si>
  <si>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</si>
  <si>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</si>
  <si>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</si>
  <si>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</si>
  <si>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</si>
  <si>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</si>
  <si>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</si>
  <si>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</si>
  <si>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</si>
  <si>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</si>
  <si>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</si>
  <si>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</si>
  <si>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</si>
  <si>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</si>
  <si>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</si>
  <si>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</si>
  <si>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</si>
  <si>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</si>
  <si>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</si>
  <si>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</si>
  <si>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</si>
  <si>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</si>
  <si>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</si>
  <si>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</si>
  <si>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</si>
  <si>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</si>
  <si>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</si>
  <si>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</si>
  <si>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</si>
  <si>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</si>
  <si>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</si>
  <si>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</si>
  <si>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</si>
  <si>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</si>
  <si>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</si>
  <si>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</si>
  <si>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</si>
  <si>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</si>
  <si>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</si>
  <si>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</si>
  <si>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</si>
  <si>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</si>
  <si>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</si>
  <si>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</si>
  <si>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</si>
  <si>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</si>
  <si>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</si>
  <si>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</si>
  <si>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</si>
  <si>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</si>
  <si>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</si>
  <si>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</si>
  <si>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</si>
  <si>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</si>
  <si>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</si>
  <si>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</si>
  <si>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</si>
  <si>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</si>
  <si>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</si>
  <si>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</si>
  <si>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</si>
  <si>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</si>
  <si>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</si>
  <si>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</si>
  <si>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</si>
  <si>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</si>
  <si>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</si>
  <si>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</si>
  <si>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</si>
  <si>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</si>
  <si>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</si>
  <si>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</si>
  <si>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</si>
  <si>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</si>
  <si>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</si>
  <si>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</si>
  <si>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</si>
  <si>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</si>
  <si>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</si>
  <si>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</si>
  <si>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</si>
  <si>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</si>
  <si>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</si>
  <si>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</si>
  <si>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</si>
  <si>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</si>
  <si>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</si>
  <si>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</si>
  <si>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</si>
  <si>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</si>
  <si>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</si>
  <si>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</si>
  <si>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</si>
  <si>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</si>
  <si>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</si>
  <si>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</si>
  <si>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</si>
  <si>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</si>
  <si>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</si>
  <si>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</si>
  <si>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</si>
  <si>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</si>
  <si>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</si>
  <si>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</si>
  <si>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</si>
  <si>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</si>
  <si>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</si>
  <si>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</si>
  <si>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</si>
  <si>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</si>
  <si>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</si>
  <si>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</si>
  <si>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</si>
  <si>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</si>
  <si>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</si>
  <si>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</si>
  <si>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</si>
  <si>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</si>
  <si>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</si>
  <si>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</si>
  <si>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</si>
  <si>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</si>
  <si>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</si>
  <si>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</si>
  <si>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</si>
  <si>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</si>
  <si>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</si>
  <si>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</si>
  <si>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</si>
  <si>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</si>
  <si>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</si>
  <si>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</si>
  <si>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</si>
  <si>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</si>
  <si>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</si>
  <si>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</si>
  <si>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</si>
  <si>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</si>
  <si>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</si>
  <si>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</si>
  <si>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</si>
  <si>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</si>
  <si>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</si>
  <si>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</si>
  <si>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</si>
  <si>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</si>
  <si>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</si>
  <si>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</si>
  <si>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</si>
  <si>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</si>
  <si>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</si>
  <si>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</si>
  <si>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</si>
  <si>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</si>
  <si>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</si>
  <si>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</si>
  <si>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</si>
  <si>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</si>
  <si>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</si>
  <si>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</si>
  <si>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</si>
  <si>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</si>
  <si>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</si>
  <si>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</si>
  <si>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</si>
  <si>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</si>
  <si>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</si>
  <si>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</si>
  <si>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</si>
  <si>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</si>
  <si>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</si>
  <si>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</si>
  <si>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</si>
  <si>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</si>
  <si>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</si>
  <si>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</si>
  <si>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</si>
  <si>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</si>
  <si>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</si>
  <si>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</si>
  <si>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</si>
  <si>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</si>
  <si>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</si>
  <si>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</si>
  <si>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</si>
  <si>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</si>
  <si>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</si>
  <si>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</si>
  <si>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</si>
  <si>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</si>
  <si>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</si>
  <si>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</si>
  <si>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</si>
  <si>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</si>
  <si>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</si>
  <si>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</si>
  <si>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</si>
  <si>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</si>
  <si>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</si>
  <si>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</si>
  <si>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</si>
  <si>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</si>
  <si>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</si>
  <si>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</si>
  <si>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</si>
  <si>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</si>
  <si>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</si>
  <si>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</si>
  <si>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</si>
  <si>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</si>
  <si>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</si>
  <si>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</si>
  <si>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</si>
  <si>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</si>
  <si>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</si>
  <si>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</si>
  <si>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</si>
  <si>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</si>
  <si>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</si>
  <si>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</si>
  <si>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</si>
  <si>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</si>
  <si>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</si>
  <si>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</si>
  <si>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</si>
  <si>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</si>
  <si>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</si>
  <si>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</si>
  <si>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</si>
  <si>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</si>
  <si>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</si>
  <si>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</si>
  <si>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</si>
  <si>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</si>
  <si>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</si>
  <si>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</si>
  <si>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</si>
  <si>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</si>
  <si>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</si>
  <si>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</si>
  <si>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</si>
  <si>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</si>
  <si>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</si>
  <si>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</si>
  <si>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</si>
  <si>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</si>
  <si>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</si>
  <si>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</si>
  <si>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</si>
  <si>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</si>
  <si>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</si>
  <si>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</si>
  <si>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</si>
  <si>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</si>
  <si>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</si>
  <si>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</si>
  <si>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</si>
  <si>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</si>
  <si>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</si>
  <si>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</si>
  <si>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</si>
  <si>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</si>
  <si>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</si>
  <si>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</si>
  <si>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</si>
  <si>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</si>
  <si>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</si>
  <si>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</si>
  <si>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</si>
  <si>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</si>
  <si>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</si>
  <si>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</si>
  <si>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</si>
  <si>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</si>
  <si>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</si>
  <si>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</si>
  <si>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</si>
  <si>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</si>
  <si>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</si>
  <si>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</si>
  <si>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</si>
  <si>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</si>
  <si>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</si>
  <si>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</si>
  <si>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</si>
  <si>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</si>
  <si>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</si>
  <si>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</si>
  <si>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</si>
  <si>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</si>
  <si>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</si>
  <si>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</si>
  <si>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</si>
  <si>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</si>
  <si>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</si>
  <si>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</si>
  <si>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</si>
  <si>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</si>
  <si>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</si>
  <si>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</si>
  <si>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</si>
  <si>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</si>
  <si>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</si>
  <si>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</si>
  <si>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</si>
  <si>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</si>
  <si>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</si>
  <si>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</si>
  <si>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</si>
  <si>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</si>
  <si>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</si>
  <si>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</si>
  <si>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</si>
  <si>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</si>
  <si>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</si>
  <si>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</si>
  <si>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</si>
  <si>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</si>
  <si>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</si>
  <si>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</si>
  <si>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</si>
  <si>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</si>
  <si>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</si>
  <si>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</si>
  <si>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</si>
  <si>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</si>
  <si>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</si>
  <si>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</si>
  <si>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</si>
  <si>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</si>
  <si>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</si>
  <si>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</si>
  <si>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</si>
  <si>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</si>
  <si>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</si>
  <si>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</si>
  <si>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</si>
  <si>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</si>
  <si>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</si>
  <si>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</si>
  <si>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</si>
  <si>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</si>
  <si>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</si>
  <si>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</si>
  <si>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</si>
  <si>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</si>
  <si>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</si>
  <si>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</si>
  <si>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</si>
  <si>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</si>
  <si>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</si>
  <si>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</si>
  <si>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</si>
  <si>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</si>
  <si>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</si>
  <si>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</si>
  <si>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</si>
  <si>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</si>
  <si>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</si>
  <si>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</si>
  <si>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</si>
  <si>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</si>
  <si>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</si>
  <si>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</si>
  <si>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</si>
  <si>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</si>
  <si>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</si>
  <si>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</si>
  <si>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</si>
  <si>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</si>
  <si>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</si>
  <si>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</si>
  <si>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</si>
  <si>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</si>
  <si>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</si>
  <si>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</si>
  <si>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</si>
  <si>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</si>
  <si>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</si>
  <si>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</si>
  <si>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</si>
  <si>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</si>
  <si>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</si>
  <si>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</si>
  <si>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</si>
  <si>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</si>
  <si>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</si>
  <si>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</si>
  <si>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</si>
  <si>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</si>
  <si>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</si>
  <si>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</si>
  <si>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</si>
  <si>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</si>
  <si>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</si>
  <si>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</si>
  <si>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</si>
  <si>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</si>
  <si>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</si>
  <si>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</si>
  <si>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</si>
  <si>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</si>
  <si>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</si>
  <si>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</si>
  <si>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</si>
  <si>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</si>
  <si>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</si>
  <si>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</si>
  <si>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</si>
  <si>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</si>
  <si>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</si>
  <si>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</si>
  <si>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</si>
  <si>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</si>
  <si>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</si>
  <si>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</si>
  <si>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</si>
  <si>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</si>
  <si>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</si>
  <si>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</si>
  <si>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</si>
  <si>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</si>
  <si>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</si>
  <si>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</si>
  <si>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</si>
  <si>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</si>
  <si>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</si>
  <si>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</si>
  <si>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</si>
  <si>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</si>
  <si>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</si>
  <si>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</si>
  <si>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</si>
  <si>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</si>
  <si>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</si>
  <si>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</si>
  <si>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</si>
  <si>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</si>
  <si>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</si>
  <si>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</si>
  <si>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</si>
  <si>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</si>
  <si>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</si>
  <si>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</si>
  <si>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</si>
  <si>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</si>
  <si>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</si>
  <si>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</si>
  <si>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</si>
  <si>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</si>
  <si>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</si>
  <si>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</si>
  <si>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</si>
  <si>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</si>
  <si>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</si>
  <si>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</si>
  <si>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</si>
  <si>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</si>
  <si>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</si>
  <si>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</si>
  <si>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</si>
  <si>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</si>
  <si>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</si>
  <si>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</si>
  <si>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</si>
  <si>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</si>
  <si>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</si>
  <si>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</si>
  <si>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</si>
  <si>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</si>
  <si>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</si>
  <si>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</si>
  <si>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</si>
  <si>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</si>
  <si>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</si>
  <si>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</si>
  <si>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</si>
  <si>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</si>
  <si>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</si>
  <si>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</si>
  <si>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</si>
  <si>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</si>
  <si>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</si>
  <si>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</si>
  <si>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</si>
  <si>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</si>
  <si>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</si>
  <si>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</si>
  <si>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</si>
  <si>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</si>
  <si>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</si>
  <si>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</si>
  <si>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</si>
  <si>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</si>
  <si>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</si>
  <si>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</si>
  <si>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</si>
  <si>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</si>
  <si>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</si>
  <si>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</si>
  <si>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</si>
  <si>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</si>
  <si>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</si>
  <si>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</si>
  <si>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</si>
  <si>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</si>
  <si>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</si>
  <si>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</si>
  <si>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</si>
  <si>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</si>
  <si>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</si>
  <si>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</si>
  <si>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</si>
  <si>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</si>
  <si>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</si>
  <si>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</si>
  <si>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</si>
  <si>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</si>
  <si>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</si>
  <si>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</si>
  <si>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</si>
  <si>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</si>
  <si>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</si>
  <si>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</si>
  <si>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</si>
  <si>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</si>
  <si>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</si>
  <si>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</si>
  <si>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</si>
  <si>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</si>
  <si>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</si>
  <si>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</si>
  <si>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</si>
  <si>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</si>
  <si>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</si>
  <si>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</si>
  <si>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</si>
  <si>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</si>
  <si>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</si>
  <si>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</si>
  <si>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</si>
  <si>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</si>
  <si>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</si>
  <si>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</si>
  <si>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</si>
  <si>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</si>
  <si>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</si>
  <si>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</si>
  <si>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</si>
  <si>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</si>
  <si>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</si>
  <si>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</si>
  <si>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</si>
  <si>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</si>
  <si>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</si>
  <si>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</si>
  <si>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</si>
  <si>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</si>
  <si>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</si>
  <si>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</si>
  <si>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</si>
  <si>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</si>
  <si>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</si>
  <si>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</si>
  <si>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</si>
  <si>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</si>
  <si>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</si>
  <si>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</si>
  <si>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</si>
  <si>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</si>
  <si>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</si>
  <si>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</si>
  <si>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</si>
  <si>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</si>
  <si>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</si>
  <si>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</si>
  <si>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</si>
  <si>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</si>
  <si>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</si>
  <si>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</si>
  <si>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</si>
  <si>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</si>
  <si>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</si>
  <si>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</si>
  <si>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</si>
  <si>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</si>
  <si>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</si>
  <si>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</si>
  <si>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</si>
  <si>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</si>
  <si>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</si>
  <si>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</si>
  <si>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</si>
  <si>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</si>
  <si>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</si>
  <si>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</si>
  <si>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</si>
  <si>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</si>
  <si>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</si>
  <si>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</si>
  <si>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</si>
  <si>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</si>
  <si>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</si>
  <si>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</si>
  <si>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</si>
  <si>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</si>
  <si>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</si>
  <si>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</si>
  <si>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</si>
  <si>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</si>
  <si>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</si>
  <si>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</si>
  <si>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</si>
  <si>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</si>
  <si>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</si>
  <si>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</si>
  <si>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</si>
  <si>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</si>
  <si>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</si>
  <si>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</si>
  <si>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</si>
  <si>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</si>
  <si>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</si>
  <si>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</si>
  <si>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</si>
  <si>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</si>
  <si>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</si>
  <si>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</si>
  <si>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</si>
  <si>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</si>
  <si>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</si>
  <si>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</si>
  <si>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</si>
  <si>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</si>
  <si>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</si>
  <si>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</si>
  <si>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</si>
  <si>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</si>
  <si>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</si>
  <si>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</si>
  <si>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</si>
  <si>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</si>
  <si>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</si>
  <si>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</si>
  <si>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</si>
  <si>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</si>
  <si>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</si>
  <si>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</si>
  <si>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</si>
  <si>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</si>
  <si>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</si>
  <si>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</si>
  <si>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</si>
  <si>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</si>
  <si>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</si>
  <si>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</si>
  <si>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</si>
  <si>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</si>
  <si>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</si>
  <si>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</si>
  <si>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</si>
  <si>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</si>
  <si>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</si>
  <si>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</si>
  <si>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</si>
  <si>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</si>
  <si>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</si>
  <si>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</si>
  <si>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</si>
  <si>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</si>
  <si>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</si>
  <si>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</si>
  <si>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</si>
  <si>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</si>
  <si>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</si>
  <si>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</si>
  <si>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</si>
  <si>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</si>
  <si>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</si>
  <si>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</si>
  <si>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</si>
  <si>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</si>
  <si>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</si>
  <si>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</si>
  <si>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</si>
  <si>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</si>
  <si>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</si>
  <si>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</si>
  <si>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</si>
  <si>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</si>
  <si>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</si>
  <si>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</si>
  <si>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</si>
  <si>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</si>
  <si>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</si>
  <si>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</si>
  <si>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</si>
  <si>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</si>
  <si>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</si>
  <si>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</si>
  <si>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</si>
  <si>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</si>
  <si>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</si>
  <si>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</si>
  <si>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</si>
  <si>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</si>
  <si>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</si>
  <si>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</si>
  <si>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</si>
  <si>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</si>
  <si>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</si>
  <si>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</si>
  <si>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</si>
  <si>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</si>
  <si>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</si>
  <si>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</si>
  <si>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</si>
  <si>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</si>
  <si>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</si>
  <si>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</si>
  <si>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</si>
  <si>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</si>
  <si>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</si>
  <si>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</si>
  <si>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</si>
  <si>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</si>
  <si>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</si>
  <si>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</si>
  <si>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</si>
  <si>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</si>
  <si>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</si>
  <si>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</si>
  <si>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</si>
  <si>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</si>
  <si>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</si>
  <si>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</si>
  <si>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</si>
  <si>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</si>
  <si>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</si>
  <si>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</si>
  <si>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</si>
  <si>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</si>
  <si>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</si>
  <si>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</si>
  <si>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</si>
  <si>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</si>
  <si>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</si>
  <si>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</si>
  <si>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</si>
  <si>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</si>
  <si>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</si>
  <si>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</si>
  <si>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</si>
  <si>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</si>
  <si>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</si>
  <si>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</si>
  <si>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</si>
  <si>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</si>
  <si>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</si>
  <si>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</si>
  <si>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</si>
  <si>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</si>
  <si>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</si>
  <si>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</si>
  <si>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</si>
  <si>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</si>
  <si>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</si>
  <si>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</si>
  <si>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</si>
  <si>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</si>
  <si>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</si>
  <si>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</si>
  <si>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</si>
  <si>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</si>
  <si>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</si>
  <si>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</si>
  <si>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</si>
  <si>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</si>
  <si>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</si>
  <si>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</si>
  <si>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</si>
  <si>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</si>
  <si>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</si>
  <si>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</si>
  <si>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</si>
  <si>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</si>
  <si>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</si>
  <si>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</si>
  <si>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</si>
  <si>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</si>
  <si>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</si>
  <si>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</si>
  <si>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</si>
  <si>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</si>
  <si>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</si>
  <si>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</si>
  <si>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</si>
  <si>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</si>
  <si>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</si>
  <si>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</si>
  <si>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</si>
  <si>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</si>
  <si>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</si>
  <si>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</si>
  <si>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</si>
  <si>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</si>
  <si>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</si>
  <si>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</si>
  <si>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</si>
  <si>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</si>
  <si>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</si>
  <si>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</si>
  <si>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</si>
  <si>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</si>
  <si>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</si>
  <si>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</si>
  <si>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</si>
  <si>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</si>
  <si>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</si>
  <si>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</si>
  <si>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</si>
  <si>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</si>
  <si>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</si>
  <si>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</si>
  <si>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</si>
  <si>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</si>
  <si>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Napomena: Dostavljeni podaci se odnose na 3 faktoring društva.</t>
  </si>
  <si>
    <t>Note: The provided data refer to 3 factoring companies.</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</si>
  <si>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</si>
  <si>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</si>
  <si>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</si>
  <si>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</si>
  <si>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</si>
  <si>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</si>
  <si>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</si>
  <si>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</si>
  <si>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</si>
  <si>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</si>
  <si>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Tablica 4.4.1: Obveznice s najvećim prometom - uređeno tržište</t>
  </si>
  <si>
    <t>Table 4.4.1: Bonds with the highest turnover - regulated market</t>
  </si>
  <si>
    <t>Lipanj 2023.</t>
  </si>
  <si>
    <t>June 2023</t>
  </si>
  <si>
    <t>ERSTE HORIZONT 2025</t>
  </si>
  <si>
    <t>06663354725</t>
  </si>
  <si>
    <t>N3 Global Value</t>
  </si>
  <si>
    <t>N3 Capital Partners d.o.o.</t>
  </si>
  <si>
    <t>Inspire BETA</t>
  </si>
  <si>
    <t>Origin</t>
  </si>
  <si>
    <t>LIPANJ 2023.</t>
  </si>
  <si>
    <t>JUNE 2023</t>
  </si>
  <si>
    <t>1.1. - 30.6.2023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</si>
  <si>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30.6.2023</t>
    </r>
  </si>
  <si>
    <t>Eurizon HR Target 2026</t>
  </si>
  <si>
    <t>60789388870</t>
  </si>
  <si>
    <t>HRPBZIUTG266</t>
  </si>
  <si>
    <t>ZB Invest Funds – ZB bond 2025 EUR</t>
  </si>
  <si>
    <t>19216564667</t>
  </si>
  <si>
    <t>HRZBINUB25E6</t>
  </si>
  <si>
    <t>ZB Invest Funds – ZB bond 2028 EUR</t>
  </si>
  <si>
    <t>55363019557</t>
  </si>
  <si>
    <t>HRZBINUB28E0</t>
  </si>
  <si>
    <t>2023 Q 2</t>
  </si>
  <si>
    <t>Kolovoz 2023.</t>
  </si>
  <si>
    <t>August 2023</t>
  </si>
  <si>
    <t>1.1. - 31.3.2023.</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</si>
  <si>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</si>
  <si>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</si>
  <si>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</si>
  <si>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</si>
  <si>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</si>
  <si>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</si>
  <si>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</si>
  <si>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</si>
  <si>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</si>
  <si>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</si>
  <si>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</si>
  <si>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</si>
  <si>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</si>
  <si>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</si>
  <si>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</si>
  <si>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</si>
  <si>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</si>
  <si>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</si>
  <si>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</si>
  <si>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</si>
  <si>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</si>
  <si>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</si>
  <si>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</si>
  <si>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</si>
  <si>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</si>
  <si>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</si>
  <si>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</si>
  <si>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</si>
  <si>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Tablica 3.1: Naplaćena premija osiguranja za period od 1. siječnja do 30. rujna 2023.</t>
  </si>
  <si>
    <t>Table 3.1: Premium paid for the period 1 January - 30 September 2023.</t>
  </si>
  <si>
    <t>I-IX/2022</t>
  </si>
  <si>
    <t>I-IX/2023</t>
  </si>
  <si>
    <r>
      <t xml:space="preserve">Indeks (100 = I-IX/2022)
 </t>
    </r>
    <r>
      <rPr>
        <i/>
        <sz val="9"/>
        <color theme="1" tint="0.34998626667073579"/>
        <rFont val="Arial"/>
        <family val="2"/>
        <charset val="238"/>
      </rPr>
      <t>Index(100 =I-IX/2022)</t>
    </r>
  </si>
  <si>
    <t>Tablica 3.2: Podaci o osiguranju za period od 1. siječnja do 30. rujna 2023.</t>
  </si>
  <si>
    <t>Table 3.2: Insurance data for the period  1 January - 30 September 2023.</t>
  </si>
  <si>
    <t>Rujan 2023.</t>
  </si>
  <si>
    <t>September 2023</t>
  </si>
  <si>
    <t>HRERSIUEH253</t>
  </si>
  <si>
    <t>HRPODRRA0004</t>
  </si>
  <si>
    <t>HRATPLRA0008</t>
  </si>
  <si>
    <t>HRRIVPRA0000</t>
  </si>
  <si>
    <t>HRSPANRA0007</t>
  </si>
  <si>
    <t>HRHT00RA0005</t>
  </si>
  <si>
    <t>HRKOEIRA0009</t>
  </si>
  <si>
    <t>HRADRSPA0009</t>
  </si>
  <si>
    <t>HRZABARA0009</t>
  </si>
  <si>
    <t>HRERNTRA0000</t>
  </si>
  <si>
    <t>HRKODTPA0009</t>
  </si>
  <si>
    <t>HRRHMFO253A3</t>
  </si>
  <si>
    <t>HRRHMFO253B1</t>
  </si>
  <si>
    <t>HRRHMFO24BA2</t>
  </si>
  <si>
    <t>HRRHMFO247E7</t>
  </si>
  <si>
    <t>HRINA0O26CA0</t>
  </si>
  <si>
    <t>HRRHMFO327A5</t>
  </si>
  <si>
    <t>HRRHMFO34BA1</t>
  </si>
  <si>
    <t>HRRHMFO267E5</t>
  </si>
  <si>
    <t>HRRHMFO23BA4</t>
  </si>
  <si>
    <t>HRRIBAO262E3</t>
  </si>
  <si>
    <t>HRBCINRA0003</t>
  </si>
  <si>
    <t>HRTSHCRA0009</t>
  </si>
  <si>
    <t>HRKOTRPA0003</t>
  </si>
  <si>
    <t>HRESPAO245A3</t>
  </si>
  <si>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23.10.2023.</t>
    </r>
  </si>
  <si>
    <t>HRVATSKA AGENCIJA ZA NADZOR FINANCIJSKIH USLUGA</t>
  </si>
  <si>
    <t>CROATIAN FINANCIAL SERVICES SUPERVISORY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</si>
</sst>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6" fillId="0" borderId="0"/>
    <xf numFmtId="0" fontId="2" fillId="0" borderId="0"/>
    <xf numFmtId="0" fontId="2" fillId="0" borderId="0"/>
  </cellStyleXfs>
  <cellXfs count="1246">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2"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9"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80" fillId="0" borderId="0" xfId="2" applyFont="1" applyAlignment="1" applyProtection="1"/>
    <xf numFmtId="0" fontId="180" fillId="0" borderId="0" xfId="2" applyFont="1" applyAlignment="1" applyProtection="1">
      <alignment vertical="center"/>
    </xf>
    <xf numFmtId="0" fontId="117" fillId="0" borderId="0" xfId="0" applyFont="1"/>
    <xf numFmtId="0" fontId="18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2"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9"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2" fillId="0" borderId="0" xfId="0" applyFont="1"/>
    <xf numFmtId="0" fontId="183" fillId="0" borderId="0" xfId="0" applyFont="1"/>
    <xf numFmtId="0" fontId="184" fillId="0" borderId="0" xfId="3" applyFont="1" applyFill="1" applyBorder="1" applyAlignment="1"/>
    <xf numFmtId="0" fontId="14" fillId="19" borderId="0" xfId="0" applyFont="1" applyFill="1" applyBorder="1" applyAlignment="1">
      <alignment horizontal="center" vertical="center"/>
    </xf>
    <xf numFmtId="0" fontId="185"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3"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6"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7" fillId="0" borderId="0" xfId="3" applyFont="1" applyFill="1" applyBorder="1" applyAlignment="1">
      <alignment horizontal="left" vertical="center"/>
    </xf>
    <xf numFmtId="0" fontId="188"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0"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2"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9"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3"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2"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4"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Border="1" applyAlignment="1" applyProtection="1"/>
    <xf numFmtId="0" fontId="222" fillId="0" borderId="0" xfId="2" applyFont="1" applyFill="1" applyAlignment="1" applyProtection="1">
      <alignment horizontal="left" vertical="center"/>
    </xf>
    <xf numFmtId="0" fontId="223"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8" fillId="3" borderId="6" xfId="3" applyNumberFormat="1" applyFont="1" applyFill="1" applyBorder="1" applyAlignment="1">
      <alignment horizontal="right" vertical="center"/>
    </xf>
    <xf numFmtId="3" fontId="228"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7"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30"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7"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9"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2" fillId="0" borderId="0" xfId="3" applyFont="1" applyFill="1" applyBorder="1" applyAlignment="1">
      <alignment horizontal="left" vertical="center"/>
    </xf>
    <xf numFmtId="0" fontId="243"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3"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3"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7"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7"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5" fillId="0" borderId="0" xfId="0" applyFont="1" applyAlignment="1">
      <alignment vertical="center"/>
    </xf>
    <xf numFmtId="3" fontId="4" fillId="0" borderId="0" xfId="0" applyNumberFormat="1" applyFont="1" applyFill="1" applyAlignment="1">
      <alignment vertical="center"/>
    </xf>
    <xf numFmtId="0" fontId="246"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9" fillId="0" borderId="0" xfId="0" applyNumberFormat="1" applyFont="1" applyFill="1" applyBorder="1" applyAlignment="1">
      <alignment vertical="center"/>
    </xf>
    <xf numFmtId="0" fontId="214"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9" fillId="12" borderId="0" xfId="3" applyFont="1" applyFill="1" applyBorder="1" applyAlignment="1">
      <alignment horizontal="center" vertical="center" wrapText="1"/>
    </xf>
    <xf numFmtId="0" fontId="4" fillId="3" borderId="0" xfId="0" applyFont="1" applyFill="1" applyBorder="1" applyAlignment="1">
      <alignment vertical="center" wrapText="1"/>
    </xf>
    <xf numFmtId="0" fontId="112" fillId="3" borderId="0" xfId="0" applyFont="1" applyFill="1" applyBorder="1" applyAlignment="1">
      <alignment vertical="center" wrapText="1"/>
    </xf>
    <xf numFmtId="0" fontId="178"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150" fillId="3" borderId="0" xfId="0" applyFont="1" applyFill="1" applyBorder="1" applyAlignment="1">
      <alignment horizontal="center" vertical="center"/>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7" fillId="3" borderId="0" xfId="0" applyFont="1" applyFill="1" applyBorder="1" applyAlignment="1">
      <alignment horizontal="center" vertical="center"/>
    </xf>
    <xf numFmtId="0" fontId="249"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1"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8" fillId="41" borderId="0" xfId="24" applyNumberFormat="1" applyFont="1" applyFill="1" applyBorder="1" applyAlignment="1">
      <alignment horizontal="center" vertical="center"/>
    </xf>
    <xf numFmtId="0" fontId="238"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33"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1"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0" borderId="0" xfId="3" applyFont="1" applyFill="1" applyBorder="1" applyAlignment="1">
      <alignment horizontal="center" vertical="center" wrapText="1"/>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8</xdr:row>
      <xdr:rowOff>9525</xdr:rowOff>
    </xdr:from>
    <xdr:to>
      <xdr:col>6</xdr:col>
      <xdr:colOff>217752</xdr:colOff>
      <xdr:row>15</xdr:row>
      <xdr:rowOff>139192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438275" y="1685925"/>
          <a:ext cx="2322777" cy="1463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S109">
            <v>0</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4" t="s">
        <v>1656</v>
      </c>
      <c r="B2" s="1104"/>
      <c r="C2" s="1104"/>
      <c r="D2" s="1104"/>
      <c r="E2" s="1104"/>
      <c r="F2" s="1104"/>
      <c r="G2" s="1104"/>
      <c r="H2" s="1104"/>
      <c r="I2" s="1104"/>
    </row>
    <row r="3" spans="1:9" ht="16.5">
      <c r="A3" s="1109" t="s">
        <v>1657</v>
      </c>
      <c r="B3" s="1109"/>
      <c r="C3" s="1109"/>
      <c r="D3" s="1109"/>
      <c r="E3" s="1109"/>
      <c r="F3" s="1109"/>
      <c r="G3" s="1109"/>
      <c r="H3" s="1109"/>
      <c r="I3" s="1109"/>
    </row>
    <row r="4" spans="1:9" ht="16.5">
      <c r="A4" s="1105"/>
      <c r="B4" s="1105"/>
      <c r="C4" s="1105"/>
      <c r="D4" s="1105"/>
      <c r="E4" s="1105"/>
      <c r="F4" s="1105"/>
      <c r="G4" s="1105"/>
      <c r="H4" s="1105"/>
      <c r="I4" s="1105"/>
    </row>
    <row r="5" spans="1:9" ht="15" customHeight="1">
      <c r="A5" s="651"/>
      <c r="B5" s="651"/>
      <c r="C5" s="651"/>
      <c r="D5" s="651"/>
      <c r="E5" s="651"/>
      <c r="F5" s="651"/>
      <c r="G5" s="651"/>
      <c r="H5" s="651"/>
      <c r="I5" s="651"/>
    </row>
    <row r="6" spans="1:9" ht="15" customHeight="1">
      <c r="A6" s="1110" t="s">
        <v>1655</v>
      </c>
      <c r="B6" s="1111"/>
      <c r="C6" s="1111"/>
      <c r="D6" s="1111"/>
      <c r="E6" s="1111"/>
      <c r="F6" s="1111"/>
      <c r="G6" s="1111"/>
      <c r="H6" s="1111"/>
      <c r="I6" s="1111"/>
    </row>
    <row r="7" spans="1:9">
      <c r="A7" s="658"/>
      <c r="B7" s="658"/>
      <c r="C7" s="658"/>
      <c r="D7" s="658"/>
      <c r="E7" s="658"/>
      <c r="F7" s="658"/>
      <c r="G7" s="658"/>
      <c r="H7" s="658"/>
      <c r="I7" s="658"/>
    </row>
    <row r="8" spans="1:9">
      <c r="A8" s="652"/>
      <c r="B8" s="652"/>
      <c r="C8" s="652"/>
      <c r="D8" s="652"/>
      <c r="E8" s="652"/>
      <c r="F8" s="652"/>
      <c r="G8" s="652"/>
      <c r="H8" s="652"/>
      <c r="I8" s="652"/>
    </row>
    <row r="9" spans="1:9">
      <c r="A9" s="1098"/>
      <c r="B9" s="1099"/>
      <c r="C9" s="1099"/>
      <c r="D9" s="1099"/>
      <c r="E9" s="1099"/>
      <c r="F9" s="1099"/>
      <c r="G9" s="1099"/>
      <c r="H9" s="1099"/>
      <c r="I9" s="1099"/>
    </row>
    <row r="10" spans="1:9">
      <c r="A10" s="653"/>
      <c r="B10" s="653"/>
      <c r="C10" s="653"/>
      <c r="D10" s="653"/>
      <c r="E10" s="653"/>
      <c r="F10" s="653"/>
      <c r="G10" s="653"/>
      <c r="H10" s="653"/>
      <c r="I10" s="653"/>
    </row>
    <row r="11" spans="1:9">
      <c r="A11" s="653"/>
      <c r="B11" s="653"/>
      <c r="C11" s="653"/>
      <c r="D11" s="653"/>
      <c r="E11" s="653"/>
      <c r="F11" s="653"/>
      <c r="G11" s="653"/>
      <c r="H11" s="653"/>
      <c r="I11" s="653"/>
    </row>
    <row r="12" spans="1:9">
      <c r="A12" s="653"/>
      <c r="B12" s="653"/>
      <c r="C12" s="653"/>
      <c r="D12" s="653"/>
      <c r="E12" s="653"/>
      <c r="F12" s="653"/>
      <c r="G12" s="653"/>
      <c r="H12" s="653"/>
      <c r="I12" s="653"/>
    </row>
    <row r="13" spans="1:9">
      <c r="A13" s="653"/>
      <c r="B13" s="653"/>
      <c r="C13" s="653"/>
      <c r="D13" s="653"/>
      <c r="E13" s="653"/>
      <c r="F13" s="653"/>
      <c r="G13" s="653"/>
      <c r="H13" s="653"/>
      <c r="I13" s="653"/>
    </row>
    <row r="14" spans="1:9">
      <c r="A14" s="653"/>
      <c r="B14" s="653"/>
      <c r="C14" s="653"/>
      <c r="D14" s="653"/>
      <c r="E14" s="653"/>
      <c r="F14" s="653"/>
      <c r="G14" s="653"/>
      <c r="H14" s="653"/>
      <c r="I14" s="653"/>
    </row>
    <row r="15" spans="1:9">
      <c r="A15" s="653"/>
      <c r="B15" s="653"/>
      <c r="C15" s="653"/>
      <c r="D15" s="653"/>
      <c r="E15" s="653"/>
      <c r="F15" s="653"/>
      <c r="G15" s="653"/>
      <c r="H15" s="653"/>
      <c r="I15" s="653"/>
    </row>
    <row r="16" spans="1:9">
      <c r="A16" s="653"/>
      <c r="B16" s="653"/>
      <c r="C16" s="653"/>
      <c r="D16" s="653"/>
      <c r="E16" s="653"/>
      <c r="F16" s="653"/>
      <c r="G16" s="653"/>
      <c r="H16" s="653"/>
      <c r="I16" s="653"/>
    </row>
    <row r="17" spans="1:9">
      <c r="A17" s="653"/>
      <c r="B17" s="653"/>
      <c r="C17" s="653"/>
      <c r="D17" s="653"/>
      <c r="E17" s="653"/>
      <c r="F17" s="653"/>
      <c r="G17" s="653"/>
      <c r="H17" s="653"/>
      <c r="I17" s="653"/>
    </row>
    <row r="18" spans="1:9" ht="30">
      <c r="A18" s="1106" t="s">
        <v>0</v>
      </c>
      <c r="B18" s="1106"/>
      <c r="C18" s="1106"/>
      <c r="D18" s="1106"/>
      <c r="E18" s="1106"/>
      <c r="F18" s="1106"/>
      <c r="G18" s="1106"/>
      <c r="H18" s="1106"/>
      <c r="I18" s="1106"/>
    </row>
    <row r="19" spans="1:9" ht="18.75" customHeight="1">
      <c r="A19" s="654"/>
      <c r="B19" s="654"/>
      <c r="C19" s="654"/>
      <c r="D19" s="654"/>
      <c r="E19" s="654"/>
      <c r="F19" s="654"/>
      <c r="G19" s="654"/>
      <c r="H19" s="654"/>
      <c r="I19" s="654"/>
    </row>
    <row r="20" spans="1:9" ht="18.75" customHeight="1">
      <c r="A20" s="1107" t="s">
        <v>1628</v>
      </c>
      <c r="B20" s="1107"/>
      <c r="C20" s="1107"/>
      <c r="D20" s="1107"/>
      <c r="E20" s="1107"/>
      <c r="F20" s="1107"/>
      <c r="G20" s="1107"/>
      <c r="H20" s="1107"/>
      <c r="I20" s="1107"/>
    </row>
    <row r="21" spans="1:9" ht="18.75" customHeight="1">
      <c r="A21" s="655"/>
      <c r="B21" s="655"/>
      <c r="C21" s="655"/>
      <c r="D21" s="655"/>
      <c r="E21" s="655"/>
      <c r="F21" s="655"/>
      <c r="G21" s="655"/>
      <c r="H21" s="655"/>
      <c r="I21" s="655"/>
    </row>
    <row r="22" spans="1:9" ht="26.25" customHeight="1">
      <c r="A22" s="1108" t="s">
        <v>1</v>
      </c>
      <c r="B22" s="1108"/>
      <c r="C22" s="1108"/>
      <c r="D22" s="1108"/>
      <c r="E22" s="1108"/>
      <c r="F22" s="1108"/>
      <c r="G22" s="1108"/>
      <c r="H22" s="1108"/>
      <c r="I22" s="1108"/>
    </row>
    <row r="23" spans="1:9" ht="18.75">
      <c r="A23" s="656"/>
      <c r="B23" s="656"/>
      <c r="C23" s="656"/>
      <c r="D23" s="656"/>
      <c r="E23" s="656"/>
      <c r="F23" s="656"/>
      <c r="G23" s="656"/>
      <c r="H23" s="656"/>
      <c r="I23" s="656"/>
    </row>
    <row r="24" spans="1:9" ht="18.75" customHeight="1">
      <c r="A24" s="1100" t="s">
        <v>1629</v>
      </c>
      <c r="B24" s="1100"/>
      <c r="C24" s="1100"/>
      <c r="D24" s="1100"/>
      <c r="E24" s="1100"/>
      <c r="F24" s="1100"/>
      <c r="G24" s="1100"/>
      <c r="H24" s="1100"/>
      <c r="I24" s="1100"/>
    </row>
    <row r="25" spans="1:9">
      <c r="A25" s="653"/>
      <c r="B25" s="653"/>
      <c r="C25" s="653"/>
      <c r="D25" s="653"/>
      <c r="E25" s="653"/>
      <c r="F25" s="653"/>
      <c r="G25" s="653"/>
      <c r="H25" s="653"/>
      <c r="I25" s="653"/>
    </row>
    <row r="26" spans="1:9">
      <c r="A26" s="653"/>
      <c r="B26" s="653"/>
      <c r="C26" s="653"/>
      <c r="D26" s="653"/>
      <c r="E26" s="653"/>
      <c r="F26" s="653"/>
      <c r="G26" s="653"/>
      <c r="H26" s="653"/>
      <c r="I26" s="653"/>
    </row>
    <row r="27" spans="1:9">
      <c r="A27" s="653"/>
      <c r="B27" s="653"/>
      <c r="C27" s="653"/>
      <c r="D27" s="653"/>
      <c r="E27" s="653"/>
      <c r="F27" s="653"/>
      <c r="G27" s="653"/>
      <c r="H27" s="653"/>
      <c r="I27" s="653"/>
    </row>
    <row r="28" spans="1:9">
      <c r="A28" s="653"/>
      <c r="B28" s="653"/>
      <c r="C28" s="653"/>
      <c r="D28" s="653"/>
      <c r="E28" s="653"/>
      <c r="F28" s="653"/>
      <c r="G28" s="653"/>
      <c r="H28" s="653"/>
      <c r="I28" s="653"/>
    </row>
    <row r="29" spans="1:9">
      <c r="A29" s="653"/>
      <c r="B29" s="653"/>
      <c r="C29" s="653"/>
      <c r="D29" s="653"/>
      <c r="E29" s="653"/>
      <c r="F29" s="653"/>
      <c r="G29" s="653"/>
      <c r="H29" s="653"/>
      <c r="I29" s="653"/>
    </row>
    <row r="30" spans="1:9">
      <c r="A30" s="653"/>
      <c r="B30" s="653"/>
      <c r="C30" s="653"/>
      <c r="D30" s="653"/>
      <c r="E30" s="653"/>
      <c r="F30" s="653"/>
      <c r="G30" s="653"/>
      <c r="H30" s="653"/>
      <c r="I30" s="653"/>
    </row>
    <row r="31" spans="1:9">
      <c r="A31" s="653"/>
      <c r="B31" s="653"/>
      <c r="C31" s="653"/>
      <c r="D31" s="653"/>
      <c r="E31" s="653"/>
      <c r="F31" s="653"/>
      <c r="G31" s="653"/>
      <c r="H31" s="653"/>
      <c r="I31" s="653"/>
    </row>
    <row r="32" spans="1:9">
      <c r="A32" s="653"/>
      <c r="B32" s="653"/>
      <c r="C32" s="653"/>
      <c r="D32" s="653"/>
      <c r="E32" s="653"/>
      <c r="F32" s="653"/>
      <c r="G32" s="653"/>
      <c r="H32" s="653"/>
      <c r="I32" s="653"/>
    </row>
    <row r="33" spans="1:9">
      <c r="A33" s="653"/>
      <c r="B33" s="653"/>
      <c r="C33" s="653"/>
      <c r="D33" s="653"/>
      <c r="E33" s="653"/>
      <c r="F33" s="653"/>
      <c r="G33" s="653"/>
      <c r="H33" s="653"/>
      <c r="I33" s="653"/>
    </row>
    <row r="34" spans="1:9">
      <c r="A34" s="653"/>
      <c r="B34" s="653"/>
      <c r="C34" s="653"/>
      <c r="D34" s="653"/>
      <c r="E34" s="653"/>
      <c r="F34" s="653"/>
      <c r="G34" s="653"/>
      <c r="H34" s="653"/>
      <c r="I34" s="653"/>
    </row>
    <row r="35" spans="1:9">
      <c r="A35" s="653"/>
      <c r="B35" s="653"/>
      <c r="C35" s="653"/>
      <c r="D35" s="653"/>
      <c r="E35" s="653"/>
      <c r="F35" s="653"/>
      <c r="G35" s="653"/>
      <c r="H35" s="653"/>
      <c r="I35" s="653"/>
    </row>
    <row r="36" spans="1:9">
      <c r="A36" s="1101"/>
      <c r="B36" s="1101"/>
      <c r="C36" s="1101"/>
      <c r="D36" s="1101"/>
      <c r="E36" s="1101"/>
      <c r="F36" s="1101"/>
      <c r="G36" s="1101"/>
      <c r="H36" s="1101"/>
      <c r="I36" s="1101"/>
    </row>
    <row r="37" spans="1:9" ht="50.25" customHeight="1">
      <c r="A37" s="1102" t="s">
        <v>2</v>
      </c>
      <c r="B37" s="1102"/>
      <c r="C37" s="1102"/>
      <c r="D37" s="1102"/>
      <c r="E37" s="1102"/>
      <c r="F37" s="1102"/>
      <c r="G37" s="1102"/>
      <c r="H37" s="1102"/>
      <c r="I37" s="1102"/>
    </row>
    <row r="38" spans="1:9">
      <c r="A38" s="657"/>
      <c r="B38" s="657"/>
      <c r="C38" s="657"/>
      <c r="D38" s="657"/>
      <c r="E38" s="657"/>
      <c r="F38" s="657"/>
      <c r="G38" s="657"/>
      <c r="H38" s="657"/>
      <c r="I38" s="657"/>
    </row>
    <row r="39" spans="1:9" ht="65.25" customHeight="1">
      <c r="A39" s="1103" t="s">
        <v>3</v>
      </c>
      <c r="B39" s="1103"/>
      <c r="C39" s="1103"/>
      <c r="D39" s="1103"/>
      <c r="E39" s="1103"/>
      <c r="F39" s="1103"/>
      <c r="G39" s="1103"/>
      <c r="H39" s="1103"/>
      <c r="I39" s="1103"/>
    </row>
    <row r="40" spans="1:9">
      <c r="A40" s="658"/>
      <c r="B40" s="658"/>
      <c r="C40" s="658"/>
      <c r="D40" s="658"/>
      <c r="E40" s="658"/>
      <c r="F40" s="658"/>
      <c r="G40" s="658"/>
      <c r="H40" s="658"/>
      <c r="I40" s="658"/>
    </row>
  </sheetData>
  <mergeCells count="11">
    <mergeCell ref="A24:I24"/>
    <mergeCell ref="A36:I36"/>
    <mergeCell ref="A37:I37"/>
    <mergeCell ref="A39:I39"/>
    <mergeCell ref="A2:I2"/>
    <mergeCell ref="A4:I4"/>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652</v>
      </c>
      <c r="G1" s="137" t="str">
        <f>Naslovnica!A20</f>
        <v>Rujan 2023.</v>
      </c>
    </row>
    <row r="2" spans="1:8" ht="12.75" customHeight="1">
      <c r="A2" s="527" t="s">
        <v>922</v>
      </c>
      <c r="G2" s="529" t="str">
        <f>Naslovnica!A24</f>
        <v>September 2023</v>
      </c>
    </row>
    <row r="3" spans="1:8" ht="12.75" customHeight="1"/>
    <row r="4" spans="1:8" ht="12.75" customHeight="1">
      <c r="F4" s="72"/>
      <c r="G4" s="13" t="s">
        <v>1486</v>
      </c>
    </row>
    <row r="5" spans="1:8" ht="19.5" customHeight="1">
      <c r="A5" s="1164" t="s">
        <v>1089</v>
      </c>
      <c r="B5" s="1165" t="s">
        <v>544</v>
      </c>
      <c r="C5" s="1165"/>
      <c r="D5" s="1165"/>
      <c r="E5" s="1165"/>
      <c r="F5" s="1165"/>
      <c r="G5" s="1165"/>
    </row>
    <row r="6" spans="1:8" ht="26.25" customHeight="1">
      <c r="A6" s="1164"/>
      <c r="B6" s="1145" t="str">
        <f>Naslovnica!A20</f>
        <v>Rujan 2023.</v>
      </c>
      <c r="C6" s="1166"/>
      <c r="D6" s="1167" t="s">
        <v>17</v>
      </c>
      <c r="E6" s="1167"/>
      <c r="F6" s="1168" t="s">
        <v>227</v>
      </c>
      <c r="G6" s="1168"/>
    </row>
    <row r="7" spans="1:8">
      <c r="A7" s="1164"/>
      <c r="B7" s="1143" t="str">
        <f>Naslovnica!A24</f>
        <v>September 2023</v>
      </c>
      <c r="C7" s="1169"/>
      <c r="D7" s="1170" t="s">
        <v>45</v>
      </c>
      <c r="E7" s="1170"/>
      <c r="F7" s="1170" t="s">
        <v>51</v>
      </c>
      <c r="G7" s="1170"/>
    </row>
    <row r="8" spans="1:8">
      <c r="A8" s="1164"/>
      <c r="B8" s="684" t="s">
        <v>27</v>
      </c>
      <c r="C8" s="684" t="s">
        <v>28</v>
      </c>
      <c r="D8" s="672" t="s">
        <v>1086</v>
      </c>
      <c r="E8" s="672" t="s">
        <v>143</v>
      </c>
      <c r="F8" s="672" t="s">
        <v>1086</v>
      </c>
      <c r="G8" s="672" t="s">
        <v>143</v>
      </c>
    </row>
    <row r="9" spans="1:8">
      <c r="A9" s="1164"/>
      <c r="B9" s="685" t="s">
        <v>29</v>
      </c>
      <c r="C9" s="685" t="s">
        <v>30</v>
      </c>
      <c r="D9" s="700" t="s">
        <v>1087</v>
      </c>
      <c r="E9" s="700" t="s">
        <v>144</v>
      </c>
      <c r="F9" s="700" t="s">
        <v>1087</v>
      </c>
      <c r="G9" s="700" t="s">
        <v>144</v>
      </c>
    </row>
    <row r="10" spans="1:8">
      <c r="A10" s="374" t="s">
        <v>33</v>
      </c>
      <c r="B10" s="375">
        <v>133334.99729</v>
      </c>
      <c r="C10" s="376">
        <v>0.13836350614458476</v>
      </c>
      <c r="D10" s="805">
        <v>341.50849000000744</v>
      </c>
      <c r="E10" s="377">
        <v>2.5678587206143799E-3</v>
      </c>
      <c r="F10" s="378">
        <v>7696.5932658444508</v>
      </c>
      <c r="G10" s="377">
        <v>6.1259877707175336E-2</v>
      </c>
      <c r="H10" s="52"/>
    </row>
    <row r="11" spans="1:8">
      <c r="A11" s="374" t="s">
        <v>34</v>
      </c>
      <c r="B11" s="375">
        <v>330362.13868000003</v>
      </c>
      <c r="C11" s="376">
        <v>0.34282120024175045</v>
      </c>
      <c r="D11" s="806">
        <v>127.60263000003761</v>
      </c>
      <c r="E11" s="377">
        <v>3.8640001595924289E-4</v>
      </c>
      <c r="F11" s="378">
        <v>34232.411873974488</v>
      </c>
      <c r="G11" s="377">
        <v>0.11559937681095356</v>
      </c>
      <c r="H11" s="52"/>
    </row>
    <row r="12" spans="1:8">
      <c r="A12" s="374" t="s">
        <v>46</v>
      </c>
      <c r="B12" s="375">
        <v>65632.137159999998</v>
      </c>
      <c r="C12" s="376">
        <v>6.8107344641622922E-2</v>
      </c>
      <c r="D12" s="806">
        <v>293.83097000000271</v>
      </c>
      <c r="E12" s="377">
        <v>4.4970705109121933E-3</v>
      </c>
      <c r="F12" s="378">
        <v>7199.0473040042561</v>
      </c>
      <c r="G12" s="377">
        <v>0.12320155106885156</v>
      </c>
    </row>
    <row r="13" spans="1:8">
      <c r="A13" s="374" t="s">
        <v>217</v>
      </c>
      <c r="B13" s="375">
        <v>8445.6170199999997</v>
      </c>
      <c r="C13" s="376">
        <v>8.7641294948240939E-3</v>
      </c>
      <c r="D13" s="806">
        <v>169.17301000000043</v>
      </c>
      <c r="E13" s="377">
        <v>2.0440301389775373E-2</v>
      </c>
      <c r="F13" s="378">
        <v>1922.1573332258276</v>
      </c>
      <c r="G13" s="377">
        <v>0.29465305612646886</v>
      </c>
    </row>
    <row r="14" spans="1:8">
      <c r="A14" s="374" t="s">
        <v>218</v>
      </c>
      <c r="B14" s="375">
        <v>4411.0048499999994</v>
      </c>
      <c r="C14" s="376">
        <v>4.5773586010530616E-3</v>
      </c>
      <c r="D14" s="806">
        <v>110.45160999999916</v>
      </c>
      <c r="E14" s="377">
        <v>2.5683116528514072E-2</v>
      </c>
      <c r="F14" s="378">
        <v>648.6105305361998</v>
      </c>
      <c r="G14" s="377">
        <v>0.17239302302280657</v>
      </c>
    </row>
    <row r="15" spans="1:8">
      <c r="A15" s="374" t="s">
        <v>36</v>
      </c>
      <c r="B15" s="375">
        <v>67338.194770000002</v>
      </c>
      <c r="C15" s="376">
        <v>6.9877743392153774E-2</v>
      </c>
      <c r="D15" s="806">
        <v>402.74382000000332</v>
      </c>
      <c r="E15" s="377">
        <v>6.0168985833957134E-3</v>
      </c>
      <c r="F15" s="378">
        <v>9882.8730100955654</v>
      </c>
      <c r="G15" s="377">
        <v>0.1720097061051078</v>
      </c>
    </row>
    <row r="16" spans="1:8">
      <c r="A16" s="374" t="s">
        <v>37</v>
      </c>
      <c r="B16" s="375">
        <v>60146.356740000003</v>
      </c>
      <c r="C16" s="376">
        <v>6.2414677087885041E-2</v>
      </c>
      <c r="D16" s="806">
        <v>394.84701000000496</v>
      </c>
      <c r="E16" s="377">
        <v>6.6081511878812726E-3</v>
      </c>
      <c r="F16" s="378">
        <v>5227.1594608175801</v>
      </c>
      <c r="G16" s="377">
        <v>9.5179094374691076E-2</v>
      </c>
    </row>
    <row r="17" spans="1:10">
      <c r="A17" s="374" t="s">
        <v>38</v>
      </c>
      <c r="B17" s="375">
        <v>293986.81402999995</v>
      </c>
      <c r="C17" s="376">
        <v>0.3050740403961259</v>
      </c>
      <c r="D17" s="806">
        <v>-253.0379800000228</v>
      </c>
      <c r="E17" s="377">
        <v>-8.5997181643304721E-4</v>
      </c>
      <c r="F17" s="378">
        <v>21240.069595730922</v>
      </c>
      <c r="G17" s="377">
        <v>7.7874695222438062E-2</v>
      </c>
    </row>
    <row r="18" spans="1:10" ht="18.75" customHeight="1">
      <c r="A18" s="905" t="s">
        <v>342</v>
      </c>
      <c r="B18" s="906">
        <v>963657.26053999993</v>
      </c>
      <c r="C18" s="907">
        <v>1</v>
      </c>
      <c r="D18" s="908">
        <v>1587.119560000021</v>
      </c>
      <c r="E18" s="907">
        <v>1.6496921507025419E-3</v>
      </c>
      <c r="F18" s="909">
        <v>88048.92237422918</v>
      </c>
      <c r="G18" s="907">
        <v>0.10055742794623734</v>
      </c>
    </row>
    <row r="19" spans="1:10" ht="12.75" customHeight="1">
      <c r="A19" s="22" t="s">
        <v>542</v>
      </c>
    </row>
    <row r="20" spans="1:10" ht="12.75" customHeight="1"/>
    <row r="22" spans="1:10">
      <c r="A22" s="736" t="s">
        <v>1004</v>
      </c>
      <c r="B22" s="989"/>
      <c r="C22" s="989"/>
      <c r="D22" s="989"/>
      <c r="E22" s="989"/>
      <c r="F22" s="989"/>
      <c r="G22" s="989"/>
      <c r="H22" s="989"/>
      <c r="I22" s="989"/>
      <c r="J22" s="990" t="str">
        <f>Naslovnica!A20</f>
        <v>Rujan 2023.</v>
      </c>
    </row>
    <row r="23" spans="1:10">
      <c r="A23" s="991" t="s">
        <v>1005</v>
      </c>
      <c r="B23" s="989"/>
      <c r="C23" s="989"/>
      <c r="D23" s="989"/>
      <c r="E23" s="989"/>
      <c r="F23" s="989"/>
      <c r="G23" s="989"/>
      <c r="H23" s="989"/>
      <c r="I23" s="989"/>
      <c r="J23" s="992" t="str">
        <f>Naslovnica!A24</f>
        <v>September 2023</v>
      </c>
    </row>
    <row r="24" spans="1:10">
      <c r="A24" s="989"/>
      <c r="B24" s="989"/>
      <c r="C24" s="989"/>
      <c r="D24" s="989"/>
      <c r="E24" s="989"/>
      <c r="F24" s="989"/>
      <c r="G24" s="989"/>
      <c r="H24" s="989"/>
      <c r="I24" s="989"/>
      <c r="J24" s="989"/>
    </row>
    <row r="25" spans="1:10" ht="21.75" customHeight="1">
      <c r="A25" s="993"/>
      <c r="B25" s="994" t="s">
        <v>1511</v>
      </c>
      <c r="C25" s="1163" t="s">
        <v>1419</v>
      </c>
      <c r="D25" s="1163"/>
      <c r="E25" s="1163"/>
      <c r="F25" s="1163"/>
      <c r="G25" s="1163"/>
      <c r="H25" s="1163"/>
      <c r="I25" s="1163"/>
      <c r="J25" s="995"/>
    </row>
    <row r="26" spans="1:10" ht="45">
      <c r="A26" s="996" t="s">
        <v>1089</v>
      </c>
      <c r="B26" s="993" t="str">
        <f>J22</f>
        <v>Rujan 2023.</v>
      </c>
      <c r="C26" s="993" t="s">
        <v>238</v>
      </c>
      <c r="D26" s="993" t="s">
        <v>59</v>
      </c>
      <c r="E26" s="993" t="s">
        <v>50</v>
      </c>
      <c r="F26" s="993" t="s">
        <v>1410</v>
      </c>
      <c r="G26" s="993" t="s">
        <v>1411</v>
      </c>
      <c r="H26" s="993" t="s">
        <v>1412</v>
      </c>
      <c r="I26" s="993" t="s">
        <v>1416</v>
      </c>
      <c r="J26" s="993" t="s">
        <v>1006</v>
      </c>
    </row>
    <row r="27" spans="1:10" ht="56.25">
      <c r="A27" s="993"/>
      <c r="B27" s="997" t="str">
        <f>J23</f>
        <v>September 2023</v>
      </c>
      <c r="C27" s="997" t="s">
        <v>239</v>
      </c>
      <c r="D27" s="997" t="s">
        <v>51</v>
      </c>
      <c r="E27" s="997" t="s">
        <v>52</v>
      </c>
      <c r="F27" s="997" t="s">
        <v>1413</v>
      </c>
      <c r="G27" s="997" t="s">
        <v>1414</v>
      </c>
      <c r="H27" s="997" t="s">
        <v>1415</v>
      </c>
      <c r="I27" s="998" t="s">
        <v>1417</v>
      </c>
      <c r="J27" s="993" t="s">
        <v>1007</v>
      </c>
    </row>
    <row r="28" spans="1:10">
      <c r="A28" s="999" t="s">
        <v>33</v>
      </c>
      <c r="B28" s="702">
        <v>34.6023</v>
      </c>
      <c r="C28" s="1000">
        <v>-2.4303333275673689E-3</v>
      </c>
      <c r="D28" s="1000">
        <v>1.9631592419612209E-2</v>
      </c>
      <c r="E28" s="1000">
        <v>2.4777696521406156E-2</v>
      </c>
      <c r="F28" s="1000">
        <v>-1.1294256586208973E-2</v>
      </c>
      <c r="G28" s="1000">
        <v>2.2679814753503447E-3</v>
      </c>
      <c r="H28" s="1000">
        <v>2.8677483818634109E-2</v>
      </c>
      <c r="I28" s="1000">
        <v>4.9488090262984619E-2</v>
      </c>
      <c r="J28" s="1091">
        <v>37958</v>
      </c>
    </row>
    <row r="29" spans="1:10">
      <c r="A29" s="999" t="s">
        <v>34</v>
      </c>
      <c r="B29" s="701">
        <v>39.124400000000001</v>
      </c>
      <c r="C29" s="1000">
        <v>-3.5858724774099349E-3</v>
      </c>
      <c r="D29" s="1000">
        <v>8.1136124010765309E-2</v>
      </c>
      <c r="E29" s="1000">
        <v>9.4664246728255907E-2</v>
      </c>
      <c r="F29" s="1000">
        <v>3.453184900348516E-2</v>
      </c>
      <c r="G29" s="1000">
        <v>2.9554679184593313E-2</v>
      </c>
      <c r="H29" s="1000">
        <v>3.074609395900807E-2</v>
      </c>
      <c r="I29" s="1000">
        <v>5.5494142741882246E-2</v>
      </c>
      <c r="J29" s="1091">
        <v>37893</v>
      </c>
    </row>
    <row r="30" spans="1:10">
      <c r="A30" s="999" t="s">
        <v>46</v>
      </c>
      <c r="B30" s="701">
        <v>25.019400000000001</v>
      </c>
      <c r="C30" s="1000">
        <v>-1.2255440098043469E-3</v>
      </c>
      <c r="D30" s="1000">
        <v>7.4006585608062059E-2</v>
      </c>
      <c r="E30" s="1000">
        <v>9.1035453838300695E-2</v>
      </c>
      <c r="F30" s="1000">
        <v>2.760825802664546E-2</v>
      </c>
      <c r="G30" s="1000">
        <v>3.0428864598064376E-2</v>
      </c>
      <c r="H30" s="1000">
        <v>3.4075247828134758E-2</v>
      </c>
      <c r="I30" s="1000">
        <v>3.2314376611035645E-2</v>
      </c>
      <c r="J30" s="1091">
        <v>37923</v>
      </c>
    </row>
    <row r="31" spans="1:10">
      <c r="A31" s="999" t="s">
        <v>217</v>
      </c>
      <c r="B31" s="701">
        <v>177.41800000000001</v>
      </c>
      <c r="C31" s="1000">
        <v>-1.6959319016381924E-3</v>
      </c>
      <c r="D31" s="1000">
        <v>9.6185783211945042E-2</v>
      </c>
      <c r="E31" s="1000">
        <v>0.10975608968433281</v>
      </c>
      <c r="F31" s="1000">
        <v>3.2238001844707043E-2</v>
      </c>
      <c r="G31" s="1000">
        <v>3.6476511353042751E-2</v>
      </c>
      <c r="H31" s="1000"/>
      <c r="I31" s="1000">
        <v>5.0823375514110536E-2</v>
      </c>
      <c r="J31" s="1091">
        <v>43062</v>
      </c>
    </row>
    <row r="32" spans="1:10">
      <c r="A32" s="999" t="s">
        <v>218</v>
      </c>
      <c r="B32" s="701">
        <v>147.4205</v>
      </c>
      <c r="C32" s="1000">
        <v>4.5876260324706486E-4</v>
      </c>
      <c r="D32" s="1000">
        <v>2.0159583774725487E-2</v>
      </c>
      <c r="E32" s="1000">
        <v>2.6015406445791811E-2</v>
      </c>
      <c r="F32" s="1000">
        <v>1.1342636605748968E-3</v>
      </c>
      <c r="G32" s="1000">
        <v>1.1751626069487875E-2</v>
      </c>
      <c r="H32" s="1000"/>
      <c r="I32" s="1000">
        <v>1.8100362998498598E-2</v>
      </c>
      <c r="J32" s="1091">
        <v>43062</v>
      </c>
    </row>
    <row r="33" spans="1:10">
      <c r="A33" s="999" t="s">
        <v>36</v>
      </c>
      <c r="B33" s="701">
        <v>35.692999999999998</v>
      </c>
      <c r="C33" s="1000">
        <v>-1.8121920252366364E-3</v>
      </c>
      <c r="D33" s="1001">
        <v>9.7568217204542229E-2</v>
      </c>
      <c r="E33" s="1000">
        <v>0.14135980163100559</v>
      </c>
      <c r="F33" s="1000">
        <v>6.5211765696781221E-2</v>
      </c>
      <c r="G33" s="1000">
        <v>4.488721928236572E-2</v>
      </c>
      <c r="H33" s="1000">
        <v>5.5255667420769594E-2</v>
      </c>
      <c r="I33" s="1000">
        <v>5.475098231569886E-2</v>
      </c>
      <c r="J33" s="1091">
        <v>38425</v>
      </c>
    </row>
    <row r="34" spans="1:10">
      <c r="A34" s="999" t="s">
        <v>37</v>
      </c>
      <c r="B34" s="701">
        <v>28.55</v>
      </c>
      <c r="C34" s="1000">
        <v>-2.0867048588415482E-3</v>
      </c>
      <c r="D34" s="1001">
        <v>1.3997202798521569E-2</v>
      </c>
      <c r="E34" s="1000">
        <v>2.7514104377408533E-2</v>
      </c>
      <c r="F34" s="1000">
        <v>-1.7002273282227698E-2</v>
      </c>
      <c r="G34" s="1000">
        <v>2.8835973964635997E-3</v>
      </c>
      <c r="H34" s="1000">
        <v>2.9775646028030289E-2</v>
      </c>
      <c r="I34" s="1000">
        <v>4.2136433752707481E-2</v>
      </c>
      <c r="J34" s="1091">
        <v>38425</v>
      </c>
    </row>
    <row r="35" spans="1:10">
      <c r="A35" s="999" t="s">
        <v>38</v>
      </c>
      <c r="B35" s="701">
        <v>36.4955</v>
      </c>
      <c r="C35" s="1000">
        <v>-4.6446552373055061E-3</v>
      </c>
      <c r="D35" s="1000">
        <v>4.5820733866863916E-2</v>
      </c>
      <c r="E35" s="1000">
        <v>4.7278962430544968E-2</v>
      </c>
      <c r="F35" s="1000">
        <v>3.3830825057376668E-2</v>
      </c>
      <c r="G35" s="1000">
        <v>2.5758261184683384E-2</v>
      </c>
      <c r="H35" s="1000">
        <v>4.7375848574824797E-2</v>
      </c>
      <c r="I35" s="1000">
        <v>4.8953592089294062E-2</v>
      </c>
      <c r="J35" s="1091">
        <v>37474</v>
      </c>
    </row>
    <row r="36" spans="1:10">
      <c r="A36" s="1002" t="s">
        <v>542</v>
      </c>
      <c r="B36" s="733"/>
      <c r="C36" s="1003"/>
      <c r="D36" s="1003"/>
      <c r="E36" s="1003"/>
      <c r="F36" s="1003"/>
      <c r="G36" s="1004"/>
      <c r="H36" s="1004"/>
      <c r="I36" s="989"/>
      <c r="J36" s="989"/>
    </row>
    <row r="37" spans="1:10">
      <c r="A37" s="1005" t="s">
        <v>113</v>
      </c>
      <c r="B37" s="989"/>
      <c r="C37" s="989"/>
      <c r="D37" s="989"/>
      <c r="E37" s="989"/>
      <c r="F37" s="989"/>
      <c r="G37" s="1006"/>
      <c r="H37" s="1006"/>
      <c r="I37" s="989"/>
      <c r="J37" s="989"/>
    </row>
    <row r="38" spans="1:10">
      <c r="A38" s="1007" t="s">
        <v>219</v>
      </c>
      <c r="B38" s="1004"/>
      <c r="C38" s="1004"/>
      <c r="D38" s="1004"/>
      <c r="E38" s="1004"/>
      <c r="F38" s="1004"/>
      <c r="G38" s="1004"/>
      <c r="H38" s="1004"/>
      <c r="I38" s="1004"/>
      <c r="J38" s="989"/>
    </row>
    <row r="39" spans="1:10">
      <c r="A39" s="1005" t="s">
        <v>220</v>
      </c>
      <c r="B39" s="1006"/>
      <c r="C39" s="1006"/>
      <c r="D39" s="1006"/>
      <c r="E39" s="1006"/>
      <c r="F39" s="1006"/>
      <c r="G39" s="1006"/>
      <c r="H39" s="1006"/>
      <c r="I39" s="1006"/>
      <c r="J39" s="989"/>
    </row>
    <row r="40" spans="1:10">
      <c r="A40" s="1007" t="s">
        <v>931</v>
      </c>
      <c r="B40" s="1004"/>
      <c r="C40" s="1004"/>
      <c r="D40" s="1004"/>
      <c r="E40" s="1004"/>
      <c r="F40" s="1004"/>
      <c r="G40" s="989"/>
      <c r="H40" s="989"/>
      <c r="I40" s="1004"/>
      <c r="J40" s="989"/>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653</v>
      </c>
      <c r="S1" s="137" t="str">
        <f>Naslovnica!A20</f>
        <v>Rujan 2023.</v>
      </c>
    </row>
    <row r="2" spans="1:20" ht="12.75" customHeight="1">
      <c r="A2" s="552" t="s">
        <v>923</v>
      </c>
      <c r="S2" s="529" t="str">
        <f>Naslovnica!A24</f>
        <v>September 2023</v>
      </c>
    </row>
    <row r="3" spans="1:20" ht="12.75" customHeight="1"/>
    <row r="4" spans="1:20" ht="12.75" customHeight="1">
      <c r="P4" s="69"/>
      <c r="Q4" s="69"/>
      <c r="R4" s="69"/>
      <c r="S4" s="13" t="s">
        <v>1486</v>
      </c>
    </row>
    <row r="5" spans="1:20" ht="33" customHeight="1">
      <c r="A5" s="1171" t="s">
        <v>541</v>
      </c>
      <c r="B5" s="1139" t="s">
        <v>53</v>
      </c>
      <c r="C5" s="1139"/>
      <c r="D5" s="1139" t="s">
        <v>54</v>
      </c>
      <c r="E5" s="1172"/>
      <c r="F5" s="1139" t="s">
        <v>55</v>
      </c>
      <c r="G5" s="1139"/>
      <c r="H5" s="1173" t="s">
        <v>217</v>
      </c>
      <c r="I5" s="1174"/>
      <c r="J5" s="1173" t="s">
        <v>218</v>
      </c>
      <c r="K5" s="1174"/>
      <c r="L5" s="1139" t="s">
        <v>56</v>
      </c>
      <c r="M5" s="1139"/>
      <c r="N5" s="1139" t="s">
        <v>57</v>
      </c>
      <c r="O5" s="1139"/>
      <c r="P5" s="1139" t="s">
        <v>58</v>
      </c>
      <c r="Q5" s="1139"/>
      <c r="R5" s="1139" t="s">
        <v>421</v>
      </c>
      <c r="S5" s="1139"/>
    </row>
    <row r="6" spans="1:20">
      <c r="A6" s="1171"/>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row>
    <row r="7" spans="1:20">
      <c r="A7" s="1171"/>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row>
    <row r="8" spans="1:20" ht="18">
      <c r="A8" s="361" t="s">
        <v>422</v>
      </c>
      <c r="B8" s="379">
        <v>1555.9146699999999</v>
      </c>
      <c r="C8" s="380">
        <v>1.1669214413625242E-2</v>
      </c>
      <c r="D8" s="379">
        <v>5030.3143200000004</v>
      </c>
      <c r="E8" s="380">
        <v>1.5226667135947239E-2</v>
      </c>
      <c r="F8" s="379">
        <v>2563.0244300000004</v>
      </c>
      <c r="G8" s="380">
        <v>3.9051363263575924E-2</v>
      </c>
      <c r="H8" s="379">
        <v>170.36447000000001</v>
      </c>
      <c r="I8" s="380">
        <v>2.0171938840769271E-2</v>
      </c>
      <c r="J8" s="379">
        <v>293.77936999999997</v>
      </c>
      <c r="K8" s="380">
        <v>6.6601461569465295E-2</v>
      </c>
      <c r="L8" s="379">
        <v>2969.5957699999999</v>
      </c>
      <c r="M8" s="380">
        <v>4.4099723501408575E-2</v>
      </c>
      <c r="N8" s="379">
        <v>1963.1000900000001</v>
      </c>
      <c r="O8" s="380">
        <v>3.2638719889320433E-2</v>
      </c>
      <c r="P8" s="379">
        <v>5824.2860499999997</v>
      </c>
      <c r="Q8" s="380">
        <v>1.9811385316077474E-2</v>
      </c>
      <c r="R8" s="379">
        <v>20370.37917</v>
      </c>
      <c r="S8" s="380">
        <v>2.1138614327927161E-2</v>
      </c>
      <c r="T8" s="52"/>
    </row>
    <row r="9" spans="1:20" ht="18">
      <c r="A9" s="361" t="s">
        <v>423</v>
      </c>
      <c r="B9" s="379">
        <v>0</v>
      </c>
      <c r="C9" s="380">
        <v>0</v>
      </c>
      <c r="D9" s="379">
        <v>28.953580000000002</v>
      </c>
      <c r="E9" s="380">
        <v>8.7641943824699056E-5</v>
      </c>
      <c r="F9" s="379">
        <v>10.99732</v>
      </c>
      <c r="G9" s="380">
        <v>1.6755998624866356E-4</v>
      </c>
      <c r="H9" s="379">
        <v>7.7662800000000001</v>
      </c>
      <c r="I9" s="380">
        <v>9.195633642407338E-4</v>
      </c>
      <c r="J9" s="379">
        <v>8.2239999999999994E-2</v>
      </c>
      <c r="K9" s="380">
        <v>1.8644277845217062E-5</v>
      </c>
      <c r="L9" s="379">
        <v>427.00614000000002</v>
      </c>
      <c r="M9" s="380">
        <v>6.3412175143971738E-3</v>
      </c>
      <c r="N9" s="379">
        <v>0.69025000000000003</v>
      </c>
      <c r="O9" s="380">
        <v>1.1476173078675488E-5</v>
      </c>
      <c r="P9" s="379">
        <v>388.02934999999997</v>
      </c>
      <c r="Q9" s="380">
        <v>1.3198869184656696E-3</v>
      </c>
      <c r="R9" s="379">
        <v>863.52515999999991</v>
      </c>
      <c r="S9" s="380">
        <v>8.9609158314462494E-4</v>
      </c>
      <c r="T9" s="52"/>
    </row>
    <row r="10" spans="1:20" ht="18">
      <c r="A10" s="361" t="s">
        <v>424</v>
      </c>
      <c r="B10" s="379">
        <v>132131.33366999999</v>
      </c>
      <c r="C10" s="380">
        <v>0.99097263692069326</v>
      </c>
      <c r="D10" s="379">
        <v>325986.84232999996</v>
      </c>
      <c r="E10" s="380">
        <v>0.98675605997865834</v>
      </c>
      <c r="F10" s="379">
        <v>65142.66302</v>
      </c>
      <c r="G10" s="380">
        <v>0.99254215752860919</v>
      </c>
      <c r="H10" s="379">
        <v>8283.737360000001</v>
      </c>
      <c r="I10" s="380">
        <v>0.98083270178879145</v>
      </c>
      <c r="J10" s="379">
        <v>4376.0248099999999</v>
      </c>
      <c r="K10" s="380">
        <v>0.99206982508758756</v>
      </c>
      <c r="L10" s="379">
        <v>64088.091999999997</v>
      </c>
      <c r="M10" s="380">
        <v>0.95173463185962004</v>
      </c>
      <c r="N10" s="379">
        <v>58299.52678</v>
      </c>
      <c r="O10" s="380">
        <v>0.96929440019146196</v>
      </c>
      <c r="P10" s="379">
        <v>289746.77413999999</v>
      </c>
      <c r="Q10" s="380">
        <v>0.98557744885796128</v>
      </c>
      <c r="R10" s="379">
        <v>948054.99410999985</v>
      </c>
      <c r="S10" s="380">
        <v>0.98380932013630962</v>
      </c>
      <c r="T10" s="52"/>
    </row>
    <row r="11" spans="1:20" ht="18.75">
      <c r="A11" s="361" t="s">
        <v>425</v>
      </c>
      <c r="B11" s="381">
        <v>119785.88795999999</v>
      </c>
      <c r="C11" s="382">
        <v>0.89838294945296093</v>
      </c>
      <c r="D11" s="381">
        <v>261612.50477999999</v>
      </c>
      <c r="E11" s="382">
        <v>0.79189614713508905</v>
      </c>
      <c r="F11" s="381">
        <v>26276.156660000001</v>
      </c>
      <c r="G11" s="382">
        <v>0.40035503637407382</v>
      </c>
      <c r="H11" s="381">
        <v>2063.6832199999999</v>
      </c>
      <c r="I11" s="382">
        <v>0.24434960940248746</v>
      </c>
      <c r="J11" s="381">
        <v>2461.9089199999999</v>
      </c>
      <c r="K11" s="382">
        <v>0.55812881729205088</v>
      </c>
      <c r="L11" s="381">
        <v>36376.85729</v>
      </c>
      <c r="M11" s="382">
        <v>0.54021135285332089</v>
      </c>
      <c r="N11" s="381">
        <v>44512.91257</v>
      </c>
      <c r="O11" s="382">
        <v>0.74007662280227415</v>
      </c>
      <c r="P11" s="381">
        <v>159009.72219999999</v>
      </c>
      <c r="Q11" s="382">
        <v>0.54087365360543005</v>
      </c>
      <c r="R11" s="381">
        <v>652099.63359999994</v>
      </c>
      <c r="S11" s="382">
        <v>0.67669249271283982</v>
      </c>
    </row>
    <row r="12" spans="1:20" ht="19.5">
      <c r="A12" s="368" t="s">
        <v>426</v>
      </c>
      <c r="B12" s="381">
        <v>8447.9715399999986</v>
      </c>
      <c r="C12" s="382">
        <v>6.3358995940608884E-2</v>
      </c>
      <c r="D12" s="381">
        <v>81284.23762</v>
      </c>
      <c r="E12" s="382">
        <v>0.2460458633207199</v>
      </c>
      <c r="F12" s="381">
        <v>7788.9913799999995</v>
      </c>
      <c r="G12" s="382">
        <v>0.11867648559137671</v>
      </c>
      <c r="H12" s="381">
        <v>1239.77325</v>
      </c>
      <c r="I12" s="382">
        <v>0.14679486970153899</v>
      </c>
      <c r="J12" s="381">
        <v>25.170750000000002</v>
      </c>
      <c r="K12" s="382">
        <v>5.7063528279729745E-3</v>
      </c>
      <c r="L12" s="381">
        <v>16288.30838</v>
      </c>
      <c r="M12" s="382">
        <v>0.24188810582245554</v>
      </c>
      <c r="N12" s="381">
        <v>0</v>
      </c>
      <c r="O12" s="382">
        <v>0</v>
      </c>
      <c r="P12" s="381">
        <v>57589.962149999999</v>
      </c>
      <c r="Q12" s="382">
        <v>0.19589301086816771</v>
      </c>
      <c r="R12" s="381">
        <v>172664.41506999999</v>
      </c>
      <c r="S12" s="382">
        <v>0.17917616789859017</v>
      </c>
    </row>
    <row r="13" spans="1:20" ht="19.5">
      <c r="A13" s="368" t="s">
        <v>427</v>
      </c>
      <c r="B13" s="381">
        <v>107696.16613</v>
      </c>
      <c r="C13" s="988">
        <v>0.80771116715312841</v>
      </c>
      <c r="D13" s="381">
        <v>177467.95365000001</v>
      </c>
      <c r="E13" s="382">
        <v>0.53719216844609874</v>
      </c>
      <c r="F13" s="381">
        <v>13606.9751</v>
      </c>
      <c r="G13" s="382">
        <v>0.2073218348326599</v>
      </c>
      <c r="H13" s="381">
        <v>354.95501999999999</v>
      </c>
      <c r="I13" s="382">
        <v>4.2028311153517114E-2</v>
      </c>
      <c r="J13" s="381">
        <v>1893.21749</v>
      </c>
      <c r="K13" s="382">
        <v>0.42920322112091991</v>
      </c>
      <c r="L13" s="381">
        <v>15542.74252</v>
      </c>
      <c r="M13" s="382">
        <v>0.23081614491442598</v>
      </c>
      <c r="N13" s="381">
        <v>38762.610630000003</v>
      </c>
      <c r="O13" s="382">
        <v>0.64447146478983897</v>
      </c>
      <c r="P13" s="381">
        <v>87073.929189999995</v>
      </c>
      <c r="Q13" s="382">
        <v>0.29618311109014567</v>
      </c>
      <c r="R13" s="381">
        <v>442398.54973000003</v>
      </c>
      <c r="S13" s="382">
        <v>0.45908287930885749</v>
      </c>
    </row>
    <row r="14" spans="1:20" ht="19.5">
      <c r="A14" s="368" t="s">
        <v>428</v>
      </c>
      <c r="B14" s="381">
        <v>0</v>
      </c>
      <c r="C14" s="382">
        <v>0</v>
      </c>
      <c r="D14" s="381">
        <v>0</v>
      </c>
      <c r="E14" s="382">
        <v>0</v>
      </c>
      <c r="F14" s="381">
        <v>0</v>
      </c>
      <c r="G14" s="382">
        <v>0</v>
      </c>
      <c r="H14" s="381">
        <v>51.096059999999994</v>
      </c>
      <c r="I14" s="382">
        <v>6.0500091205887997E-3</v>
      </c>
      <c r="J14" s="381">
        <v>69.73008999999999</v>
      </c>
      <c r="K14" s="382">
        <v>1.5808209777869547E-2</v>
      </c>
      <c r="L14" s="381">
        <v>0</v>
      </c>
      <c r="M14" s="382">
        <v>0</v>
      </c>
      <c r="N14" s="381">
        <v>0</v>
      </c>
      <c r="O14" s="382">
        <v>0</v>
      </c>
      <c r="P14" s="381">
        <v>0</v>
      </c>
      <c r="Q14" s="382">
        <v>0</v>
      </c>
      <c r="R14" s="381">
        <v>120.82614999999998</v>
      </c>
      <c r="S14" s="382">
        <v>1.25382908401615E-4</v>
      </c>
    </row>
    <row r="15" spans="1:20" ht="19.5">
      <c r="A15" s="368" t="s">
        <v>429</v>
      </c>
      <c r="B15" s="381">
        <v>2199.2419</v>
      </c>
      <c r="C15" s="382">
        <v>1.6494108432391453E-2</v>
      </c>
      <c r="D15" s="381">
        <v>1667.1363799999999</v>
      </c>
      <c r="E15" s="382">
        <v>5.0463905660050367E-3</v>
      </c>
      <c r="F15" s="381">
        <v>3847.7949399999998</v>
      </c>
      <c r="G15" s="382">
        <v>5.862668970568076E-2</v>
      </c>
      <c r="H15" s="381">
        <v>281.06291999999996</v>
      </c>
      <c r="I15" s="382">
        <v>3.3279145778741456E-2</v>
      </c>
      <c r="J15" s="381">
        <v>473.79059000000001</v>
      </c>
      <c r="K15" s="382">
        <v>0.10741103356528843</v>
      </c>
      <c r="L15" s="381">
        <v>1684.4279799999999</v>
      </c>
      <c r="M15" s="382">
        <v>2.5014451100203505E-2</v>
      </c>
      <c r="N15" s="381">
        <v>4549.0690599999998</v>
      </c>
      <c r="O15" s="382">
        <v>7.5633326880706411E-2</v>
      </c>
      <c r="P15" s="381">
        <v>2250.6640699999998</v>
      </c>
      <c r="Q15" s="382">
        <v>7.655663325090491E-3</v>
      </c>
      <c r="R15" s="381">
        <v>16953.187839999999</v>
      </c>
      <c r="S15" s="382">
        <v>1.7592549278927561E-2</v>
      </c>
    </row>
    <row r="16" spans="1:20" ht="19.5" customHeight="1">
      <c r="A16" s="369" t="s">
        <v>430</v>
      </c>
      <c r="B16" s="381">
        <v>0</v>
      </c>
      <c r="C16" s="382">
        <v>0</v>
      </c>
      <c r="D16" s="381">
        <v>0</v>
      </c>
      <c r="E16" s="382">
        <v>0</v>
      </c>
      <c r="F16" s="381">
        <v>0</v>
      </c>
      <c r="G16" s="382">
        <v>0</v>
      </c>
      <c r="H16" s="381">
        <v>0</v>
      </c>
      <c r="I16" s="382">
        <v>0</v>
      </c>
      <c r="J16" s="381">
        <v>0</v>
      </c>
      <c r="K16" s="382">
        <v>0</v>
      </c>
      <c r="L16" s="381">
        <v>524.12779999999998</v>
      </c>
      <c r="M16" s="382">
        <v>7.7835142725171565E-3</v>
      </c>
      <c r="N16" s="381">
        <v>0</v>
      </c>
      <c r="O16" s="382">
        <v>0</v>
      </c>
      <c r="P16" s="381">
        <v>0</v>
      </c>
      <c r="Q16" s="382">
        <v>0</v>
      </c>
      <c r="R16" s="381">
        <v>524.12779999999998</v>
      </c>
      <c r="S16" s="382">
        <v>5.438944130731633E-4</v>
      </c>
    </row>
    <row r="17" spans="1:19" ht="18.75" customHeight="1">
      <c r="A17" s="369" t="s">
        <v>431</v>
      </c>
      <c r="B17" s="381">
        <v>621.66690000000006</v>
      </c>
      <c r="C17" s="382">
        <v>4.6624435708635123E-3</v>
      </c>
      <c r="D17" s="381">
        <v>1193.1771299999998</v>
      </c>
      <c r="E17" s="382">
        <v>3.6117248022654062E-3</v>
      </c>
      <c r="F17" s="381">
        <v>1032.3952400000001</v>
      </c>
      <c r="G17" s="382">
        <v>1.5730026244356418E-2</v>
      </c>
      <c r="H17" s="381">
        <v>136.79597000000001</v>
      </c>
      <c r="I17" s="382">
        <v>1.6197273648101085E-2</v>
      </c>
      <c r="J17" s="381">
        <v>0</v>
      </c>
      <c r="K17" s="382">
        <v>0</v>
      </c>
      <c r="L17" s="381">
        <v>335.19582000000003</v>
      </c>
      <c r="M17" s="382">
        <v>4.9777963486349929E-3</v>
      </c>
      <c r="N17" s="381">
        <v>0</v>
      </c>
      <c r="O17" s="382">
        <v>0</v>
      </c>
      <c r="P17" s="381">
        <v>0</v>
      </c>
      <c r="Q17" s="382">
        <v>0</v>
      </c>
      <c r="R17" s="381">
        <v>3319.2310600000001</v>
      </c>
      <c r="S17" s="382">
        <v>3.4444103694421736E-3</v>
      </c>
    </row>
    <row r="18" spans="1:19" ht="19.5">
      <c r="A18" s="370" t="s">
        <v>432</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433</v>
      </c>
      <c r="B19" s="381">
        <v>820.84149000000002</v>
      </c>
      <c r="C19" s="382">
        <v>6.1562343559686478E-3</v>
      </c>
      <c r="D19" s="381">
        <v>0</v>
      </c>
      <c r="E19" s="382">
        <v>0</v>
      </c>
      <c r="F19" s="381">
        <v>0</v>
      </c>
      <c r="G19" s="382">
        <v>0</v>
      </c>
      <c r="H19" s="381">
        <v>0</v>
      </c>
      <c r="I19" s="382">
        <v>0</v>
      </c>
      <c r="J19" s="381">
        <v>0</v>
      </c>
      <c r="K19" s="382">
        <v>0</v>
      </c>
      <c r="L19" s="381">
        <v>2002.0547900000001</v>
      </c>
      <c r="M19" s="382">
        <v>2.973134039508368E-2</v>
      </c>
      <c r="N19" s="381">
        <v>1201.2328799999998</v>
      </c>
      <c r="O19" s="382">
        <v>1.9971831131728825E-2</v>
      </c>
      <c r="P19" s="381">
        <v>12095.166789999999</v>
      </c>
      <c r="Q19" s="382">
        <v>4.1141868322026168E-2</v>
      </c>
      <c r="R19" s="381">
        <v>16119.29595</v>
      </c>
      <c r="S19" s="382">
        <v>1.6727208535547756E-2</v>
      </c>
    </row>
    <row r="20" spans="1:19" ht="19.5">
      <c r="A20" s="368" t="s">
        <v>434</v>
      </c>
      <c r="B20" s="381">
        <v>12345.445710000002</v>
      </c>
      <c r="C20" s="382">
        <v>9.2589687467732371E-2</v>
      </c>
      <c r="D20" s="381">
        <v>64374.337549999997</v>
      </c>
      <c r="E20" s="382">
        <v>0.19485991284356941</v>
      </c>
      <c r="F20" s="381">
        <v>38866.506359999999</v>
      </c>
      <c r="G20" s="382">
        <v>0.59218712115453531</v>
      </c>
      <c r="H20" s="381">
        <v>6220.0541399999993</v>
      </c>
      <c r="I20" s="382">
        <v>0.73648309238630372</v>
      </c>
      <c r="J20" s="381">
        <v>1914.1158899999998</v>
      </c>
      <c r="K20" s="382">
        <v>0.43394100779553668</v>
      </c>
      <c r="L20" s="381">
        <v>27711.234710000001</v>
      </c>
      <c r="M20" s="382">
        <v>0.41152327900629931</v>
      </c>
      <c r="N20" s="381">
        <v>13786.614210000002</v>
      </c>
      <c r="O20" s="382">
        <v>0.22921777738918789</v>
      </c>
      <c r="P20" s="381">
        <v>130737.05194</v>
      </c>
      <c r="Q20" s="382">
        <v>0.44470379525253129</v>
      </c>
      <c r="R20" s="381">
        <v>295955.36051000003</v>
      </c>
      <c r="S20" s="382">
        <v>0.30711682742346985</v>
      </c>
    </row>
    <row r="21" spans="1:19" ht="19.5">
      <c r="A21" s="368" t="s">
        <v>435</v>
      </c>
      <c r="B21" s="381">
        <v>461.56259999999997</v>
      </c>
      <c r="C21" s="382">
        <v>3.4616763043376548E-3</v>
      </c>
      <c r="D21" s="381">
        <v>22515.527469999997</v>
      </c>
      <c r="E21" s="382">
        <v>6.8154079520018188E-2</v>
      </c>
      <c r="F21" s="381">
        <v>6144.1522100000002</v>
      </c>
      <c r="G21" s="382">
        <v>9.3614995273147983E-2</v>
      </c>
      <c r="H21" s="381">
        <v>1238.6666299999999</v>
      </c>
      <c r="I21" s="382">
        <v>0.14666384079064007</v>
      </c>
      <c r="J21" s="381">
        <v>21.9</v>
      </c>
      <c r="K21" s="382">
        <v>4.9648551168561973E-3</v>
      </c>
      <c r="L21" s="381">
        <v>9834.3772899999985</v>
      </c>
      <c r="M21" s="382">
        <v>0.14604456393656964</v>
      </c>
      <c r="N21" s="381">
        <v>0</v>
      </c>
      <c r="O21" s="382">
        <v>0</v>
      </c>
      <c r="P21" s="381">
        <v>33629.755130000005</v>
      </c>
      <c r="Q21" s="382">
        <v>0.11439205273335831</v>
      </c>
      <c r="R21" s="381">
        <v>73845.941330000001</v>
      </c>
      <c r="S21" s="382">
        <v>7.6630918866573389E-2</v>
      </c>
    </row>
    <row r="22" spans="1:19" ht="19.5">
      <c r="A22" s="368" t="s">
        <v>436</v>
      </c>
      <c r="B22" s="381">
        <v>4283.0787099999998</v>
      </c>
      <c r="C22" s="382">
        <v>3.2122689490049865E-2</v>
      </c>
      <c r="D22" s="381">
        <v>4341.7134699999997</v>
      </c>
      <c r="E22" s="382">
        <v>1.3142285273209018E-2</v>
      </c>
      <c r="F22" s="381">
        <v>11459.29902</v>
      </c>
      <c r="G22" s="382">
        <v>0.17459890102411532</v>
      </c>
      <c r="H22" s="381">
        <v>1453.6833200000001</v>
      </c>
      <c r="I22" s="382">
        <v>0.17212280838185581</v>
      </c>
      <c r="J22" s="381">
        <v>615.64688000000001</v>
      </c>
      <c r="K22" s="382">
        <v>0.13957066494723988</v>
      </c>
      <c r="L22" s="381">
        <v>4357.3259400000006</v>
      </c>
      <c r="M22" s="382">
        <v>6.4708089599519888E-2</v>
      </c>
      <c r="N22" s="381">
        <v>5812.7309699999996</v>
      </c>
      <c r="O22" s="382">
        <v>9.6643109991303516E-2</v>
      </c>
      <c r="P22" s="381">
        <v>33705.592520000006</v>
      </c>
      <c r="Q22" s="382">
        <v>0.11465001460915863</v>
      </c>
      <c r="R22" s="381">
        <v>66029.070830000011</v>
      </c>
      <c r="S22" s="382">
        <v>6.8519248024716845E-2</v>
      </c>
    </row>
    <row r="23" spans="1:19" ht="19.5">
      <c r="A23" s="368" t="s">
        <v>428</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437</v>
      </c>
      <c r="B24" s="381">
        <v>0</v>
      </c>
      <c r="C24" s="382">
        <v>0</v>
      </c>
      <c r="D24" s="381">
        <v>0</v>
      </c>
      <c r="E24" s="382">
        <v>0</v>
      </c>
      <c r="F24" s="381">
        <v>0</v>
      </c>
      <c r="G24" s="382">
        <v>0</v>
      </c>
      <c r="H24" s="381">
        <v>0</v>
      </c>
      <c r="I24" s="382">
        <v>0</v>
      </c>
      <c r="J24" s="381">
        <v>0</v>
      </c>
      <c r="K24" s="382">
        <v>0</v>
      </c>
      <c r="L24" s="381">
        <v>3561.1173900000003</v>
      </c>
      <c r="M24" s="382">
        <v>5.2884063831710605E-2</v>
      </c>
      <c r="N24" s="381">
        <v>6158.4896200000003</v>
      </c>
      <c r="O24" s="382">
        <v>0.10239173166584055</v>
      </c>
      <c r="P24" s="381">
        <v>0</v>
      </c>
      <c r="Q24" s="382">
        <v>0</v>
      </c>
      <c r="R24" s="381">
        <v>9719.6070099999997</v>
      </c>
      <c r="S24" s="382">
        <v>1.0086165912217886E-2</v>
      </c>
    </row>
    <row r="25" spans="1:19" ht="19.5">
      <c r="A25" s="369" t="s">
        <v>430</v>
      </c>
      <c r="B25" s="381">
        <v>0</v>
      </c>
      <c r="C25" s="382">
        <v>0</v>
      </c>
      <c r="D25" s="381">
        <v>4212.2352499999997</v>
      </c>
      <c r="E25" s="382">
        <v>1.2750357128787429E-2</v>
      </c>
      <c r="F25" s="381">
        <v>1194.3596499999999</v>
      </c>
      <c r="G25" s="382">
        <v>1.8197786963547354E-2</v>
      </c>
      <c r="H25" s="381">
        <v>193.80635000000001</v>
      </c>
      <c r="I25" s="382">
        <v>2.2947565529084342E-2</v>
      </c>
      <c r="J25" s="381">
        <v>0</v>
      </c>
      <c r="K25" s="382">
        <v>0</v>
      </c>
      <c r="L25" s="381">
        <v>790.95677999999998</v>
      </c>
      <c r="M25" s="382">
        <v>1.1746034814551361E-2</v>
      </c>
      <c r="N25" s="381">
        <v>0</v>
      </c>
      <c r="O25" s="382">
        <v>0</v>
      </c>
      <c r="P25" s="381">
        <v>0</v>
      </c>
      <c r="Q25" s="382">
        <v>0</v>
      </c>
      <c r="R25" s="381">
        <v>6391.3580299999994</v>
      </c>
      <c r="S25" s="382">
        <v>6.6323975268384903E-3</v>
      </c>
    </row>
    <row r="26" spans="1:19" ht="19.5">
      <c r="A26" s="369" t="s">
        <v>438</v>
      </c>
      <c r="B26" s="381">
        <v>2431.6403999999998</v>
      </c>
      <c r="C26" s="382">
        <v>1.8237075433213474E-2</v>
      </c>
      <c r="D26" s="381">
        <v>24060.01036</v>
      </c>
      <c r="E26" s="382">
        <v>7.2829200271358405E-2</v>
      </c>
      <c r="F26" s="381">
        <v>5570.6418800000001</v>
      </c>
      <c r="G26" s="382">
        <v>8.4876740588527871E-2</v>
      </c>
      <c r="H26" s="381">
        <v>1025.6551400000001</v>
      </c>
      <c r="I26" s="382">
        <v>0.12144229812589823</v>
      </c>
      <c r="J26" s="381">
        <v>83.776820000000001</v>
      </c>
      <c r="K26" s="382">
        <v>1.8992683719221033E-2</v>
      </c>
      <c r="L26" s="381">
        <v>9167.4573099999998</v>
      </c>
      <c r="M26" s="382">
        <v>0.13614052682394778</v>
      </c>
      <c r="N26" s="381">
        <v>1815.3936200000001</v>
      </c>
      <c r="O26" s="382">
        <v>3.0182935732043809E-2</v>
      </c>
      <c r="P26" s="381">
        <v>55629.62429</v>
      </c>
      <c r="Q26" s="382">
        <v>0.18922489595060546</v>
      </c>
      <c r="R26" s="381">
        <v>99784.199820000009</v>
      </c>
      <c r="S26" s="382">
        <v>0.10354739587381961</v>
      </c>
    </row>
    <row r="27" spans="1:19" ht="19.5">
      <c r="A27" s="370" t="s">
        <v>432</v>
      </c>
      <c r="B27" s="381">
        <v>5169.1639999999998</v>
      </c>
      <c r="C27" s="382">
        <v>3.8768246240131352E-2</v>
      </c>
      <c r="D27" s="381">
        <v>9244.8510000000006</v>
      </c>
      <c r="E27" s="382">
        <v>2.798399065019638E-2</v>
      </c>
      <c r="F27" s="381">
        <v>14498.053599999999</v>
      </c>
      <c r="G27" s="382">
        <v>0.22089869730519682</v>
      </c>
      <c r="H27" s="381">
        <v>2308.2427000000002</v>
      </c>
      <c r="I27" s="382">
        <v>0.27330657955882542</v>
      </c>
      <c r="J27" s="381">
        <v>1192.7921899999999</v>
      </c>
      <c r="K27" s="382">
        <v>0.27041280401221957</v>
      </c>
      <c r="L27" s="381">
        <v>0</v>
      </c>
      <c r="M27" s="382">
        <v>0</v>
      </c>
      <c r="N27" s="381">
        <v>0</v>
      </c>
      <c r="O27" s="382">
        <v>0</v>
      </c>
      <c r="P27" s="381">
        <v>7772.08</v>
      </c>
      <c r="Q27" s="382">
        <v>2.64368319594089E-2</v>
      </c>
      <c r="R27" s="381">
        <v>40185.183489999996</v>
      </c>
      <c r="S27" s="382">
        <v>4.170070121930361E-2</v>
      </c>
    </row>
    <row r="28" spans="1:19" ht="19.5" customHeight="1">
      <c r="A28" s="368" t="s">
        <v>433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439</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440</v>
      </c>
      <c r="B30" s="379">
        <v>133687.24833999999</v>
      </c>
      <c r="C30" s="380">
        <v>1.0026418513343185</v>
      </c>
      <c r="D30" s="379">
        <v>331046.11022999999</v>
      </c>
      <c r="E30" s="380">
        <v>1.0020703690584303</v>
      </c>
      <c r="F30" s="379">
        <v>67716.684769999993</v>
      </c>
      <c r="G30" s="380">
        <v>1.0317610807784336</v>
      </c>
      <c r="H30" s="379">
        <v>8461.8681099999994</v>
      </c>
      <c r="I30" s="380">
        <v>1.0019242039938012</v>
      </c>
      <c r="J30" s="379">
        <v>4669.8864199999998</v>
      </c>
      <c r="K30" s="380">
        <v>1.058689930934898</v>
      </c>
      <c r="L30" s="379">
        <v>67484.693910000002</v>
      </c>
      <c r="M30" s="380">
        <v>1.0021755728754258</v>
      </c>
      <c r="N30" s="379">
        <v>60263.31712</v>
      </c>
      <c r="O30" s="380">
        <v>1.0019445962538611</v>
      </c>
      <c r="P30" s="379">
        <v>295959.08954000002</v>
      </c>
      <c r="Q30" s="380">
        <v>1.0067087210925045</v>
      </c>
      <c r="R30" s="379">
        <v>969288.89844000014</v>
      </c>
      <c r="S30" s="380">
        <v>1.0058440260473818</v>
      </c>
    </row>
    <row r="31" spans="1:19" ht="19.5">
      <c r="A31" s="368" t="s">
        <v>441</v>
      </c>
      <c r="B31" s="381">
        <v>352.25124</v>
      </c>
      <c r="C31" s="382">
        <v>2.6418513343185873E-3</v>
      </c>
      <c r="D31" s="381">
        <v>683.97155000000009</v>
      </c>
      <c r="E31" s="382">
        <v>2.0703690584305064E-3</v>
      </c>
      <c r="F31" s="381">
        <v>2084.5476100000001</v>
      </c>
      <c r="G31" s="382">
        <v>3.1761080778433697E-2</v>
      </c>
      <c r="H31" s="381">
        <v>16.251090000000001</v>
      </c>
      <c r="I31" s="382">
        <v>1.9242039938012726E-3</v>
      </c>
      <c r="J31" s="381">
        <v>258.88157000000001</v>
      </c>
      <c r="K31" s="382">
        <v>5.8689930934897987E-2</v>
      </c>
      <c r="L31" s="381">
        <v>146.49914999999999</v>
      </c>
      <c r="M31" s="382">
        <v>2.1755728754258631E-3</v>
      </c>
      <c r="N31" s="381">
        <v>116.96038</v>
      </c>
      <c r="O31" s="382">
        <v>1.9445962538611444E-3</v>
      </c>
      <c r="P31" s="381">
        <v>1972.2755400000001</v>
      </c>
      <c r="Q31" s="382">
        <v>6.7087210925045092E-3</v>
      </c>
      <c r="R31" s="381">
        <v>5631.6381300000012</v>
      </c>
      <c r="S31" s="382">
        <v>5.8440260473815687E-3</v>
      </c>
    </row>
    <row r="32" spans="1:19" ht="22.5" customHeight="1">
      <c r="A32" s="910" t="s">
        <v>442</v>
      </c>
      <c r="B32" s="911">
        <v>133334.99710000001</v>
      </c>
      <c r="C32" s="912">
        <v>1</v>
      </c>
      <c r="D32" s="911">
        <v>330362.13868000003</v>
      </c>
      <c r="E32" s="912">
        <v>1</v>
      </c>
      <c r="F32" s="911">
        <v>65632.137159999998</v>
      </c>
      <c r="G32" s="912">
        <v>1</v>
      </c>
      <c r="H32" s="911">
        <v>8445.6170199999997</v>
      </c>
      <c r="I32" s="912">
        <v>1</v>
      </c>
      <c r="J32" s="911">
        <v>4411.0048499999994</v>
      </c>
      <c r="K32" s="912">
        <v>1</v>
      </c>
      <c r="L32" s="911">
        <v>67338.194759999998</v>
      </c>
      <c r="M32" s="912">
        <v>1</v>
      </c>
      <c r="N32" s="911">
        <v>60146.356740000003</v>
      </c>
      <c r="O32" s="912">
        <v>1</v>
      </c>
      <c r="P32" s="911">
        <v>293986.81400000001</v>
      </c>
      <c r="Q32" s="912">
        <v>1</v>
      </c>
      <c r="R32" s="911">
        <v>963657.26031000004</v>
      </c>
      <c r="S32" s="912">
        <v>1</v>
      </c>
    </row>
    <row r="33" spans="1:19" ht="19.5">
      <c r="A33" s="370" t="s">
        <v>443</v>
      </c>
      <c r="B33" s="381">
        <v>45.94162</v>
      </c>
      <c r="C33" s="382">
        <v>3.4455785052100172E-4</v>
      </c>
      <c r="D33" s="381">
        <v>77.482759999999999</v>
      </c>
      <c r="E33" s="382">
        <v>2.3453886183686572E-4</v>
      </c>
      <c r="F33" s="381">
        <v>0</v>
      </c>
      <c r="G33" s="382">
        <v>0</v>
      </c>
      <c r="H33" s="381">
        <v>0</v>
      </c>
      <c r="I33" s="382">
        <v>0</v>
      </c>
      <c r="J33" s="381">
        <v>0</v>
      </c>
      <c r="K33" s="382">
        <v>0</v>
      </c>
      <c r="L33" s="381">
        <v>198.96492000000001</v>
      </c>
      <c r="M33" s="382">
        <v>2.954711226060198E-3</v>
      </c>
      <c r="N33" s="381">
        <v>0</v>
      </c>
      <c r="O33" s="382">
        <v>0</v>
      </c>
      <c r="P33" s="381">
        <v>1182.0256499999998</v>
      </c>
      <c r="Q33" s="382">
        <v>4.0206757368376382E-3</v>
      </c>
      <c r="R33" s="381">
        <v>1504.4149499999999</v>
      </c>
      <c r="S33" s="382">
        <v>1.5611514715470963E-3</v>
      </c>
    </row>
    <row r="34" spans="1:19" ht="19.5">
      <c r="A34" s="370" t="s">
        <v>444</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542</v>
      </c>
    </row>
    <row r="36" spans="1:19" ht="12.75" customHeight="1"/>
    <row r="37" spans="1:19" ht="12.75" customHeight="1">
      <c r="A37" s="612" t="s">
        <v>81</v>
      </c>
    </row>
    <row r="38" spans="1:19" ht="12.75" customHeight="1">
      <c r="S38" s="24" t="s">
        <v>804</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08" t="s">
        <v>1034</v>
      </c>
      <c r="B1" s="989"/>
      <c r="C1" s="989"/>
      <c r="D1" s="989"/>
      <c r="E1" s="989"/>
      <c r="F1" s="989"/>
      <c r="G1" s="990" t="str">
        <f>Naslovnica!A20</f>
        <v>Rujan 2023.</v>
      </c>
      <c r="L1" s="137"/>
    </row>
    <row r="2" spans="1:12" ht="12.75" customHeight="1">
      <c r="A2" s="991" t="s">
        <v>1035</v>
      </c>
      <c r="B2" s="989"/>
      <c r="C2" s="989"/>
      <c r="D2" s="989"/>
      <c r="E2" s="989"/>
      <c r="F2" s="989"/>
      <c r="G2" s="992" t="str">
        <f>Naslovnica!A24</f>
        <v>September 2023</v>
      </c>
      <c r="L2" s="529"/>
    </row>
    <row r="3" spans="1:12" ht="12.75" customHeight="1">
      <c r="A3" s="989"/>
      <c r="B3" s="989"/>
      <c r="C3" s="989"/>
      <c r="D3" s="989"/>
      <c r="E3" s="989"/>
      <c r="F3" s="989"/>
      <c r="G3" s="989"/>
    </row>
    <row r="4" spans="1:12" s="63" customFormat="1" ht="14.45" customHeight="1">
      <c r="A4" s="1175" t="s">
        <v>1088</v>
      </c>
      <c r="B4" s="1176" t="s">
        <v>1090</v>
      </c>
      <c r="C4" s="1176"/>
      <c r="D4" s="1176"/>
      <c r="E4" s="1176"/>
      <c r="F4" s="1176"/>
      <c r="G4" s="1176"/>
      <c r="H4" s="893"/>
    </row>
    <row r="5" spans="1:12" s="63" customFormat="1" ht="22.15" customHeight="1">
      <c r="A5" s="1175"/>
      <c r="B5" s="1177" t="str">
        <f>G1</f>
        <v>Rujan 2023.</v>
      </c>
      <c r="C5" s="1177"/>
      <c r="D5" s="1178" t="s">
        <v>17</v>
      </c>
      <c r="E5" s="1178"/>
      <c r="F5" s="1175" t="s">
        <v>227</v>
      </c>
      <c r="G5" s="1175"/>
    </row>
    <row r="6" spans="1:12" s="63" customFormat="1">
      <c r="A6" s="1175"/>
      <c r="B6" s="1179" t="str">
        <f>G2</f>
        <v>September 2023</v>
      </c>
      <c r="C6" s="1180"/>
      <c r="D6" s="1183" t="s">
        <v>45</v>
      </c>
      <c r="E6" s="1183"/>
      <c r="F6" s="1183" t="s">
        <v>51</v>
      </c>
      <c r="G6" s="1183"/>
    </row>
    <row r="7" spans="1:12" s="63" customFormat="1">
      <c r="A7" s="1175"/>
      <c r="B7" s="1009" t="s">
        <v>27</v>
      </c>
      <c r="C7" s="1009" t="s">
        <v>28</v>
      </c>
      <c r="D7" s="1009" t="s">
        <v>1086</v>
      </c>
      <c r="E7" s="1009" t="s">
        <v>143</v>
      </c>
      <c r="F7" s="1009" t="s">
        <v>1086</v>
      </c>
      <c r="G7" s="1009" t="s">
        <v>143</v>
      </c>
    </row>
    <row r="8" spans="1:12" s="63" customFormat="1">
      <c r="A8" s="1175"/>
      <c r="B8" s="1009" t="s">
        <v>29</v>
      </c>
      <c r="C8" s="1009" t="s">
        <v>30</v>
      </c>
      <c r="D8" s="1010" t="s">
        <v>1087</v>
      </c>
      <c r="E8" s="1010" t="s">
        <v>144</v>
      </c>
      <c r="F8" s="1010" t="s">
        <v>1087</v>
      </c>
      <c r="G8" s="1010" t="s">
        <v>144</v>
      </c>
    </row>
    <row r="9" spans="1:12" s="63" customFormat="1">
      <c r="A9" s="1011" t="s">
        <v>1462</v>
      </c>
      <c r="B9" s="1012">
        <v>454</v>
      </c>
      <c r="C9" s="1013">
        <v>9.4685909735546837E-3</v>
      </c>
      <c r="D9" s="1012">
        <v>2</v>
      </c>
      <c r="E9" s="1013">
        <v>4.4247787610618428E-3</v>
      </c>
      <c r="F9" s="1012">
        <v>198</v>
      </c>
      <c r="G9" s="1013">
        <v>0.7734375</v>
      </c>
    </row>
    <row r="10" spans="1:12" s="63" customFormat="1">
      <c r="A10" s="1011" t="s">
        <v>855</v>
      </c>
      <c r="B10" s="1012">
        <v>589</v>
      </c>
      <c r="C10" s="1014">
        <v>1.2284141152915659E-2</v>
      </c>
      <c r="D10" s="1012">
        <v>0</v>
      </c>
      <c r="E10" s="1014">
        <v>0</v>
      </c>
      <c r="F10" s="1012">
        <v>5</v>
      </c>
      <c r="G10" s="1014">
        <v>8.5616438356164171E-3</v>
      </c>
    </row>
    <row r="11" spans="1:12" s="63" customFormat="1">
      <c r="A11" s="1011" t="s">
        <v>841</v>
      </c>
      <c r="B11" s="1012">
        <v>1574</v>
      </c>
      <c r="C11" s="1014">
        <v>3.282722949862351E-2</v>
      </c>
      <c r="D11" s="1012">
        <v>0</v>
      </c>
      <c r="E11" s="1014">
        <v>0</v>
      </c>
      <c r="F11" s="1012">
        <v>-7</v>
      </c>
      <c r="G11" s="1014">
        <v>-4.4275774826059155E-3</v>
      </c>
    </row>
    <row r="12" spans="1:12" s="63" customFormat="1">
      <c r="A12" s="1011" t="s">
        <v>182</v>
      </c>
      <c r="B12" s="1012">
        <v>307</v>
      </c>
      <c r="C12" s="1014">
        <v>6.402769667139401E-3</v>
      </c>
      <c r="D12" s="1012">
        <v>0</v>
      </c>
      <c r="E12" s="1014">
        <v>0</v>
      </c>
      <c r="F12" s="1012">
        <v>-7</v>
      </c>
      <c r="G12" s="1014">
        <v>-2.2292993630573243E-2</v>
      </c>
    </row>
    <row r="13" spans="1:12" s="63" customFormat="1">
      <c r="A13" s="1011" t="s">
        <v>857</v>
      </c>
      <c r="B13" s="1012">
        <v>899</v>
      </c>
      <c r="C13" s="1014">
        <v>1.8749478601818637E-2</v>
      </c>
      <c r="D13" s="1012">
        <v>2</v>
      </c>
      <c r="E13" s="1014">
        <v>2.2296544035673715E-3</v>
      </c>
      <c r="F13" s="1012">
        <v>20</v>
      </c>
      <c r="G13" s="1014">
        <v>2.2753128555176305E-2</v>
      </c>
    </row>
    <row r="14" spans="1:12" s="63" customFormat="1">
      <c r="A14" s="1011" t="s">
        <v>183</v>
      </c>
      <c r="B14" s="1012">
        <v>356</v>
      </c>
      <c r="C14" s="1014">
        <v>7.4247101026111619E-3</v>
      </c>
      <c r="D14" s="1012">
        <v>0</v>
      </c>
      <c r="E14" s="1014">
        <v>0</v>
      </c>
      <c r="F14" s="1012">
        <v>1</v>
      </c>
      <c r="G14" s="1014">
        <v>2.8169014084507005E-3</v>
      </c>
    </row>
    <row r="15" spans="1:12" s="63" customFormat="1">
      <c r="A15" s="1011" t="s">
        <v>184</v>
      </c>
      <c r="B15" s="1012">
        <v>3686</v>
      </c>
      <c r="C15" s="1014">
        <v>7.6874947860181869E-2</v>
      </c>
      <c r="D15" s="1012">
        <v>-7</v>
      </c>
      <c r="E15" s="1014">
        <v>-1.8954779312212455E-3</v>
      </c>
      <c r="F15" s="1012">
        <v>24</v>
      </c>
      <c r="G15" s="1014">
        <v>6.5537957400327862E-3</v>
      </c>
    </row>
    <row r="16" spans="1:12" s="63" customFormat="1">
      <c r="A16" s="1011" t="s">
        <v>185</v>
      </c>
      <c r="B16" s="1012">
        <v>1884</v>
      </c>
      <c r="C16" s="1014">
        <v>3.9292566947526489E-2</v>
      </c>
      <c r="D16" s="1012">
        <v>1</v>
      </c>
      <c r="E16" s="1014">
        <v>5.3106744556563612E-4</v>
      </c>
      <c r="F16" s="1012">
        <v>15</v>
      </c>
      <c r="G16" s="1014">
        <v>8.0256821829856051E-3</v>
      </c>
    </row>
    <row r="17" spans="1:12" s="63" customFormat="1">
      <c r="A17" s="1015" t="s">
        <v>186</v>
      </c>
      <c r="B17" s="1012">
        <v>4399</v>
      </c>
      <c r="C17" s="1014">
        <v>9.174522399265872E-2</v>
      </c>
      <c r="D17" s="1012">
        <v>-6</v>
      </c>
      <c r="E17" s="1014">
        <v>-1.3620885357548129E-3</v>
      </c>
      <c r="F17" s="1012">
        <v>-70</v>
      </c>
      <c r="G17" s="1014">
        <v>-1.5663459386887402E-2</v>
      </c>
    </row>
    <row r="18" spans="1:12" s="63" customFormat="1">
      <c r="A18" s="1011" t="s">
        <v>187</v>
      </c>
      <c r="B18" s="1012">
        <v>3959</v>
      </c>
      <c r="C18" s="1014">
        <v>8.2568616000667394E-2</v>
      </c>
      <c r="D18" s="1012">
        <v>2</v>
      </c>
      <c r="E18" s="1014">
        <v>5.0543340914832591E-4</v>
      </c>
      <c r="F18" s="1012">
        <v>83</v>
      </c>
      <c r="G18" s="1014">
        <v>2.1413828689370584E-2</v>
      </c>
    </row>
    <row r="19" spans="1:12" s="63" customFormat="1">
      <c r="A19" s="1011" t="s">
        <v>188</v>
      </c>
      <c r="B19" s="1012">
        <v>4406</v>
      </c>
      <c r="C19" s="1014">
        <v>9.1891215483440397E-2</v>
      </c>
      <c r="D19" s="1012">
        <v>19</v>
      </c>
      <c r="E19" s="1014">
        <v>4.3309778892182127E-3</v>
      </c>
      <c r="F19" s="1012">
        <v>50</v>
      </c>
      <c r="G19" s="1014">
        <v>1.1478420569329684E-2</v>
      </c>
    </row>
    <row r="20" spans="1:12" s="63" customFormat="1">
      <c r="A20" s="1011" t="s">
        <v>629</v>
      </c>
      <c r="B20" s="1012">
        <v>3196</v>
      </c>
      <c r="C20" s="1014">
        <v>6.6655543505464251E-2</v>
      </c>
      <c r="D20" s="1012">
        <v>6</v>
      </c>
      <c r="E20" s="1014">
        <v>1.8808777429466517E-3</v>
      </c>
      <c r="F20" s="1012">
        <v>107</v>
      </c>
      <c r="G20" s="1014">
        <v>3.4639041761087785E-2</v>
      </c>
    </row>
    <row r="21" spans="1:12" s="63" customFormat="1">
      <c r="A21" s="1011" t="s">
        <v>189</v>
      </c>
      <c r="B21" s="1012">
        <v>1013</v>
      </c>
      <c r="C21" s="1014">
        <v>2.1127054308834572E-2</v>
      </c>
      <c r="D21" s="1012">
        <v>3</v>
      </c>
      <c r="E21" s="1014">
        <v>2.9702970297029729E-3</v>
      </c>
      <c r="F21" s="1012">
        <v>10</v>
      </c>
      <c r="G21" s="1014">
        <v>9.9700897308074854E-3</v>
      </c>
    </row>
    <row r="22" spans="1:12" s="63" customFormat="1">
      <c r="A22" s="1011" t="s">
        <v>190</v>
      </c>
      <c r="B22" s="1012">
        <v>4029</v>
      </c>
      <c r="C22" s="1014">
        <v>8.4028530908484195E-2</v>
      </c>
      <c r="D22" s="1012">
        <v>-1</v>
      </c>
      <c r="E22" s="1014">
        <v>-2.4813895781639062E-4</v>
      </c>
      <c r="F22" s="1012">
        <v>-10</v>
      </c>
      <c r="G22" s="1014">
        <v>-2.4758603614756236E-3</v>
      </c>
    </row>
    <row r="23" spans="1:12" s="63" customFormat="1">
      <c r="A23" s="1011" t="s">
        <v>194</v>
      </c>
      <c r="B23" s="1012">
        <v>99</v>
      </c>
      <c r="C23" s="1014">
        <v>2.0647367981980478E-3</v>
      </c>
      <c r="D23" s="1012">
        <v>-1</v>
      </c>
      <c r="E23" s="1014">
        <v>-1.0000000000000009E-2</v>
      </c>
      <c r="F23" s="1012">
        <v>2</v>
      </c>
      <c r="G23" s="1014">
        <v>2.0618556701030855E-2</v>
      </c>
    </row>
    <row r="24" spans="1:12" s="63" customFormat="1">
      <c r="A24" s="1011" t="s">
        <v>226</v>
      </c>
      <c r="B24" s="1012">
        <v>247</v>
      </c>
      <c r="C24" s="1014">
        <v>5.1514140318678564E-3</v>
      </c>
      <c r="D24" s="1012">
        <v>0</v>
      </c>
      <c r="E24" s="1014">
        <v>0</v>
      </c>
      <c r="F24" s="1012">
        <v>0</v>
      </c>
      <c r="G24" s="1014">
        <v>0</v>
      </c>
    </row>
    <row r="25" spans="1:12" s="63" customFormat="1">
      <c r="A25" s="1011" t="s">
        <v>225</v>
      </c>
      <c r="B25" s="1012">
        <v>10055</v>
      </c>
      <c r="C25" s="1014">
        <v>0.20970634854425627</v>
      </c>
      <c r="D25" s="1012">
        <v>-27</v>
      </c>
      <c r="E25" s="1014">
        <v>-2.6780400714143671E-3</v>
      </c>
      <c r="F25" s="1012">
        <v>-344</v>
      </c>
      <c r="G25" s="1014">
        <v>-3.308010385614002E-2</v>
      </c>
    </row>
    <row r="26" spans="1:12" s="63" customFormat="1">
      <c r="A26" s="1015" t="s">
        <v>191</v>
      </c>
      <c r="B26" s="1012">
        <v>2242</v>
      </c>
      <c r="C26" s="1014">
        <v>4.6758988904646699E-2</v>
      </c>
      <c r="D26" s="1012">
        <v>5</v>
      </c>
      <c r="E26" s="1014">
        <v>2.2351363433168459E-3</v>
      </c>
      <c r="F26" s="1012">
        <v>10</v>
      </c>
      <c r="G26" s="1014">
        <v>4.4802867383513245E-3</v>
      </c>
    </row>
    <row r="27" spans="1:12" s="63" customFormat="1">
      <c r="A27" s="1015" t="s">
        <v>861</v>
      </c>
      <c r="B27" s="1012">
        <v>727</v>
      </c>
      <c r="C27" s="1014">
        <v>1.516225911404021E-2</v>
      </c>
      <c r="D27" s="1012">
        <v>-1</v>
      </c>
      <c r="E27" s="1014">
        <v>-1.3736263736263687E-3</v>
      </c>
      <c r="F27" s="1012">
        <v>-6</v>
      </c>
      <c r="G27" s="1014">
        <v>-8.1855388813096841E-3</v>
      </c>
    </row>
    <row r="28" spans="1:12" s="63" customFormat="1">
      <c r="A28" s="1011" t="s">
        <v>193</v>
      </c>
      <c r="B28" s="1012">
        <v>2785</v>
      </c>
      <c r="C28" s="1014">
        <v>5.8083757403854172E-2</v>
      </c>
      <c r="D28" s="1012">
        <v>-3</v>
      </c>
      <c r="E28" s="1014">
        <v>-1.0760401721664481E-3</v>
      </c>
      <c r="F28" s="1012">
        <v>74</v>
      </c>
      <c r="G28" s="1014">
        <v>2.7296200663961656E-2</v>
      </c>
    </row>
    <row r="29" spans="1:12" s="63" customFormat="1">
      <c r="A29" s="1011" t="s">
        <v>1500</v>
      </c>
      <c r="B29" s="1012">
        <v>1042</v>
      </c>
      <c r="C29" s="1014">
        <v>2.1731876199215818E-2</v>
      </c>
      <c r="D29" s="1012">
        <v>-4</v>
      </c>
      <c r="E29" s="1014">
        <v>-3.8240917782026429E-3</v>
      </c>
      <c r="F29" s="1012">
        <v>75</v>
      </c>
      <c r="G29" s="1014">
        <v>7.755946225439514E-2</v>
      </c>
    </row>
    <row r="30" spans="1:12" s="63" customFormat="1" ht="18" customHeight="1">
      <c r="A30" s="1016" t="s">
        <v>1033</v>
      </c>
      <c r="B30" s="1017">
        <v>47948</v>
      </c>
      <c r="C30" s="1018">
        <v>0.99053140902644521</v>
      </c>
      <c r="D30" s="1017">
        <v>-10</v>
      </c>
      <c r="E30" s="1018">
        <v>-2.0851578464486931E-4</v>
      </c>
      <c r="F30" s="1017">
        <v>230</v>
      </c>
      <c r="G30" s="1018">
        <v>4.8199840730960286E-3</v>
      </c>
    </row>
    <row r="31" spans="1:12">
      <c r="A31" s="1019" t="s">
        <v>539</v>
      </c>
      <c r="B31" s="989"/>
      <c r="C31" s="989"/>
      <c r="D31" s="989"/>
      <c r="E31" s="989"/>
      <c r="F31" s="989"/>
      <c r="G31" s="989"/>
      <c r="I31" s="901"/>
      <c r="J31" s="901"/>
      <c r="K31" s="901"/>
      <c r="L31" s="902"/>
    </row>
    <row r="32" spans="1:12">
      <c r="A32" s="1072" t="s">
        <v>1508</v>
      </c>
      <c r="B32" s="1021"/>
      <c r="C32" s="1022"/>
      <c r="D32" s="1023"/>
      <c r="E32" s="1024"/>
      <c r="F32" s="1024"/>
      <c r="G32" s="1024"/>
      <c r="I32" s="901"/>
      <c r="J32" s="901"/>
      <c r="K32" s="901"/>
      <c r="L32" s="902"/>
    </row>
    <row r="33" spans="1:8" ht="12.75" customHeight="1"/>
    <row r="34" spans="1:8">
      <c r="A34" s="1008" t="s">
        <v>1062</v>
      </c>
      <c r="B34" s="989"/>
      <c r="C34" s="989"/>
      <c r="D34" s="989"/>
      <c r="E34" s="989"/>
      <c r="F34" s="989"/>
      <c r="G34" s="989"/>
      <c r="H34" s="889"/>
    </row>
    <row r="35" spans="1:8">
      <c r="A35" s="991" t="s">
        <v>1063</v>
      </c>
      <c r="B35" s="989"/>
      <c r="C35" s="989"/>
      <c r="D35" s="989"/>
      <c r="E35" s="989"/>
      <c r="F35" s="989"/>
      <c r="G35" s="989"/>
      <c r="H35" s="890"/>
    </row>
    <row r="36" spans="1:8">
      <c r="A36" s="989"/>
      <c r="B36" s="989"/>
      <c r="C36" s="989"/>
      <c r="D36" s="1025"/>
      <c r="E36" s="1025" t="s">
        <v>43</v>
      </c>
      <c r="F36" s="989"/>
      <c r="G36" s="1026" t="s">
        <v>1576</v>
      </c>
      <c r="H36" s="309"/>
    </row>
    <row r="37" spans="1:8" ht="12.75" customHeight="1">
      <c r="A37" s="989"/>
      <c r="B37" s="989"/>
      <c r="C37" s="989"/>
      <c r="D37" s="1027"/>
      <c r="E37" s="1027" t="s">
        <v>44</v>
      </c>
      <c r="F37" s="1028"/>
      <c r="G37" s="992" t="s">
        <v>1577</v>
      </c>
      <c r="H37" s="310"/>
    </row>
    <row r="38" spans="1:8" ht="12.75" customHeight="1">
      <c r="A38" s="989"/>
      <c r="B38" s="989"/>
      <c r="C38" s="989"/>
      <c r="D38" s="1027"/>
      <c r="E38" s="1027"/>
      <c r="F38" s="1028"/>
      <c r="G38" s="992"/>
      <c r="H38" s="310"/>
    </row>
    <row r="39" spans="1:8" ht="23.45" customHeight="1">
      <c r="A39" s="1029"/>
      <c r="B39" s="1030"/>
      <c r="C39" s="1030" t="s">
        <v>1568</v>
      </c>
      <c r="D39" s="1030"/>
      <c r="E39" s="1184" t="s">
        <v>531</v>
      </c>
      <c r="F39" s="1184"/>
      <c r="G39" s="1184"/>
      <c r="H39" s="310"/>
    </row>
    <row r="40" spans="1:8" ht="24">
      <c r="A40" s="1029"/>
      <c r="B40" s="1031"/>
      <c r="C40" s="1032" t="s">
        <v>1569</v>
      </c>
      <c r="D40" s="1031"/>
      <c r="E40" s="1185" t="s">
        <v>532</v>
      </c>
      <c r="F40" s="1185"/>
      <c r="G40" s="1075" t="s">
        <v>533</v>
      </c>
      <c r="H40" s="310"/>
    </row>
    <row r="41" spans="1:8" ht="24">
      <c r="A41" s="1033" t="s">
        <v>1091</v>
      </c>
      <c r="B41" s="1034" t="s">
        <v>1092</v>
      </c>
      <c r="C41" s="1034" t="s">
        <v>1093</v>
      </c>
      <c r="D41" s="1034" t="s">
        <v>1094</v>
      </c>
      <c r="E41" s="1034" t="s">
        <v>1092</v>
      </c>
      <c r="F41" s="1034" t="s">
        <v>1093</v>
      </c>
      <c r="G41" s="1034" t="s">
        <v>1094</v>
      </c>
      <c r="H41" s="310"/>
    </row>
    <row r="42" spans="1:8" ht="15" customHeight="1">
      <c r="A42" s="1035" t="s">
        <v>6</v>
      </c>
      <c r="B42" s="1036">
        <v>6</v>
      </c>
      <c r="C42" s="1036">
        <v>8</v>
      </c>
      <c r="D42" s="1036">
        <v>14</v>
      </c>
      <c r="E42" s="1036">
        <v>0</v>
      </c>
      <c r="F42" s="1036">
        <v>0</v>
      </c>
      <c r="G42" s="1073">
        <v>0</v>
      </c>
      <c r="H42" s="310"/>
    </row>
    <row r="43" spans="1:8" ht="15" customHeight="1">
      <c r="A43" s="1035" t="s">
        <v>7</v>
      </c>
      <c r="B43" s="1036">
        <v>316</v>
      </c>
      <c r="C43" s="1036">
        <v>134</v>
      </c>
      <c r="D43" s="1036">
        <v>450</v>
      </c>
      <c r="E43" s="1036">
        <v>14</v>
      </c>
      <c r="F43" s="1036">
        <v>10</v>
      </c>
      <c r="G43" s="1073">
        <v>5.6338028169014009E-2</v>
      </c>
      <c r="H43" s="310"/>
    </row>
    <row r="44" spans="1:8" ht="15" customHeight="1">
      <c r="A44" s="1035" t="s">
        <v>8</v>
      </c>
      <c r="B44" s="1036">
        <v>1243</v>
      </c>
      <c r="C44" s="1036">
        <v>849</v>
      </c>
      <c r="D44" s="1036">
        <v>2092</v>
      </c>
      <c r="E44" s="1036">
        <v>-4</v>
      </c>
      <c r="F44" s="1036">
        <v>4</v>
      </c>
      <c r="G44" s="1073">
        <v>0</v>
      </c>
      <c r="H44" s="310"/>
    </row>
    <row r="45" spans="1:8" ht="15" customHeight="1">
      <c r="A45" s="1035" t="s">
        <v>9</v>
      </c>
      <c r="B45" s="1036">
        <v>2023</v>
      </c>
      <c r="C45" s="1036">
        <v>1772</v>
      </c>
      <c r="D45" s="1036">
        <v>3795</v>
      </c>
      <c r="E45" s="1036">
        <v>-11</v>
      </c>
      <c r="F45" s="1036">
        <v>-7</v>
      </c>
      <c r="G45" s="1073">
        <v>-4.7206923682140411E-3</v>
      </c>
      <c r="H45" s="310"/>
    </row>
    <row r="46" spans="1:8" ht="15" customHeight="1">
      <c r="A46" s="1035" t="s">
        <v>10</v>
      </c>
      <c r="B46" s="1036">
        <v>3139</v>
      </c>
      <c r="C46" s="1036">
        <v>2994</v>
      </c>
      <c r="D46" s="1036">
        <v>6133</v>
      </c>
      <c r="E46" s="1036">
        <v>2</v>
      </c>
      <c r="F46" s="1036">
        <v>-56</v>
      </c>
      <c r="G46" s="1073">
        <v>-8.7279780184257305E-3</v>
      </c>
      <c r="H46" s="310"/>
    </row>
    <row r="47" spans="1:8" ht="15" customHeight="1">
      <c r="A47" s="1035" t="s">
        <v>11</v>
      </c>
      <c r="B47" s="1036">
        <v>3895</v>
      </c>
      <c r="C47" s="1036">
        <v>3852</v>
      </c>
      <c r="D47" s="1036">
        <v>7747</v>
      </c>
      <c r="E47" s="1036">
        <v>-3</v>
      </c>
      <c r="F47" s="1036">
        <v>11</v>
      </c>
      <c r="G47" s="1073">
        <v>1.0337252875047831E-3</v>
      </c>
      <c r="H47" s="310"/>
    </row>
    <row r="48" spans="1:8" ht="15" customHeight="1">
      <c r="A48" s="1035" t="s">
        <v>12</v>
      </c>
      <c r="B48" s="1036">
        <v>4391</v>
      </c>
      <c r="C48" s="1036">
        <v>4453</v>
      </c>
      <c r="D48" s="1036">
        <v>8844</v>
      </c>
      <c r="E48" s="1036">
        <v>6</v>
      </c>
      <c r="F48" s="1036">
        <v>29</v>
      </c>
      <c r="G48" s="1073">
        <v>3.9732092178452749E-3</v>
      </c>
      <c r="H48" s="310"/>
    </row>
    <row r="49" spans="1:8" ht="15" customHeight="1">
      <c r="A49" s="1035" t="s">
        <v>39</v>
      </c>
      <c r="B49" s="1036">
        <v>6843</v>
      </c>
      <c r="C49" s="1036">
        <v>6520</v>
      </c>
      <c r="D49" s="1036">
        <v>13363</v>
      </c>
      <c r="E49" s="1036">
        <v>68</v>
      </c>
      <c r="F49" s="1036">
        <v>24</v>
      </c>
      <c r="G49" s="1073">
        <v>6.9324090121316573E-3</v>
      </c>
      <c r="H49" s="312"/>
    </row>
    <row r="50" spans="1:8" ht="15" customHeight="1">
      <c r="A50" s="1035" t="s">
        <v>40</v>
      </c>
      <c r="B50" s="1036">
        <v>2912</v>
      </c>
      <c r="C50" s="1036">
        <v>2096</v>
      </c>
      <c r="D50" s="1036">
        <v>5008</v>
      </c>
      <c r="E50" s="1036">
        <v>16</v>
      </c>
      <c r="F50" s="1036">
        <v>44</v>
      </c>
      <c r="G50" s="1073">
        <v>1.2126111560226249E-2</v>
      </c>
    </row>
    <row r="51" spans="1:8" ht="15" customHeight="1">
      <c r="A51" s="1035" t="s">
        <v>41</v>
      </c>
      <c r="B51" s="1036">
        <v>258</v>
      </c>
      <c r="C51" s="1036">
        <v>113</v>
      </c>
      <c r="D51" s="1036">
        <v>371</v>
      </c>
      <c r="E51" s="1036">
        <v>4</v>
      </c>
      <c r="F51" s="1036">
        <v>3</v>
      </c>
      <c r="G51" s="1073">
        <v>1.9230769230769162E-2</v>
      </c>
    </row>
    <row r="52" spans="1:8" ht="15" customHeight="1">
      <c r="A52" s="1035" t="s">
        <v>42</v>
      </c>
      <c r="B52" s="1036">
        <v>1</v>
      </c>
      <c r="C52" s="1036">
        <v>0</v>
      </c>
      <c r="D52" s="1036">
        <v>1</v>
      </c>
      <c r="E52" s="1036">
        <v>1</v>
      </c>
      <c r="F52" s="1036">
        <v>0</v>
      </c>
      <c r="G52" s="1073">
        <v>0</v>
      </c>
    </row>
    <row r="53" spans="1:8" ht="24">
      <c r="A53" s="1037" t="s">
        <v>538</v>
      </c>
      <c r="B53" s="1038">
        <v>25027</v>
      </c>
      <c r="C53" s="1038">
        <v>22791</v>
      </c>
      <c r="D53" s="1038">
        <v>47818</v>
      </c>
      <c r="E53" s="1038">
        <v>93</v>
      </c>
      <c r="F53" s="1038">
        <v>62</v>
      </c>
      <c r="G53" s="1074">
        <v>3.2519984054717455E-3</v>
      </c>
      <c r="H53" s="180"/>
    </row>
    <row r="54" spans="1:8" ht="12.75" customHeight="1">
      <c r="A54" s="1020" t="s">
        <v>928</v>
      </c>
      <c r="B54" s="989"/>
      <c r="C54" s="989"/>
      <c r="D54" s="989"/>
      <c r="E54" s="989"/>
      <c r="F54" s="989"/>
      <c r="G54" s="989"/>
      <c r="H54" s="180"/>
    </row>
    <row r="55" spans="1:8" ht="12.75" customHeight="1">
      <c r="B55" s="180"/>
      <c r="C55" s="180"/>
      <c r="D55" s="180"/>
      <c r="E55" s="180"/>
      <c r="F55" s="180"/>
      <c r="G55" s="180"/>
      <c r="H55" s="180"/>
    </row>
    <row r="56" spans="1:8">
      <c r="A56" s="613" t="s">
        <v>81</v>
      </c>
    </row>
    <row r="57" spans="1:8">
      <c r="G57" s="788" t="s">
        <v>805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6"/>
      <c r="J69" s="1186"/>
      <c r="K69" s="197"/>
      <c r="L69" s="197"/>
    </row>
    <row r="70" spans="9:12" ht="12.75" customHeight="1">
      <c r="I70" s="326"/>
      <c r="J70" s="1181"/>
      <c r="K70" s="197"/>
      <c r="L70" s="197"/>
    </row>
    <row r="71" spans="9:12" ht="12.75" customHeight="1">
      <c r="I71" s="327"/>
      <c r="J71" s="1182"/>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540</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1036</v>
      </c>
      <c r="I1" s="137" t="str">
        <f>Naslovnica!A20</f>
        <v>Rujan 2023.</v>
      </c>
      <c r="L1" s="137"/>
    </row>
    <row r="2" spans="1:12">
      <c r="A2" s="553" t="s">
        <v>1037</v>
      </c>
      <c r="I2" s="529" t="str">
        <f>Naslovnica!A24</f>
        <v>September 2023</v>
      </c>
      <c r="L2" s="529"/>
    </row>
    <row r="3" spans="1:12" ht="10.15" customHeight="1">
      <c r="A3" s="553"/>
      <c r="I3" s="529"/>
      <c r="L3" s="529"/>
    </row>
    <row r="4" spans="1:12" ht="12.75" customHeight="1">
      <c r="I4" s="13" t="s">
        <v>1486</v>
      </c>
    </row>
    <row r="5" spans="1:12" ht="19.899999999999999" customHeight="1">
      <c r="A5" s="1157" t="s">
        <v>1095</v>
      </c>
      <c r="B5" s="1159" t="s">
        <v>1074</v>
      </c>
      <c r="C5" s="1159"/>
      <c r="D5" s="1159"/>
      <c r="E5" s="1159"/>
      <c r="F5" s="1160" t="s">
        <v>1076</v>
      </c>
      <c r="G5" s="1161" t="s">
        <v>1073</v>
      </c>
      <c r="H5" s="1157" t="s">
        <v>1075</v>
      </c>
      <c r="I5" s="1157" t="s">
        <v>1097</v>
      </c>
    </row>
    <row r="6" spans="1:12" s="63" customFormat="1" ht="69" customHeight="1">
      <c r="A6" s="1157"/>
      <c r="B6" s="917" t="s">
        <v>1069</v>
      </c>
      <c r="C6" s="917" t="s">
        <v>1070</v>
      </c>
      <c r="D6" s="917" t="s">
        <v>1071</v>
      </c>
      <c r="E6" s="917" t="s">
        <v>1072</v>
      </c>
      <c r="F6" s="1160"/>
      <c r="G6" s="1161"/>
      <c r="H6" s="1157"/>
      <c r="I6" s="1157"/>
      <c r="J6" s="893"/>
    </row>
    <row r="7" spans="1:12" s="63" customFormat="1">
      <c r="A7" s="913" t="s">
        <v>1462</v>
      </c>
      <c r="B7" s="925">
        <v>11.708549999999999</v>
      </c>
      <c r="C7" s="925">
        <v>0.91642999999999997</v>
      </c>
      <c r="D7" s="925">
        <v>0</v>
      </c>
      <c r="E7" s="925">
        <v>0</v>
      </c>
      <c r="F7" s="926">
        <v>12.624979999999999</v>
      </c>
      <c r="G7" s="929">
        <v>-7.4036831756076449E-2</v>
      </c>
      <c r="H7" s="926">
        <v>87.822960000000023</v>
      </c>
      <c r="I7" s="926">
        <v>166.31549434202671</v>
      </c>
    </row>
    <row r="8" spans="1:12" s="63" customFormat="1">
      <c r="A8" s="913" t="s">
        <v>855</v>
      </c>
      <c r="B8" s="925">
        <v>21.202000000000002</v>
      </c>
      <c r="C8" s="925">
        <v>2.1928800000000002</v>
      </c>
      <c r="D8" s="925">
        <v>0</v>
      </c>
      <c r="E8" s="925">
        <v>3.5530599999999999</v>
      </c>
      <c r="F8" s="926">
        <v>26.947939999999999</v>
      </c>
      <c r="G8" s="927">
        <v>0.1777513412969105</v>
      </c>
      <c r="H8" s="926">
        <v>214.82989999999972</v>
      </c>
      <c r="I8" s="926">
        <v>3667.0815557170345</v>
      </c>
    </row>
    <row r="9" spans="1:12" s="63" customFormat="1">
      <c r="A9" s="913" t="s">
        <v>841</v>
      </c>
      <c r="B9" s="925">
        <v>0.52207000000000003</v>
      </c>
      <c r="C9" s="925">
        <v>5.90909</v>
      </c>
      <c r="D9" s="925">
        <v>0</v>
      </c>
      <c r="E9" s="925">
        <v>0</v>
      </c>
      <c r="F9" s="926">
        <v>6.4311600000000002</v>
      </c>
      <c r="G9" s="927">
        <v>-0.19503036553799324</v>
      </c>
      <c r="H9" s="926">
        <v>131.4761199999989</v>
      </c>
      <c r="I9" s="926">
        <v>2995.2412868989286</v>
      </c>
    </row>
    <row r="10" spans="1:12" s="63" customFormat="1">
      <c r="A10" s="913" t="s">
        <v>182</v>
      </c>
      <c r="B10" s="925">
        <v>1.96594</v>
      </c>
      <c r="C10" s="925">
        <v>7.48733</v>
      </c>
      <c r="D10" s="925">
        <v>0</v>
      </c>
      <c r="E10" s="925">
        <v>0</v>
      </c>
      <c r="F10" s="926">
        <v>9.4532699999999998</v>
      </c>
      <c r="G10" s="927">
        <v>-1.700768340503056E-2</v>
      </c>
      <c r="H10" s="926">
        <v>89.585900000000947</v>
      </c>
      <c r="I10" s="926">
        <v>5344.1712354569008</v>
      </c>
    </row>
    <row r="11" spans="1:12" s="63" customFormat="1">
      <c r="A11" s="913" t="s">
        <v>857</v>
      </c>
      <c r="B11" s="925">
        <v>85.592460000000003</v>
      </c>
      <c r="C11" s="925">
        <v>3.3799600000000001</v>
      </c>
      <c r="D11" s="925">
        <v>0</v>
      </c>
      <c r="E11" s="925">
        <v>0</v>
      </c>
      <c r="F11" s="926">
        <v>88.97242</v>
      </c>
      <c r="G11" s="927">
        <v>5.8367922988256105E-3</v>
      </c>
      <c r="H11" s="926">
        <v>794.18047999999908</v>
      </c>
      <c r="I11" s="926">
        <v>14959.67752691751</v>
      </c>
    </row>
    <row r="12" spans="1:12" s="63" customFormat="1">
      <c r="A12" s="913" t="s">
        <v>183</v>
      </c>
      <c r="B12" s="925">
        <v>1.10422</v>
      </c>
      <c r="C12" s="925">
        <v>7.7113699999999996</v>
      </c>
      <c r="D12" s="925">
        <v>0</v>
      </c>
      <c r="E12" s="925">
        <v>6.6739999999999994E-2</v>
      </c>
      <c r="F12" s="926">
        <v>8.8823299999999996</v>
      </c>
      <c r="G12" s="927">
        <v>5.1102332534056494E-3</v>
      </c>
      <c r="H12" s="926">
        <v>87.727800000000116</v>
      </c>
      <c r="I12" s="926">
        <v>1216.2086547348858</v>
      </c>
    </row>
    <row r="13" spans="1:12" s="63" customFormat="1">
      <c r="A13" s="913" t="s">
        <v>184</v>
      </c>
      <c r="B13" s="925">
        <v>117.52632000000001</v>
      </c>
      <c r="C13" s="925">
        <v>12.897930000000001</v>
      </c>
      <c r="D13" s="925">
        <v>0</v>
      </c>
      <c r="E13" s="925">
        <v>0</v>
      </c>
      <c r="F13" s="926">
        <v>130.42425</v>
      </c>
      <c r="G13" s="927">
        <v>7.5577501741459496E-3</v>
      </c>
      <c r="H13" s="926">
        <v>1182.9148300000015</v>
      </c>
      <c r="I13" s="926">
        <v>25320.525057619612</v>
      </c>
    </row>
    <row r="14" spans="1:12" s="63" customFormat="1">
      <c r="A14" s="914" t="s">
        <v>185</v>
      </c>
      <c r="B14" s="925">
        <v>32.798470000000002</v>
      </c>
      <c r="C14" s="925">
        <v>61.28848</v>
      </c>
      <c r="D14" s="925">
        <v>0</v>
      </c>
      <c r="E14" s="925">
        <v>0</v>
      </c>
      <c r="F14" s="926">
        <v>94.086950000000002</v>
      </c>
      <c r="G14" s="927">
        <v>-0.1616592396540103</v>
      </c>
      <c r="H14" s="926">
        <v>870.82932000000073</v>
      </c>
      <c r="I14" s="926">
        <v>18004.496019847367</v>
      </c>
    </row>
    <row r="15" spans="1:12" s="63" customFormat="1">
      <c r="A15" s="915" t="s">
        <v>186</v>
      </c>
      <c r="B15" s="925">
        <v>12.142049999999999</v>
      </c>
      <c r="C15" s="925">
        <v>39.633760000000002</v>
      </c>
      <c r="D15" s="925">
        <v>0</v>
      </c>
      <c r="E15" s="925">
        <v>0</v>
      </c>
      <c r="F15" s="926">
        <v>51.77581</v>
      </c>
      <c r="G15" s="927">
        <v>2.9163584856117142E-2</v>
      </c>
      <c r="H15" s="926">
        <v>431.81867999999849</v>
      </c>
      <c r="I15" s="926">
        <v>14066.822893200613</v>
      </c>
    </row>
    <row r="16" spans="1:12" s="63" customFormat="1">
      <c r="A16" s="915" t="s">
        <v>187</v>
      </c>
      <c r="B16" s="925">
        <v>180.4992</v>
      </c>
      <c r="C16" s="925">
        <v>19.346970000000002</v>
      </c>
      <c r="D16" s="925">
        <v>0</v>
      </c>
      <c r="E16" s="925">
        <v>0</v>
      </c>
      <c r="F16" s="926">
        <v>199.84617</v>
      </c>
      <c r="G16" s="927">
        <v>2.1521180069350443E-4</v>
      </c>
      <c r="H16" s="926">
        <v>1764.3176400000048</v>
      </c>
      <c r="I16" s="926">
        <v>27693.878278403346</v>
      </c>
    </row>
    <row r="17" spans="1:12" s="63" customFormat="1">
      <c r="A17" s="915" t="s">
        <v>188</v>
      </c>
      <c r="B17" s="925">
        <v>1.32</v>
      </c>
      <c r="C17" s="925">
        <v>165.04870000000003</v>
      </c>
      <c r="D17" s="925">
        <v>0</v>
      </c>
      <c r="E17" s="925">
        <v>0</v>
      </c>
      <c r="F17" s="926">
        <v>166.36870000000002</v>
      </c>
      <c r="G17" s="927">
        <v>6.4822376741542787E-2</v>
      </c>
      <c r="H17" s="926">
        <v>1394.8903800000044</v>
      </c>
      <c r="I17" s="926">
        <v>41156.227833856254</v>
      </c>
    </row>
    <row r="18" spans="1:12" s="63" customFormat="1">
      <c r="A18" s="915" t="s">
        <v>629</v>
      </c>
      <c r="B18" s="925">
        <v>32.630929999999999</v>
      </c>
      <c r="C18" s="925">
        <v>1.71732</v>
      </c>
      <c r="D18" s="925">
        <v>0</v>
      </c>
      <c r="E18" s="925">
        <v>0</v>
      </c>
      <c r="F18" s="926">
        <v>34.34825</v>
      </c>
      <c r="G18" s="927">
        <v>-1.0960875287981953E-3</v>
      </c>
      <c r="H18" s="926">
        <v>317.13004000000183</v>
      </c>
      <c r="I18" s="926">
        <v>8386.1985955411783</v>
      </c>
    </row>
    <row r="19" spans="1:12" s="63" customFormat="1">
      <c r="A19" s="914" t="s">
        <v>189</v>
      </c>
      <c r="B19" s="925">
        <v>35.075879999999998</v>
      </c>
      <c r="C19" s="925">
        <v>3.58649</v>
      </c>
      <c r="D19" s="925">
        <v>0</v>
      </c>
      <c r="E19" s="925">
        <v>0</v>
      </c>
      <c r="F19" s="926">
        <v>38.662369999999996</v>
      </c>
      <c r="G19" s="927">
        <v>2.357140985009254E-2</v>
      </c>
      <c r="H19" s="926">
        <v>401.65525999999954</v>
      </c>
      <c r="I19" s="926">
        <v>4571.9431092268869</v>
      </c>
    </row>
    <row r="20" spans="1:12" s="63" customFormat="1">
      <c r="A20" s="914" t="s">
        <v>190</v>
      </c>
      <c r="B20" s="925">
        <v>0</v>
      </c>
      <c r="C20" s="925">
        <v>11.64254</v>
      </c>
      <c r="D20" s="925">
        <v>0</v>
      </c>
      <c r="E20" s="925">
        <v>0</v>
      </c>
      <c r="F20" s="926">
        <v>11.64254</v>
      </c>
      <c r="G20" s="927">
        <v>0.23589644513137564</v>
      </c>
      <c r="H20" s="926">
        <v>336.16910999999982</v>
      </c>
      <c r="I20" s="926">
        <v>7787.7479168219497</v>
      </c>
    </row>
    <row r="21" spans="1:12" s="63" customFormat="1">
      <c r="A21" s="914" t="s">
        <v>194</v>
      </c>
      <c r="B21" s="925">
        <v>0</v>
      </c>
      <c r="C21" s="925">
        <v>4.1388699999999998</v>
      </c>
      <c r="D21" s="925">
        <v>0</v>
      </c>
      <c r="E21" s="925">
        <v>0</v>
      </c>
      <c r="F21" s="926">
        <v>4.1388699999999998</v>
      </c>
      <c r="G21" s="927">
        <v>4.2119151271908795E-2</v>
      </c>
      <c r="H21" s="926">
        <v>41.828999999999951</v>
      </c>
      <c r="I21" s="926">
        <v>436.99285825204043</v>
      </c>
    </row>
    <row r="22" spans="1:12" s="63" customFormat="1">
      <c r="A22" s="914" t="s">
        <v>226</v>
      </c>
      <c r="B22" s="925">
        <v>0</v>
      </c>
      <c r="C22" s="925">
        <v>5.1934899999999997</v>
      </c>
      <c r="D22" s="925">
        <v>0</v>
      </c>
      <c r="E22" s="925">
        <v>1.9687699999999999</v>
      </c>
      <c r="F22" s="926">
        <v>7.1622599999999998</v>
      </c>
      <c r="G22" s="927">
        <v>0.19719983752638925</v>
      </c>
      <c r="H22" s="926">
        <v>50.506239999999991</v>
      </c>
      <c r="I22" s="926">
        <v>368.12072271285416</v>
      </c>
    </row>
    <row r="23" spans="1:12" s="63" customFormat="1">
      <c r="A23" s="914" t="s">
        <v>225</v>
      </c>
      <c r="B23" s="925">
        <v>0</v>
      </c>
      <c r="C23" s="925">
        <v>2.04264</v>
      </c>
      <c r="D23" s="925">
        <v>0</v>
      </c>
      <c r="E23" s="925">
        <v>0</v>
      </c>
      <c r="F23" s="926">
        <v>2.04264</v>
      </c>
      <c r="G23" s="927">
        <v>-0.72916826878455598</v>
      </c>
      <c r="H23" s="926">
        <v>25.998640000001615</v>
      </c>
      <c r="I23" s="926">
        <v>9729.262316421793</v>
      </c>
    </row>
    <row r="24" spans="1:12" s="63" customFormat="1">
      <c r="A24" s="914" t="s">
        <v>191</v>
      </c>
      <c r="B24" s="925">
        <v>0</v>
      </c>
      <c r="C24" s="925">
        <v>80.826589999999996</v>
      </c>
      <c r="D24" s="925">
        <v>0</v>
      </c>
      <c r="E24" s="925">
        <v>0</v>
      </c>
      <c r="F24" s="926">
        <v>80.826589999999996</v>
      </c>
      <c r="G24" s="927">
        <v>-1.0776419674667359E-2</v>
      </c>
      <c r="H24" s="926">
        <v>751.08853999999883</v>
      </c>
      <c r="I24" s="926">
        <v>7216.6628667774876</v>
      </c>
    </row>
    <row r="25" spans="1:12" s="63" customFormat="1">
      <c r="A25" s="913" t="s">
        <v>192</v>
      </c>
      <c r="B25" s="925">
        <v>0</v>
      </c>
      <c r="C25" s="925">
        <v>27.789740000000002</v>
      </c>
      <c r="D25" s="925">
        <v>0</v>
      </c>
      <c r="E25" s="925">
        <v>0</v>
      </c>
      <c r="F25" s="926">
        <v>27.789740000000002</v>
      </c>
      <c r="G25" s="927">
        <v>0.11104252266184123</v>
      </c>
      <c r="H25" s="926">
        <v>255.62969999999859</v>
      </c>
      <c r="I25" s="926">
        <v>5766.1351931860063</v>
      </c>
    </row>
    <row r="26" spans="1:12" s="63" customFormat="1">
      <c r="A26" s="914" t="s">
        <v>193</v>
      </c>
      <c r="B26" s="925">
        <v>0</v>
      </c>
      <c r="C26" s="925">
        <v>34.061730000000004</v>
      </c>
      <c r="D26" s="925">
        <v>0</v>
      </c>
      <c r="E26" s="925">
        <v>0</v>
      </c>
      <c r="F26" s="926">
        <v>34.061730000000004</v>
      </c>
      <c r="G26" s="927">
        <v>-2.5707535567115469E-3</v>
      </c>
      <c r="H26" s="926">
        <v>414.09449000000131</v>
      </c>
      <c r="I26" s="926">
        <v>6000.4490486767527</v>
      </c>
    </row>
    <row r="27" spans="1:12" s="63" customFormat="1">
      <c r="A27" s="914" t="s">
        <v>1500</v>
      </c>
      <c r="B27" s="925">
        <v>0</v>
      </c>
      <c r="C27" s="925">
        <v>25.756049999999998</v>
      </c>
      <c r="D27" s="925">
        <v>0</v>
      </c>
      <c r="E27" s="925">
        <v>0</v>
      </c>
      <c r="F27" s="926">
        <v>25.756049999999998</v>
      </c>
      <c r="G27" s="927">
        <v>-4.4539736727366996E-3</v>
      </c>
      <c r="H27" s="926">
        <v>346.45846999999958</v>
      </c>
      <c r="I27" s="926">
        <v>6771.1486956062108</v>
      </c>
    </row>
    <row r="28" spans="1:12" s="63" customFormat="1" ht="18.75" customHeight="1">
      <c r="A28" s="895" t="s">
        <v>1031</v>
      </c>
      <c r="B28" s="928">
        <v>534.08808999999997</v>
      </c>
      <c r="C28" s="928">
        <v>522.56835999999998</v>
      </c>
      <c r="D28" s="928">
        <v>0</v>
      </c>
      <c r="E28" s="928">
        <v>5.5885699999999998</v>
      </c>
      <c r="F28" s="928">
        <v>1062.2450200000001</v>
      </c>
      <c r="G28" s="944">
        <v>-2.8283104025794703E-3</v>
      </c>
      <c r="H28" s="928">
        <v>9990.9535000000105</v>
      </c>
      <c r="I28" s="928">
        <v>218484.01177233522</v>
      </c>
    </row>
    <row r="29" spans="1:12">
      <c r="A29" s="28" t="s">
        <v>539</v>
      </c>
      <c r="I29" s="901"/>
      <c r="J29" s="901"/>
      <c r="K29" s="901"/>
      <c r="L29" s="902"/>
    </row>
    <row r="30" spans="1:12">
      <c r="A30" s="32" t="s">
        <v>928</v>
      </c>
      <c r="B30" s="798"/>
      <c r="C30" s="892"/>
      <c r="D30" s="731"/>
      <c r="E30" s="797"/>
      <c r="F30" s="797"/>
      <c r="G30" s="797"/>
      <c r="I30" s="901"/>
      <c r="J30" s="901"/>
      <c r="K30" s="901"/>
      <c r="L30" s="902"/>
    </row>
    <row r="31" spans="1:12" ht="12.75" customHeight="1">
      <c r="A31" s="261" t="s">
        <v>1135</v>
      </c>
    </row>
    <row r="32" spans="1:12" ht="12.75" customHeight="1">
      <c r="A32" s="924" t="s">
        <v>1101</v>
      </c>
    </row>
    <row r="33" spans="1:13" ht="12.75" customHeight="1"/>
    <row r="34" spans="1:13">
      <c r="A34" s="150" t="s">
        <v>1038</v>
      </c>
      <c r="H34" s="889"/>
      <c r="L34" s="137" t="str">
        <f>I1</f>
        <v>Rujan 2023.</v>
      </c>
    </row>
    <row r="35" spans="1:13">
      <c r="A35" s="553" t="s">
        <v>1039</v>
      </c>
      <c r="H35" s="890"/>
      <c r="L35" s="529" t="str">
        <f>I2</f>
        <v>September 2023</v>
      </c>
    </row>
    <row r="36" spans="1:13" ht="10.15" customHeight="1">
      <c r="A36" s="553"/>
      <c r="H36" s="890"/>
    </row>
    <row r="37" spans="1:13" ht="10.15" customHeight="1">
      <c r="A37" s="553"/>
      <c r="H37" s="890"/>
      <c r="L37" s="13" t="s">
        <v>1486</v>
      </c>
    </row>
    <row r="38" spans="1:13" s="63" customFormat="1" ht="14.45" customHeight="1">
      <c r="A38" s="1157" t="s">
        <v>1095</v>
      </c>
      <c r="B38" s="1158" t="s">
        <v>1134</v>
      </c>
      <c r="C38" s="1158"/>
      <c r="D38" s="1158"/>
      <c r="E38" s="1158"/>
      <c r="F38" s="1162" t="s">
        <v>1079</v>
      </c>
      <c r="G38" s="1162"/>
      <c r="H38" s="1162"/>
      <c r="I38" s="1160" t="s">
        <v>1078</v>
      </c>
      <c r="J38" s="1160" t="s">
        <v>1073</v>
      </c>
      <c r="K38" s="1157" t="s">
        <v>1075</v>
      </c>
      <c r="L38" s="1157" t="s">
        <v>1098</v>
      </c>
      <c r="M38" s="893"/>
    </row>
    <row r="39" spans="1:13" s="63" customFormat="1" ht="94.9" customHeight="1">
      <c r="A39" s="1157"/>
      <c r="B39" s="917" t="s">
        <v>1081</v>
      </c>
      <c r="C39" s="917" t="s">
        <v>1082</v>
      </c>
      <c r="D39" s="917" t="s">
        <v>1083</v>
      </c>
      <c r="E39" s="917" t="s">
        <v>1084</v>
      </c>
      <c r="F39" s="917" t="s">
        <v>1080</v>
      </c>
      <c r="G39" s="917" t="s">
        <v>1085</v>
      </c>
      <c r="H39" s="917" t="s">
        <v>1032</v>
      </c>
      <c r="I39" s="1160"/>
      <c r="J39" s="1160"/>
      <c r="K39" s="1157"/>
      <c r="L39" s="1157"/>
    </row>
    <row r="40" spans="1:13" s="63" customFormat="1">
      <c r="A40" s="913" t="s">
        <v>1462</v>
      </c>
      <c r="B40" s="925">
        <v>0</v>
      </c>
      <c r="C40" s="925">
        <v>0</v>
      </c>
      <c r="D40" s="925">
        <v>0</v>
      </c>
      <c r="E40" s="925">
        <v>0</v>
      </c>
      <c r="F40" s="925">
        <v>0</v>
      </c>
      <c r="G40" s="925">
        <v>0</v>
      </c>
      <c r="H40" s="925">
        <v>0</v>
      </c>
      <c r="I40" s="926">
        <v>0</v>
      </c>
      <c r="J40" s="1076" t="s">
        <v>139</v>
      </c>
      <c r="K40" s="926">
        <v>0</v>
      </c>
      <c r="L40" s="926">
        <v>0</v>
      </c>
    </row>
    <row r="41" spans="1:13" s="63" customFormat="1">
      <c r="A41" s="913" t="s">
        <v>855</v>
      </c>
      <c r="B41" s="925">
        <v>0</v>
      </c>
      <c r="C41" s="925">
        <v>0</v>
      </c>
      <c r="D41" s="925">
        <v>0</v>
      </c>
      <c r="E41" s="925">
        <v>0</v>
      </c>
      <c r="F41" s="925">
        <v>0</v>
      </c>
      <c r="G41" s="925">
        <v>9.79969</v>
      </c>
      <c r="H41" s="925">
        <v>0</v>
      </c>
      <c r="I41" s="926">
        <v>9.79969</v>
      </c>
      <c r="J41" s="1076">
        <v>-0.21582279595223741</v>
      </c>
      <c r="K41" s="926">
        <v>84.240049999999997</v>
      </c>
      <c r="L41" s="926">
        <v>501.81460305594248</v>
      </c>
    </row>
    <row r="42" spans="1:13" s="63" customFormat="1">
      <c r="A42" s="913" t="s">
        <v>841</v>
      </c>
      <c r="B42" s="925">
        <v>0</v>
      </c>
      <c r="C42" s="925">
        <v>0</v>
      </c>
      <c r="D42" s="925">
        <v>0</v>
      </c>
      <c r="E42" s="925">
        <v>0</v>
      </c>
      <c r="F42" s="925">
        <v>0</v>
      </c>
      <c r="G42" s="925">
        <v>0</v>
      </c>
      <c r="H42" s="925">
        <v>0</v>
      </c>
      <c r="I42" s="926">
        <v>0</v>
      </c>
      <c r="J42" s="1076">
        <v>-1</v>
      </c>
      <c r="K42" s="926">
        <v>36.05964999999992</v>
      </c>
      <c r="L42" s="926">
        <v>759.98418779281985</v>
      </c>
    </row>
    <row r="43" spans="1:13" s="63" customFormat="1">
      <c r="A43" s="913" t="s">
        <v>182</v>
      </c>
      <c r="B43" s="925">
        <v>0</v>
      </c>
      <c r="C43" s="925">
        <v>0</v>
      </c>
      <c r="D43" s="925">
        <v>0</v>
      </c>
      <c r="E43" s="925">
        <v>0</v>
      </c>
      <c r="F43" s="925">
        <v>0</v>
      </c>
      <c r="G43" s="925">
        <v>0</v>
      </c>
      <c r="H43" s="925">
        <v>0</v>
      </c>
      <c r="I43" s="926">
        <v>0</v>
      </c>
      <c r="J43" s="1076">
        <v>-1</v>
      </c>
      <c r="K43" s="926">
        <v>119.47173000000066</v>
      </c>
      <c r="L43" s="926">
        <v>4118.9484875817916</v>
      </c>
    </row>
    <row r="44" spans="1:13" s="63" customFormat="1">
      <c r="A44" s="913" t="s">
        <v>857</v>
      </c>
      <c r="B44" s="925">
        <v>38.114959999999996</v>
      </c>
      <c r="C44" s="925">
        <v>0</v>
      </c>
      <c r="D44" s="925">
        <v>0</v>
      </c>
      <c r="E44" s="925">
        <v>0</v>
      </c>
      <c r="F44" s="925">
        <v>0</v>
      </c>
      <c r="G44" s="925">
        <v>0</v>
      </c>
      <c r="H44" s="925">
        <v>0</v>
      </c>
      <c r="I44" s="926">
        <v>38.114959999999996</v>
      </c>
      <c r="J44" s="1076">
        <v>-0.7017745742038296</v>
      </c>
      <c r="K44" s="926">
        <v>307.37804000000051</v>
      </c>
      <c r="L44" s="926">
        <v>5630.0859516066112</v>
      </c>
      <c r="M44" s="941"/>
    </row>
    <row r="45" spans="1:13" s="63" customFormat="1">
      <c r="A45" s="913" t="s">
        <v>183</v>
      </c>
      <c r="B45" s="925">
        <v>0</v>
      </c>
      <c r="C45" s="925">
        <v>0</v>
      </c>
      <c r="D45" s="925">
        <v>0</v>
      </c>
      <c r="E45" s="925">
        <v>0</v>
      </c>
      <c r="F45" s="925">
        <v>0</v>
      </c>
      <c r="G45" s="925">
        <v>48.751559999999998</v>
      </c>
      <c r="H45" s="925">
        <v>0</v>
      </c>
      <c r="I45" s="926">
        <v>48.751559999999998</v>
      </c>
      <c r="J45" s="1076">
        <v>1269.2334549244397</v>
      </c>
      <c r="K45" s="926">
        <v>68.607579999999984</v>
      </c>
      <c r="L45" s="926">
        <v>179.78830201207776</v>
      </c>
    </row>
    <row r="46" spans="1:13" s="63" customFormat="1">
      <c r="A46" s="913" t="s">
        <v>184</v>
      </c>
      <c r="B46" s="925">
        <v>21.36346</v>
      </c>
      <c r="C46" s="925">
        <v>0</v>
      </c>
      <c r="D46" s="925">
        <v>0</v>
      </c>
      <c r="E46" s="925">
        <v>0</v>
      </c>
      <c r="F46" s="925">
        <v>0</v>
      </c>
      <c r="G46" s="925">
        <v>86.623580000000004</v>
      </c>
      <c r="H46" s="925">
        <v>0</v>
      </c>
      <c r="I46" s="926">
        <v>107.98704000000001</v>
      </c>
      <c r="J46" s="1076">
        <v>1.6098697301191667</v>
      </c>
      <c r="K46" s="926">
        <v>406.1250799999998</v>
      </c>
      <c r="L46" s="926">
        <v>5544.8492766952022</v>
      </c>
    </row>
    <row r="47" spans="1:13" s="63" customFormat="1">
      <c r="A47" s="914" t="s">
        <v>185</v>
      </c>
      <c r="B47" s="925">
        <v>0</v>
      </c>
      <c r="C47" s="925">
        <v>0</v>
      </c>
      <c r="D47" s="925">
        <v>0</v>
      </c>
      <c r="E47" s="925">
        <v>0</v>
      </c>
      <c r="F47" s="925">
        <v>0</v>
      </c>
      <c r="G47" s="925">
        <v>108.24386</v>
      </c>
      <c r="H47" s="925">
        <v>0</v>
      </c>
      <c r="I47" s="926">
        <v>108.24386</v>
      </c>
      <c r="J47" s="1076">
        <v>4.0630524945542792</v>
      </c>
      <c r="K47" s="926">
        <v>800.50101999999879</v>
      </c>
      <c r="L47" s="926">
        <v>8666.4685015847081</v>
      </c>
    </row>
    <row r="48" spans="1:13" s="63" customFormat="1">
      <c r="A48" s="915" t="s">
        <v>186</v>
      </c>
      <c r="B48" s="925">
        <v>1.1139100000000002</v>
      </c>
      <c r="C48" s="925">
        <v>0</v>
      </c>
      <c r="D48" s="925">
        <v>14.660830000000001</v>
      </c>
      <c r="E48" s="925">
        <v>15.0107</v>
      </c>
      <c r="F48" s="925">
        <v>0.33237</v>
      </c>
      <c r="G48" s="925">
        <v>0</v>
      </c>
      <c r="H48" s="925">
        <v>0</v>
      </c>
      <c r="I48" s="926">
        <v>31.117810000000002</v>
      </c>
      <c r="J48" s="1076">
        <v>7.6120106499123263E-2</v>
      </c>
      <c r="K48" s="926">
        <v>312.2550399999991</v>
      </c>
      <c r="L48" s="926">
        <v>6167.8352820366308</v>
      </c>
    </row>
    <row r="49" spans="1:12" s="63" customFormat="1">
      <c r="A49" s="915" t="s">
        <v>187</v>
      </c>
      <c r="B49" s="925">
        <v>1.1248399999999998</v>
      </c>
      <c r="C49" s="925">
        <v>0</v>
      </c>
      <c r="D49" s="925">
        <v>55.977989999999998</v>
      </c>
      <c r="E49" s="925">
        <v>22.005490000000002</v>
      </c>
      <c r="F49" s="925">
        <v>1.9775199999999999</v>
      </c>
      <c r="G49" s="925">
        <v>0</v>
      </c>
      <c r="H49" s="925">
        <v>0</v>
      </c>
      <c r="I49" s="926">
        <v>81.08583999999999</v>
      </c>
      <c r="J49" s="1076">
        <v>0.25302575116249626</v>
      </c>
      <c r="K49" s="926">
        <v>800.44844000000012</v>
      </c>
      <c r="L49" s="926">
        <v>5269.7949706058789</v>
      </c>
    </row>
    <row r="50" spans="1:12" s="63" customFormat="1">
      <c r="A50" s="915" t="s">
        <v>188</v>
      </c>
      <c r="B50" s="925">
        <v>22.045249999999999</v>
      </c>
      <c r="C50" s="925">
        <v>0</v>
      </c>
      <c r="D50" s="925">
        <v>57.38006</v>
      </c>
      <c r="E50" s="925">
        <v>25.601119999999998</v>
      </c>
      <c r="F50" s="925">
        <v>0.90922000000000003</v>
      </c>
      <c r="G50" s="925">
        <v>0</v>
      </c>
      <c r="H50" s="925">
        <v>0</v>
      </c>
      <c r="I50" s="926">
        <v>105.93565</v>
      </c>
      <c r="J50" s="1076">
        <v>-5.5696999820651683E-2</v>
      </c>
      <c r="K50" s="926">
        <v>1180.7241599999979</v>
      </c>
      <c r="L50" s="926">
        <v>19771.404224697715</v>
      </c>
    </row>
    <row r="51" spans="1:12" s="63" customFormat="1">
      <c r="A51" s="915" t="s">
        <v>629</v>
      </c>
      <c r="B51" s="925">
        <v>0</v>
      </c>
      <c r="C51" s="925">
        <v>0</v>
      </c>
      <c r="D51" s="925">
        <v>8.4322599999999994</v>
      </c>
      <c r="E51" s="925">
        <v>3.6968899999999998</v>
      </c>
      <c r="F51" s="925">
        <v>0</v>
      </c>
      <c r="G51" s="925">
        <v>0</v>
      </c>
      <c r="H51" s="925">
        <v>0</v>
      </c>
      <c r="I51" s="926">
        <v>12.129149999999999</v>
      </c>
      <c r="J51" s="1076">
        <v>5.8637622061703754E-2</v>
      </c>
      <c r="K51" s="926">
        <v>151.87144999999998</v>
      </c>
      <c r="L51" s="926">
        <v>420.34734383900718</v>
      </c>
    </row>
    <row r="52" spans="1:12" s="63" customFormat="1">
      <c r="A52" s="914" t="s">
        <v>189</v>
      </c>
      <c r="B52" s="925">
        <v>0</v>
      </c>
      <c r="C52" s="925">
        <v>0</v>
      </c>
      <c r="D52" s="925">
        <v>0</v>
      </c>
      <c r="E52" s="925">
        <v>9.4146399999999986</v>
      </c>
      <c r="F52" s="925">
        <v>0</v>
      </c>
      <c r="G52" s="925">
        <v>21.967479999999998</v>
      </c>
      <c r="H52" s="925">
        <v>0</v>
      </c>
      <c r="I52" s="926">
        <v>31.382119999999997</v>
      </c>
      <c r="J52" s="1076">
        <v>10.586916308830641</v>
      </c>
      <c r="K52" s="926">
        <v>208.78955000000008</v>
      </c>
      <c r="L52" s="926">
        <v>1171.0395915959916</v>
      </c>
    </row>
    <row r="53" spans="1:12" s="63" customFormat="1">
      <c r="A53" s="914" t="s">
        <v>190</v>
      </c>
      <c r="B53" s="925">
        <v>0</v>
      </c>
      <c r="C53" s="925">
        <v>0</v>
      </c>
      <c r="D53" s="925">
        <v>0</v>
      </c>
      <c r="E53" s="925">
        <v>1.3272299999999999</v>
      </c>
      <c r="F53" s="925">
        <v>0</v>
      </c>
      <c r="G53" s="925">
        <v>1.5926800000000001</v>
      </c>
      <c r="H53" s="925">
        <v>0</v>
      </c>
      <c r="I53" s="926">
        <v>2.9199099999999998</v>
      </c>
      <c r="J53" s="1076">
        <v>0.18170964660935995</v>
      </c>
      <c r="K53" s="926">
        <v>38.729849999999999</v>
      </c>
      <c r="L53" s="926">
        <v>324.13796069082218</v>
      </c>
    </row>
    <row r="54" spans="1:12" s="63" customFormat="1">
      <c r="A54" s="914" t="s">
        <v>194</v>
      </c>
      <c r="B54" s="925">
        <v>4.8622500000000004</v>
      </c>
      <c r="C54" s="925">
        <v>0</v>
      </c>
      <c r="D54" s="925">
        <v>0</v>
      </c>
      <c r="E54" s="925">
        <v>2.0838200000000002</v>
      </c>
      <c r="F54" s="925">
        <v>0</v>
      </c>
      <c r="G54" s="925">
        <v>0</v>
      </c>
      <c r="H54" s="925">
        <v>0</v>
      </c>
      <c r="I54" s="926">
        <v>6.9460700000000006</v>
      </c>
      <c r="J54" s="1076">
        <v>1</v>
      </c>
      <c r="K54" s="926">
        <v>6.9460700000000006</v>
      </c>
      <c r="L54" s="926">
        <v>10.680394772712191</v>
      </c>
    </row>
    <row r="55" spans="1:12" s="63" customFormat="1">
      <c r="A55" s="914" t="s">
        <v>226</v>
      </c>
      <c r="B55" s="925">
        <v>0</v>
      </c>
      <c r="C55" s="925">
        <v>0</v>
      </c>
      <c r="D55" s="925">
        <v>0</v>
      </c>
      <c r="E55" s="925">
        <v>0</v>
      </c>
      <c r="F55" s="925">
        <v>0</v>
      </c>
      <c r="G55" s="925">
        <v>0</v>
      </c>
      <c r="H55" s="925">
        <v>0</v>
      </c>
      <c r="I55" s="926">
        <v>0</v>
      </c>
      <c r="J55" s="1076" t="s">
        <v>139</v>
      </c>
      <c r="K55" s="926">
        <v>4.9875300000000014</v>
      </c>
      <c r="L55" s="926">
        <v>18.685801949034442</v>
      </c>
    </row>
    <row r="56" spans="1:12" s="63" customFormat="1">
      <c r="A56" s="914" t="s">
        <v>225</v>
      </c>
      <c r="B56" s="925">
        <v>0</v>
      </c>
      <c r="C56" s="925">
        <v>0</v>
      </c>
      <c r="D56" s="925">
        <v>0</v>
      </c>
      <c r="E56" s="925">
        <v>21.352679999999999</v>
      </c>
      <c r="F56" s="925">
        <v>0</v>
      </c>
      <c r="G56" s="925">
        <v>9.9277300000000004</v>
      </c>
      <c r="H56" s="925">
        <v>0</v>
      </c>
      <c r="I56" s="926">
        <v>31.28041</v>
      </c>
      <c r="J56" s="1076">
        <v>0.93369694766723077</v>
      </c>
      <c r="K56" s="926">
        <v>391.90639000000056</v>
      </c>
      <c r="L56" s="926">
        <v>2259.68767210233</v>
      </c>
    </row>
    <row r="57" spans="1:12" s="63" customFormat="1">
      <c r="A57" s="914" t="s">
        <v>191</v>
      </c>
      <c r="B57" s="925">
        <v>31.226560000000003</v>
      </c>
      <c r="C57" s="925">
        <v>0</v>
      </c>
      <c r="D57" s="925">
        <v>2.3771300000000002</v>
      </c>
      <c r="E57" s="925">
        <v>4.1153199999999996</v>
      </c>
      <c r="F57" s="925">
        <v>0</v>
      </c>
      <c r="G57" s="925">
        <v>0.33429000000000003</v>
      </c>
      <c r="H57" s="925">
        <v>0</v>
      </c>
      <c r="I57" s="926">
        <v>38.0533</v>
      </c>
      <c r="J57" s="1076">
        <v>4.8654169248459409</v>
      </c>
      <c r="K57" s="926">
        <v>128.48831999999993</v>
      </c>
      <c r="L57" s="926">
        <v>1988.4924184803228</v>
      </c>
    </row>
    <row r="58" spans="1:12" s="63" customFormat="1">
      <c r="A58" s="913" t="s">
        <v>192</v>
      </c>
      <c r="B58" s="925">
        <v>0</v>
      </c>
      <c r="C58" s="925">
        <v>0</v>
      </c>
      <c r="D58" s="925">
        <v>7.8203199999999997</v>
      </c>
      <c r="E58" s="925">
        <v>0</v>
      </c>
      <c r="F58" s="925">
        <v>0</v>
      </c>
      <c r="G58" s="925">
        <v>0</v>
      </c>
      <c r="H58" s="925">
        <v>0</v>
      </c>
      <c r="I58" s="926">
        <v>7.8203199999999997</v>
      </c>
      <c r="J58" s="1076">
        <v>0.95146978090532475</v>
      </c>
      <c r="K58" s="926">
        <v>77.428400000000238</v>
      </c>
      <c r="L58" s="926">
        <v>2024.9522212694947</v>
      </c>
    </row>
    <row r="59" spans="1:12" s="63" customFormat="1">
      <c r="A59" s="914" t="s">
        <v>193</v>
      </c>
      <c r="B59" s="925">
        <v>0</v>
      </c>
      <c r="C59" s="925">
        <v>0</v>
      </c>
      <c r="D59" s="925">
        <v>1.3893800000000001</v>
      </c>
      <c r="E59" s="925">
        <v>4.3142399999999999</v>
      </c>
      <c r="F59" s="925">
        <v>0</v>
      </c>
      <c r="G59" s="925">
        <v>0</v>
      </c>
      <c r="H59" s="925">
        <v>1.328E-2</v>
      </c>
      <c r="I59" s="926">
        <v>5.7168999999999999</v>
      </c>
      <c r="J59" s="1076">
        <v>0.33039649627426582</v>
      </c>
      <c r="K59" s="926">
        <v>43.253130000000056</v>
      </c>
      <c r="L59" s="926">
        <v>632.19230911672923</v>
      </c>
    </row>
    <row r="60" spans="1:12" s="63" customFormat="1">
      <c r="A60" s="914" t="s">
        <v>1500</v>
      </c>
      <c r="B60" s="925">
        <v>0</v>
      </c>
      <c r="C60" s="925">
        <v>0</v>
      </c>
      <c r="D60" s="925">
        <v>7.1535600000000006</v>
      </c>
      <c r="E60" s="925">
        <v>1.7829699999999999</v>
      </c>
      <c r="F60" s="925">
        <v>0</v>
      </c>
      <c r="G60" s="925">
        <v>0</v>
      </c>
      <c r="H60" s="925">
        <v>0</v>
      </c>
      <c r="I60" s="926">
        <v>8.9365300000000012</v>
      </c>
      <c r="J60" s="1076">
        <v>-0.42159205499986396</v>
      </c>
      <c r="K60" s="926">
        <v>174.68865000000051</v>
      </c>
      <c r="L60" s="926">
        <v>3093.1362464675831</v>
      </c>
    </row>
    <row r="61" spans="1:12" s="63" customFormat="1" ht="18.75" customHeight="1">
      <c r="A61" s="895" t="s">
        <v>1031</v>
      </c>
      <c r="B61" s="928">
        <v>119.85123</v>
      </c>
      <c r="C61" s="928">
        <v>0</v>
      </c>
      <c r="D61" s="928">
        <v>155.19153</v>
      </c>
      <c r="E61" s="928">
        <v>110.7051</v>
      </c>
      <c r="F61" s="928">
        <v>3.2191099999999997</v>
      </c>
      <c r="G61" s="928">
        <v>287.24086999999997</v>
      </c>
      <c r="H61" s="928">
        <v>1.328E-2</v>
      </c>
      <c r="I61" s="928">
        <v>676.22111999999993</v>
      </c>
      <c r="J61" s="944">
        <v>0.37484268942303833</v>
      </c>
      <c r="K61" s="928">
        <v>5342.90013</v>
      </c>
      <c r="L61" s="928">
        <v>71524.018022158692</v>
      </c>
    </row>
    <row r="62" spans="1:12" ht="12.75" customHeight="1">
      <c r="A62" s="32" t="s">
        <v>928</v>
      </c>
      <c r="H62" s="180"/>
    </row>
    <row r="63" spans="1:12" ht="12.75" customHeight="1">
      <c r="A63" s="261" t="s">
        <v>1136</v>
      </c>
      <c r="B63" s="180"/>
      <c r="C63" s="180"/>
      <c r="D63" s="180"/>
      <c r="E63" s="180"/>
      <c r="F63" s="180"/>
      <c r="G63" s="180"/>
      <c r="H63" s="180"/>
      <c r="J63" s="76"/>
    </row>
    <row r="64" spans="1:12">
      <c r="A64" s="924" t="s">
        <v>1102</v>
      </c>
    </row>
    <row r="65" spans="1:12">
      <c r="A65" s="613" t="s">
        <v>81</v>
      </c>
      <c r="J65" s="1077"/>
    </row>
    <row r="66" spans="1:12">
      <c r="L66" s="788" t="s">
        <v>1045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6"/>
      <c r="J77" s="1186"/>
      <c r="K77" s="197"/>
      <c r="L77" s="197"/>
    </row>
    <row r="78" spans="1:12" ht="12.75" customHeight="1">
      <c r="I78" s="326"/>
      <c r="J78" s="1181"/>
      <c r="K78" s="197"/>
      <c r="L78" s="197"/>
    </row>
    <row r="79" spans="1:12" ht="12.75" customHeight="1">
      <c r="I79" s="327"/>
      <c r="J79" s="1182"/>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6" t="s">
        <v>1040</v>
      </c>
      <c r="B1" s="989"/>
      <c r="C1" s="989"/>
      <c r="D1" s="989"/>
      <c r="E1" s="989"/>
      <c r="F1" s="989"/>
      <c r="G1" s="990" t="str">
        <f>Naslovnica!A20</f>
        <v>Rujan 2023.</v>
      </c>
    </row>
    <row r="2" spans="1:8">
      <c r="A2" s="991" t="s">
        <v>1041</v>
      </c>
      <c r="B2" s="989"/>
      <c r="C2" s="989"/>
      <c r="D2" s="989"/>
      <c r="E2" s="989"/>
      <c r="F2" s="989"/>
      <c r="G2" s="992" t="str">
        <f>Naslovnica!A24</f>
        <v>September 2023</v>
      </c>
    </row>
    <row r="3" spans="1:8">
      <c r="A3" s="989"/>
      <c r="B3" s="989"/>
      <c r="C3" s="989"/>
      <c r="D3" s="989"/>
      <c r="E3" s="989"/>
      <c r="F3" s="989"/>
      <c r="G3" s="989"/>
    </row>
    <row r="4" spans="1:8">
      <c r="A4" s="1039"/>
      <c r="B4" s="1039"/>
      <c r="C4" s="1040"/>
      <c r="D4" s="1040"/>
      <c r="E4" s="1041"/>
      <c r="F4" s="1041"/>
      <c r="G4" s="1042" t="s">
        <v>1486</v>
      </c>
    </row>
    <row r="5" spans="1:8" s="63" customFormat="1" ht="14.45" customHeight="1">
      <c r="A5" s="1175" t="s">
        <v>1100</v>
      </c>
      <c r="B5" s="1176" t="s">
        <v>1042</v>
      </c>
      <c r="C5" s="1176"/>
      <c r="D5" s="1176"/>
      <c r="E5" s="1176"/>
      <c r="F5" s="1176"/>
      <c r="G5" s="1176"/>
      <c r="H5" s="893"/>
    </row>
    <row r="6" spans="1:8" s="63" customFormat="1" ht="22.9" customHeight="1">
      <c r="A6" s="1175"/>
      <c r="B6" s="1177" t="str">
        <f>G1</f>
        <v>Rujan 2023.</v>
      </c>
      <c r="C6" s="1177"/>
      <c r="D6" s="1178" t="s">
        <v>17</v>
      </c>
      <c r="E6" s="1178"/>
      <c r="F6" s="1187" t="s">
        <v>227</v>
      </c>
      <c r="G6" s="1187"/>
    </row>
    <row r="7" spans="1:8" s="63" customFormat="1">
      <c r="A7" s="1175"/>
      <c r="B7" s="1179" t="str">
        <f>G2</f>
        <v>September 2023</v>
      </c>
      <c r="C7" s="1180"/>
      <c r="D7" s="1189" t="s">
        <v>45</v>
      </c>
      <c r="E7" s="1189"/>
      <c r="F7" s="1189" t="s">
        <v>51</v>
      </c>
      <c r="G7" s="1189"/>
    </row>
    <row r="8" spans="1:8" s="63" customFormat="1">
      <c r="A8" s="1175"/>
      <c r="B8" s="1043" t="s">
        <v>27</v>
      </c>
      <c r="C8" s="1043" t="s">
        <v>28</v>
      </c>
      <c r="D8" s="1009" t="s">
        <v>1086</v>
      </c>
      <c r="E8" s="1009" t="s">
        <v>143</v>
      </c>
      <c r="F8" s="1009" t="s">
        <v>1086</v>
      </c>
      <c r="G8" s="1009" t="s">
        <v>143</v>
      </c>
    </row>
    <row r="9" spans="1:8" s="63" customFormat="1">
      <c r="A9" s="1175"/>
      <c r="B9" s="1044" t="s">
        <v>29</v>
      </c>
      <c r="C9" s="1044" t="s">
        <v>30</v>
      </c>
      <c r="D9" s="1010" t="s">
        <v>1087</v>
      </c>
      <c r="E9" s="1010" t="s">
        <v>144</v>
      </c>
      <c r="F9" s="1010" t="s">
        <v>1087</v>
      </c>
      <c r="G9" s="1010" t="s">
        <v>144</v>
      </c>
    </row>
    <row r="10" spans="1:8" s="63" customFormat="1" ht="15" customHeight="1">
      <c r="A10" s="1045" t="s">
        <v>1462</v>
      </c>
      <c r="B10" s="1046">
        <v>173.03118000000001</v>
      </c>
      <c r="C10" s="1047">
        <v>8.6088389298581854E-4</v>
      </c>
      <c r="D10" s="1048">
        <v>11.693520000000007</v>
      </c>
      <c r="E10" s="1049">
        <v>7.2478552124779938E-2</v>
      </c>
      <c r="F10" s="1048">
        <v>94.564521296701841</v>
      </c>
      <c r="G10" s="1049">
        <v>1.2051554489439096</v>
      </c>
    </row>
    <row r="11" spans="1:8" s="63" customFormat="1" ht="15" customHeight="1">
      <c r="A11" s="1045" t="s">
        <v>855</v>
      </c>
      <c r="B11" s="1046">
        <v>3890.3722400000001</v>
      </c>
      <c r="C11" s="1047">
        <v>1.9355810895673019E-2</v>
      </c>
      <c r="D11" s="1048">
        <v>0.35365000000047075</v>
      </c>
      <c r="E11" s="1047">
        <v>9.0912161939238345E-5</v>
      </c>
      <c r="F11" s="1048">
        <v>432.76697754064662</v>
      </c>
      <c r="G11" s="1047">
        <v>0.12516378958563501</v>
      </c>
    </row>
    <row r="12" spans="1:8" s="63" customFormat="1" ht="15" customHeight="1">
      <c r="A12" s="1045" t="s">
        <v>841</v>
      </c>
      <c r="B12" s="1046">
        <v>3766.8566700000001</v>
      </c>
      <c r="C12" s="1047">
        <v>1.874128255028485E-2</v>
      </c>
      <c r="D12" s="1048">
        <v>-7.8835899999994581</v>
      </c>
      <c r="E12" s="1047">
        <v>-2.0885119126049512E-3</v>
      </c>
      <c r="F12" s="1048">
        <v>389.67178712787882</v>
      </c>
      <c r="G12" s="1047">
        <v>0.11538361109696882</v>
      </c>
    </row>
    <row r="13" spans="1:8" s="63" customFormat="1" ht="15" customHeight="1">
      <c r="A13" s="1045" t="s">
        <v>182</v>
      </c>
      <c r="B13" s="1046">
        <v>3728.73956</v>
      </c>
      <c r="C13" s="1047">
        <v>1.8551638082471771E-2</v>
      </c>
      <c r="D13" s="1048">
        <v>-1.5476000000003296</v>
      </c>
      <c r="E13" s="1047">
        <v>-4.1487422646580008E-4</v>
      </c>
      <c r="F13" s="1048">
        <v>296.00733622934513</v>
      </c>
      <c r="G13" s="1047">
        <v>8.6230826331160415E-2</v>
      </c>
    </row>
    <row r="14" spans="1:8" s="63" customFormat="1" ht="15" customHeight="1">
      <c r="A14" s="1045" t="s">
        <v>857</v>
      </c>
      <c r="B14" s="1046">
        <v>14230.106199999998</v>
      </c>
      <c r="C14" s="1047">
        <v>7.0799200601057169E-2</v>
      </c>
      <c r="D14" s="1048">
        <v>-7.3176300000013725</v>
      </c>
      <c r="E14" s="1047">
        <v>-5.1397149423770827E-4</v>
      </c>
      <c r="F14" s="1048">
        <v>1615.597372606011</v>
      </c>
      <c r="G14" s="1047">
        <v>0.12807453660800006</v>
      </c>
    </row>
    <row r="15" spans="1:8" s="63" customFormat="1" ht="15" customHeight="1">
      <c r="A15" s="1045" t="s">
        <v>183</v>
      </c>
      <c r="B15" s="1046">
        <v>1042.4814899999999</v>
      </c>
      <c r="C15" s="1047">
        <v>5.1866693822284317E-3</v>
      </c>
      <c r="D15" s="1048">
        <v>-43.657100000000128</v>
      </c>
      <c r="E15" s="1047">
        <v>-4.0194778458244595E-2</v>
      </c>
      <c r="F15" s="1048">
        <v>41.112752857521969</v>
      </c>
      <c r="G15" s="1047">
        <v>4.1056557222709067E-2</v>
      </c>
    </row>
    <row r="16" spans="1:8" s="63" customFormat="1" ht="15" customHeight="1">
      <c r="A16" s="1045" t="s">
        <v>184</v>
      </c>
      <c r="B16" s="1046">
        <v>25778.00504</v>
      </c>
      <c r="C16" s="1047">
        <v>0.12825358604295048</v>
      </c>
      <c r="D16" s="1048">
        <v>-83.660069999998086</v>
      </c>
      <c r="E16" s="1047">
        <v>-3.2349065554811984E-3</v>
      </c>
      <c r="F16" s="1048">
        <v>2847.3977044103776</v>
      </c>
      <c r="G16" s="1047">
        <v>0.12417454377630244</v>
      </c>
    </row>
    <row r="17" spans="1:7" s="63" customFormat="1" ht="15" customHeight="1">
      <c r="A17" s="1045" t="s">
        <v>185</v>
      </c>
      <c r="B17" s="1046">
        <v>14108.008380000001</v>
      </c>
      <c r="C17" s="1047">
        <v>7.0191726002509794E-2</v>
      </c>
      <c r="D17" s="1048">
        <v>-66.911519999999655</v>
      </c>
      <c r="E17" s="1047">
        <v>-4.7204160920866212E-3</v>
      </c>
      <c r="F17" s="1048">
        <v>1218.6291856274474</v>
      </c>
      <c r="G17" s="1047">
        <v>9.4545219536988689E-2</v>
      </c>
    </row>
    <row r="18" spans="1:7" s="63" customFormat="1" ht="15" customHeight="1">
      <c r="A18" s="1045" t="s">
        <v>186</v>
      </c>
      <c r="B18" s="1046">
        <v>11713.058349999999</v>
      </c>
      <c r="C18" s="1047">
        <v>5.8276105330369053E-2</v>
      </c>
      <c r="D18" s="1048">
        <v>5.9576600000000326</v>
      </c>
      <c r="E18" s="1047">
        <v>5.0889286406241574E-4</v>
      </c>
      <c r="F18" s="1048">
        <v>1025.1452489315816</v>
      </c>
      <c r="G18" s="1047">
        <v>9.5916315864235768E-2</v>
      </c>
    </row>
    <row r="19" spans="1:7" s="63" customFormat="1" ht="15" customHeight="1">
      <c r="A19" s="1045" t="s">
        <v>187</v>
      </c>
      <c r="B19" s="1046">
        <v>28485.842909999999</v>
      </c>
      <c r="C19" s="1047">
        <v>0.14172592095449663</v>
      </c>
      <c r="D19" s="1048">
        <v>90.955859999998211</v>
      </c>
      <c r="E19" s="1047">
        <v>3.2032478185186619E-3</v>
      </c>
      <c r="F19" s="1048">
        <v>3084.25621678877</v>
      </c>
      <c r="G19" s="1047">
        <v>0.12141982522741634</v>
      </c>
    </row>
    <row r="20" spans="1:7" s="63" customFormat="1" ht="15" customHeight="1">
      <c r="A20" s="1045" t="s">
        <v>188</v>
      </c>
      <c r="B20" s="1046">
        <v>35689.969709999998</v>
      </c>
      <c r="C20" s="1047">
        <v>0.17756869059374583</v>
      </c>
      <c r="D20" s="1048">
        <v>33.63000999999349</v>
      </c>
      <c r="E20" s="1047">
        <v>9.4317056329806803E-4</v>
      </c>
      <c r="F20" s="1048">
        <v>3136.9662034634021</v>
      </c>
      <c r="G20" s="1047">
        <v>9.6364877754935963E-2</v>
      </c>
    </row>
    <row r="21" spans="1:7" s="63" customFormat="1" ht="15" customHeight="1">
      <c r="A21" s="1045" t="s">
        <v>629</v>
      </c>
      <c r="B21" s="1046">
        <v>8846.8101099999985</v>
      </c>
      <c r="C21" s="1047">
        <v>4.4015629599261218E-2</v>
      </c>
      <c r="D21" s="1048">
        <v>8.4649199999985285</v>
      </c>
      <c r="E21" s="1047">
        <v>9.5774942232118576E-4</v>
      </c>
      <c r="F21" s="1048">
        <v>841.06432594000853</v>
      </c>
      <c r="G21" s="1047">
        <v>0.1050575859671472</v>
      </c>
    </row>
    <row r="22" spans="1:7" s="63" customFormat="1" ht="15" customHeight="1">
      <c r="A22" s="1045" t="s">
        <v>189</v>
      </c>
      <c r="B22" s="1046">
        <v>4448.2536799999998</v>
      </c>
      <c r="C22" s="1047">
        <v>2.2131444431153353E-2</v>
      </c>
      <c r="D22" s="1048">
        <v>2.1225299999996423</v>
      </c>
      <c r="E22" s="1047">
        <v>4.7738807704744701E-4</v>
      </c>
      <c r="F22" s="1048">
        <v>542.70880641847498</v>
      </c>
      <c r="G22" s="1047">
        <v>0.13895853817723292</v>
      </c>
    </row>
    <row r="23" spans="1:7" s="63" customFormat="1" ht="15" customHeight="1">
      <c r="A23" s="1045" t="s">
        <v>190</v>
      </c>
      <c r="B23" s="1046">
        <v>9046.3213599999999</v>
      </c>
      <c r="C23" s="1047">
        <v>4.5008260069645048E-2</v>
      </c>
      <c r="D23" s="1048">
        <v>5.2038200000006327</v>
      </c>
      <c r="E23" s="1047">
        <v>5.7557265205088193E-4</v>
      </c>
      <c r="F23" s="1048">
        <v>1171.6278129829452</v>
      </c>
      <c r="G23" s="1047">
        <v>0.14878392485848035</v>
      </c>
    </row>
    <row r="24" spans="1:7" s="63" customFormat="1" ht="15" customHeight="1">
      <c r="A24" s="1045" t="s">
        <v>194</v>
      </c>
      <c r="B24" s="1046">
        <v>506.79376000000002</v>
      </c>
      <c r="C24" s="1047">
        <v>2.5214564510842533E-3</v>
      </c>
      <c r="D24" s="1048">
        <v>-4.2737099999999373</v>
      </c>
      <c r="E24" s="1047">
        <v>-8.3623205366600839E-3</v>
      </c>
      <c r="F24" s="1048">
        <v>84.536632121574144</v>
      </c>
      <c r="G24" s="1047">
        <v>0.20020178829500668</v>
      </c>
    </row>
    <row r="25" spans="1:7" s="63" customFormat="1" ht="15" customHeight="1">
      <c r="A25" s="1045" t="s">
        <v>226</v>
      </c>
      <c r="B25" s="1046">
        <v>354.01427000000001</v>
      </c>
      <c r="C25" s="1047">
        <v>1.7613310094176822E-3</v>
      </c>
      <c r="D25" s="1048">
        <v>6.5107200000000489</v>
      </c>
      <c r="E25" s="1047">
        <v>1.8735693491476635E-2</v>
      </c>
      <c r="F25" s="1048">
        <v>61.792337555909512</v>
      </c>
      <c r="G25" s="1047">
        <v>0.21145687813056924</v>
      </c>
    </row>
    <row r="26" spans="1:7" s="63" customFormat="1" ht="15" customHeight="1">
      <c r="A26" s="1045" t="s">
        <v>225</v>
      </c>
      <c r="B26" s="1046">
        <v>7960.7202200000002</v>
      </c>
      <c r="C26" s="1047">
        <v>3.9607057028476153E-2</v>
      </c>
      <c r="D26" s="1048">
        <v>-48.706799999999021</v>
      </c>
      <c r="E26" s="1047">
        <v>-6.0811840695189634E-3</v>
      </c>
      <c r="F26" s="1048">
        <v>61.313544042736794</v>
      </c>
      <c r="G26" s="1047">
        <v>7.7617910506306842E-3</v>
      </c>
    </row>
    <row r="27" spans="1:7" s="63" customFormat="1" ht="15" customHeight="1">
      <c r="A27" s="1045" t="s">
        <v>191</v>
      </c>
      <c r="B27" s="1046">
        <v>7536.0482400000001</v>
      </c>
      <c r="C27" s="1047">
        <v>3.7494181953680983E-2</v>
      </c>
      <c r="D27" s="1048">
        <v>20.589930000000095</v>
      </c>
      <c r="E27" s="1047">
        <v>2.7396772293450944E-3</v>
      </c>
      <c r="F27" s="1048">
        <v>986.87896665737662</v>
      </c>
      <c r="G27" s="1047">
        <v>0.15068765601681955</v>
      </c>
    </row>
    <row r="28" spans="1:7" s="63" customFormat="1" ht="15" customHeight="1">
      <c r="A28" s="1045" t="s">
        <v>861</v>
      </c>
      <c r="B28" s="1046">
        <v>5436.0875199999991</v>
      </c>
      <c r="C28" s="1047">
        <v>2.704622477191234E-2</v>
      </c>
      <c r="D28" s="1048">
        <v>6.8644599999997808</v>
      </c>
      <c r="E28" s="1047">
        <v>1.2643540197443404E-3</v>
      </c>
      <c r="F28" s="1048">
        <v>435.63301339704049</v>
      </c>
      <c r="G28" s="1047">
        <v>8.7118683476032022E-2</v>
      </c>
    </row>
    <row r="29" spans="1:7" s="63" customFormat="1" ht="15" customHeight="1">
      <c r="A29" s="1045" t="s">
        <v>193</v>
      </c>
      <c r="B29" s="1046">
        <v>6469.2855</v>
      </c>
      <c r="C29" s="1047">
        <v>3.2186705806876582E-2</v>
      </c>
      <c r="D29" s="1048">
        <v>6.0857699999996839</v>
      </c>
      <c r="E29" s="1047">
        <v>9.4160326993319998E-4</v>
      </c>
      <c r="F29" s="1048">
        <v>707.87271481186508</v>
      </c>
      <c r="G29" s="1047">
        <v>0.12286443294459248</v>
      </c>
    </row>
    <row r="30" spans="1:7" s="63" customFormat="1" ht="15" customHeight="1">
      <c r="A30" s="1045" t="s">
        <v>1500</v>
      </c>
      <c r="B30" s="1046">
        <v>7781.6635700000006</v>
      </c>
      <c r="C30" s="1047">
        <v>3.8716194549719439E-2</v>
      </c>
      <c r="D30" s="1048">
        <v>-4.0391700000000128</v>
      </c>
      <c r="E30" s="1047">
        <v>-5.1879324640125013E-4</v>
      </c>
      <c r="F30" s="1048">
        <v>319.91869110956395</v>
      </c>
      <c r="G30" s="1047">
        <v>4.2874514782008433E-2</v>
      </c>
    </row>
    <row r="31" spans="1:7" s="63" customFormat="1" ht="18.75" customHeight="1">
      <c r="A31" s="1050" t="s">
        <v>1033</v>
      </c>
      <c r="B31" s="1051">
        <v>200992.46996000002</v>
      </c>
      <c r="C31" s="1052">
        <v>0.99999999999999978</v>
      </c>
      <c r="D31" s="1053">
        <v>-69.564339999953518</v>
      </c>
      <c r="E31" s="1052">
        <v>-3.4598446316402853E-4</v>
      </c>
      <c r="F31" s="1053">
        <v>19395.462151917251</v>
      </c>
      <c r="G31" s="1052">
        <v>0.10680496548938168</v>
      </c>
    </row>
    <row r="32" spans="1:7">
      <c r="A32" s="1054" t="s">
        <v>530</v>
      </c>
      <c r="B32" s="1055"/>
      <c r="C32" s="1055"/>
      <c r="D32" s="1056"/>
      <c r="E32" s="1057"/>
      <c r="F32" s="1057"/>
      <c r="G32" s="1057"/>
    </row>
    <row r="34" spans="1:13">
      <c r="A34" s="527"/>
      <c r="H34" s="890"/>
    </row>
    <row r="35" spans="1:13" ht="12.75" customHeight="1">
      <c r="A35" s="1058" t="s">
        <v>1043</v>
      </c>
      <c r="B35" s="989"/>
      <c r="C35" s="989"/>
      <c r="D35" s="989"/>
      <c r="E35" s="989"/>
      <c r="F35" s="989"/>
      <c r="G35" s="989"/>
      <c r="H35" s="989"/>
      <c r="I35" s="989"/>
      <c r="J35" s="990" t="str">
        <f>G1</f>
        <v>Rujan 2023.</v>
      </c>
    </row>
    <row r="36" spans="1:13">
      <c r="A36" s="1059" t="s">
        <v>1044</v>
      </c>
      <c r="B36" s="989"/>
      <c r="C36" s="989"/>
      <c r="D36" s="989"/>
      <c r="E36" s="989"/>
      <c r="F36" s="989"/>
      <c r="G36" s="989"/>
      <c r="H36" s="989"/>
      <c r="I36" s="989"/>
      <c r="J36" s="992" t="str">
        <f>G2</f>
        <v>September 2023</v>
      </c>
      <c r="M36" s="788"/>
    </row>
    <row r="37" spans="1:13">
      <c r="A37" s="989"/>
      <c r="B37" s="989"/>
      <c r="C37" s="989"/>
      <c r="D37" s="989"/>
      <c r="E37" s="989"/>
      <c r="F37" s="989"/>
      <c r="G37" s="989"/>
      <c r="H37" s="989"/>
      <c r="I37" s="989"/>
      <c r="J37" s="989"/>
    </row>
    <row r="38" spans="1:13" ht="30" customHeight="1">
      <c r="A38" s="1188" t="s">
        <v>1099</v>
      </c>
      <c r="B38" s="994" t="s">
        <v>1512</v>
      </c>
      <c r="C38" s="1184" t="s">
        <v>1420</v>
      </c>
      <c r="D38" s="1184"/>
      <c r="E38" s="1184"/>
      <c r="F38" s="1184"/>
      <c r="G38" s="1184"/>
      <c r="H38" s="1184"/>
      <c r="I38" s="1184"/>
      <c r="J38" s="994"/>
    </row>
    <row r="39" spans="1:13" ht="42.75" customHeight="1">
      <c r="A39" s="1188"/>
      <c r="B39" s="1060" t="str">
        <f>J35</f>
        <v>Rujan 2023.</v>
      </c>
      <c r="C39" s="1034" t="s">
        <v>630</v>
      </c>
      <c r="D39" s="1034" t="s">
        <v>59</v>
      </c>
      <c r="E39" s="1034" t="s">
        <v>60</v>
      </c>
      <c r="F39" s="993" t="s">
        <v>1410</v>
      </c>
      <c r="G39" s="993" t="s">
        <v>1411</v>
      </c>
      <c r="H39" s="993" t="s">
        <v>1412</v>
      </c>
      <c r="I39" s="993" t="s">
        <v>1416</v>
      </c>
      <c r="J39" s="993" t="s">
        <v>61</v>
      </c>
    </row>
    <row r="40" spans="1:13" ht="48" customHeight="1">
      <c r="A40" s="1188"/>
      <c r="B40" s="1061" t="str">
        <f>J36</f>
        <v>September 2023</v>
      </c>
      <c r="C40" s="1062" t="s">
        <v>239</v>
      </c>
      <c r="D40" s="1062" t="s">
        <v>1318</v>
      </c>
      <c r="E40" s="1062" t="s">
        <v>818</v>
      </c>
      <c r="F40" s="997" t="s">
        <v>1413</v>
      </c>
      <c r="G40" s="997" t="s">
        <v>1414</v>
      </c>
      <c r="H40" s="997" t="s">
        <v>1415</v>
      </c>
      <c r="I40" s="997" t="s">
        <v>1417</v>
      </c>
      <c r="J40" s="997" t="s">
        <v>817</v>
      </c>
    </row>
    <row r="41" spans="1:13" ht="15" customHeight="1">
      <c r="A41" s="1045" t="s">
        <v>1462</v>
      </c>
      <c r="B41" s="916">
        <v>14.0989</v>
      </c>
      <c r="C41" s="1063">
        <v>-5.2493067951711048E-3</v>
      </c>
      <c r="D41" s="1063">
        <v>6.263654110472916E-2</v>
      </c>
      <c r="E41" s="1063"/>
      <c r="F41" s="1063"/>
      <c r="G41" s="1063"/>
      <c r="H41" s="1063"/>
      <c r="I41" s="1063" t="s">
        <v>1139</v>
      </c>
      <c r="J41" s="1090">
        <v>44915</v>
      </c>
    </row>
    <row r="42" spans="1:13" ht="15" customHeight="1">
      <c r="A42" s="1045" t="s">
        <v>855</v>
      </c>
      <c r="B42" s="916">
        <v>23.5549</v>
      </c>
      <c r="C42" s="1063">
        <v>-4.2232443309603296E-3</v>
      </c>
      <c r="D42" s="1063">
        <v>8.7114602392487361E-2</v>
      </c>
      <c r="E42" s="1063">
        <v>0.10257333667569979</v>
      </c>
      <c r="F42" s="1063">
        <v>3.567664096620371E-2</v>
      </c>
      <c r="G42" s="1063">
        <v>3.0769670240906599E-2</v>
      </c>
      <c r="H42" s="1063">
        <v>3.8079769004867314E-2</v>
      </c>
      <c r="I42" s="1063">
        <v>4.9982468668880342E-2</v>
      </c>
      <c r="J42" s="1090">
        <v>40906</v>
      </c>
    </row>
    <row r="43" spans="1:13" ht="15" customHeight="1">
      <c r="A43" s="1045" t="s">
        <v>841</v>
      </c>
      <c r="B43" s="916">
        <v>41.487900000000003</v>
      </c>
      <c r="C43" s="1063">
        <v>-3.7651850055347991E-3</v>
      </c>
      <c r="D43" s="1063">
        <v>8.5989557197520661E-2</v>
      </c>
      <c r="E43" s="1063">
        <v>0.10218929225750428</v>
      </c>
      <c r="F43" s="1063">
        <v>3.9203067467934005E-2</v>
      </c>
      <c r="G43" s="1063">
        <v>3.3438183931495447E-2</v>
      </c>
      <c r="H43" s="1063">
        <v>3.5522577597149274E-2</v>
      </c>
      <c r="I43" s="1063">
        <v>5.9950739689050847E-2</v>
      </c>
      <c r="J43" s="1090">
        <v>38054</v>
      </c>
    </row>
    <row r="44" spans="1:13" ht="15" customHeight="1">
      <c r="A44" s="1045" t="s">
        <v>182</v>
      </c>
      <c r="B44" s="916">
        <v>39.857500000000002</v>
      </c>
      <c r="C44" s="1063">
        <v>-2.9143943563314512E-3</v>
      </c>
      <c r="D44" s="1063">
        <v>9.5918923963880465E-2</v>
      </c>
      <c r="E44" s="1063">
        <v>0.11059788236416646</v>
      </c>
      <c r="F44" s="1063">
        <v>4.4957673076918558E-2</v>
      </c>
      <c r="G44" s="1063">
        <v>3.7516722881111964E-2</v>
      </c>
      <c r="H44" s="1063">
        <v>3.6776110964084285E-2</v>
      </c>
      <c r="I44" s="1063">
        <v>6.0217491548956392E-2</v>
      </c>
      <c r="J44" s="1090">
        <v>38335</v>
      </c>
    </row>
    <row r="45" spans="1:13" ht="15" customHeight="1">
      <c r="A45" s="1045" t="s">
        <v>857</v>
      </c>
      <c r="B45" s="916">
        <v>38.446300000000001</v>
      </c>
      <c r="C45" s="1063">
        <v>-4.0308896712337727E-3</v>
      </c>
      <c r="D45" s="1063">
        <v>8.8008014319292727E-2</v>
      </c>
      <c r="E45" s="1063">
        <v>0.10460263996211161</v>
      </c>
      <c r="F45" s="1063">
        <v>4.0663459187291418E-2</v>
      </c>
      <c r="G45" s="1063">
        <v>3.4461600595792508E-2</v>
      </c>
      <c r="H45" s="1063">
        <v>3.5500970170819324E-2</v>
      </c>
      <c r="I45" s="1063">
        <v>5.8982558415260344E-2</v>
      </c>
      <c r="J45" s="1090">
        <v>38425</v>
      </c>
    </row>
    <row r="46" spans="1:13" ht="15" customHeight="1">
      <c r="A46" s="1064" t="s">
        <v>183</v>
      </c>
      <c r="B46" s="916">
        <v>14.2735</v>
      </c>
      <c r="C46" s="1063">
        <v>-3.6368459261740815E-3</v>
      </c>
      <c r="D46" s="1063">
        <v>2.1100039972883122E-2</v>
      </c>
      <c r="E46" s="1063">
        <v>2.601768946903471E-2</v>
      </c>
      <c r="F46" s="1063">
        <v>-8.2874136603352522E-3</v>
      </c>
      <c r="G46" s="1063">
        <v>3.2779966614202571E-3</v>
      </c>
      <c r="H46" s="1063"/>
      <c r="I46" s="1063">
        <v>1.0827093803368326E-2</v>
      </c>
      <c r="J46" s="1090">
        <v>42734</v>
      </c>
    </row>
    <row r="47" spans="1:13" ht="15" customHeight="1">
      <c r="A47" s="1064" t="s">
        <v>184</v>
      </c>
      <c r="B47" s="916">
        <v>20.707699999999999</v>
      </c>
      <c r="C47" s="1063">
        <v>-4.0975525299501436E-3</v>
      </c>
      <c r="D47" s="1063">
        <v>8.8743473002997897E-2</v>
      </c>
      <c r="E47" s="1063">
        <v>0.10619577060759089</v>
      </c>
      <c r="F47" s="1063">
        <v>3.9406177965706224E-2</v>
      </c>
      <c r="G47" s="1063">
        <v>3.4643461061910408E-2</v>
      </c>
      <c r="H47" s="1063">
        <v>4.1964315930612006E-2</v>
      </c>
      <c r="I47" s="1063">
        <v>4.1267686177118623E-2</v>
      </c>
      <c r="J47" s="1090">
        <v>41184</v>
      </c>
      <c r="K47" s="197"/>
      <c r="L47" s="197"/>
      <c r="M47" s="197"/>
    </row>
    <row r="48" spans="1:13" ht="15" customHeight="1">
      <c r="A48" s="1064" t="s">
        <v>185</v>
      </c>
      <c r="B48" s="916">
        <v>30.667100000000001</v>
      </c>
      <c r="C48" s="1063">
        <v>-3.6614922774027558E-3</v>
      </c>
      <c r="D48" s="1063">
        <v>8.9853535872852275E-2</v>
      </c>
      <c r="E48" s="1063">
        <v>0.10618824797515924</v>
      </c>
      <c r="F48" s="1063">
        <v>4.0327820466292907E-2</v>
      </c>
      <c r="G48" s="1063">
        <v>3.5192445614171231E-2</v>
      </c>
      <c r="H48" s="1063">
        <v>3.700444451372209E-2</v>
      </c>
      <c r="I48" s="1063">
        <v>5.7487102499051979E-2</v>
      </c>
      <c r="J48" s="1090">
        <v>39730</v>
      </c>
      <c r="K48" s="197"/>
      <c r="L48" s="197"/>
      <c r="M48" s="197"/>
    </row>
    <row r="49" spans="1:15" ht="15" customHeight="1">
      <c r="A49" s="1064" t="s">
        <v>186</v>
      </c>
      <c r="B49" s="916">
        <v>22.630500000000001</v>
      </c>
      <c r="C49" s="1063">
        <v>-1.2533706402340083E-3</v>
      </c>
      <c r="D49" s="1063">
        <v>8.4519786453735257E-2</v>
      </c>
      <c r="E49" s="1063">
        <v>0.10407658206004688</v>
      </c>
      <c r="F49" s="1063">
        <v>3.3919636348780147E-2</v>
      </c>
      <c r="G49" s="1063">
        <v>3.4131694384115896E-2</v>
      </c>
      <c r="H49" s="1063">
        <v>3.7250150113738112E-2</v>
      </c>
      <c r="I49" s="1063">
        <v>3.0024475768022363E-2</v>
      </c>
      <c r="J49" s="1090">
        <v>38615</v>
      </c>
      <c r="K49" s="197"/>
      <c r="L49" s="197"/>
      <c r="M49" s="197"/>
    </row>
    <row r="50" spans="1:15" ht="15" customHeight="1">
      <c r="A50" s="1064" t="s">
        <v>187</v>
      </c>
      <c r="B50" s="916">
        <v>26.961500000000001</v>
      </c>
      <c r="C50" s="1063">
        <v>-9.8191788943224889E-4</v>
      </c>
      <c r="D50" s="1063">
        <v>8.2665071424802727E-2</v>
      </c>
      <c r="E50" s="1063">
        <v>0.1019220401308587</v>
      </c>
      <c r="F50" s="1063">
        <v>3.5304321680676765E-2</v>
      </c>
      <c r="G50" s="1063">
        <v>3.6699508037266959E-2</v>
      </c>
      <c r="H50" s="1063">
        <v>4.1913598738761326E-2</v>
      </c>
      <c r="I50" s="1063">
        <v>4.7303654315665078E-2</v>
      </c>
      <c r="J50" s="1090">
        <v>39602</v>
      </c>
      <c r="K50" s="955"/>
      <c r="L50" s="197"/>
      <c r="M50" s="197"/>
    </row>
    <row r="51" spans="1:15" ht="15" customHeight="1">
      <c r="A51" s="1064" t="s">
        <v>188</v>
      </c>
      <c r="B51" s="916">
        <v>25.521699999999999</v>
      </c>
      <c r="C51" s="1063">
        <v>-7.4782309089771459E-4</v>
      </c>
      <c r="D51" s="1063">
        <v>8.9726508428817686E-2</v>
      </c>
      <c r="E51" s="1063">
        <v>0.11133023704587308</v>
      </c>
      <c r="F51" s="1063">
        <v>3.9794244499094633E-2</v>
      </c>
      <c r="G51" s="1063">
        <v>4.0728118584579365E-2</v>
      </c>
      <c r="H51" s="1063">
        <v>4.436672248910134E-2</v>
      </c>
      <c r="I51" s="1063">
        <v>3.8280349325128693E-2</v>
      </c>
      <c r="J51" s="1090">
        <v>38846</v>
      </c>
      <c r="K51" s="1181"/>
      <c r="L51" s="197"/>
      <c r="M51" s="197"/>
    </row>
    <row r="52" spans="1:15" ht="15" customHeight="1">
      <c r="A52" s="1064" t="s">
        <v>629</v>
      </c>
      <c r="B52" s="916">
        <v>15.938000000000001</v>
      </c>
      <c r="C52" s="1063">
        <v>-1.5411023266885815E-3</v>
      </c>
      <c r="D52" s="1063">
        <v>8.3804253452636202E-2</v>
      </c>
      <c r="E52" s="1063">
        <v>0.10367752928882412</v>
      </c>
      <c r="F52" s="1063">
        <v>4.140077150372834E-2</v>
      </c>
      <c r="G52" s="1063"/>
      <c r="H52" s="1063"/>
      <c r="I52" s="1063">
        <v>3.9959791482277129E-2</v>
      </c>
      <c r="J52" s="1090">
        <v>43494</v>
      </c>
      <c r="K52" s="1182"/>
      <c r="L52" s="197"/>
      <c r="M52" s="197"/>
    </row>
    <row r="53" spans="1:15" ht="15" customHeight="1">
      <c r="A53" s="1045" t="s">
        <v>189</v>
      </c>
      <c r="B53" s="916">
        <v>33.073900000000002</v>
      </c>
      <c r="C53" s="1063">
        <v>-1.1234903098960025E-3</v>
      </c>
      <c r="D53" s="1063">
        <v>8.8499469717784329E-2</v>
      </c>
      <c r="E53" s="1063">
        <v>0.12768208336406772</v>
      </c>
      <c r="F53" s="1063">
        <v>5.4495270214251379E-2</v>
      </c>
      <c r="G53" s="1063">
        <v>4.5104102006989999E-2</v>
      </c>
      <c r="H53" s="1063">
        <v>5.9191187913034904E-2</v>
      </c>
      <c r="I53" s="1063">
        <v>6.3819233857019819E-2</v>
      </c>
      <c r="J53" s="1090">
        <v>39812</v>
      </c>
      <c r="K53" s="330"/>
      <c r="L53" s="197"/>
      <c r="M53" s="197"/>
    </row>
    <row r="54" spans="1:15" ht="15" customHeight="1">
      <c r="A54" s="1045" t="s">
        <v>190</v>
      </c>
      <c r="B54" s="916">
        <v>21.080100000000002</v>
      </c>
      <c r="C54" s="1063">
        <v>-3.8410106125696952E-4</v>
      </c>
      <c r="D54" s="1063">
        <v>0.10884224928213748</v>
      </c>
      <c r="E54" s="1063">
        <v>0.15466607428980228</v>
      </c>
      <c r="F54" s="1063">
        <v>6.1587496569018629E-2</v>
      </c>
      <c r="G54" s="1063">
        <v>5.3616213806469304E-2</v>
      </c>
      <c r="H54" s="1063"/>
      <c r="I54" s="1063">
        <v>6.1442139417895891E-2</v>
      </c>
      <c r="J54" s="1090">
        <v>42367</v>
      </c>
      <c r="K54" s="330"/>
      <c r="L54" s="197"/>
      <c r="M54" s="197"/>
    </row>
    <row r="55" spans="1:15" ht="15" customHeight="1">
      <c r="A55" s="1045" t="s">
        <v>194</v>
      </c>
      <c r="B55" s="916">
        <v>17.703399999999998</v>
      </c>
      <c r="C55" s="1063">
        <v>-2.9736092181886775E-3</v>
      </c>
      <c r="D55" s="1063">
        <v>0.11337352101813214</v>
      </c>
      <c r="E55" s="1063">
        <v>0.15880038173111655</v>
      </c>
      <c r="F55" s="1063">
        <v>6.5421806705512564E-2</v>
      </c>
      <c r="G55" s="1063">
        <v>5.1930873940207123E-2</v>
      </c>
      <c r="H55" s="1063"/>
      <c r="I55" s="1063">
        <v>4.771177675843008E-2</v>
      </c>
      <c r="J55" s="1090">
        <v>42943</v>
      </c>
      <c r="K55" s="330"/>
      <c r="L55" s="197"/>
      <c r="M55" s="197"/>
    </row>
    <row r="56" spans="1:15" ht="15" customHeight="1">
      <c r="A56" s="1045" t="s">
        <v>226</v>
      </c>
      <c r="B56" s="916">
        <v>14.4598</v>
      </c>
      <c r="C56" s="1063">
        <v>-1.8155335114351523E-3</v>
      </c>
      <c r="D56" s="1063">
        <v>5.2889917912221973E-2</v>
      </c>
      <c r="E56" s="1063">
        <v>7.9938850885531654E-2</v>
      </c>
      <c r="F56" s="1063">
        <v>9.0765937187591295E-3</v>
      </c>
      <c r="G56" s="1063"/>
      <c r="H56" s="1063"/>
      <c r="I56" s="1063">
        <v>1.7324947490487297E-2</v>
      </c>
      <c r="J56" s="1090">
        <v>43378</v>
      </c>
      <c r="K56" s="330"/>
      <c r="L56" s="197"/>
      <c r="M56" s="197"/>
    </row>
    <row r="57" spans="1:15" ht="15" customHeight="1">
      <c r="A57" s="1045" t="s">
        <v>225</v>
      </c>
      <c r="B57" s="916">
        <v>14.921900000000001</v>
      </c>
      <c r="C57" s="1063">
        <v>-2.4334316065327544E-3</v>
      </c>
      <c r="D57" s="1063">
        <v>5.5263649649149871E-2</v>
      </c>
      <c r="E57" s="1063">
        <v>8.4444800206029846E-2</v>
      </c>
      <c r="F57" s="1063">
        <v>1.5382987148213179E-2</v>
      </c>
      <c r="G57" s="1063">
        <v>2.379609678026795E-2</v>
      </c>
      <c r="H57" s="1063"/>
      <c r="I57" s="1063">
        <v>2.3293849105336939E-2</v>
      </c>
      <c r="J57" s="1090">
        <v>43342</v>
      </c>
      <c r="K57" s="330"/>
      <c r="L57" s="197"/>
      <c r="M57" s="197"/>
    </row>
    <row r="58" spans="1:15" ht="15" customHeight="1">
      <c r="A58" s="1045" t="s">
        <v>191</v>
      </c>
      <c r="B58" s="916">
        <v>40.2699</v>
      </c>
      <c r="C58" s="1063">
        <v>-2.8821654868110835E-3</v>
      </c>
      <c r="D58" s="1063">
        <v>5.442032775229122E-2</v>
      </c>
      <c r="E58" s="1063">
        <v>6.7509993121658729E-2</v>
      </c>
      <c r="F58" s="1063">
        <v>4.0117175890430401E-2</v>
      </c>
      <c r="G58" s="1063">
        <v>2.7035574710697396E-2</v>
      </c>
      <c r="H58" s="1063">
        <v>5.1786018636481801E-2</v>
      </c>
      <c r="I58" s="1063">
        <v>6.1433953395707563E-2</v>
      </c>
      <c r="J58" s="1090">
        <v>38404</v>
      </c>
      <c r="K58" s="197"/>
      <c r="L58" s="197"/>
      <c r="M58" s="197"/>
    </row>
    <row r="59" spans="1:15" ht="15" customHeight="1">
      <c r="A59" s="1045" t="s">
        <v>192</v>
      </c>
      <c r="B59" s="916">
        <v>41.375599999999999</v>
      </c>
      <c r="C59" s="1063">
        <v>-2.4014350744542279E-3</v>
      </c>
      <c r="D59" s="1063">
        <v>5.1008828631101899E-2</v>
      </c>
      <c r="E59" s="1063">
        <v>6.3726662258136502E-2</v>
      </c>
      <c r="F59" s="1063">
        <v>3.7144854320645404E-2</v>
      </c>
      <c r="G59" s="1063">
        <v>2.4114563389376231E-2</v>
      </c>
      <c r="H59" s="1063">
        <v>4.7214977607591413E-2</v>
      </c>
      <c r="I59" s="1063">
        <v>6.0811451370174963E-2</v>
      </c>
      <c r="J59" s="1090">
        <v>38169</v>
      </c>
      <c r="K59" s="197"/>
      <c r="L59" s="197"/>
      <c r="M59" s="197"/>
    </row>
    <row r="60" spans="1:15" ht="15" customHeight="1">
      <c r="A60" s="1064" t="s">
        <v>193</v>
      </c>
      <c r="B60" s="916">
        <v>19.165199999999999</v>
      </c>
      <c r="C60" s="1063">
        <v>-3.4215589412928127E-3</v>
      </c>
      <c r="D60" s="1063">
        <v>5.7367213460471245E-2</v>
      </c>
      <c r="E60" s="1063">
        <v>6.957802390548018E-2</v>
      </c>
      <c r="F60" s="1063">
        <v>3.9621534322175966E-2</v>
      </c>
      <c r="G60" s="1063">
        <v>3.0124342848975694E-2</v>
      </c>
      <c r="H60" s="1063"/>
      <c r="I60" s="1063">
        <v>4.7581820107577277E-2</v>
      </c>
      <c r="J60" s="1090">
        <v>42314</v>
      </c>
      <c r="K60" s="197"/>
      <c r="L60" s="197"/>
      <c r="M60" s="197"/>
    </row>
    <row r="61" spans="1:15" ht="15" customHeight="1">
      <c r="A61" s="1045" t="s">
        <v>1500</v>
      </c>
      <c r="B61" s="916">
        <v>34.717100000000002</v>
      </c>
      <c r="C61" s="1063">
        <v>-2.6745034501381992E-3</v>
      </c>
      <c r="D61" s="1063">
        <v>1.9774326735120695E-2</v>
      </c>
      <c r="E61" s="1063">
        <v>1.8978224547942624E-2</v>
      </c>
      <c r="F61" s="1063">
        <v>1.8198846734241769E-2</v>
      </c>
      <c r="G61" s="1063">
        <v>2.2860555608158251E-2</v>
      </c>
      <c r="H61" s="1063">
        <v>5.0941636629979525E-2</v>
      </c>
      <c r="I61" s="1063">
        <v>5.8944604104919973E-2</v>
      </c>
      <c r="J61" s="1090">
        <v>39071</v>
      </c>
    </row>
    <row r="62" spans="1:15" ht="12.75" customHeight="1">
      <c r="A62" s="33" t="s">
        <v>530</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1046</v>
      </c>
    </row>
    <row r="67" spans="1:10" ht="12.75" customHeight="1"/>
    <row r="68" spans="1:10" ht="12.75" customHeight="1">
      <c r="B68" s="930"/>
      <c r="C68" s="76"/>
      <c r="D68" s="76"/>
      <c r="E68" s="76"/>
      <c r="F68" s="76"/>
      <c r="G68" s="931"/>
    </row>
    <row r="69" spans="1:10" ht="12.75" customHeight="1">
      <c r="B69" s="930"/>
      <c r="C69" s="76"/>
      <c r="D69" s="76"/>
      <c r="E69" s="76"/>
      <c r="F69" s="76"/>
      <c r="G69" s="931"/>
    </row>
    <row r="70" spans="1:10" ht="12.75" customHeight="1">
      <c r="B70" s="930"/>
      <c r="C70" s="76"/>
      <c r="D70" s="76"/>
      <c r="E70" s="76"/>
      <c r="F70" s="76"/>
      <c r="G70" s="931"/>
    </row>
    <row r="71" spans="1:10" ht="12.75" customHeight="1">
      <c r="B71" s="930"/>
      <c r="C71" s="76"/>
      <c r="D71" s="76"/>
      <c r="E71" s="76"/>
      <c r="F71" s="76"/>
      <c r="G71" s="931"/>
    </row>
    <row r="72" spans="1:10" ht="12.75" customHeight="1">
      <c r="B72" s="930"/>
      <c r="C72" s="76"/>
      <c r="D72" s="76"/>
      <c r="E72" s="76"/>
      <c r="F72" s="76"/>
      <c r="G72" s="931"/>
    </row>
    <row r="73" spans="1:10" ht="12.75" customHeight="1">
      <c r="B73" s="930"/>
      <c r="C73" s="76"/>
      <c r="D73" s="76"/>
      <c r="E73" s="76"/>
      <c r="F73" s="76"/>
      <c r="G73" s="931"/>
    </row>
    <row r="74" spans="1:10" ht="12.75" customHeight="1">
      <c r="B74" s="930"/>
      <c r="C74" s="76"/>
      <c r="D74" s="76"/>
      <c r="E74" s="76"/>
      <c r="F74" s="76"/>
      <c r="G74" s="931"/>
    </row>
    <row r="75" spans="1:10" ht="12.75" customHeight="1">
      <c r="B75" s="930"/>
      <c r="C75" s="76"/>
      <c r="D75" s="76"/>
      <c r="E75" s="76"/>
      <c r="F75" s="76"/>
      <c r="G75" s="931"/>
    </row>
    <row r="76" spans="1:10" ht="12.75" customHeight="1">
      <c r="B76" s="930"/>
      <c r="C76" s="76"/>
      <c r="D76" s="76"/>
      <c r="E76" s="76"/>
      <c r="F76" s="76"/>
      <c r="G76" s="931"/>
    </row>
    <row r="77" spans="1:10" ht="12.75" customHeight="1">
      <c r="B77" s="930"/>
      <c r="C77" s="76"/>
      <c r="D77" s="76"/>
      <c r="E77" s="76"/>
      <c r="F77" s="76"/>
      <c r="G77" s="931"/>
    </row>
    <row r="78" spans="1:10" ht="12.75" customHeight="1">
      <c r="B78" s="930"/>
      <c r="C78" s="76"/>
      <c r="D78" s="76"/>
      <c r="E78" s="76"/>
      <c r="F78" s="76"/>
      <c r="G78" s="931"/>
    </row>
    <row r="79" spans="1:10" ht="12.75" customHeight="1">
      <c r="B79" s="930"/>
      <c r="C79" s="76"/>
      <c r="D79" s="76"/>
      <c r="E79" s="76"/>
      <c r="F79" s="76"/>
      <c r="G79" s="931"/>
    </row>
    <row r="80" spans="1:10" ht="12.75" customHeight="1">
      <c r="A80" s="328"/>
      <c r="B80" s="930"/>
      <c r="C80" s="76"/>
      <c r="D80" s="76"/>
      <c r="E80" s="76"/>
      <c r="F80" s="76"/>
      <c r="G80" s="931"/>
    </row>
    <row r="81" spans="1:7" ht="12.75" customHeight="1">
      <c r="A81" s="328"/>
      <c r="B81" s="930"/>
      <c r="C81" s="76"/>
      <c r="D81" s="76"/>
      <c r="E81" s="76"/>
      <c r="F81" s="76"/>
      <c r="G81" s="931"/>
    </row>
    <row r="82" spans="1:7" ht="12.75" customHeight="1">
      <c r="A82" s="328"/>
      <c r="B82" s="930"/>
      <c r="C82" s="76"/>
      <c r="D82" s="76"/>
      <c r="E82" s="76"/>
      <c r="F82" s="76"/>
      <c r="G82" s="931"/>
    </row>
    <row r="83" spans="1:7" ht="12.75" customHeight="1">
      <c r="A83" s="900"/>
      <c r="B83" s="930"/>
      <c r="C83" s="76"/>
      <c r="D83" s="76"/>
      <c r="E83" s="76"/>
      <c r="F83" s="76"/>
      <c r="G83" s="931"/>
    </row>
    <row r="84" spans="1:7">
      <c r="A84" s="900"/>
      <c r="B84" s="930"/>
      <c r="C84" s="76"/>
      <c r="D84" s="76"/>
      <c r="E84" s="76"/>
      <c r="F84" s="76"/>
      <c r="G84" s="931"/>
    </row>
    <row r="85" spans="1:7">
      <c r="A85" s="900"/>
      <c r="B85" s="930"/>
      <c r="C85" s="76"/>
      <c r="D85" s="76"/>
      <c r="E85" s="76"/>
      <c r="F85" s="76"/>
      <c r="G85" s="931"/>
    </row>
    <row r="86" spans="1:7">
      <c r="A86" s="900"/>
      <c r="B86" s="930"/>
      <c r="C86" s="76"/>
      <c r="D86" s="76"/>
      <c r="E86" s="76"/>
      <c r="F86" s="76"/>
      <c r="G86" s="931"/>
    </row>
    <row r="87" spans="1:7">
      <c r="A87" s="900"/>
      <c r="B87" s="930"/>
      <c r="C87" s="76"/>
      <c r="D87" s="76"/>
      <c r="E87" s="76"/>
      <c r="F87" s="76"/>
      <c r="G87" s="931"/>
    </row>
    <row r="88" spans="1:7">
      <c r="A88" s="900"/>
    </row>
    <row r="89" spans="1:7">
      <c r="A89" s="900"/>
    </row>
    <row r="90" spans="1:7">
      <c r="A90" s="903"/>
    </row>
    <row r="91" spans="1:7">
      <c r="A91" s="903"/>
    </row>
    <row r="92" spans="1:7">
      <c r="A92" s="903"/>
    </row>
    <row r="93" spans="1:7">
      <c r="A93" s="903"/>
    </row>
    <row r="94" spans="1:7">
      <c r="A94" s="900"/>
    </row>
    <row r="95" spans="1:7">
      <c r="A95" s="900"/>
    </row>
    <row r="96" spans="1:7">
      <c r="A96" s="900"/>
    </row>
    <row r="97" spans="1:1">
      <c r="A97" s="900"/>
    </row>
    <row r="98" spans="1:1">
      <c r="A98" s="900"/>
    </row>
    <row r="99" spans="1:1">
      <c r="A99" s="903"/>
    </row>
    <row r="100" spans="1:1">
      <c r="A100" s="903"/>
    </row>
    <row r="101" spans="1:1">
      <c r="A101" s="903"/>
    </row>
    <row r="102" spans="1:1">
      <c r="A102" s="903"/>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1067</v>
      </c>
      <c r="B1" s="141"/>
      <c r="C1" s="141"/>
      <c r="AS1" s="137" t="str">
        <f>Naslovnica!A20</f>
        <v>Rujan 2023.</v>
      </c>
    </row>
    <row r="2" spans="1:45" ht="12.75" customHeight="1">
      <c r="A2" s="552" t="s">
        <v>1068</v>
      </c>
      <c r="B2" s="552"/>
      <c r="C2" s="552"/>
      <c r="I2" s="518"/>
      <c r="AS2" s="529" t="str">
        <f>Naslovnica!A24</f>
        <v>September 2023</v>
      </c>
    </row>
    <row r="3" spans="1:45" ht="12.75" customHeight="1">
      <c r="AS3" s="24"/>
    </row>
    <row r="4" spans="1:45" ht="12.75" customHeight="1">
      <c r="A4" s="328"/>
      <c r="B4" s="328"/>
      <c r="C4" s="328"/>
      <c r="D4" s="821"/>
      <c r="E4" s="821"/>
      <c r="F4" s="821"/>
      <c r="G4" s="821"/>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261"/>
      <c r="AS4" s="13" t="s">
        <v>1486</v>
      </c>
    </row>
    <row r="5" spans="1:45" ht="48.75" customHeight="1">
      <c r="A5" s="1171" t="s">
        <v>541</v>
      </c>
      <c r="B5" s="1139" t="s">
        <v>1462</v>
      </c>
      <c r="C5" s="1139"/>
      <c r="D5" s="1139" t="s">
        <v>855</v>
      </c>
      <c r="E5" s="1139"/>
      <c r="F5" s="1139" t="s">
        <v>841</v>
      </c>
      <c r="G5" s="1139"/>
      <c r="H5" s="1139" t="s">
        <v>856</v>
      </c>
      <c r="I5" s="1139"/>
      <c r="J5" s="1173" t="s">
        <v>857</v>
      </c>
      <c r="K5" s="1173"/>
      <c r="L5" s="1139" t="s">
        <v>183</v>
      </c>
      <c r="M5" s="1139"/>
      <c r="N5" s="1139" t="s">
        <v>184</v>
      </c>
      <c r="O5" s="1139"/>
      <c r="P5" s="1139" t="s">
        <v>185</v>
      </c>
      <c r="Q5" s="1139"/>
      <c r="R5" s="1139" t="s">
        <v>189</v>
      </c>
      <c r="S5" s="1139"/>
      <c r="T5" s="1139" t="s">
        <v>186</v>
      </c>
      <c r="U5" s="1139"/>
      <c r="V5" s="1139" t="s">
        <v>858</v>
      </c>
      <c r="W5" s="1139"/>
      <c r="X5" s="1139" t="s">
        <v>859</v>
      </c>
      <c r="Y5" s="1139"/>
      <c r="Z5" s="1139" t="s">
        <v>629</v>
      </c>
      <c r="AA5" s="1139"/>
      <c r="AB5" s="1139" t="s">
        <v>188</v>
      </c>
      <c r="AC5" s="1139"/>
      <c r="AD5" s="1139" t="s">
        <v>860</v>
      </c>
      <c r="AE5" s="1139"/>
      <c r="AF5" s="1139" t="s">
        <v>861</v>
      </c>
      <c r="AG5" s="1139"/>
      <c r="AH5" s="1139" t="s">
        <v>862</v>
      </c>
      <c r="AI5" s="1139"/>
      <c r="AJ5" s="1139" t="s">
        <v>226</v>
      </c>
      <c r="AK5" s="1139"/>
      <c r="AL5" s="1139" t="s">
        <v>225</v>
      </c>
      <c r="AM5" s="1139"/>
      <c r="AN5" s="1139" t="s">
        <v>863</v>
      </c>
      <c r="AO5" s="1139"/>
      <c r="AP5" s="1139" t="s">
        <v>1500</v>
      </c>
      <c r="AQ5" s="1139"/>
      <c r="AR5" s="1139" t="s">
        <v>421</v>
      </c>
      <c r="AS5" s="1139"/>
    </row>
    <row r="6" spans="1:45">
      <c r="A6" s="1171"/>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c r="T6" s="703" t="s">
        <v>31</v>
      </c>
      <c r="U6" s="703" t="s">
        <v>32</v>
      </c>
      <c r="V6" s="703" t="s">
        <v>31</v>
      </c>
      <c r="W6" s="703" t="s">
        <v>32</v>
      </c>
      <c r="X6" s="703" t="s">
        <v>31</v>
      </c>
      <c r="Y6" s="703" t="s">
        <v>32</v>
      </c>
      <c r="Z6" s="703" t="s">
        <v>31</v>
      </c>
      <c r="AA6" s="703" t="s">
        <v>32</v>
      </c>
      <c r="AB6" s="703" t="s">
        <v>31</v>
      </c>
      <c r="AC6" s="703" t="s">
        <v>32</v>
      </c>
      <c r="AD6" s="703" t="s">
        <v>31</v>
      </c>
      <c r="AE6" s="703" t="s">
        <v>32</v>
      </c>
      <c r="AF6" s="703" t="s">
        <v>31</v>
      </c>
      <c r="AG6" s="703" t="s">
        <v>32</v>
      </c>
      <c r="AH6" s="703" t="s">
        <v>31</v>
      </c>
      <c r="AI6" s="703" t="s">
        <v>32</v>
      </c>
      <c r="AJ6" s="703" t="s">
        <v>31</v>
      </c>
      <c r="AK6" s="703" t="s">
        <v>32</v>
      </c>
      <c r="AL6" s="703" t="s">
        <v>31</v>
      </c>
      <c r="AM6" s="703" t="s">
        <v>32</v>
      </c>
      <c r="AN6" s="703" t="s">
        <v>31</v>
      </c>
      <c r="AO6" s="703" t="s">
        <v>32</v>
      </c>
      <c r="AP6" s="703" t="s">
        <v>31</v>
      </c>
      <c r="AQ6" s="703" t="s">
        <v>32</v>
      </c>
      <c r="AR6" s="703" t="s">
        <v>31</v>
      </c>
      <c r="AS6" s="703" t="s">
        <v>32</v>
      </c>
    </row>
    <row r="7" spans="1:45">
      <c r="A7" s="1171"/>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c r="T7" s="704" t="s">
        <v>29</v>
      </c>
      <c r="U7" s="704" t="s">
        <v>30</v>
      </c>
      <c r="V7" s="704" t="s">
        <v>29</v>
      </c>
      <c r="W7" s="704" t="s">
        <v>30</v>
      </c>
      <c r="X7" s="704" t="s">
        <v>29</v>
      </c>
      <c r="Y7" s="704" t="s">
        <v>30</v>
      </c>
      <c r="Z7" s="704" t="s">
        <v>29</v>
      </c>
      <c r="AA7" s="704" t="s">
        <v>30</v>
      </c>
      <c r="AB7" s="704" t="s">
        <v>29</v>
      </c>
      <c r="AC7" s="704" t="s">
        <v>30</v>
      </c>
      <c r="AD7" s="704" t="s">
        <v>29</v>
      </c>
      <c r="AE7" s="704" t="s">
        <v>30</v>
      </c>
      <c r="AF7" s="704" t="s">
        <v>29</v>
      </c>
      <c r="AG7" s="704" t="s">
        <v>30</v>
      </c>
      <c r="AH7" s="704" t="s">
        <v>29</v>
      </c>
      <c r="AI7" s="704" t="s">
        <v>30</v>
      </c>
      <c r="AJ7" s="704" t="s">
        <v>29</v>
      </c>
      <c r="AK7" s="704" t="s">
        <v>30</v>
      </c>
      <c r="AL7" s="704" t="s">
        <v>29</v>
      </c>
      <c r="AM7" s="704" t="s">
        <v>30</v>
      </c>
      <c r="AN7" s="704" t="s">
        <v>29</v>
      </c>
      <c r="AO7" s="704" t="s">
        <v>30</v>
      </c>
      <c r="AP7" s="704" t="s">
        <v>29</v>
      </c>
      <c r="AQ7" s="704" t="s">
        <v>30</v>
      </c>
      <c r="AR7" s="704" t="s">
        <v>29</v>
      </c>
      <c r="AS7" s="704" t="s">
        <v>30</v>
      </c>
    </row>
    <row r="8" spans="1:45" ht="18">
      <c r="A8" s="361" t="s">
        <v>422</v>
      </c>
      <c r="B8" s="379">
        <v>34.359769999999997</v>
      </c>
      <c r="C8" s="380">
        <v>0.19857559776220676</v>
      </c>
      <c r="D8" s="379">
        <v>32.934599999999996</v>
      </c>
      <c r="E8" s="380">
        <v>8.4656680129628521E-3</v>
      </c>
      <c r="F8" s="379">
        <v>45.151890000000002</v>
      </c>
      <c r="G8" s="380">
        <v>1.1986622851708468E-2</v>
      </c>
      <c r="H8" s="379">
        <v>158.82693</v>
      </c>
      <c r="I8" s="380">
        <v>4.2595340179779145E-2</v>
      </c>
      <c r="J8" s="379">
        <v>540.86305000000004</v>
      </c>
      <c r="K8" s="380">
        <v>3.80083635637238E-2</v>
      </c>
      <c r="L8" s="379">
        <v>11.622450000000001</v>
      </c>
      <c r="M8" s="380">
        <v>1.11488310454318E-2</v>
      </c>
      <c r="N8" s="379">
        <v>740.73072000000002</v>
      </c>
      <c r="O8" s="380">
        <v>2.8734990114657841E-2</v>
      </c>
      <c r="P8" s="379">
        <v>249.81686999999999</v>
      </c>
      <c r="Q8" s="380">
        <v>1.7707451193258044E-2</v>
      </c>
      <c r="R8" s="379">
        <v>224.70752999999999</v>
      </c>
      <c r="S8" s="380">
        <v>5.0515898185015382E-2</v>
      </c>
      <c r="T8" s="379">
        <v>354.01090999999997</v>
      </c>
      <c r="U8" s="380">
        <v>3.0223610215345677E-2</v>
      </c>
      <c r="V8" s="379">
        <v>505.65553999999997</v>
      </c>
      <c r="W8" s="380">
        <v>6.7098235649163299E-2</v>
      </c>
      <c r="X8" s="379">
        <v>311.60613000000001</v>
      </c>
      <c r="Y8" s="380">
        <v>3.4445617976094522E-2</v>
      </c>
      <c r="Z8" s="379">
        <v>70.490300000000005</v>
      </c>
      <c r="AA8" s="380">
        <v>7.9678775879140039E-3</v>
      </c>
      <c r="AB8" s="379">
        <v>997.45192000000009</v>
      </c>
      <c r="AC8" s="380">
        <v>2.7947681886670902E-2</v>
      </c>
      <c r="AD8" s="379">
        <v>867.50324999999998</v>
      </c>
      <c r="AE8" s="380">
        <v>3.0453838165886312E-2</v>
      </c>
      <c r="AF8" s="379">
        <v>316.53010999999998</v>
      </c>
      <c r="AG8" s="380">
        <v>5.8227559481552338E-2</v>
      </c>
      <c r="AH8" s="379">
        <v>36.712230000000005</v>
      </c>
      <c r="AI8" s="380">
        <v>7.2440177637546288E-2</v>
      </c>
      <c r="AJ8" s="379">
        <v>47.109839999999998</v>
      </c>
      <c r="AK8" s="380">
        <v>0.13307327978615099</v>
      </c>
      <c r="AL8" s="379">
        <v>65.670670000000001</v>
      </c>
      <c r="AM8" s="380">
        <v>8.2493377612392234E-3</v>
      </c>
      <c r="AN8" s="379">
        <v>438.77386999999999</v>
      </c>
      <c r="AO8" s="380">
        <v>6.7824162448579764E-2</v>
      </c>
      <c r="AP8" s="379">
        <v>155.70501000000002</v>
      </c>
      <c r="AQ8" s="380">
        <v>2.0009218928491921E-2</v>
      </c>
      <c r="AR8" s="379">
        <v>6206.2335899999998</v>
      </c>
      <c r="AS8" s="380">
        <v>3.0877940803541337E-2</v>
      </c>
    </row>
    <row r="9" spans="1:45" ht="18">
      <c r="A9" s="361" t="s">
        <v>423</v>
      </c>
      <c r="B9" s="379">
        <v>2.9894400000000001</v>
      </c>
      <c r="C9" s="380">
        <v>1.727688616583439E-2</v>
      </c>
      <c r="D9" s="379">
        <v>0.11186</v>
      </c>
      <c r="E9" s="380">
        <v>2.8753032492576948E-5</v>
      </c>
      <c r="F9" s="379">
        <v>9.9809999999999996E-2</v>
      </c>
      <c r="G9" s="380">
        <v>2.6496893636767411E-5</v>
      </c>
      <c r="H9" s="379">
        <v>6.8030000000000007E-2</v>
      </c>
      <c r="I9" s="380">
        <v>1.8244771163368677E-5</v>
      </c>
      <c r="J9" s="379">
        <v>0.38081999999999999</v>
      </c>
      <c r="K9" s="380">
        <v>2.6761571182089985E-5</v>
      </c>
      <c r="L9" s="379">
        <v>0</v>
      </c>
      <c r="M9" s="380">
        <v>0</v>
      </c>
      <c r="N9" s="379">
        <v>0.79901</v>
      </c>
      <c r="O9" s="380">
        <v>3.0995804320783076E-5</v>
      </c>
      <c r="P9" s="379">
        <v>0.39432999999999996</v>
      </c>
      <c r="Q9" s="380">
        <v>2.7950791429887997E-5</v>
      </c>
      <c r="R9" s="379">
        <v>15.40851</v>
      </c>
      <c r="S9" s="380">
        <v>3.463945878194609E-3</v>
      </c>
      <c r="T9" s="379">
        <v>1.2448399999999999</v>
      </c>
      <c r="U9" s="380">
        <v>1.0627796454202757E-4</v>
      </c>
      <c r="V9" s="379">
        <v>3.20112</v>
      </c>
      <c r="W9" s="380">
        <v>4.2477435153039084E-4</v>
      </c>
      <c r="X9" s="379">
        <v>72.584130000000002</v>
      </c>
      <c r="Y9" s="380">
        <v>8.0236072798284853E-3</v>
      </c>
      <c r="Z9" s="379">
        <v>1.2040799999999998</v>
      </c>
      <c r="AA9" s="380">
        <v>1.3610329429801675E-4</v>
      </c>
      <c r="AB9" s="379">
        <v>3.8103500000000001</v>
      </c>
      <c r="AC9" s="380">
        <v>1.0676248903994938E-4</v>
      </c>
      <c r="AD9" s="379">
        <v>2.9357699999999998</v>
      </c>
      <c r="AE9" s="380">
        <v>1.0306066804045293E-4</v>
      </c>
      <c r="AF9" s="379">
        <v>2.2724099999999998</v>
      </c>
      <c r="AG9" s="380">
        <v>4.1802307035332072E-4</v>
      </c>
      <c r="AH9" s="379">
        <v>4.1520000000000001</v>
      </c>
      <c r="AI9" s="380">
        <v>8.1926817725616833E-3</v>
      </c>
      <c r="AJ9" s="379">
        <v>1.43936</v>
      </c>
      <c r="AK9" s="380">
        <v>4.0658248041809163E-3</v>
      </c>
      <c r="AL9" s="379">
        <v>4.3497599999999998</v>
      </c>
      <c r="AM9" s="380">
        <v>5.4640282214766384E-4</v>
      </c>
      <c r="AN9" s="379">
        <v>2.7680100000000003</v>
      </c>
      <c r="AO9" s="380">
        <v>4.2786950804361552E-4</v>
      </c>
      <c r="AP9" s="379">
        <v>3.1565100000000004</v>
      </c>
      <c r="AQ9" s="380">
        <v>4.0563434432825269E-4</v>
      </c>
      <c r="AR9" s="379">
        <v>123.37015000000001</v>
      </c>
      <c r="AS9" s="380">
        <v>6.1380483563526576E-4</v>
      </c>
    </row>
    <row r="10" spans="1:45" ht="27">
      <c r="A10" s="361" t="s">
        <v>424</v>
      </c>
      <c r="B10" s="379">
        <v>135.84707999999998</v>
      </c>
      <c r="C10" s="380">
        <v>0.78510173715511833</v>
      </c>
      <c r="D10" s="379">
        <v>3864.3707599999998</v>
      </c>
      <c r="E10" s="380">
        <v>0.99331644936209784</v>
      </c>
      <c r="F10" s="379">
        <v>3727.83691</v>
      </c>
      <c r="G10" s="380">
        <v>0.98964129946383816</v>
      </c>
      <c r="H10" s="379">
        <v>3672.6891800000003</v>
      </c>
      <c r="I10" s="380">
        <v>0.98496800886785463</v>
      </c>
      <c r="J10" s="379">
        <v>14060.34727</v>
      </c>
      <c r="K10" s="380">
        <v>0.98807043829370733</v>
      </c>
      <c r="L10" s="379">
        <v>1032.2874899999999</v>
      </c>
      <c r="M10" s="380">
        <v>0.99022140911106249</v>
      </c>
      <c r="N10" s="379">
        <v>25599.93677</v>
      </c>
      <c r="O10" s="380">
        <v>0.99309224008127517</v>
      </c>
      <c r="P10" s="379">
        <v>13897.09057</v>
      </c>
      <c r="Q10" s="380">
        <v>0.98504978065156934</v>
      </c>
      <c r="R10" s="379">
        <v>4221.3569299999999</v>
      </c>
      <c r="S10" s="380">
        <v>0.94899194912822515</v>
      </c>
      <c r="T10" s="379">
        <v>11633.028619999999</v>
      </c>
      <c r="U10" s="380">
        <v>0.9931674779029851</v>
      </c>
      <c r="V10" s="379">
        <v>7079.0177899999999</v>
      </c>
      <c r="W10" s="380">
        <v>0.93935409832163452</v>
      </c>
      <c r="X10" s="379">
        <v>8675.9419399999988</v>
      </c>
      <c r="Y10" s="380">
        <v>0.95905745386978214</v>
      </c>
      <c r="Z10" s="379">
        <v>8785.6725500000011</v>
      </c>
      <c r="AA10" s="380">
        <v>0.99308931024405167</v>
      </c>
      <c r="AB10" s="379">
        <v>35408.995940000001</v>
      </c>
      <c r="AC10" s="380">
        <v>0.99212737437764564</v>
      </c>
      <c r="AD10" s="379">
        <v>28094.424559999999</v>
      </c>
      <c r="AE10" s="380">
        <v>0.98625919720063504</v>
      </c>
      <c r="AF10" s="379">
        <v>5134.7547599999998</v>
      </c>
      <c r="AG10" s="380">
        <v>0.94456807983001689</v>
      </c>
      <c r="AH10" s="379">
        <v>466.37069000000002</v>
      </c>
      <c r="AI10" s="380">
        <v>0.92023763276011927</v>
      </c>
      <c r="AJ10" s="379">
        <v>305.76074999999997</v>
      </c>
      <c r="AK10" s="380">
        <v>0.86369611597860152</v>
      </c>
      <c r="AL10" s="379">
        <v>7910.8770300000006</v>
      </c>
      <c r="AM10" s="380">
        <v>0.99373885797265349</v>
      </c>
      <c r="AN10" s="379">
        <v>6055.7176500000005</v>
      </c>
      <c r="AO10" s="380">
        <v>0.93607209936255265</v>
      </c>
      <c r="AP10" s="379">
        <v>7646.0667400000002</v>
      </c>
      <c r="AQ10" s="380">
        <v>0.98257482750568204</v>
      </c>
      <c r="AR10" s="379">
        <v>197408.39198000001</v>
      </c>
      <c r="AS10" s="380">
        <v>0.98216809813642947</v>
      </c>
    </row>
    <row r="11" spans="1:45" ht="18.75">
      <c r="A11" s="361" t="s">
        <v>425</v>
      </c>
      <c r="B11" s="381">
        <v>78.157539999999997</v>
      </c>
      <c r="C11" s="382">
        <v>0.45169627809276913</v>
      </c>
      <c r="D11" s="381">
        <v>3067.7109100000002</v>
      </c>
      <c r="E11" s="382">
        <v>0.78853916925677459</v>
      </c>
      <c r="F11" s="381">
        <v>2974.8078599999999</v>
      </c>
      <c r="G11" s="382">
        <v>0.78973216567718341</v>
      </c>
      <c r="H11" s="381">
        <v>3033.3188999999998</v>
      </c>
      <c r="I11" s="382">
        <v>0.81349712179951761</v>
      </c>
      <c r="J11" s="381">
        <v>11279.50533</v>
      </c>
      <c r="K11" s="382">
        <v>0.79265081872684839</v>
      </c>
      <c r="L11" s="381">
        <v>933.53611999999998</v>
      </c>
      <c r="M11" s="382">
        <v>0.89549419241966599</v>
      </c>
      <c r="N11" s="381">
        <v>20252.767929999998</v>
      </c>
      <c r="O11" s="382">
        <v>0.78566079487429563</v>
      </c>
      <c r="P11" s="381">
        <v>11361.09669</v>
      </c>
      <c r="Q11" s="382">
        <v>0.8052941546343948</v>
      </c>
      <c r="R11" s="381">
        <v>2807.4068600000001</v>
      </c>
      <c r="S11" s="382">
        <v>0.63112561961619063</v>
      </c>
      <c r="T11" s="381">
        <v>5155.7086300000001</v>
      </c>
      <c r="U11" s="382">
        <v>0.44016758697355934</v>
      </c>
      <c r="V11" s="381">
        <v>4286.7594000000008</v>
      </c>
      <c r="W11" s="382">
        <v>0.56883385949349219</v>
      </c>
      <c r="X11" s="381">
        <v>5267.9223899999997</v>
      </c>
      <c r="Y11" s="382">
        <v>0.58232757543522906</v>
      </c>
      <c r="Z11" s="381">
        <v>4503.9595999999992</v>
      </c>
      <c r="AA11" s="382">
        <v>0.50910549045343978</v>
      </c>
      <c r="AB11" s="381">
        <v>16764.018800000002</v>
      </c>
      <c r="AC11" s="382">
        <v>0.46971232915624694</v>
      </c>
      <c r="AD11" s="381">
        <v>13136.574130000001</v>
      </c>
      <c r="AE11" s="382">
        <v>0.46116150297902492</v>
      </c>
      <c r="AF11" s="381">
        <v>3006.5067400000003</v>
      </c>
      <c r="AG11" s="382">
        <v>0.55306444633351959</v>
      </c>
      <c r="AH11" s="381">
        <v>274.46709000000004</v>
      </c>
      <c r="AI11" s="382">
        <v>0.54157551190054121</v>
      </c>
      <c r="AJ11" s="381">
        <v>213.20739</v>
      </c>
      <c r="AK11" s="382">
        <v>0.60225648531060627</v>
      </c>
      <c r="AL11" s="381">
        <v>6333.0797499999999</v>
      </c>
      <c r="AM11" s="382">
        <v>0.79554105244570306</v>
      </c>
      <c r="AN11" s="381">
        <v>3566.0234399999999</v>
      </c>
      <c r="AO11" s="382">
        <v>0.55122369317480835</v>
      </c>
      <c r="AP11" s="381">
        <v>4643.4000700000006</v>
      </c>
      <c r="AQ11" s="382">
        <v>0.5967104627731934</v>
      </c>
      <c r="AR11" s="381">
        <v>122939.93557000002</v>
      </c>
      <c r="AS11" s="382">
        <v>0.61166438514951971</v>
      </c>
    </row>
    <row r="12" spans="1:45" ht="19.5">
      <c r="A12" s="368" t="s">
        <v>426</v>
      </c>
      <c r="B12" s="381">
        <v>11.245629999999998</v>
      </c>
      <c r="C12" s="382">
        <v>6.4991928044413713E-2</v>
      </c>
      <c r="D12" s="381">
        <v>873.30644999999993</v>
      </c>
      <c r="E12" s="382">
        <v>0.22447889087097284</v>
      </c>
      <c r="F12" s="381">
        <v>913.16117000000008</v>
      </c>
      <c r="G12" s="382">
        <v>0.2424199418366505</v>
      </c>
      <c r="H12" s="381">
        <v>957.88906000000009</v>
      </c>
      <c r="I12" s="382">
        <v>0.25689352784939479</v>
      </c>
      <c r="J12" s="381">
        <v>3523.0325499999999</v>
      </c>
      <c r="K12" s="382">
        <v>0.24757598435913292</v>
      </c>
      <c r="L12" s="381">
        <v>57.86</v>
      </c>
      <c r="M12" s="382">
        <v>5.5502184504014555E-2</v>
      </c>
      <c r="N12" s="381">
        <v>6055.8398200000001</v>
      </c>
      <c r="O12" s="382">
        <v>0.23492274947588421</v>
      </c>
      <c r="P12" s="381">
        <v>3549.6185299999997</v>
      </c>
      <c r="Q12" s="382">
        <v>0.25160309179543944</v>
      </c>
      <c r="R12" s="381">
        <v>909.08324000000005</v>
      </c>
      <c r="S12" s="382">
        <v>0.20436856919545113</v>
      </c>
      <c r="T12" s="381">
        <v>1490.36232</v>
      </c>
      <c r="U12" s="382">
        <v>0.1272393832136933</v>
      </c>
      <c r="V12" s="381">
        <v>1298.9489199999998</v>
      </c>
      <c r="W12" s="382">
        <v>0.17236473020820883</v>
      </c>
      <c r="X12" s="381">
        <v>2234.5367299999998</v>
      </c>
      <c r="Y12" s="382">
        <v>0.24701054037393763</v>
      </c>
      <c r="Z12" s="381">
        <v>1042.3918799999999</v>
      </c>
      <c r="AA12" s="382">
        <v>0.11782686268146882</v>
      </c>
      <c r="AB12" s="381">
        <v>4428.35761</v>
      </c>
      <c r="AC12" s="382">
        <v>0.12407849168779808</v>
      </c>
      <c r="AD12" s="381">
        <v>3394.0486299999998</v>
      </c>
      <c r="AE12" s="382">
        <v>0.11914861149530927</v>
      </c>
      <c r="AF12" s="381">
        <v>1095.1080099999999</v>
      </c>
      <c r="AG12" s="382">
        <v>0.20145150422182401</v>
      </c>
      <c r="AH12" s="381">
        <v>117.95125</v>
      </c>
      <c r="AI12" s="382">
        <v>0.23274013871046872</v>
      </c>
      <c r="AJ12" s="381">
        <v>33.693570000000001</v>
      </c>
      <c r="AK12" s="382">
        <v>9.5175739667217374E-2</v>
      </c>
      <c r="AL12" s="381">
        <v>1055.5168200000001</v>
      </c>
      <c r="AM12" s="382">
        <v>0.13259061862547078</v>
      </c>
      <c r="AN12" s="381">
        <v>1242.9842900000001</v>
      </c>
      <c r="AO12" s="382">
        <v>0.19213625552951136</v>
      </c>
      <c r="AP12" s="381">
        <v>1211.5274899999999</v>
      </c>
      <c r="AQ12" s="382">
        <v>0.15569003711117774</v>
      </c>
      <c r="AR12" s="381">
        <v>35496.463969999997</v>
      </c>
      <c r="AS12" s="382">
        <v>0.17660593938435659</v>
      </c>
    </row>
    <row r="13" spans="1:45" ht="19.5">
      <c r="A13" s="368" t="s">
        <v>427</v>
      </c>
      <c r="B13" s="381">
        <v>41.697209999999998</v>
      </c>
      <c r="C13" s="382">
        <v>0.24098090297945143</v>
      </c>
      <c r="D13" s="381">
        <v>2144.1839599999998</v>
      </c>
      <c r="E13" s="382">
        <v>0.55115135948455485</v>
      </c>
      <c r="F13" s="381">
        <v>2046.2582</v>
      </c>
      <c r="G13" s="382">
        <v>0.54322699006876196</v>
      </c>
      <c r="H13" s="381">
        <v>2060.04135</v>
      </c>
      <c r="I13" s="382">
        <v>0.55247659882150635</v>
      </c>
      <c r="J13" s="381">
        <v>7708.25551</v>
      </c>
      <c r="K13" s="382">
        <v>0.54168643590305743</v>
      </c>
      <c r="L13" s="381">
        <v>851.22298999999998</v>
      </c>
      <c r="M13" s="382">
        <v>0.81653535162528412</v>
      </c>
      <c r="N13" s="381">
        <v>14014.203289999999</v>
      </c>
      <c r="O13" s="382">
        <v>0.54364964504638791</v>
      </c>
      <c r="P13" s="381">
        <v>7763.2608899999996</v>
      </c>
      <c r="Q13" s="382">
        <v>0.55027333946744261</v>
      </c>
      <c r="R13" s="381">
        <v>1720.12195</v>
      </c>
      <c r="S13" s="382">
        <v>0.38669601010704946</v>
      </c>
      <c r="T13" s="381">
        <v>2703.58331</v>
      </c>
      <c r="U13" s="382">
        <v>0.23081788113861826</v>
      </c>
      <c r="V13" s="381">
        <v>2162.3068399999997</v>
      </c>
      <c r="W13" s="382">
        <v>0.28692847683645989</v>
      </c>
      <c r="X13" s="381">
        <v>2777.8973599999999</v>
      </c>
      <c r="Y13" s="382">
        <v>0.30707480382161129</v>
      </c>
      <c r="Z13" s="381">
        <v>2495.8314500000001</v>
      </c>
      <c r="AA13" s="382">
        <v>0.28211653906517503</v>
      </c>
      <c r="AB13" s="381">
        <v>8970.8144300000004</v>
      </c>
      <c r="AC13" s="382">
        <v>0.25135393789607119</v>
      </c>
      <c r="AD13" s="381">
        <v>7120.4215899999999</v>
      </c>
      <c r="AE13" s="382">
        <v>0.24996352091446677</v>
      </c>
      <c r="AF13" s="381">
        <v>1606.2624599999999</v>
      </c>
      <c r="AG13" s="382">
        <v>0.29548134593778325</v>
      </c>
      <c r="AH13" s="381">
        <v>127.43243</v>
      </c>
      <c r="AI13" s="382">
        <v>0.25144830117876743</v>
      </c>
      <c r="AJ13" s="381">
        <v>173.60772</v>
      </c>
      <c r="AK13" s="382">
        <v>0.49039751985138902</v>
      </c>
      <c r="AL13" s="381">
        <v>4713.4961800000001</v>
      </c>
      <c r="AM13" s="382">
        <v>0.59209418794007784</v>
      </c>
      <c r="AN13" s="381">
        <v>1985.11554</v>
      </c>
      <c r="AO13" s="382">
        <v>0.30685236307294267</v>
      </c>
      <c r="AP13" s="381">
        <v>3182.1297300000001</v>
      </c>
      <c r="AQ13" s="382">
        <v>0.40892666476456263</v>
      </c>
      <c r="AR13" s="381">
        <v>76368.144390000001</v>
      </c>
      <c r="AS13" s="382">
        <v>0.37995525104795763</v>
      </c>
    </row>
    <row r="14" spans="1:45" ht="19.5">
      <c r="A14" s="368" t="s">
        <v>428</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59.002379999999995</v>
      </c>
      <c r="AA14" s="382">
        <v>6.669339486930618E-3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59.002379999999995</v>
      </c>
      <c r="AS14" s="382">
        <v>2.9355517649925437E-4</v>
      </c>
    </row>
    <row r="15" spans="1:45" ht="19.5">
      <c r="A15" s="368" t="s">
        <v>429</v>
      </c>
      <c r="B15" s="381">
        <v>0</v>
      </c>
      <c r="C15" s="382">
        <v>0</v>
      </c>
      <c r="D15" s="381">
        <v>15.388489999999999</v>
      </c>
      <c r="E15" s="382">
        <v>3.9555314945619114E-3</v>
      </c>
      <c r="F15" s="381">
        <v>15.388489999999999</v>
      </c>
      <c r="G15" s="382">
        <v>4.0852337717709542E-3</v>
      </c>
      <c r="H15" s="381">
        <v>15.388489999999999</v>
      </c>
      <c r="I15" s="382">
        <v>4.1269951286165988E-3</v>
      </c>
      <c r="J15" s="381">
        <v>48.217269999999999</v>
      </c>
      <c r="K15" s="382">
        <v>3.38839846465798E-3</v>
      </c>
      <c r="L15" s="381">
        <v>15.388489999999999</v>
      </c>
      <c r="M15" s="382">
        <v>1.4761403581371983E-2</v>
      </c>
      <c r="N15" s="381">
        <v>182.72481999999999</v>
      </c>
      <c r="O15" s="382">
        <v>7.088400352023517E-3</v>
      </c>
      <c r="P15" s="381">
        <v>48.217269999999999</v>
      </c>
      <c r="Q15" s="382">
        <v>3.4177233715126814E-3</v>
      </c>
      <c r="R15" s="381">
        <v>62.987230000000004</v>
      </c>
      <c r="S15" s="382">
        <v>1.4159990533633416E-2</v>
      </c>
      <c r="T15" s="381">
        <v>757.06027000000006</v>
      </c>
      <c r="U15" s="382">
        <v>6.4633868233056321E-2</v>
      </c>
      <c r="V15" s="381">
        <v>23.00704</v>
      </c>
      <c r="W15" s="382">
        <v>3.0529316291278566E-3</v>
      </c>
      <c r="X15" s="381">
        <v>203.87894</v>
      </c>
      <c r="Y15" s="382">
        <v>2.2537220563058551E-2</v>
      </c>
      <c r="Z15" s="381">
        <v>770.28581000000008</v>
      </c>
      <c r="AA15" s="382">
        <v>8.7069327861949583E-2</v>
      </c>
      <c r="AB15" s="381">
        <v>2781.4579399999998</v>
      </c>
      <c r="AC15" s="382">
        <v>7.7933883458036701E-2</v>
      </c>
      <c r="AD15" s="381">
        <v>2208.6914700000002</v>
      </c>
      <c r="AE15" s="382">
        <v>7.7536461777812996E-2</v>
      </c>
      <c r="AF15" s="381">
        <v>18.405639999999998</v>
      </c>
      <c r="AG15" s="382">
        <v>3.3858248047746197E-3</v>
      </c>
      <c r="AH15" s="381">
        <v>16.711659999999998</v>
      </c>
      <c r="AI15" s="382">
        <v>3.2975267888065547E-2</v>
      </c>
      <c r="AJ15" s="381">
        <v>3.5015700000000001</v>
      </c>
      <c r="AK15" s="382">
        <v>9.8910419627999749E-3</v>
      </c>
      <c r="AL15" s="381">
        <v>535.62294999999995</v>
      </c>
      <c r="AM15" s="382">
        <v>6.7283227462447817E-2</v>
      </c>
      <c r="AN15" s="381">
        <v>16.10493</v>
      </c>
      <c r="AO15" s="382">
        <v>2.489444935595198E-3</v>
      </c>
      <c r="AP15" s="381">
        <v>39.111980000000003</v>
      </c>
      <c r="AQ15" s="382">
        <v>5.0261720579626648E-3</v>
      </c>
      <c r="AR15" s="381">
        <v>7777.5407500000001</v>
      </c>
      <c r="AS15" s="382">
        <v>3.8695682235130063E-2</v>
      </c>
    </row>
    <row r="16" spans="1:45" ht="19.5">
      <c r="A16" s="369" t="s">
        <v>430</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431</v>
      </c>
      <c r="B17" s="381">
        <v>25.214700000000001</v>
      </c>
      <c r="C17" s="382">
        <v>0.145723447068904</v>
      </c>
      <c r="D17" s="381">
        <v>34.832010000000004</v>
      </c>
      <c r="E17" s="382">
        <v>8.9533874066848318E-3</v>
      </c>
      <c r="F17" s="381">
        <v>0</v>
      </c>
      <c r="G17" s="382">
        <v>0</v>
      </c>
      <c r="H17" s="381">
        <v>0</v>
      </c>
      <c r="I17" s="382">
        <v>0</v>
      </c>
      <c r="J17" s="381">
        <v>0</v>
      </c>
      <c r="K17" s="382">
        <v>0</v>
      </c>
      <c r="L17" s="381">
        <v>2.0597399999999997</v>
      </c>
      <c r="M17" s="382">
        <v>1.9758048653698399E-3</v>
      </c>
      <c r="N17" s="381">
        <v>0</v>
      </c>
      <c r="O17" s="382">
        <v>0</v>
      </c>
      <c r="P17" s="381">
        <v>0</v>
      </c>
      <c r="Q17" s="382">
        <v>0</v>
      </c>
      <c r="R17" s="381">
        <v>15.111700000000001</v>
      </c>
      <c r="S17" s="382">
        <v>3.3972208167767988E-3</v>
      </c>
      <c r="T17" s="381">
        <v>204.70273</v>
      </c>
      <c r="U17" s="382">
        <v>1.747645438819145E-2</v>
      </c>
      <c r="V17" s="381">
        <v>199.84368000000001</v>
      </c>
      <c r="W17" s="382">
        <v>2.651836531571667E-2</v>
      </c>
      <c r="X17" s="381">
        <v>51.609360000000002</v>
      </c>
      <c r="Y17" s="382">
        <v>5.7050106766215851E-3</v>
      </c>
      <c r="Z17" s="381">
        <v>136.44807999999998</v>
      </c>
      <c r="AA17" s="382">
        <v>1.5423421357915865E-2</v>
      </c>
      <c r="AB17" s="381">
        <v>583.3888199999999</v>
      </c>
      <c r="AC17" s="382">
        <v>1.6346016114340937E-2</v>
      </c>
      <c r="AD17" s="381">
        <v>413.41244</v>
      </c>
      <c r="AE17" s="382">
        <v>1.4512908791435864E-2</v>
      </c>
      <c r="AF17" s="381">
        <v>85.144499999999994</v>
      </c>
      <c r="AG17" s="382">
        <v>1.5662827268713972E-2</v>
      </c>
      <c r="AH17" s="381">
        <v>12.37175</v>
      </c>
      <c r="AI17" s="382">
        <v>2.4411804123239404E-2</v>
      </c>
      <c r="AJ17" s="381">
        <v>2.4045300000000003</v>
      </c>
      <c r="AK17" s="382">
        <v>6.79218382919988E-3</v>
      </c>
      <c r="AL17" s="381">
        <v>28.4438</v>
      </c>
      <c r="AM17" s="382">
        <v>3.5730184177066599E-3</v>
      </c>
      <c r="AN17" s="381">
        <v>120.23255</v>
      </c>
      <c r="AO17" s="382">
        <v>1.8585135898833243E-2</v>
      </c>
      <c r="AP17" s="381">
        <v>210.63086999999999</v>
      </c>
      <c r="AQ17" s="382">
        <v>2.7067588839490266E-2</v>
      </c>
      <c r="AR17" s="381">
        <v>2125.8512599999999</v>
      </c>
      <c r="AS17" s="382">
        <v>1.0576770663157356E-2</v>
      </c>
    </row>
    <row r="18" spans="1:45" ht="19.5">
      <c r="A18" s="370" t="s">
        <v>432</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433</v>
      </c>
      <c r="B19" s="381">
        <v>0</v>
      </c>
      <c r="C19" s="382">
        <v>0</v>
      </c>
      <c r="D19" s="381">
        <v>0</v>
      </c>
      <c r="E19" s="382">
        <v>0</v>
      </c>
      <c r="F19" s="381">
        <v>0</v>
      </c>
      <c r="G19" s="382">
        <v>0</v>
      </c>
      <c r="H19" s="381">
        <v>0</v>
      </c>
      <c r="I19" s="382">
        <v>0</v>
      </c>
      <c r="J19" s="381">
        <v>0</v>
      </c>
      <c r="K19" s="382">
        <v>0</v>
      </c>
      <c r="L19" s="381">
        <v>7.0048999999999992</v>
      </c>
      <c r="M19" s="382">
        <v>6.7194478436255018E-3</v>
      </c>
      <c r="N19" s="381">
        <v>0</v>
      </c>
      <c r="O19" s="382">
        <v>0</v>
      </c>
      <c r="P19" s="381">
        <v>0</v>
      </c>
      <c r="Q19" s="382">
        <v>0</v>
      </c>
      <c r="R19" s="381">
        <v>100.10274000000001</v>
      </c>
      <c r="S19" s="382">
        <v>2.2503828963279814E-2</v>
      </c>
      <c r="T19" s="381">
        <v>0</v>
      </c>
      <c r="U19" s="382">
        <v>0</v>
      </c>
      <c r="V19" s="381">
        <v>602.65291999999999</v>
      </c>
      <c r="W19" s="382">
        <v>7.9969355503978767E-2</v>
      </c>
      <c r="X19" s="381">
        <v>0</v>
      </c>
      <c r="Y19" s="382">
        <v>0</v>
      </c>
      <c r="Z19" s="381">
        <v>0</v>
      </c>
      <c r="AA19" s="382">
        <v>0</v>
      </c>
      <c r="AB19" s="381">
        <v>0</v>
      </c>
      <c r="AC19" s="382">
        <v>0</v>
      </c>
      <c r="AD19" s="381">
        <v>0</v>
      </c>
      <c r="AE19" s="382">
        <v>0</v>
      </c>
      <c r="AF19" s="381">
        <v>201.58613</v>
      </c>
      <c r="AG19" s="382">
        <v>3.7082944100423634E-2</v>
      </c>
      <c r="AH19" s="381">
        <v>0</v>
      </c>
      <c r="AI19" s="382">
        <v>0</v>
      </c>
      <c r="AJ19" s="381">
        <v>0</v>
      </c>
      <c r="AK19" s="382">
        <v>0</v>
      </c>
      <c r="AL19" s="381">
        <v>0</v>
      </c>
      <c r="AM19" s="382">
        <v>0</v>
      </c>
      <c r="AN19" s="381">
        <v>201.58613</v>
      </c>
      <c r="AO19" s="382">
        <v>3.1160493737925916E-2</v>
      </c>
      <c r="AP19" s="381">
        <v>0</v>
      </c>
      <c r="AQ19" s="382">
        <v>0</v>
      </c>
      <c r="AR19" s="381">
        <v>1112.93282</v>
      </c>
      <c r="AS19" s="382">
        <v>5.5371866424187115E-3</v>
      </c>
    </row>
    <row r="20" spans="1:45" ht="19.5">
      <c r="A20" s="368" t="s">
        <v>434</v>
      </c>
      <c r="B20" s="381">
        <v>57.689540000000001</v>
      </c>
      <c r="C20" s="382">
        <v>0.33340545906234931</v>
      </c>
      <c r="D20" s="381">
        <v>796.65985000000001</v>
      </c>
      <c r="E20" s="382">
        <v>0.20477728010532342</v>
      </c>
      <c r="F20" s="381">
        <v>753.0290500000001</v>
      </c>
      <c r="G20" s="382">
        <v>0.19990913378665476</v>
      </c>
      <c r="H20" s="381">
        <v>639.37027999999998</v>
      </c>
      <c r="I20" s="382">
        <v>0.17147088706833682</v>
      </c>
      <c r="J20" s="381">
        <v>2780.8419399999998</v>
      </c>
      <c r="K20" s="382">
        <v>0.19541961956685891</v>
      </c>
      <c r="L20" s="381">
        <v>98.751369999999994</v>
      </c>
      <c r="M20" s="382">
        <v>9.472721669139661E-2</v>
      </c>
      <c r="N20" s="381">
        <v>5347.1688400000003</v>
      </c>
      <c r="O20" s="382">
        <v>0.20743144520697945</v>
      </c>
      <c r="P20" s="381">
        <v>2535.99388</v>
      </c>
      <c r="Q20" s="382">
        <v>0.17975562601717449</v>
      </c>
      <c r="R20" s="381">
        <v>1413.9500700000001</v>
      </c>
      <c r="S20" s="382">
        <v>0.31786632951203453</v>
      </c>
      <c r="T20" s="381">
        <v>6477.31999</v>
      </c>
      <c r="U20" s="382">
        <v>0.55299989092942581</v>
      </c>
      <c r="V20" s="381">
        <v>2792.25839</v>
      </c>
      <c r="W20" s="382">
        <v>0.37052023882814239</v>
      </c>
      <c r="X20" s="381">
        <v>3408.01955</v>
      </c>
      <c r="Y20" s="382">
        <v>0.37672987843455313</v>
      </c>
      <c r="Z20" s="381">
        <v>4281.7129500000001</v>
      </c>
      <c r="AA20" s="382">
        <v>0.48398381979061161</v>
      </c>
      <c r="AB20" s="381">
        <v>18644.977139999999</v>
      </c>
      <c r="AC20" s="382">
        <v>0.5224150452213987</v>
      </c>
      <c r="AD20" s="381">
        <v>14957.85043</v>
      </c>
      <c r="AE20" s="382">
        <v>0.52509769422161012</v>
      </c>
      <c r="AF20" s="381">
        <v>2128.24802</v>
      </c>
      <c r="AG20" s="382">
        <v>0.39150363349649736</v>
      </c>
      <c r="AH20" s="381">
        <v>191.90360000000001</v>
      </c>
      <c r="AI20" s="382">
        <v>0.37866212085957807</v>
      </c>
      <c r="AJ20" s="381">
        <v>92.553359999999998</v>
      </c>
      <c r="AK20" s="382">
        <v>0.26143963066799536</v>
      </c>
      <c r="AL20" s="381">
        <v>1577.79728</v>
      </c>
      <c r="AM20" s="382">
        <v>0.1981978055269504</v>
      </c>
      <c r="AN20" s="381">
        <v>2489.6942100000001</v>
      </c>
      <c r="AO20" s="382">
        <v>0.38484840618774424</v>
      </c>
      <c r="AP20" s="381">
        <v>3002.6666700000001</v>
      </c>
      <c r="AQ20" s="382">
        <v>0.38586436473248864</v>
      </c>
      <c r="AR20" s="381">
        <v>74468.456410000028</v>
      </c>
      <c r="AS20" s="382">
        <v>0.37050371298690987</v>
      </c>
    </row>
    <row r="21" spans="1:45" s="261" customFormat="1" ht="19.5">
      <c r="A21" s="368" t="s">
        <v>435</v>
      </c>
      <c r="B21" s="381">
        <v>6.3810000000000002</v>
      </c>
      <c r="C21" s="382">
        <v>3.6877746542559556E-2</v>
      </c>
      <c r="D21" s="381">
        <v>270.8202</v>
      </c>
      <c r="E21" s="382">
        <v>6.9612926964475116E-2</v>
      </c>
      <c r="F21" s="381">
        <v>275.08542999999997</v>
      </c>
      <c r="G21" s="382">
        <v>7.3027846706085822E-2</v>
      </c>
      <c r="H21" s="381">
        <v>278.14125000000001</v>
      </c>
      <c r="I21" s="382">
        <v>7.4593906472781385E-2</v>
      </c>
      <c r="J21" s="381">
        <v>1001.88775</v>
      </c>
      <c r="K21" s="382">
        <v>7.0406203293127925E-2</v>
      </c>
      <c r="L21" s="381">
        <v>1.716</v>
      </c>
      <c r="M21" s="382">
        <v>1.646072392134272E-3</v>
      </c>
      <c r="N21" s="381">
        <v>1839.4224999999999</v>
      </c>
      <c r="O21" s="382">
        <v>7.1356278235873913E-2</v>
      </c>
      <c r="P21" s="381">
        <v>1016.44286</v>
      </c>
      <c r="Q21" s="382">
        <v>7.2047225370270709E-2</v>
      </c>
      <c r="R21" s="381">
        <v>308.43685999999997</v>
      </c>
      <c r="S21" s="382">
        <v>6.9338864684533902E-2</v>
      </c>
      <c r="T21" s="381">
        <v>1204.3575700000001</v>
      </c>
      <c r="U21" s="382">
        <v>0.10282178522571778</v>
      </c>
      <c r="V21" s="381">
        <v>854.28075000000001</v>
      </c>
      <c r="W21" s="382">
        <v>0.11335924664059641</v>
      </c>
      <c r="X21" s="381">
        <v>748.19443000000001</v>
      </c>
      <c r="Y21" s="382">
        <v>8.2707036307731796E-2</v>
      </c>
      <c r="Z21" s="381">
        <v>886.91468000000009</v>
      </c>
      <c r="AA21" s="382">
        <v>0.10025248298225316</v>
      </c>
      <c r="AB21" s="381">
        <v>3640.4439700000003</v>
      </c>
      <c r="AC21" s="382">
        <v>0.1020018789475179</v>
      </c>
      <c r="AD21" s="381">
        <v>2774.0543399999997</v>
      </c>
      <c r="AE21" s="382">
        <v>9.7383614336585544E-2</v>
      </c>
      <c r="AF21" s="381">
        <v>606.70672000000002</v>
      </c>
      <c r="AG21" s="382">
        <v>0.11160723896585233</v>
      </c>
      <c r="AH21" s="381">
        <v>31.5825</v>
      </c>
      <c r="AI21" s="382">
        <v>6.2318249538036927E-2</v>
      </c>
      <c r="AJ21" s="381">
        <v>12.831200000000001</v>
      </c>
      <c r="AK21" s="382">
        <v>3.6244866626421589E-2</v>
      </c>
      <c r="AL21" s="381">
        <v>417.61922999999996</v>
      </c>
      <c r="AM21" s="382">
        <v>5.2459980747244513E-2</v>
      </c>
      <c r="AN21" s="381">
        <v>747.8326800000001</v>
      </c>
      <c r="AO21" s="382">
        <v>0.11559741507094937</v>
      </c>
      <c r="AP21" s="381">
        <v>667.03094999999996</v>
      </c>
      <c r="AQ21" s="382">
        <v>8.571829712242364E-2</v>
      </c>
      <c r="AR21" s="381">
        <v>17590.182870000004</v>
      </c>
      <c r="AS21" s="382">
        <v>8.7516626228586247E-2</v>
      </c>
    </row>
    <row r="22" spans="1:45" s="261" customFormat="1" ht="19.5">
      <c r="A22" s="368" t="s">
        <v>436</v>
      </c>
      <c r="B22" s="381">
        <v>36.85474</v>
      </c>
      <c r="C22" s="382">
        <v>0.21299479088104237</v>
      </c>
      <c r="D22" s="381">
        <v>50.363879999999995</v>
      </c>
      <c r="E22" s="382">
        <v>1.2945773986163473E-2</v>
      </c>
      <c r="F22" s="381">
        <v>49.495530000000002</v>
      </c>
      <c r="G22" s="382">
        <v>1.313974345161237E-2</v>
      </c>
      <c r="H22" s="381">
        <v>50.363879999999995</v>
      </c>
      <c r="I22" s="382">
        <v>1.3506944958097313E-2</v>
      </c>
      <c r="J22" s="381">
        <v>178.01025000000001</v>
      </c>
      <c r="K22" s="382">
        <v>1.2509411208751207E-2</v>
      </c>
      <c r="L22" s="381">
        <v>34.661550000000005</v>
      </c>
      <c r="M22" s="382">
        <v>3.3249079559196787E-2</v>
      </c>
      <c r="N22" s="381">
        <v>329.97021999999998</v>
      </c>
      <c r="O22" s="382">
        <v>1.2800456027841632E-2</v>
      </c>
      <c r="P22" s="381">
        <v>182.35196999999999</v>
      </c>
      <c r="Q22" s="382">
        <v>1.2925422565615585E-2</v>
      </c>
      <c r="R22" s="381">
        <v>325.92500000000001</v>
      </c>
      <c r="S22" s="382">
        <v>7.3270326615005474E-2</v>
      </c>
      <c r="T22" s="381">
        <v>2204.42643</v>
      </c>
      <c r="U22" s="382">
        <v>0.18820246293744453</v>
      </c>
      <c r="V22" s="381">
        <v>898.40111000000002</v>
      </c>
      <c r="W22" s="382">
        <v>0.11921382169816606</v>
      </c>
      <c r="X22" s="381">
        <v>977.16114000000005</v>
      </c>
      <c r="Y22" s="382">
        <v>0.10801751342159095</v>
      </c>
      <c r="Z22" s="381">
        <v>1498.1680700000002</v>
      </c>
      <c r="AA22" s="382">
        <v>0.16934556652307309</v>
      </c>
      <c r="AB22" s="381">
        <v>6717.4065300000002</v>
      </c>
      <c r="AC22" s="382">
        <v>0.18821552902909428</v>
      </c>
      <c r="AD22" s="381">
        <v>5309.7390500000001</v>
      </c>
      <c r="AE22" s="382">
        <v>0.18639922528450117</v>
      </c>
      <c r="AF22" s="381">
        <v>676.61639000000002</v>
      </c>
      <c r="AG22" s="382">
        <v>0.12446753041888564</v>
      </c>
      <c r="AH22" s="381">
        <v>29.985310000000002</v>
      </c>
      <c r="AI22" s="382">
        <v>5.9166691397305286E-2</v>
      </c>
      <c r="AJ22" s="381">
        <v>23.653669999999998</v>
      </c>
      <c r="AK22" s="382">
        <v>6.6815583450915692E-2</v>
      </c>
      <c r="AL22" s="381">
        <v>523.51054999999997</v>
      </c>
      <c r="AM22" s="382">
        <v>6.5761706839935E-2</v>
      </c>
      <c r="AN22" s="381">
        <v>775.99468000000002</v>
      </c>
      <c r="AO22" s="382">
        <v>0.11995060060334421</v>
      </c>
      <c r="AP22" s="381">
        <v>1053.0308799999998</v>
      </c>
      <c r="AQ22" s="382">
        <v>0.13532207741024194</v>
      </c>
      <c r="AR22" s="381">
        <v>21926.090829999997</v>
      </c>
      <c r="AS22" s="382">
        <v>0.10908911578718236</v>
      </c>
    </row>
    <row r="23" spans="1:45" ht="19.5">
      <c r="A23" s="368" t="s">
        <v>428</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437</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206.80531999999999</v>
      </c>
      <c r="S24" s="382">
        <v>4.6491350286479168E-2</v>
      </c>
      <c r="T24" s="381">
        <v>0</v>
      </c>
      <c r="U24" s="382">
        <v>0</v>
      </c>
      <c r="V24" s="381">
        <v>0</v>
      </c>
      <c r="W24" s="382">
        <v>0</v>
      </c>
      <c r="X24" s="381">
        <v>105.01939</v>
      </c>
      <c r="Y24" s="382">
        <v>1.1609071323540655E-2</v>
      </c>
      <c r="Z24" s="381">
        <v>0</v>
      </c>
      <c r="AA24" s="382">
        <v>0</v>
      </c>
      <c r="AB24" s="381">
        <v>0</v>
      </c>
      <c r="AC24" s="382">
        <v>0</v>
      </c>
      <c r="AD24" s="381">
        <v>0</v>
      </c>
      <c r="AE24" s="382">
        <v>0</v>
      </c>
      <c r="AF24" s="381">
        <v>0</v>
      </c>
      <c r="AG24" s="382">
        <v>0</v>
      </c>
      <c r="AH24" s="381">
        <v>13.721680000000001</v>
      </c>
      <c r="AI24" s="382">
        <v>2.7075471489625288E-2</v>
      </c>
      <c r="AJ24" s="381">
        <v>15.68192</v>
      </c>
      <c r="AK24" s="382">
        <v>4.4297423377876829E-2</v>
      </c>
      <c r="AL24" s="381">
        <v>0</v>
      </c>
      <c r="AM24" s="382">
        <v>0</v>
      </c>
      <c r="AN24" s="381">
        <v>0</v>
      </c>
      <c r="AO24" s="382">
        <v>0</v>
      </c>
      <c r="AP24" s="381">
        <v>0</v>
      </c>
      <c r="AQ24" s="382">
        <v>0</v>
      </c>
      <c r="AR24" s="381">
        <v>341.22830999999996</v>
      </c>
      <c r="AS24" s="382">
        <v>1.6977168847865508E-3</v>
      </c>
    </row>
    <row r="25" spans="1:45" ht="19.5">
      <c r="A25" s="369" t="s">
        <v>430</v>
      </c>
      <c r="B25" s="381">
        <v>0</v>
      </c>
      <c r="C25" s="382">
        <v>0</v>
      </c>
      <c r="D25" s="381">
        <v>45.371879999999997</v>
      </c>
      <c r="E25" s="382">
        <v>1.1662606292591651E-2</v>
      </c>
      <c r="F25" s="381">
        <v>43.807510000000001</v>
      </c>
      <c r="G25" s="382">
        <v>1.1629725808652687E-2</v>
      </c>
      <c r="H25" s="381">
        <v>44.380269999999996</v>
      </c>
      <c r="I25" s="382">
        <v>1.190221770275637E-2</v>
      </c>
      <c r="J25" s="381">
        <v>166.58757</v>
      </c>
      <c r="K25" s="382">
        <v>1.1706698998493772E-2</v>
      </c>
      <c r="L25" s="381">
        <v>0</v>
      </c>
      <c r="M25" s="382">
        <v>0</v>
      </c>
      <c r="N25" s="381">
        <v>302.28782000000001</v>
      </c>
      <c r="O25" s="382">
        <v>1.1726579288464597E-2</v>
      </c>
      <c r="P25" s="381">
        <v>173.51929999999999</v>
      </c>
      <c r="Q25" s="382">
        <v>1.2299347661502204E-2</v>
      </c>
      <c r="R25" s="381">
        <v>0</v>
      </c>
      <c r="S25" s="382">
        <v>0</v>
      </c>
      <c r="T25" s="381">
        <v>237.97372000000001</v>
      </c>
      <c r="U25" s="382">
        <v>2.0316958465420778E-2</v>
      </c>
      <c r="V25" s="381">
        <v>0</v>
      </c>
      <c r="W25" s="382">
        <v>0</v>
      </c>
      <c r="X25" s="381">
        <v>0</v>
      </c>
      <c r="Y25" s="382">
        <v>0</v>
      </c>
      <c r="Z25" s="381">
        <v>0</v>
      </c>
      <c r="AA25" s="382">
        <v>0</v>
      </c>
      <c r="AB25" s="381">
        <v>720.7048299999999</v>
      </c>
      <c r="AC25" s="382">
        <v>2.0193483935573783E-2</v>
      </c>
      <c r="AD25" s="381">
        <v>554.08325000000002</v>
      </c>
      <c r="AE25" s="382">
        <v>1.9451179722875193E-2</v>
      </c>
      <c r="AF25" s="381">
        <v>0</v>
      </c>
      <c r="AG25" s="382">
        <v>0</v>
      </c>
      <c r="AH25" s="381">
        <v>0</v>
      </c>
      <c r="AI25" s="382">
        <v>0</v>
      </c>
      <c r="AJ25" s="381">
        <v>0</v>
      </c>
      <c r="AK25" s="382">
        <v>0</v>
      </c>
      <c r="AL25" s="381">
        <v>0</v>
      </c>
      <c r="AM25" s="382">
        <v>0</v>
      </c>
      <c r="AN25" s="381">
        <v>0</v>
      </c>
      <c r="AO25" s="382">
        <v>0</v>
      </c>
      <c r="AP25" s="381">
        <v>0</v>
      </c>
      <c r="AQ25" s="382">
        <v>0</v>
      </c>
      <c r="AR25" s="381">
        <v>2288.7161499999997</v>
      </c>
      <c r="AS25" s="382">
        <v>1.1387074103958924E-2</v>
      </c>
    </row>
    <row r="26" spans="1:45" ht="39">
      <c r="A26" s="369" t="s">
        <v>438</v>
      </c>
      <c r="B26" s="381">
        <v>14.453799999999999</v>
      </c>
      <c r="C26" s="382">
        <v>8.3532921638747412E-2</v>
      </c>
      <c r="D26" s="381">
        <v>321.75026000000003</v>
      </c>
      <c r="E26" s="382">
        <v>8.2704234581397112E-2</v>
      </c>
      <c r="F26" s="381">
        <v>277.28102000000001</v>
      </c>
      <c r="G26" s="382">
        <v>7.3610717307227513E-2</v>
      </c>
      <c r="H26" s="381">
        <v>214.79324</v>
      </c>
      <c r="I26" s="382">
        <v>5.7604784819028768E-2</v>
      </c>
      <c r="J26" s="381">
        <v>1033.7461600000001</v>
      </c>
      <c r="K26" s="382">
        <v>7.2645006683084365E-2</v>
      </c>
      <c r="L26" s="381">
        <v>20.622880000000002</v>
      </c>
      <c r="M26" s="382">
        <v>1.9782490334672519E-2</v>
      </c>
      <c r="N26" s="381">
        <v>2158.7638299999999</v>
      </c>
      <c r="O26" s="382">
        <v>8.3744410269538841E-2</v>
      </c>
      <c r="P26" s="381">
        <v>962.87761</v>
      </c>
      <c r="Q26" s="382">
        <v>6.8250427940098488E-2</v>
      </c>
      <c r="R26" s="381">
        <v>572.78289000000007</v>
      </c>
      <c r="S26" s="382">
        <v>0.12876578792601598</v>
      </c>
      <c r="T26" s="381">
        <v>1049.34575</v>
      </c>
      <c r="U26" s="382">
        <v>8.9587682281118325E-2</v>
      </c>
      <c r="V26" s="381">
        <v>1039.57653</v>
      </c>
      <c r="W26" s="382">
        <v>0.13794717048937996</v>
      </c>
      <c r="X26" s="381">
        <v>1577.6445900000001</v>
      </c>
      <c r="Y26" s="382">
        <v>0.17439625738168973</v>
      </c>
      <c r="Z26" s="381">
        <v>959.41534000000001</v>
      </c>
      <c r="AA26" s="382">
        <v>0.10844760179892685</v>
      </c>
      <c r="AB26" s="381">
        <v>3240.04034</v>
      </c>
      <c r="AC26" s="382">
        <v>9.0782938913287189E-2</v>
      </c>
      <c r="AD26" s="381">
        <v>2469.23486</v>
      </c>
      <c r="AE26" s="382">
        <v>8.6682878502189989E-2</v>
      </c>
      <c r="AF26" s="381">
        <v>844.92491000000007</v>
      </c>
      <c r="AG26" s="382">
        <v>0.15542886411175943</v>
      </c>
      <c r="AH26" s="381">
        <v>116.61411</v>
      </c>
      <c r="AI26" s="382">
        <v>0.23010170843461056</v>
      </c>
      <c r="AJ26" s="381">
        <v>40.386569999999999</v>
      </c>
      <c r="AK26" s="382">
        <v>0.11408175721278127</v>
      </c>
      <c r="AL26" s="381">
        <v>636.66750000000002</v>
      </c>
      <c r="AM26" s="382">
        <v>7.9976117939770872E-2</v>
      </c>
      <c r="AN26" s="381">
        <v>965.86685</v>
      </c>
      <c r="AO26" s="382">
        <v>0.14930039051345065</v>
      </c>
      <c r="AP26" s="381">
        <v>1282.6048400000002</v>
      </c>
      <c r="AQ26" s="382">
        <v>0.16482399019982305</v>
      </c>
      <c r="AR26" s="381">
        <v>19799.393879999996</v>
      </c>
      <c r="AS26" s="382">
        <v>9.8508137553462355E-2</v>
      </c>
    </row>
    <row r="27" spans="1:45" ht="19.5">
      <c r="A27" s="370" t="s">
        <v>432</v>
      </c>
      <c r="B27" s="381">
        <v>0</v>
      </c>
      <c r="C27" s="382">
        <v>0</v>
      </c>
      <c r="D27" s="381">
        <v>108.35363000000001</v>
      </c>
      <c r="E27" s="382">
        <v>2.7851738280696054E-2</v>
      </c>
      <c r="F27" s="381">
        <v>107.35956</v>
      </c>
      <c r="G27" s="382">
        <v>2.8501100513076336E-2</v>
      </c>
      <c r="H27" s="381">
        <v>51.69164</v>
      </c>
      <c r="I27" s="382">
        <v>1.3863033115673008E-2</v>
      </c>
      <c r="J27" s="381">
        <v>400.61021</v>
      </c>
      <c r="K27" s="382">
        <v>2.8152299383401653E-2</v>
      </c>
      <c r="L27" s="381">
        <v>41.75094</v>
      </c>
      <c r="M27" s="382">
        <v>4.0049574405393043E-2</v>
      </c>
      <c r="N27" s="381">
        <v>716.72447</v>
      </c>
      <c r="O27" s="382">
        <v>2.7803721385260462E-2</v>
      </c>
      <c r="P27" s="381">
        <v>200.80214000000001</v>
      </c>
      <c r="Q27" s="382">
        <v>1.4233202479687497E-2</v>
      </c>
      <c r="R27" s="381">
        <v>0</v>
      </c>
      <c r="S27" s="382">
        <v>0</v>
      </c>
      <c r="T27" s="381">
        <v>1781.2165199999999</v>
      </c>
      <c r="U27" s="382">
        <v>0.15207100201972443</v>
      </c>
      <c r="V27" s="381">
        <v>0</v>
      </c>
      <c r="W27" s="382">
        <v>0</v>
      </c>
      <c r="X27" s="381">
        <v>0</v>
      </c>
      <c r="Y27" s="382">
        <v>0</v>
      </c>
      <c r="Z27" s="381">
        <v>937.21485999999993</v>
      </c>
      <c r="AA27" s="382">
        <v>0.10593816848635854</v>
      </c>
      <c r="AB27" s="381">
        <v>4326.3814699999994</v>
      </c>
      <c r="AC27" s="382">
        <v>0.12122121439592558</v>
      </c>
      <c r="AD27" s="381">
        <v>3850.73893</v>
      </c>
      <c r="AE27" s="382">
        <v>0.13518079637545821</v>
      </c>
      <c r="AF27" s="381">
        <v>0</v>
      </c>
      <c r="AG27" s="382">
        <v>0</v>
      </c>
      <c r="AH27" s="381">
        <v>0</v>
      </c>
      <c r="AI27" s="382">
        <v>0</v>
      </c>
      <c r="AJ27" s="381">
        <v>0</v>
      </c>
      <c r="AK27" s="382">
        <v>0</v>
      </c>
      <c r="AL27" s="381">
        <v>0</v>
      </c>
      <c r="AM27" s="382">
        <v>0</v>
      </c>
      <c r="AN27" s="381">
        <v>0</v>
      </c>
      <c r="AO27" s="382">
        <v>0</v>
      </c>
      <c r="AP27" s="381">
        <v>0</v>
      </c>
      <c r="AQ27" s="382">
        <v>0</v>
      </c>
      <c r="AR27" s="381">
        <v>12522.844369999999</v>
      </c>
      <c r="AS27" s="382">
        <v>6.2305042428933276E-2</v>
      </c>
    </row>
    <row r="28" spans="1:45" ht="19.5">
      <c r="A28" s="368" t="s">
        <v>433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439</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440</v>
      </c>
      <c r="B30" s="379">
        <v>173.19629</v>
      </c>
      <c r="C30" s="380">
        <v>1.0009542210831597</v>
      </c>
      <c r="D30" s="379">
        <v>3897.4172200000003</v>
      </c>
      <c r="E30" s="380">
        <v>1.0018108704075535</v>
      </c>
      <c r="F30" s="379">
        <v>3773.0886099999998</v>
      </c>
      <c r="G30" s="380">
        <v>1.0016544192091834</v>
      </c>
      <c r="H30" s="379">
        <v>3831.5841399999999</v>
      </c>
      <c r="I30" s="380">
        <v>1.0275815938187971</v>
      </c>
      <c r="J30" s="379">
        <v>14601.59114</v>
      </c>
      <c r="K30" s="380">
        <v>1.0261055634286131</v>
      </c>
      <c r="L30" s="379">
        <v>1043.90994</v>
      </c>
      <c r="M30" s="380">
        <v>1.0013702401564943</v>
      </c>
      <c r="N30" s="379">
        <v>26341.466499999999</v>
      </c>
      <c r="O30" s="380">
        <v>1.0218582260002538</v>
      </c>
      <c r="P30" s="379">
        <v>14147.30177</v>
      </c>
      <c r="Q30" s="380">
        <v>1.0027851826362573</v>
      </c>
      <c r="R30" s="379">
        <v>4461.4729699999998</v>
      </c>
      <c r="S30" s="380">
        <v>1.002971793191435</v>
      </c>
      <c r="T30" s="379">
        <v>11988.284369999999</v>
      </c>
      <c r="U30" s="380">
        <v>1.0234973660828728</v>
      </c>
      <c r="V30" s="379">
        <v>7587.8744500000003</v>
      </c>
      <c r="W30" s="380">
        <v>1.0068771083223282</v>
      </c>
      <c r="X30" s="379">
        <v>9060.1322</v>
      </c>
      <c r="Y30" s="380">
        <v>1.0015266791257051</v>
      </c>
      <c r="Z30" s="379">
        <v>8857.3669300000001</v>
      </c>
      <c r="AA30" s="380">
        <v>1.0011932911262635</v>
      </c>
      <c r="AB30" s="379">
        <v>36410.25821</v>
      </c>
      <c r="AC30" s="380">
        <v>1.0201818187533565</v>
      </c>
      <c r="AD30" s="379">
        <v>28964.863579999997</v>
      </c>
      <c r="AE30" s="380">
        <v>1.0168160960345616</v>
      </c>
      <c r="AF30" s="379">
        <v>5453.55728</v>
      </c>
      <c r="AG30" s="380">
        <v>1.0032136623819226</v>
      </c>
      <c r="AH30" s="379">
        <v>507.23491999999999</v>
      </c>
      <c r="AI30" s="380">
        <v>1.0008704921702272</v>
      </c>
      <c r="AJ30" s="379">
        <v>354.30995000000001</v>
      </c>
      <c r="AK30" s="380">
        <v>1.0008352205689335</v>
      </c>
      <c r="AL30" s="379">
        <v>7980.8974600000001</v>
      </c>
      <c r="AM30" s="380">
        <v>1.0025345985560403</v>
      </c>
      <c r="AN30" s="379">
        <v>6497.2595300000003</v>
      </c>
      <c r="AO30" s="380">
        <v>1.004324131319176</v>
      </c>
      <c r="AP30" s="379">
        <v>7804.9282599999997</v>
      </c>
      <c r="AQ30" s="380">
        <v>1.0029896807785021</v>
      </c>
      <c r="AR30" s="379">
        <v>203737.99572000001</v>
      </c>
      <c r="AS30" s="380">
        <v>1.0136598437756059</v>
      </c>
    </row>
    <row r="31" spans="1:45" ht="19.5">
      <c r="A31" s="368" t="s">
        <v>441</v>
      </c>
      <c r="B31" s="381">
        <v>0.16511000000000001</v>
      </c>
      <c r="C31" s="382">
        <v>9.5422108315969408E-4</v>
      </c>
      <c r="D31" s="381">
        <v>7.0449599999999997</v>
      </c>
      <c r="E31" s="382">
        <v>1.8108704075532351E-3</v>
      </c>
      <c r="F31" s="381">
        <v>6.2319599999999999</v>
      </c>
      <c r="G31" s="382">
        <v>1.6544192091833387E-3</v>
      </c>
      <c r="H31" s="381">
        <v>102.84458000000001</v>
      </c>
      <c r="I31" s="382">
        <v>2.7581593818797042E-2</v>
      </c>
      <c r="J31" s="381">
        <v>371.48493999999999</v>
      </c>
      <c r="K31" s="382">
        <v>2.6105563428613067E-2</v>
      </c>
      <c r="L31" s="381">
        <v>1.42845</v>
      </c>
      <c r="M31" s="382">
        <v>1.3702401564942895E-3</v>
      </c>
      <c r="N31" s="381">
        <v>563.46145999999999</v>
      </c>
      <c r="O31" s="382">
        <v>2.1858226000253743E-2</v>
      </c>
      <c r="P31" s="381">
        <v>39.293379999999999</v>
      </c>
      <c r="Q31" s="382">
        <v>2.785182636257278E-3</v>
      </c>
      <c r="R31" s="381">
        <v>13.219290000000001</v>
      </c>
      <c r="S31" s="382">
        <v>2.9717931914350717E-3</v>
      </c>
      <c r="T31" s="381">
        <v>275.22602000000001</v>
      </c>
      <c r="U31" s="382">
        <v>2.3497366082872798E-2</v>
      </c>
      <c r="V31" s="381">
        <v>51.826219999999999</v>
      </c>
      <c r="W31" s="382">
        <v>6.8771083223282395E-3</v>
      </c>
      <c r="X31" s="381">
        <v>13.810829999999999</v>
      </c>
      <c r="Y31" s="382">
        <v>1.5266791257052147E-3</v>
      </c>
      <c r="Z31" s="381">
        <v>10.55682</v>
      </c>
      <c r="AA31" s="382">
        <v>1.1932911262633626E-3</v>
      </c>
      <c r="AB31" s="381">
        <v>720.2885</v>
      </c>
      <c r="AC31" s="382">
        <v>2.0181818753356406E-2</v>
      </c>
      <c r="AD31" s="381">
        <v>479.02067</v>
      </c>
      <c r="AE31" s="382">
        <v>1.6816096034561752E-2</v>
      </c>
      <c r="AF31" s="381">
        <v>17.469750000000001</v>
      </c>
      <c r="AG31" s="382">
        <v>3.213662381922684E-3</v>
      </c>
      <c r="AH31" s="381">
        <v>0.44116000000000005</v>
      </c>
      <c r="AI31" s="382">
        <v>8.704921702271947E-4</v>
      </c>
      <c r="AJ31" s="381">
        <v>0.29568</v>
      </c>
      <c r="AK31" s="382">
        <v>8.3522056893356304E-4</v>
      </c>
      <c r="AL31" s="381">
        <v>20.177229999999998</v>
      </c>
      <c r="AM31" s="382">
        <v>2.5345985560404497E-3</v>
      </c>
      <c r="AN31" s="381">
        <v>27.974040000000002</v>
      </c>
      <c r="AO31" s="382">
        <v>4.3241313191760226E-3</v>
      </c>
      <c r="AP31" s="381">
        <v>23.264689999999998</v>
      </c>
      <c r="AQ31" s="382">
        <v>2.9896807785022243E-3</v>
      </c>
      <c r="AR31" s="381">
        <v>2745.52574</v>
      </c>
      <c r="AS31" s="382">
        <v>1.3659843775606103E-2</v>
      </c>
    </row>
    <row r="32" spans="1:45" ht="22.5" customHeight="1">
      <c r="A32" s="910" t="s">
        <v>442</v>
      </c>
      <c r="B32" s="911">
        <v>173.03118000000001</v>
      </c>
      <c r="C32" s="912">
        <v>1</v>
      </c>
      <c r="D32" s="911">
        <v>3890.3722599999996</v>
      </c>
      <c r="E32" s="912">
        <v>1</v>
      </c>
      <c r="F32" s="911">
        <v>3766.8566499999997</v>
      </c>
      <c r="G32" s="912">
        <v>1</v>
      </c>
      <c r="H32" s="911">
        <v>3728.73956</v>
      </c>
      <c r="I32" s="912">
        <v>1</v>
      </c>
      <c r="J32" s="911">
        <v>14230.106199999998</v>
      </c>
      <c r="K32" s="912">
        <v>1</v>
      </c>
      <c r="L32" s="911">
        <v>1042.4814899999999</v>
      </c>
      <c r="M32" s="912">
        <v>1</v>
      </c>
      <c r="N32" s="911">
        <v>25778.00504</v>
      </c>
      <c r="O32" s="912">
        <v>1</v>
      </c>
      <c r="P32" s="911">
        <v>14108.008390000001</v>
      </c>
      <c r="Q32" s="912">
        <v>1</v>
      </c>
      <c r="R32" s="911">
        <v>4448.2536799999998</v>
      </c>
      <c r="S32" s="912">
        <v>1</v>
      </c>
      <c r="T32" s="911">
        <v>11713.058349999999</v>
      </c>
      <c r="U32" s="912">
        <v>1</v>
      </c>
      <c r="V32" s="911">
        <v>7536.0482300000003</v>
      </c>
      <c r="W32" s="912">
        <v>1</v>
      </c>
      <c r="X32" s="911">
        <v>9046.3213699999997</v>
      </c>
      <c r="Y32" s="912">
        <v>1</v>
      </c>
      <c r="Z32" s="911">
        <v>8846.8101099999985</v>
      </c>
      <c r="AA32" s="912">
        <v>1</v>
      </c>
      <c r="AB32" s="911">
        <v>35689.969709999998</v>
      </c>
      <c r="AC32" s="912">
        <v>1</v>
      </c>
      <c r="AD32" s="911">
        <v>28485.842909999999</v>
      </c>
      <c r="AE32" s="912">
        <v>1</v>
      </c>
      <c r="AF32" s="911">
        <v>5436.0875300000007</v>
      </c>
      <c r="AG32" s="912">
        <v>1</v>
      </c>
      <c r="AH32" s="911">
        <v>506.79376000000002</v>
      </c>
      <c r="AI32" s="912">
        <v>1</v>
      </c>
      <c r="AJ32" s="911">
        <v>354.01427000000001</v>
      </c>
      <c r="AK32" s="912">
        <v>1</v>
      </c>
      <c r="AL32" s="911">
        <v>7960.7202300000008</v>
      </c>
      <c r="AM32" s="912">
        <v>1</v>
      </c>
      <c r="AN32" s="911">
        <v>6469.2854900000002</v>
      </c>
      <c r="AO32" s="912">
        <v>1</v>
      </c>
      <c r="AP32" s="911">
        <v>7781.6635700000006</v>
      </c>
      <c r="AQ32" s="912">
        <v>1</v>
      </c>
      <c r="AR32" s="911">
        <v>200992.46998000002</v>
      </c>
      <c r="AS32" s="912">
        <v>1</v>
      </c>
    </row>
    <row r="33" spans="1:45" ht="19.5">
      <c r="A33" s="370" t="s">
        <v>443</v>
      </c>
      <c r="B33" s="381">
        <v>0</v>
      </c>
      <c r="C33" s="382">
        <v>0</v>
      </c>
      <c r="D33" s="381">
        <v>1.0330999999999999</v>
      </c>
      <c r="E33" s="382">
        <v>2.6555299363562702E-4</v>
      </c>
      <c r="F33" s="381">
        <v>1.00728</v>
      </c>
      <c r="G33" s="382">
        <v>2.6740598158945075E-4</v>
      </c>
      <c r="H33" s="381">
        <v>0</v>
      </c>
      <c r="I33" s="382">
        <v>0</v>
      </c>
      <c r="J33" s="381">
        <v>3.7708300000000001</v>
      </c>
      <c r="K33" s="382">
        <v>2.6498958946631054E-4</v>
      </c>
      <c r="L33" s="381">
        <v>0.63437999999999994</v>
      </c>
      <c r="M33" s="382">
        <v>6.0852879028096697E-4</v>
      </c>
      <c r="N33" s="381">
        <v>6.8443100000000001</v>
      </c>
      <c r="O33" s="382">
        <v>2.6550968507375232E-4</v>
      </c>
      <c r="P33" s="381">
        <v>4.75101</v>
      </c>
      <c r="Q33" s="382">
        <v>3.3675979405906775E-4</v>
      </c>
      <c r="R33" s="381">
        <v>4.4150000000000002E-2</v>
      </c>
      <c r="S33" s="382">
        <v>9.9252432923294969E-6</v>
      </c>
      <c r="T33" s="381">
        <v>0</v>
      </c>
      <c r="U33" s="382">
        <v>0</v>
      </c>
      <c r="V33" s="381">
        <v>11.908379999999999</v>
      </c>
      <c r="W33" s="382">
        <v>1.5801889314607E-3</v>
      </c>
      <c r="X33" s="381">
        <v>0</v>
      </c>
      <c r="Y33" s="382">
        <v>0</v>
      </c>
      <c r="Z33" s="381">
        <v>0</v>
      </c>
      <c r="AA33" s="382">
        <v>0</v>
      </c>
      <c r="AB33" s="381">
        <v>0</v>
      </c>
      <c r="AC33" s="382">
        <v>0</v>
      </c>
      <c r="AD33" s="381">
        <v>0</v>
      </c>
      <c r="AE33" s="382">
        <v>0</v>
      </c>
      <c r="AF33" s="381">
        <v>10.505690000000001</v>
      </c>
      <c r="AG33" s="382">
        <v>1.932582936169168E-3</v>
      </c>
      <c r="AH33" s="381">
        <v>0</v>
      </c>
      <c r="AI33" s="382">
        <v>0</v>
      </c>
      <c r="AJ33" s="381">
        <v>0</v>
      </c>
      <c r="AK33" s="382">
        <v>0</v>
      </c>
      <c r="AL33" s="381">
        <v>0</v>
      </c>
      <c r="AM33" s="382">
        <v>0</v>
      </c>
      <c r="AN33" s="381">
        <v>18.94021</v>
      </c>
      <c r="AO33" s="382">
        <v>2.9277128099041427E-3</v>
      </c>
      <c r="AP33" s="381">
        <v>15.10389</v>
      </c>
      <c r="AQ33" s="382">
        <v>1.9409590075608984E-3</v>
      </c>
      <c r="AR33" s="381">
        <v>74.543229999999994</v>
      </c>
      <c r="AS33" s="382">
        <v>3.7087573483433233E-4</v>
      </c>
    </row>
    <row r="34" spans="1:45" ht="28.5">
      <c r="A34" s="370" t="s">
        <v>444</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530</v>
      </c>
      <c r="B35" s="33"/>
      <c r="C35" s="33"/>
    </row>
    <row r="37" spans="1:45">
      <c r="A37" s="613" t="s">
        <v>81</v>
      </c>
      <c r="B37" s="613"/>
      <c r="C37" s="613"/>
      <c r="AS37" s="24" t="s">
        <v>987</v>
      </c>
    </row>
    <row r="39" spans="1:45" ht="12.75" customHeight="1"/>
    <row r="51" spans="1:3">
      <c r="A51" s="33"/>
      <c r="B51" s="33"/>
      <c r="C51" s="33"/>
    </row>
    <row r="52" spans="1:3">
      <c r="A52" s="536"/>
      <c r="B52" s="536"/>
      <c r="C52" s="536"/>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1368</v>
      </c>
      <c r="B1" s="593"/>
      <c r="C1" s="593"/>
      <c r="D1" s="593"/>
      <c r="E1" s="593"/>
      <c r="F1" s="593"/>
      <c r="G1" s="549"/>
      <c r="H1" s="549"/>
      <c r="I1" s="549"/>
    </row>
    <row r="2" spans="1:9">
      <c r="A2" s="595" t="s">
        <v>1369</v>
      </c>
      <c r="B2" s="593"/>
      <c r="C2" s="593"/>
      <c r="D2" s="593"/>
      <c r="E2" s="593"/>
      <c r="F2" s="593"/>
      <c r="G2" s="549"/>
      <c r="H2" s="549"/>
      <c r="I2" s="549"/>
    </row>
    <row r="4" spans="1:9">
      <c r="A4" s="58" t="s">
        <v>83</v>
      </c>
      <c r="I4" s="59"/>
    </row>
    <row r="5" spans="1:9">
      <c r="A5" s="548" t="s">
        <v>84</v>
      </c>
      <c r="I5" s="60"/>
    </row>
    <row r="7" spans="1:9" ht="26.25" customHeight="1">
      <c r="A7" s="1190" t="s">
        <v>654</v>
      </c>
      <c r="B7" s="1190"/>
      <c r="C7" s="1190"/>
      <c r="D7" s="58"/>
      <c r="E7" s="1190" t="s">
        <v>656</v>
      </c>
      <c r="F7" s="1190"/>
      <c r="G7" s="1190"/>
      <c r="I7" s="58"/>
    </row>
    <row r="8" spans="1:9" ht="27.75" customHeight="1">
      <c r="A8" s="1191" t="s">
        <v>655</v>
      </c>
      <c r="B8" s="1191"/>
      <c r="C8" s="1191"/>
      <c r="E8" s="1191" t="s">
        <v>657</v>
      </c>
      <c r="F8" s="1191"/>
      <c r="G8" s="1191"/>
      <c r="H8" s="550"/>
    </row>
    <row r="9" spans="1:9">
      <c r="B9" s="549"/>
    </row>
    <row r="10" spans="1:9" ht="26.25" customHeight="1">
      <c r="A10" s="138" t="s">
        <v>526</v>
      </c>
      <c r="B10" s="138" t="s">
        <v>527</v>
      </c>
      <c r="C10" s="138" t="s">
        <v>528</v>
      </c>
      <c r="E10" s="138" t="s">
        <v>529</v>
      </c>
      <c r="F10" s="138" t="s">
        <v>527</v>
      </c>
      <c r="G10" s="138" t="s">
        <v>528</v>
      </c>
    </row>
    <row r="11" spans="1:9">
      <c r="A11" s="80" t="s">
        <v>228</v>
      </c>
      <c r="B11" s="81">
        <v>347</v>
      </c>
      <c r="C11" s="81">
        <v>343</v>
      </c>
      <c r="E11" s="82" t="s">
        <v>1394</v>
      </c>
      <c r="F11" s="81">
        <v>8642</v>
      </c>
      <c r="G11" s="81">
        <v>8630</v>
      </c>
    </row>
    <row r="12" spans="1:9">
      <c r="A12" s="80" t="s">
        <v>864</v>
      </c>
      <c r="B12" s="179">
        <v>1521</v>
      </c>
      <c r="C12" s="81">
        <v>1513</v>
      </c>
      <c r="E12" s="82" t="s">
        <v>1431</v>
      </c>
      <c r="F12" s="81">
        <v>9205</v>
      </c>
      <c r="G12" s="81">
        <v>9192</v>
      </c>
    </row>
    <row r="13" spans="1:9">
      <c r="A13" s="80" t="s">
        <v>1104</v>
      </c>
      <c r="B13" s="81">
        <v>4427</v>
      </c>
      <c r="C13" s="81">
        <v>4419</v>
      </c>
      <c r="E13" s="82" t="s">
        <v>1450</v>
      </c>
      <c r="F13" s="81">
        <v>10376</v>
      </c>
      <c r="G13" s="81">
        <v>10362</v>
      </c>
    </row>
    <row r="14" spans="1:9">
      <c r="A14" s="80" t="s">
        <v>1391</v>
      </c>
      <c r="B14" s="81">
        <v>7820</v>
      </c>
      <c r="C14" s="81">
        <v>7813</v>
      </c>
      <c r="E14" s="82" t="s">
        <v>1503</v>
      </c>
      <c r="F14" s="81">
        <v>11113</v>
      </c>
      <c r="G14" s="81">
        <v>11097</v>
      </c>
    </row>
    <row r="15" spans="1:9">
      <c r="A15" s="80" t="s">
        <v>1502</v>
      </c>
      <c r="B15" s="81">
        <v>11113</v>
      </c>
      <c r="C15" s="81">
        <v>11097</v>
      </c>
      <c r="E15" s="82" t="s">
        <v>1565</v>
      </c>
      <c r="F15" s="81">
        <v>11723</v>
      </c>
      <c r="G15" s="81">
        <v>11701</v>
      </c>
    </row>
    <row r="16" spans="1:9" ht="15">
      <c r="A16" s="33" t="s">
        <v>530</v>
      </c>
      <c r="E16" s="33" t="s">
        <v>525</v>
      </c>
      <c r="F16"/>
      <c r="G16"/>
    </row>
    <row r="17" spans="1:9">
      <c r="A17" s="33"/>
    </row>
    <row r="18" spans="1:9">
      <c r="A18" s="877"/>
    </row>
    <row r="19" spans="1:9">
      <c r="A19" s="878"/>
    </row>
    <row r="21" spans="1:9">
      <c r="A21" s="58" t="s">
        <v>85</v>
      </c>
    </row>
    <row r="22" spans="1:9">
      <c r="A22" s="548" t="s">
        <v>86</v>
      </c>
    </row>
    <row r="23" spans="1:9">
      <c r="E23" s="33"/>
    </row>
    <row r="24" spans="1:9" ht="29.25" customHeight="1">
      <c r="A24" s="1190" t="s">
        <v>658</v>
      </c>
      <c r="B24" s="1190"/>
      <c r="C24" s="1190"/>
      <c r="E24" s="1190" t="s">
        <v>660</v>
      </c>
      <c r="F24" s="1190"/>
      <c r="G24" s="1190"/>
    </row>
    <row r="25" spans="1:9" ht="27" customHeight="1">
      <c r="A25" s="1191" t="s">
        <v>659</v>
      </c>
      <c r="B25" s="1191"/>
      <c r="C25" s="1191"/>
      <c r="E25" s="1191" t="s">
        <v>661</v>
      </c>
      <c r="F25" s="1191"/>
      <c r="G25" s="1191"/>
      <c r="H25" s="1192"/>
      <c r="I25" s="1192"/>
    </row>
    <row r="26" spans="1:9">
      <c r="H26" s="74"/>
      <c r="I26" s="75"/>
    </row>
    <row r="27" spans="1:9" ht="25.5" customHeight="1">
      <c r="A27" s="138" t="s">
        <v>526</v>
      </c>
      <c r="B27" s="138" t="s">
        <v>527</v>
      </c>
      <c r="C27" s="138" t="s">
        <v>528</v>
      </c>
      <c r="E27" s="138" t="s">
        <v>529</v>
      </c>
      <c r="F27" s="138" t="s">
        <v>527</v>
      </c>
      <c r="G27" s="138" t="s">
        <v>528</v>
      </c>
    </row>
    <row r="28" spans="1:9">
      <c r="A28" s="80" t="s">
        <v>228</v>
      </c>
      <c r="B28" s="81">
        <v>10024</v>
      </c>
      <c r="C28" s="81">
        <v>10317</v>
      </c>
      <c r="E28" s="82" t="s">
        <v>1394</v>
      </c>
      <c r="F28" s="81">
        <v>5471</v>
      </c>
      <c r="G28" s="81">
        <v>5604</v>
      </c>
    </row>
    <row r="29" spans="1:9">
      <c r="A29" s="80" t="s">
        <v>864</v>
      </c>
      <c r="B29" s="81">
        <v>7714</v>
      </c>
      <c r="C29" s="81">
        <v>7908</v>
      </c>
      <c r="E29" s="82" t="s">
        <v>1431</v>
      </c>
      <c r="F29" s="81">
        <v>5394</v>
      </c>
      <c r="G29" s="81">
        <v>5534</v>
      </c>
    </row>
    <row r="30" spans="1:9">
      <c r="A30" s="80" t="s">
        <v>1104</v>
      </c>
      <c r="B30" s="81">
        <v>6273</v>
      </c>
      <c r="C30" s="81">
        <v>6390</v>
      </c>
      <c r="E30" s="82" t="s">
        <v>1450</v>
      </c>
      <c r="F30" s="81">
        <v>5308</v>
      </c>
      <c r="G30" s="81">
        <v>5447</v>
      </c>
    </row>
    <row r="31" spans="1:9">
      <c r="A31" s="80" t="s">
        <v>1391</v>
      </c>
      <c r="B31" s="81">
        <v>5674</v>
      </c>
      <c r="C31" s="81">
        <v>5806</v>
      </c>
      <c r="E31" s="82" t="s">
        <v>1503</v>
      </c>
      <c r="F31" s="81">
        <v>5232</v>
      </c>
      <c r="G31" s="81">
        <v>5366</v>
      </c>
    </row>
    <row r="32" spans="1:9">
      <c r="A32" s="80" t="s">
        <v>1502</v>
      </c>
      <c r="B32" s="81">
        <v>5232</v>
      </c>
      <c r="C32" s="81">
        <v>5366</v>
      </c>
      <c r="E32" s="82" t="s">
        <v>1565</v>
      </c>
      <c r="F32" s="81">
        <v>4990</v>
      </c>
      <c r="G32" s="81">
        <v>5129</v>
      </c>
    </row>
    <row r="33" spans="1:9" ht="15">
      <c r="A33" s="33" t="s">
        <v>525</v>
      </c>
      <c r="E33" s="33" t="s">
        <v>525</v>
      </c>
      <c r="F33" s="261"/>
      <c r="G33" s="261"/>
    </row>
    <row r="35" spans="1:9">
      <c r="A35" s="877"/>
    </row>
    <row r="36" spans="1:9">
      <c r="A36" s="878"/>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988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22" customWidth="1"/>
    <col min="2" max="2" width="14.28515625" style="822" bestFit="1" customWidth="1"/>
    <col min="3" max="3" width="12.5703125" style="822" customWidth="1"/>
    <col min="4" max="4" width="13.7109375" style="822" customWidth="1"/>
    <col min="5" max="16384" width="9.140625" style="822"/>
  </cols>
  <sheetData>
    <row r="1" spans="1:4">
      <c r="A1" s="148" t="s">
        <v>941</v>
      </c>
      <c r="B1" s="284"/>
      <c r="C1" s="284"/>
      <c r="D1" s="284"/>
    </row>
    <row r="2" spans="1:4">
      <c r="A2" s="524" t="s">
        <v>942</v>
      </c>
      <c r="B2" s="284"/>
      <c r="C2" s="284"/>
      <c r="D2" s="284"/>
    </row>
    <row r="3" spans="1:4">
      <c r="A3" s="284"/>
      <c r="B3" s="284"/>
      <c r="C3" s="284"/>
      <c r="D3" s="284"/>
    </row>
    <row r="4" spans="1:4">
      <c r="A4" s="284"/>
      <c r="B4" s="284"/>
      <c r="C4" s="284"/>
      <c r="D4" s="13" t="s">
        <v>1486</v>
      </c>
    </row>
    <row r="5" spans="1:4" ht="35.25" customHeight="1">
      <c r="A5" s="1193" t="s">
        <v>307</v>
      </c>
      <c r="B5" s="823" t="s">
        <v>943</v>
      </c>
      <c r="C5" s="1195" t="s">
        <v>345</v>
      </c>
      <c r="D5" s="1195"/>
    </row>
    <row r="6" spans="1:4" ht="22.5">
      <c r="A6" s="1194"/>
      <c r="B6" s="824" t="s">
        <v>1565</v>
      </c>
      <c r="C6" s="825" t="s">
        <v>346</v>
      </c>
      <c r="D6" s="825" t="s">
        <v>347</v>
      </c>
    </row>
    <row r="7" spans="1:4">
      <c r="A7" s="455" t="s">
        <v>944</v>
      </c>
      <c r="B7" s="456">
        <v>1207.7927400000001</v>
      </c>
      <c r="C7" s="457">
        <v>0.60626383896368874</v>
      </c>
      <c r="D7" s="456">
        <v>455.86599502687648</v>
      </c>
    </row>
    <row r="8" spans="1:4">
      <c r="A8" s="455" t="s">
        <v>975</v>
      </c>
      <c r="B8" s="456">
        <v>1148.00424</v>
      </c>
      <c r="C8" s="457">
        <v>-0.2747658961584204</v>
      </c>
      <c r="D8" s="456">
        <v>-434.93874891764528</v>
      </c>
    </row>
    <row r="9" spans="1:4">
      <c r="A9" s="455" t="s">
        <v>976</v>
      </c>
      <c r="B9" s="456">
        <v>339710.50212000002</v>
      </c>
      <c r="C9" s="457">
        <v>0.27582701368135831</v>
      </c>
      <c r="D9" s="456">
        <v>73443.603491026675</v>
      </c>
    </row>
    <row r="10" spans="1:4">
      <c r="A10" s="455" t="s">
        <v>1593</v>
      </c>
      <c r="B10" s="456">
        <v>1.10991</v>
      </c>
      <c r="C10" s="515" t="s">
        <v>139</v>
      </c>
      <c r="D10" s="510" t="s">
        <v>139</v>
      </c>
    </row>
    <row r="11" spans="1:4">
      <c r="A11" s="455" t="s">
        <v>945</v>
      </c>
      <c r="B11" s="456">
        <v>293.35149000000001</v>
      </c>
      <c r="C11" s="457">
        <v>9.9169795042212421</v>
      </c>
      <c r="D11" s="456">
        <v>266.48036782865483</v>
      </c>
    </row>
    <row r="12" spans="1:4">
      <c r="A12" s="455" t="s">
        <v>946</v>
      </c>
      <c r="B12" s="456">
        <v>101.13987</v>
      </c>
      <c r="C12" s="457">
        <v>-0.53321534290076111</v>
      </c>
      <c r="D12" s="456">
        <v>-115.53363985466852</v>
      </c>
    </row>
    <row r="13" spans="1:4">
      <c r="A13" s="455" t="s">
        <v>977</v>
      </c>
      <c r="B13" s="456">
        <v>18371.782060000001</v>
      </c>
      <c r="C13" s="457">
        <v>-8.2054441164204753E-2</v>
      </c>
      <c r="D13" s="456">
        <v>-1642.2393415528536</v>
      </c>
    </row>
    <row r="14" spans="1:4" ht="22.5">
      <c r="A14" s="458" t="s">
        <v>978</v>
      </c>
      <c r="B14" s="456">
        <v>56.561899999999994</v>
      </c>
      <c r="C14" s="457">
        <v>-0.40402532726011064</v>
      </c>
      <c r="D14" s="456">
        <v>-38.344649870595255</v>
      </c>
    </row>
    <row r="15" spans="1:4">
      <c r="A15" s="826" t="s">
        <v>947</v>
      </c>
      <c r="B15" s="827">
        <v>360890.24432999996</v>
      </c>
      <c r="C15" s="828">
        <v>0.24895292468488744</v>
      </c>
      <c r="D15" s="827">
        <v>71936.003383686417</v>
      </c>
    </row>
    <row r="16" spans="1:4">
      <c r="A16" s="455" t="s">
        <v>979</v>
      </c>
      <c r="B16" s="456">
        <v>6.4859399999999994</v>
      </c>
      <c r="C16" s="457">
        <v>-0.99996753531902838</v>
      </c>
      <c r="D16" s="456">
        <v>-199778.01234787575</v>
      </c>
    </row>
    <row r="17" spans="1:4">
      <c r="A17" s="458" t="s">
        <v>980</v>
      </c>
      <c r="B17" s="456">
        <v>21536.687460000001</v>
      </c>
      <c r="C17" s="457">
        <v>0.47674454828633311</v>
      </c>
      <c r="D17" s="456">
        <v>6952.792442414232</v>
      </c>
    </row>
    <row r="18" spans="1:4" ht="22.5">
      <c r="A18" s="458" t="s">
        <v>982</v>
      </c>
      <c r="B18" s="456">
        <v>0</v>
      </c>
      <c r="C18" s="457">
        <v>0</v>
      </c>
      <c r="D18" s="456">
        <v>0</v>
      </c>
    </row>
    <row r="19" spans="1:4">
      <c r="A19" s="455" t="s">
        <v>983</v>
      </c>
      <c r="B19" s="456">
        <v>0</v>
      </c>
      <c r="C19" s="457">
        <v>0</v>
      </c>
      <c r="D19" s="456">
        <v>0</v>
      </c>
    </row>
    <row r="20" spans="1:4">
      <c r="A20" s="455" t="s">
        <v>1594</v>
      </c>
      <c r="B20" s="456">
        <v>0</v>
      </c>
      <c r="C20" s="515" t="s">
        <v>139</v>
      </c>
      <c r="D20" s="510" t="s">
        <v>139</v>
      </c>
    </row>
    <row r="21" spans="1:4">
      <c r="A21" s="455" t="s">
        <v>1595</v>
      </c>
      <c r="B21" s="456">
        <v>327895.41728999995</v>
      </c>
      <c r="C21" s="515" t="s">
        <v>139</v>
      </c>
      <c r="D21" s="510" t="s">
        <v>139</v>
      </c>
    </row>
    <row r="22" spans="1:4">
      <c r="A22" s="455" t="s">
        <v>1596</v>
      </c>
      <c r="B22" s="456">
        <v>0</v>
      </c>
      <c r="C22" s="515" t="s">
        <v>139</v>
      </c>
      <c r="D22" s="510" t="s">
        <v>139</v>
      </c>
    </row>
    <row r="23" spans="1:4">
      <c r="A23" s="455" t="s">
        <v>1597</v>
      </c>
      <c r="B23" s="456">
        <v>0</v>
      </c>
      <c r="C23" s="515" t="s">
        <v>139</v>
      </c>
      <c r="D23" s="510" t="s">
        <v>139</v>
      </c>
    </row>
    <row r="24" spans="1:4">
      <c r="A24" s="455" t="s">
        <v>1598</v>
      </c>
      <c r="B24" s="456">
        <v>0</v>
      </c>
      <c r="C24" s="515" t="s">
        <v>139</v>
      </c>
      <c r="D24" s="510" t="s">
        <v>139</v>
      </c>
    </row>
    <row r="25" spans="1:4">
      <c r="A25" s="455" t="s">
        <v>1599</v>
      </c>
      <c r="B25" s="456">
        <v>0</v>
      </c>
      <c r="C25" s="515" t="s">
        <v>139</v>
      </c>
      <c r="D25" s="510" t="s">
        <v>139</v>
      </c>
    </row>
    <row r="26" spans="1:4">
      <c r="A26" s="458" t="s">
        <v>984</v>
      </c>
      <c r="B26" s="456">
        <v>11172.283289999999</v>
      </c>
      <c r="C26" s="457">
        <v>21.741884829592387</v>
      </c>
      <c r="D26" s="456">
        <v>10681.018675227951</v>
      </c>
    </row>
    <row r="27" spans="1:4" ht="22.5">
      <c r="A27" s="458" t="s">
        <v>985</v>
      </c>
      <c r="B27" s="456">
        <v>108.72193000000001</v>
      </c>
      <c r="C27" s="457">
        <v>-0.99244698378153207</v>
      </c>
      <c r="D27" s="456">
        <v>-14285.783106830579</v>
      </c>
    </row>
    <row r="28" spans="1:4">
      <c r="A28" s="826" t="s">
        <v>948</v>
      </c>
      <c r="B28" s="827">
        <v>360890.24432999996</v>
      </c>
      <c r="C28" s="828">
        <v>0.24895292468488744</v>
      </c>
      <c r="D28" s="827">
        <v>71936.003383686417</v>
      </c>
    </row>
    <row r="29" spans="1:4">
      <c r="A29" s="455" t="s">
        <v>1002</v>
      </c>
      <c r="B29" s="456">
        <v>6.4859399999999994</v>
      </c>
      <c r="C29" s="457">
        <v>-0.99996753531902838</v>
      </c>
      <c r="D29" s="456">
        <v>-199778.01234787575</v>
      </c>
    </row>
    <row r="30" spans="1:4">
      <c r="A30" s="33" t="s">
        <v>530</v>
      </c>
      <c r="B30" s="829"/>
      <c r="C30" s="829"/>
      <c r="D30" s="830"/>
    </row>
    <row r="31" spans="1:4">
      <c r="A31" s="877"/>
      <c r="B31" s="829"/>
      <c r="C31" s="829"/>
      <c r="D31" s="830"/>
    </row>
    <row r="32" spans="1:4">
      <c r="A32" s="878"/>
      <c r="B32" s="832"/>
      <c r="C32" s="832"/>
      <c r="D32" s="830"/>
    </row>
    <row r="33" spans="1:6">
      <c r="A33" s="878"/>
      <c r="B33" s="832"/>
      <c r="C33" s="832"/>
      <c r="D33" s="830"/>
    </row>
    <row r="34" spans="1:6">
      <c r="A34" s="148" t="s">
        <v>991</v>
      </c>
      <c r="B34" s="832"/>
      <c r="C34" s="832"/>
      <c r="D34" s="830"/>
    </row>
    <row r="35" spans="1:6">
      <c r="A35" s="524" t="s">
        <v>992</v>
      </c>
      <c r="B35" s="832"/>
      <c r="C35" s="832"/>
      <c r="D35" s="830"/>
    </row>
    <row r="36" spans="1:6">
      <c r="A36" s="831"/>
      <c r="B36" s="832"/>
      <c r="C36" s="832"/>
      <c r="D36" s="830"/>
    </row>
    <row r="37" spans="1:6">
      <c r="A37" s="833"/>
      <c r="B37" s="284"/>
      <c r="C37" s="284"/>
      <c r="D37" s="13" t="s">
        <v>1486</v>
      </c>
    </row>
    <row r="38" spans="1:6" ht="40.5" customHeight="1">
      <c r="A38" s="1193" t="s">
        <v>307</v>
      </c>
      <c r="B38" s="823" t="s">
        <v>308</v>
      </c>
      <c r="C38" s="1195" t="s">
        <v>365</v>
      </c>
      <c r="D38" s="1195"/>
    </row>
    <row r="39" spans="1:6" ht="22.5">
      <c r="A39" s="1196"/>
      <c r="B39" s="824" t="s">
        <v>1592</v>
      </c>
      <c r="C39" s="825" t="s">
        <v>346</v>
      </c>
      <c r="D39" s="825" t="s">
        <v>347</v>
      </c>
    </row>
    <row r="40" spans="1:6">
      <c r="A40" s="79" t="s">
        <v>1602</v>
      </c>
      <c r="B40" s="456">
        <v>20069.796010000002</v>
      </c>
      <c r="C40" s="515" t="s">
        <v>139</v>
      </c>
      <c r="D40" s="510" t="s">
        <v>139</v>
      </c>
    </row>
    <row r="41" spans="1:6">
      <c r="A41" s="79" t="s">
        <v>1603</v>
      </c>
      <c r="B41" s="456">
        <v>-5503.9830599999987</v>
      </c>
      <c r="C41" s="515" t="s">
        <v>139</v>
      </c>
      <c r="D41" s="510" t="s">
        <v>139</v>
      </c>
    </row>
    <row r="42" spans="1:6">
      <c r="A42" s="79" t="s">
        <v>1604</v>
      </c>
      <c r="B42" s="456">
        <v>14565.812950000001</v>
      </c>
      <c r="C42" s="515" t="s">
        <v>139</v>
      </c>
      <c r="D42" s="510" t="s">
        <v>139</v>
      </c>
    </row>
    <row r="43" spans="1:6">
      <c r="A43" s="79" t="s">
        <v>1605</v>
      </c>
      <c r="B43" s="456">
        <v>0</v>
      </c>
      <c r="C43" s="515" t="s">
        <v>139</v>
      </c>
      <c r="D43" s="510" t="s">
        <v>139</v>
      </c>
    </row>
    <row r="44" spans="1:6">
      <c r="A44" s="79" t="s">
        <v>1606</v>
      </c>
      <c r="B44" s="514">
        <v>0</v>
      </c>
      <c r="C44" s="515" t="s">
        <v>139</v>
      </c>
      <c r="D44" s="510" t="s">
        <v>139</v>
      </c>
    </row>
    <row r="45" spans="1:6">
      <c r="A45" s="79" t="s">
        <v>1607</v>
      </c>
      <c r="B45" s="514">
        <v>0</v>
      </c>
      <c r="C45" s="515" t="s">
        <v>139</v>
      </c>
      <c r="D45" s="510" t="s">
        <v>139</v>
      </c>
    </row>
    <row r="46" spans="1:6">
      <c r="A46" s="79" t="s">
        <v>1608</v>
      </c>
      <c r="B46" s="514">
        <v>-17777.533439999999</v>
      </c>
      <c r="C46" s="515" t="s">
        <v>139</v>
      </c>
      <c r="D46" s="510" t="s">
        <v>139</v>
      </c>
    </row>
    <row r="47" spans="1:6" ht="22.5">
      <c r="A47" s="79" t="s">
        <v>1609</v>
      </c>
      <c r="B47" s="514">
        <v>3328.6766800000005</v>
      </c>
      <c r="C47" s="515" t="s">
        <v>139</v>
      </c>
      <c r="D47" s="510" t="s">
        <v>139</v>
      </c>
    </row>
    <row r="48" spans="1:6" ht="22.5">
      <c r="A48" s="79" t="s">
        <v>1610</v>
      </c>
      <c r="B48" s="514">
        <v>0</v>
      </c>
      <c r="C48" s="515" t="s">
        <v>139</v>
      </c>
      <c r="D48" s="510" t="s">
        <v>139</v>
      </c>
      <c r="E48" s="979"/>
      <c r="F48" s="979"/>
    </row>
    <row r="49" spans="1:5">
      <c r="A49" s="79" t="s">
        <v>1611</v>
      </c>
      <c r="B49" s="514">
        <v>0</v>
      </c>
      <c r="C49" s="515" t="s">
        <v>139</v>
      </c>
      <c r="D49" s="510" t="s">
        <v>139</v>
      </c>
    </row>
    <row r="50" spans="1:5">
      <c r="A50" s="79" t="s">
        <v>1612</v>
      </c>
      <c r="B50" s="514">
        <v>305.95685999999995</v>
      </c>
      <c r="C50" s="834">
        <v>11.572406566258966</v>
      </c>
      <c r="D50" s="514">
        <v>281.62127568783586</v>
      </c>
    </row>
    <row r="51" spans="1:5">
      <c r="A51" s="79" t="s">
        <v>1613</v>
      </c>
      <c r="B51" s="514">
        <v>-307.34230999999994</v>
      </c>
      <c r="C51" s="834">
        <v>0.70090900691845115</v>
      </c>
      <c r="D51" s="514">
        <v>720.24567194969813</v>
      </c>
    </row>
    <row r="52" spans="1:5">
      <c r="A52" s="79" t="s">
        <v>1614</v>
      </c>
      <c r="B52" s="514">
        <v>-7.0707699999999996</v>
      </c>
      <c r="C52" s="515" t="s">
        <v>139</v>
      </c>
      <c r="D52" s="510" t="s">
        <v>139</v>
      </c>
    </row>
    <row r="53" spans="1:5" ht="33.75">
      <c r="A53" s="79" t="s">
        <v>1615</v>
      </c>
      <c r="B53" s="514">
        <v>0</v>
      </c>
      <c r="C53" s="515" t="s">
        <v>139</v>
      </c>
      <c r="D53" s="510" t="s">
        <v>139</v>
      </c>
    </row>
    <row r="54" spans="1:5" ht="22.5">
      <c r="A54" s="79" t="s">
        <v>1616</v>
      </c>
      <c r="B54" s="514">
        <v>23.118610000001283</v>
      </c>
      <c r="C54" s="834">
        <v>1.0311628050047441</v>
      </c>
      <c r="D54" s="514">
        <v>764.984112687638</v>
      </c>
    </row>
    <row r="55" spans="1:5">
      <c r="A55" s="79" t="s">
        <v>1617</v>
      </c>
      <c r="B55" s="514">
        <v>0</v>
      </c>
      <c r="C55" s="834">
        <v>1</v>
      </c>
      <c r="D55" s="514">
        <v>50.626255225960577</v>
      </c>
    </row>
    <row r="56" spans="1:5" ht="22.5">
      <c r="A56" s="79" t="s">
        <v>1618</v>
      </c>
      <c r="B56" s="514">
        <v>23.118610000001283</v>
      </c>
      <c r="C56" s="834">
        <v>1.0291720510265823</v>
      </c>
      <c r="D56" s="514">
        <v>815.61036791359879</v>
      </c>
    </row>
    <row r="57" spans="1:5">
      <c r="A57" s="79" t="s">
        <v>1619</v>
      </c>
      <c r="B57" s="514">
        <v>0</v>
      </c>
      <c r="C57" s="834">
        <v>1</v>
      </c>
      <c r="D57" s="514">
        <v>21.494245139027143</v>
      </c>
    </row>
    <row r="58" spans="1:5" ht="21.75">
      <c r="A58" s="835" t="s">
        <v>981</v>
      </c>
      <c r="B58" s="836">
        <v>23.118610000001283</v>
      </c>
      <c r="C58" s="837">
        <v>1.0284017291615599</v>
      </c>
      <c r="D58" s="836">
        <v>837.10461305262584</v>
      </c>
    </row>
    <row r="59" spans="1:5">
      <c r="A59" s="33" t="s">
        <v>530</v>
      </c>
    </row>
    <row r="60" spans="1:5">
      <c r="A60" s="877"/>
    </row>
    <row r="61" spans="1:5">
      <c r="A61" s="613" t="s">
        <v>81</v>
      </c>
    </row>
    <row r="62" spans="1:5">
      <c r="E62" s="61" t="s">
        <v>1047</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22" customWidth="1"/>
    <col min="2" max="2" width="13.140625" style="822" customWidth="1"/>
    <col min="3" max="3" width="13.42578125" style="822" customWidth="1"/>
    <col min="4" max="4" width="12.85546875" style="822" customWidth="1"/>
    <col min="5" max="5" width="12.7109375" style="822" bestFit="1" customWidth="1"/>
    <col min="6" max="6" width="15.7109375" style="822" bestFit="1" customWidth="1"/>
    <col min="7" max="16384" width="9.140625" style="822"/>
  </cols>
  <sheetData>
    <row r="1" spans="1:8">
      <c r="A1" s="838" t="s">
        <v>994</v>
      </c>
      <c r="B1" s="839"/>
      <c r="C1" s="839"/>
      <c r="D1" s="840"/>
      <c r="E1" s="697" t="s">
        <v>1600</v>
      </c>
    </row>
    <row r="2" spans="1:8">
      <c r="A2" s="524" t="s">
        <v>995</v>
      </c>
      <c r="B2" s="840"/>
      <c r="C2" s="840"/>
      <c r="D2" s="840"/>
      <c r="E2" s="529" t="s">
        <v>1601</v>
      </c>
    </row>
    <row r="3" spans="1:8">
      <c r="A3" s="840"/>
      <c r="B3" s="840"/>
      <c r="C3" s="13" t="s">
        <v>1486</v>
      </c>
      <c r="D3" s="840"/>
    </row>
    <row r="4" spans="1:8" ht="24">
      <c r="A4" s="823" t="s">
        <v>415</v>
      </c>
      <c r="B4" s="852" t="s">
        <v>949</v>
      </c>
      <c r="C4" s="852" t="s">
        <v>950</v>
      </c>
      <c r="D4" s="840"/>
      <c r="E4" s="1077"/>
      <c r="F4" s="1079"/>
      <c r="G4" s="1079"/>
      <c r="H4" s="1080"/>
    </row>
    <row r="5" spans="1:8" ht="15">
      <c r="A5" s="867" t="s">
        <v>993</v>
      </c>
      <c r="B5" s="850">
        <v>18370.339455149624</v>
      </c>
      <c r="C5" s="851">
        <v>5.1348992445918874E-2</v>
      </c>
      <c r="D5" s="1083"/>
      <c r="E5" s="1077"/>
      <c r="F5" s="1078"/>
      <c r="G5" s="1078"/>
      <c r="H5" s="1079"/>
    </row>
    <row r="6" spans="1:8" ht="15">
      <c r="A6" s="79" t="s">
        <v>951</v>
      </c>
      <c r="B6" s="850">
        <v>5813.3182828301251</v>
      </c>
      <c r="C6" s="851">
        <v>1.6249456757157939E-2</v>
      </c>
      <c r="D6" s="1083"/>
      <c r="E6" s="1077"/>
      <c r="F6" s="1078"/>
      <c r="G6" s="1078"/>
      <c r="H6" s="1079"/>
    </row>
    <row r="7" spans="1:8" ht="15">
      <c r="A7" s="79" t="s">
        <v>955</v>
      </c>
      <c r="B7" s="850">
        <v>7177.1599439049996</v>
      </c>
      <c r="C7" s="851">
        <v>2.0061683271694754E-2</v>
      </c>
      <c r="D7" s="1083"/>
      <c r="E7" s="1077"/>
      <c r="F7" s="1078"/>
      <c r="G7" s="1078"/>
      <c r="H7" s="1079"/>
    </row>
    <row r="8" spans="1:8" ht="15">
      <c r="A8" s="79" t="s">
        <v>952</v>
      </c>
      <c r="B8" s="850">
        <v>255898.74266634692</v>
      </c>
      <c r="C8" s="851">
        <v>0.71529122454026872</v>
      </c>
      <c r="D8" s="1083"/>
      <c r="E8" s="43"/>
      <c r="F8" s="1078"/>
      <c r="G8" s="1078"/>
      <c r="H8" s="1080"/>
    </row>
    <row r="9" spans="1:8" ht="15">
      <c r="A9" s="79" t="s">
        <v>953</v>
      </c>
      <c r="B9" s="850">
        <v>164.24794</v>
      </c>
      <c r="C9" s="851">
        <v>4.5910780532438687E-4</v>
      </c>
      <c r="D9" s="1083"/>
      <c r="E9" s="1077"/>
      <c r="F9" s="1078"/>
      <c r="G9" s="1078"/>
      <c r="H9" s="1079"/>
    </row>
    <row r="10" spans="1:8" ht="15">
      <c r="A10" s="79" t="s">
        <v>954</v>
      </c>
      <c r="B10" s="850">
        <v>23510.450619999996</v>
      </c>
      <c r="C10" s="851">
        <v>6.5716692619314246E-2</v>
      </c>
      <c r="D10" s="1083"/>
      <c r="E10" s="1077"/>
      <c r="F10" s="1078"/>
      <c r="G10" s="1078"/>
      <c r="H10" s="1079"/>
    </row>
    <row r="11" spans="1:8" ht="15">
      <c r="A11" s="79" t="s">
        <v>956</v>
      </c>
      <c r="B11" s="850">
        <v>23276.22005</v>
      </c>
      <c r="C11" s="851">
        <v>6.5061968530034472E-2</v>
      </c>
      <c r="D11" s="1083"/>
      <c r="E11" s="1077"/>
      <c r="F11" s="1078"/>
      <c r="G11" s="1078"/>
      <c r="H11" s="1079"/>
    </row>
    <row r="12" spans="1:8" ht="15">
      <c r="A12" s="849" t="s">
        <v>961</v>
      </c>
      <c r="B12" s="850">
        <v>8000.7161752150005</v>
      </c>
      <c r="C12" s="851">
        <v>2.236369749432645E-2</v>
      </c>
      <c r="D12" s="1083"/>
      <c r="E12" s="1077"/>
      <c r="F12" s="1078"/>
      <c r="G12" s="1078"/>
      <c r="H12" s="1079"/>
    </row>
    <row r="13" spans="1:8" ht="15">
      <c r="A13" s="79" t="s">
        <v>957</v>
      </c>
      <c r="B13" s="850">
        <v>15543.42828</v>
      </c>
      <c r="C13" s="851">
        <v>4.3447176535960259E-2</v>
      </c>
      <c r="D13" s="1083"/>
      <c r="E13" s="43"/>
      <c r="F13" s="1078"/>
      <c r="G13" s="1078"/>
      <c r="H13" s="1080"/>
    </row>
    <row r="14" spans="1:8" ht="21.75">
      <c r="A14" s="868" t="s">
        <v>1011</v>
      </c>
      <c r="B14" s="869">
        <v>357754.62341344665</v>
      </c>
      <c r="C14" s="870">
        <v>1</v>
      </c>
      <c r="D14" s="1083"/>
      <c r="E14" s="1077"/>
      <c r="F14" s="1078"/>
      <c r="G14" s="1078"/>
      <c r="H14" s="1079"/>
    </row>
    <row r="15" spans="1:8">
      <c r="A15" s="33" t="s">
        <v>530</v>
      </c>
      <c r="B15" s="840"/>
      <c r="C15" s="840"/>
      <c r="D15" s="1083"/>
    </row>
    <row r="16" spans="1:8">
      <c r="A16" s="877"/>
      <c r="B16" s="840"/>
      <c r="C16" s="840"/>
      <c r="D16" s="840"/>
    </row>
    <row r="17" spans="1:5">
      <c r="A17" s="878"/>
      <c r="B17" s="840"/>
      <c r="C17" s="840"/>
      <c r="D17" s="840"/>
    </row>
    <row r="18" spans="1:5">
      <c r="A18" s="878"/>
      <c r="B18" s="840"/>
      <c r="C18" s="840"/>
      <c r="D18" s="840"/>
    </row>
    <row r="19" spans="1:5">
      <c r="A19" s="841" t="s">
        <v>996</v>
      </c>
      <c r="B19" s="840"/>
      <c r="C19" s="840"/>
      <c r="E19" s="697" t="s">
        <v>1600</v>
      </c>
    </row>
    <row r="20" spans="1:5">
      <c r="A20" s="524" t="s">
        <v>997</v>
      </c>
      <c r="B20" s="840"/>
      <c r="C20" s="840"/>
      <c r="E20" s="529" t="s">
        <v>1601</v>
      </c>
    </row>
    <row r="21" spans="1:5">
      <c r="A21" s="840"/>
      <c r="B21" s="13" t="s">
        <v>1486</v>
      </c>
      <c r="C21" s="840"/>
      <c r="D21" s="840"/>
    </row>
    <row r="22" spans="1:5" ht="24">
      <c r="A22" s="855" t="s">
        <v>966</v>
      </c>
      <c r="B22" s="856" t="s">
        <v>967</v>
      </c>
      <c r="C22" s="840"/>
      <c r="D22" s="840"/>
    </row>
    <row r="23" spans="1:5">
      <c r="A23" s="842" t="s">
        <v>958</v>
      </c>
      <c r="B23" s="843">
        <v>11433.25609357045</v>
      </c>
      <c r="C23" s="840"/>
      <c r="D23" s="840"/>
    </row>
    <row r="24" spans="1:5">
      <c r="A24" s="842" t="s">
        <v>959</v>
      </c>
      <c r="B24" s="843">
        <v>20305.776109999999</v>
      </c>
      <c r="C24" s="840"/>
      <c r="D24" s="840"/>
    </row>
    <row r="25" spans="1:5" ht="21.75">
      <c r="A25" s="853" t="s">
        <v>1014</v>
      </c>
      <c r="B25" s="845">
        <v>8872.5200164295493</v>
      </c>
      <c r="C25" s="840"/>
      <c r="D25" s="840"/>
    </row>
    <row r="26" spans="1:5">
      <c r="A26" s="842" t="s">
        <v>960</v>
      </c>
      <c r="B26" s="843">
        <v>3811.0853645234833</v>
      </c>
      <c r="C26" s="840"/>
      <c r="D26" s="840"/>
    </row>
    <row r="27" spans="1:5">
      <c r="A27" s="842" t="s">
        <v>970</v>
      </c>
      <c r="B27" s="843">
        <v>20305.776109999999</v>
      </c>
      <c r="C27" s="840"/>
      <c r="D27" s="840"/>
    </row>
    <row r="28" spans="1:5" ht="32.25">
      <c r="A28" s="853" t="s">
        <v>962</v>
      </c>
      <c r="B28" s="845">
        <v>16494.690745476517</v>
      </c>
      <c r="C28" s="840"/>
      <c r="D28" s="840"/>
    </row>
    <row r="29" spans="1:5" ht="22.5">
      <c r="A29" s="854" t="s">
        <v>963</v>
      </c>
      <c r="B29" s="843">
        <v>6131.7937443778619</v>
      </c>
      <c r="C29" s="840"/>
      <c r="D29" s="840"/>
    </row>
    <row r="30" spans="1:5">
      <c r="A30" s="842" t="s">
        <v>970</v>
      </c>
      <c r="B30" s="843">
        <v>20305.776109999999</v>
      </c>
      <c r="C30" s="840"/>
      <c r="D30" s="840"/>
    </row>
    <row r="31" spans="1:5" ht="32.25">
      <c r="A31" s="853" t="s">
        <v>964</v>
      </c>
      <c r="B31" s="845">
        <v>8874.5457404995486</v>
      </c>
      <c r="C31" s="840"/>
      <c r="D31" s="840"/>
    </row>
    <row r="32" spans="1:5">
      <c r="A32" s="33" t="s">
        <v>530</v>
      </c>
      <c r="B32" s="840"/>
      <c r="C32" s="840"/>
      <c r="D32" s="840"/>
    </row>
    <row r="33" spans="1:4">
      <c r="A33" s="56" t="s">
        <v>1015</v>
      </c>
      <c r="B33" s="840"/>
      <c r="C33" s="840"/>
      <c r="D33" s="840"/>
    </row>
    <row r="34" spans="1:4">
      <c r="A34" s="877"/>
      <c r="B34" s="840"/>
      <c r="C34" s="840"/>
      <c r="D34" s="840"/>
    </row>
    <row r="35" spans="1:4">
      <c r="A35" s="878"/>
    </row>
    <row r="36" spans="1:4">
      <c r="A36" s="878"/>
    </row>
    <row r="37" spans="1:4">
      <c r="A37" s="841" t="s">
        <v>998</v>
      </c>
      <c r="B37" s="840"/>
      <c r="C37" s="840"/>
      <c r="D37" s="840"/>
    </row>
    <row r="38" spans="1:4">
      <c r="A38" s="524" t="s">
        <v>999</v>
      </c>
      <c r="B38" s="840"/>
      <c r="C38" s="840"/>
      <c r="D38" s="840"/>
    </row>
    <row r="39" spans="1:4">
      <c r="A39" s="840"/>
      <c r="C39" s="840"/>
      <c r="D39" s="13" t="s">
        <v>1486</v>
      </c>
    </row>
    <row r="40" spans="1:4" ht="78.75" customHeight="1">
      <c r="A40" s="864" t="s">
        <v>968</v>
      </c>
      <c r="B40" s="864" t="s">
        <v>943</v>
      </c>
      <c r="C40" s="1195" t="s">
        <v>345</v>
      </c>
      <c r="D40" s="1195"/>
    </row>
    <row r="41" spans="1:4" ht="22.5">
      <c r="A41" s="865"/>
      <c r="B41" s="879" t="s">
        <v>1503</v>
      </c>
      <c r="C41" s="866" t="s">
        <v>346</v>
      </c>
      <c r="D41" s="866" t="s">
        <v>347</v>
      </c>
    </row>
    <row r="42" spans="1:4">
      <c r="A42" s="842" t="s">
        <v>969</v>
      </c>
      <c r="B42" s="843">
        <v>1548.4789262724798</v>
      </c>
      <c r="C42" s="846">
        <v>0.30645825499786539</v>
      </c>
      <c r="D42" s="843">
        <v>363.22947773574896</v>
      </c>
    </row>
    <row r="43" spans="1:4">
      <c r="A43" s="842" t="s">
        <v>971</v>
      </c>
      <c r="B43" s="843">
        <v>393.19466321587362</v>
      </c>
      <c r="C43" s="846">
        <v>3.8435863260446679E-2</v>
      </c>
      <c r="D43" s="843">
        <v>14.553403676421711</v>
      </c>
    </row>
    <row r="44" spans="1:4">
      <c r="A44" s="842" t="s">
        <v>972</v>
      </c>
      <c r="B44" s="843">
        <v>256480.32417413231</v>
      </c>
      <c r="C44" s="846">
        <v>0.47173256484999015</v>
      </c>
      <c r="D44" s="843">
        <v>82209.311695533892</v>
      </c>
    </row>
    <row r="45" spans="1:4">
      <c r="A45" s="842" t="s">
        <v>973</v>
      </c>
      <c r="B45" s="843">
        <v>22032.731058464393</v>
      </c>
      <c r="C45" s="846">
        <v>6.1370399283521282E-2</v>
      </c>
      <c r="D45" s="843">
        <v>1273.9732550268757</v>
      </c>
    </row>
    <row r="46" spans="1:4">
      <c r="A46" s="842" t="s">
        <v>974</v>
      </c>
      <c r="B46" s="843">
        <v>46168.905796005041</v>
      </c>
      <c r="C46" s="846">
        <v>0.38559070461133205</v>
      </c>
      <c r="D46" s="843">
        <v>12848.167108633619</v>
      </c>
    </row>
    <row r="47" spans="1:4">
      <c r="A47" s="844" t="s">
        <v>986</v>
      </c>
      <c r="B47" s="847">
        <v>326623.63461809012</v>
      </c>
      <c r="C47" s="848">
        <v>0.42063148317924903</v>
      </c>
      <c r="D47" s="847">
        <v>96709.234940606548</v>
      </c>
    </row>
    <row r="48" spans="1:4">
      <c r="A48" s="33" t="s">
        <v>530</v>
      </c>
    </row>
    <row r="49" spans="1:5">
      <c r="E49" s="822" t="s">
        <v>965</v>
      </c>
    </row>
    <row r="50" spans="1:5">
      <c r="A50" s="877"/>
    </row>
    <row r="51" spans="1:5">
      <c r="A51" s="878"/>
    </row>
    <row r="54" spans="1:5">
      <c r="A54" s="613" t="s">
        <v>81</v>
      </c>
    </row>
    <row r="58" spans="1:5">
      <c r="E58" s="61" t="s">
        <v>1048</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5"/>
  <sheetViews>
    <sheetView showGridLines="0" zoomScaleNormal="100" workbookViewId="0"/>
  </sheetViews>
  <sheetFormatPr defaultRowHeight="15"/>
  <cols>
    <col min="1" max="1" width="39.140625" customWidth="1"/>
    <col min="2" max="2" width="23.28515625" style="261" bestFit="1" customWidth="1"/>
    <col min="3" max="3" width="10" customWidth="1"/>
    <col min="4" max="4" width="11" bestFit="1" customWidth="1"/>
    <col min="5" max="5" width="10.28515625" customWidth="1"/>
    <col min="6" max="9" width="10" customWidth="1"/>
    <col min="10" max="10" width="10.28515625" customWidth="1"/>
    <col min="11" max="14" width="10" customWidth="1"/>
    <col min="15" max="15" width="10.28515625"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1621</v>
      </c>
      <c r="B4" s="148"/>
    </row>
    <row r="5" spans="1:19" ht="12.75" customHeight="1">
      <c r="A5" s="524" t="s">
        <v>1622</v>
      </c>
      <c r="B5" s="524"/>
      <c r="I5" s="52"/>
      <c r="K5" s="52"/>
    </row>
    <row r="6" spans="1:19" ht="12.75" customHeight="1">
      <c r="N6" s="984"/>
      <c r="O6" s="984"/>
      <c r="P6" s="984"/>
      <c r="Q6" s="24" t="s">
        <v>1504</v>
      </c>
    </row>
    <row r="7" spans="1:19" ht="24" customHeight="1">
      <c r="A7" s="958"/>
      <c r="B7" s="957"/>
      <c r="C7" s="1197" t="s">
        <v>519</v>
      </c>
      <c r="D7" s="1197"/>
      <c r="E7" s="1197"/>
      <c r="F7" s="1197"/>
      <c r="G7" s="1197"/>
      <c r="H7" s="1197" t="s">
        <v>520</v>
      </c>
      <c r="I7" s="1197"/>
      <c r="J7" s="1197"/>
      <c r="K7" s="1197"/>
      <c r="L7" s="1197"/>
      <c r="M7" s="1197" t="s">
        <v>521</v>
      </c>
      <c r="N7" s="1197"/>
      <c r="O7" s="1197"/>
      <c r="P7" s="1197"/>
      <c r="Q7" s="1197"/>
    </row>
    <row r="8" spans="1:19" ht="48" customHeight="1">
      <c r="A8" s="957" t="s">
        <v>1366</v>
      </c>
      <c r="B8" s="957" t="s">
        <v>1367</v>
      </c>
      <c r="C8" s="1198" t="s">
        <v>1515</v>
      </c>
      <c r="D8" s="1198"/>
      <c r="E8" s="1198"/>
      <c r="F8" s="1198" t="s">
        <v>522</v>
      </c>
      <c r="G8" s="1198"/>
      <c r="H8" s="1198" t="s">
        <v>1515</v>
      </c>
      <c r="I8" s="1198"/>
      <c r="J8" s="1198"/>
      <c r="K8" s="1198" t="s">
        <v>523</v>
      </c>
      <c r="L8" s="1198"/>
      <c r="M8" s="1198" t="s">
        <v>1515</v>
      </c>
      <c r="N8" s="1198"/>
      <c r="O8" s="1198"/>
      <c r="P8" s="1198" t="s">
        <v>523</v>
      </c>
      <c r="Q8" s="1198"/>
    </row>
    <row r="9" spans="1:19" ht="60">
      <c r="A9" s="958"/>
      <c r="B9" s="957"/>
      <c r="C9" s="801" t="s">
        <v>1623</v>
      </c>
      <c r="D9" s="801" t="s">
        <v>1624</v>
      </c>
      <c r="E9" s="383" t="s">
        <v>1625</v>
      </c>
      <c r="F9" s="801" t="s">
        <v>1623</v>
      </c>
      <c r="G9" s="801" t="s">
        <v>1624</v>
      </c>
      <c r="H9" s="801" t="s">
        <v>1623</v>
      </c>
      <c r="I9" s="801" t="s">
        <v>1624</v>
      </c>
      <c r="J9" s="1097" t="s">
        <v>1625</v>
      </c>
      <c r="K9" s="801" t="s">
        <v>1623</v>
      </c>
      <c r="L9" s="801" t="s">
        <v>1624</v>
      </c>
      <c r="M9" s="801" t="s">
        <v>1623</v>
      </c>
      <c r="N9" s="801" t="s">
        <v>1624</v>
      </c>
      <c r="O9" s="1097" t="s">
        <v>1625</v>
      </c>
      <c r="P9" s="801" t="s">
        <v>1623</v>
      </c>
      <c r="Q9" s="801" t="s">
        <v>1624</v>
      </c>
    </row>
    <row r="10" spans="1:19">
      <c r="A10" s="83" t="s">
        <v>1333</v>
      </c>
      <c r="B10" s="83" t="s">
        <v>1351</v>
      </c>
      <c r="C10" s="84">
        <v>126833.07702</v>
      </c>
      <c r="D10" s="84">
        <v>150483.64925999998</v>
      </c>
      <c r="E10" s="85">
        <v>118.64700659771155</v>
      </c>
      <c r="F10" s="86">
        <v>0.13671604528801382</v>
      </c>
      <c r="G10" s="87">
        <v>0.14118559751244381</v>
      </c>
      <c r="H10" s="84">
        <v>0</v>
      </c>
      <c r="I10" s="84">
        <v>0</v>
      </c>
      <c r="J10" s="85" t="s">
        <v>139</v>
      </c>
      <c r="K10" s="86">
        <v>0</v>
      </c>
      <c r="L10" s="87">
        <v>0</v>
      </c>
      <c r="M10" s="84">
        <v>126833.07702</v>
      </c>
      <c r="N10" s="84">
        <v>150483.64925999998</v>
      </c>
      <c r="O10" s="88">
        <v>118.64700659771155</v>
      </c>
      <c r="P10" s="89">
        <v>0.10413025602188203</v>
      </c>
      <c r="Q10" s="87">
        <v>0.11696738891798499</v>
      </c>
      <c r="R10" s="63"/>
    </row>
    <row r="11" spans="1:19">
      <c r="A11" s="83" t="s">
        <v>1334</v>
      </c>
      <c r="B11" s="83" t="s">
        <v>1352</v>
      </c>
      <c r="C11" s="84">
        <v>8115.8876099999998</v>
      </c>
      <c r="D11" s="84">
        <v>9668.9348100000007</v>
      </c>
      <c r="E11" s="85">
        <v>119.13588845274808</v>
      </c>
      <c r="F11" s="86">
        <v>8.7482862050742832E-3</v>
      </c>
      <c r="G11" s="87">
        <v>9.0715127202964374E-3</v>
      </c>
      <c r="H11" s="84">
        <v>30666.187269999999</v>
      </c>
      <c r="I11" s="84">
        <v>29583.642600000003</v>
      </c>
      <c r="J11" s="85">
        <v>96.469907848443142</v>
      </c>
      <c r="K11" s="86">
        <v>0.10563198320921284</v>
      </c>
      <c r="L11" s="87">
        <v>0.13405268237147497</v>
      </c>
      <c r="M11" s="84">
        <v>38782.074879999993</v>
      </c>
      <c r="N11" s="84">
        <v>39252.577409999998</v>
      </c>
      <c r="O11" s="88">
        <v>101.21319586808039</v>
      </c>
      <c r="P11" s="89">
        <v>3.1840175143566025E-2</v>
      </c>
      <c r="Q11" s="87">
        <v>3.0510101997966277E-2</v>
      </c>
      <c r="R11" s="63"/>
      <c r="S11" s="261"/>
    </row>
    <row r="12" spans="1:19">
      <c r="A12" s="83" t="s">
        <v>1335</v>
      </c>
      <c r="B12" s="83" t="s">
        <v>1353</v>
      </c>
      <c r="C12" s="84">
        <v>87498.405190789039</v>
      </c>
      <c r="D12" s="84">
        <v>108911.31608</v>
      </c>
      <c r="E12" s="85">
        <v>124.47234420161193</v>
      </c>
      <c r="F12" s="86">
        <v>9.4316373991356922E-2</v>
      </c>
      <c r="G12" s="87">
        <v>0.10218192682219004</v>
      </c>
      <c r="H12" s="84">
        <v>55386.678472360429</v>
      </c>
      <c r="I12" s="84">
        <v>28864.550030000002</v>
      </c>
      <c r="J12" s="85">
        <v>52.114607385969634</v>
      </c>
      <c r="K12" s="86">
        <v>0.19078357015480546</v>
      </c>
      <c r="L12" s="87">
        <v>0.13079425036615128</v>
      </c>
      <c r="M12" s="84">
        <v>142885.08366314945</v>
      </c>
      <c r="N12" s="84">
        <v>137775.86611</v>
      </c>
      <c r="O12" s="88">
        <v>96.424247078726296</v>
      </c>
      <c r="P12" s="89">
        <v>0.11730899141716482</v>
      </c>
      <c r="Q12" s="87">
        <v>0.10708992899924442</v>
      </c>
      <c r="R12" s="63"/>
      <c r="S12" s="261"/>
    </row>
    <row r="13" spans="1:19">
      <c r="A13" s="83" t="s">
        <v>1336</v>
      </c>
      <c r="B13" s="83" t="s">
        <v>1354</v>
      </c>
      <c r="C13" s="84">
        <v>259900.79817999998</v>
      </c>
      <c r="D13" s="84">
        <v>309422.99242999998</v>
      </c>
      <c r="E13" s="85">
        <v>119.05426785788566</v>
      </c>
      <c r="F13" s="86">
        <v>0.28015254481892576</v>
      </c>
      <c r="G13" s="87">
        <v>0.29030443031613873</v>
      </c>
      <c r="H13" s="84">
        <v>33444.315290000006</v>
      </c>
      <c r="I13" s="84">
        <v>23570.545409999999</v>
      </c>
      <c r="J13" s="85">
        <v>70.476986015760033</v>
      </c>
      <c r="K13" s="87">
        <v>0.1152014536418404</v>
      </c>
      <c r="L13" s="87">
        <v>0.10680546949175072</v>
      </c>
      <c r="M13" s="84">
        <v>293345.11346999998</v>
      </c>
      <c r="N13" s="84">
        <v>332993.53783999995</v>
      </c>
      <c r="O13" s="88">
        <v>113.51596551276957</v>
      </c>
      <c r="P13" s="89">
        <v>0.24083703152279742</v>
      </c>
      <c r="Q13" s="87">
        <v>0.25882801778957226</v>
      </c>
      <c r="R13" s="63"/>
      <c r="S13" s="261"/>
    </row>
    <row r="14" spans="1:19">
      <c r="A14" s="83" t="s">
        <v>1337</v>
      </c>
      <c r="B14" s="83" t="s">
        <v>1355</v>
      </c>
      <c r="C14" s="84">
        <v>147489.37926000002</v>
      </c>
      <c r="D14" s="84">
        <v>170015.65258000002</v>
      </c>
      <c r="E14" s="85">
        <v>115.27314945185974</v>
      </c>
      <c r="F14" s="86">
        <v>0.15898190856973035</v>
      </c>
      <c r="G14" s="87">
        <v>0.15951076156122829</v>
      </c>
      <c r="H14" s="84">
        <v>0</v>
      </c>
      <c r="I14" s="84">
        <v>0</v>
      </c>
      <c r="J14" s="85" t="s">
        <v>139</v>
      </c>
      <c r="K14" s="86">
        <v>0</v>
      </c>
      <c r="L14" s="87">
        <v>0</v>
      </c>
      <c r="M14" s="84">
        <v>147489.37926000002</v>
      </c>
      <c r="N14" s="84">
        <v>170015.65258000002</v>
      </c>
      <c r="O14" s="88">
        <v>115.27314945185974</v>
      </c>
      <c r="P14" s="89">
        <v>0.12108912898510281</v>
      </c>
      <c r="Q14" s="87">
        <v>0.13214915411249167</v>
      </c>
      <c r="R14" s="63"/>
      <c r="S14" s="261"/>
    </row>
    <row r="15" spans="1:19">
      <c r="A15" s="83" t="s">
        <v>1338</v>
      </c>
      <c r="B15" s="83" t="s">
        <v>1356</v>
      </c>
      <c r="C15" s="84">
        <v>71619.847619999986</v>
      </c>
      <c r="D15" s="84">
        <v>66579.475489999997</v>
      </c>
      <c r="E15" s="85">
        <v>92.962324973458252</v>
      </c>
      <c r="F15" s="86">
        <v>7.7200542325347482E-2</v>
      </c>
      <c r="G15" s="87">
        <v>6.2465677004414494E-2</v>
      </c>
      <c r="H15" s="84">
        <v>18233.186850000002</v>
      </c>
      <c r="I15" s="84">
        <v>24082.916799999999</v>
      </c>
      <c r="J15" s="85">
        <v>132.08287173341833</v>
      </c>
      <c r="K15" s="86">
        <v>6.2805580303548464E-2</v>
      </c>
      <c r="L15" s="87">
        <v>0.10912718355950725</v>
      </c>
      <c r="M15" s="84">
        <v>89853.034469999999</v>
      </c>
      <c r="N15" s="84">
        <v>90662.392290000003</v>
      </c>
      <c r="O15" s="88">
        <v>100.90075735869581</v>
      </c>
      <c r="P15" s="89">
        <v>7.3769553680612041E-2</v>
      </c>
      <c r="Q15" s="87">
        <v>7.0469737751356787E-2</v>
      </c>
      <c r="R15" s="63"/>
      <c r="S15" s="261"/>
    </row>
    <row r="16" spans="1:19">
      <c r="A16" s="83" t="s">
        <v>1339</v>
      </c>
      <c r="B16" s="83" t="s">
        <v>1357</v>
      </c>
      <c r="C16" s="84">
        <v>21121.208880000002</v>
      </c>
      <c r="D16" s="84">
        <v>25367.433639999999</v>
      </c>
      <c r="E16" s="85">
        <v>120.10408014107949</v>
      </c>
      <c r="F16" s="86">
        <v>2.2766995941605517E-2</v>
      </c>
      <c r="G16" s="87">
        <v>2.3800036040012948E-2</v>
      </c>
      <c r="H16" s="84">
        <v>26480.777519410713</v>
      </c>
      <c r="I16" s="84">
        <v>27593.83021</v>
      </c>
      <c r="J16" s="85">
        <v>104.20324777009817</v>
      </c>
      <c r="K16" s="86">
        <v>9.1215025254663601E-2</v>
      </c>
      <c r="L16" s="87">
        <v>0.12503622378650356</v>
      </c>
      <c r="M16" s="84">
        <v>47601.986399410707</v>
      </c>
      <c r="N16" s="84">
        <v>52961.263850000003</v>
      </c>
      <c r="O16" s="88">
        <v>111.25851641068417</v>
      </c>
      <c r="P16" s="89">
        <v>3.9081343348148501E-2</v>
      </c>
      <c r="Q16" s="87">
        <v>4.1165540421125288E-2</v>
      </c>
      <c r="R16" s="63"/>
      <c r="S16" s="261"/>
    </row>
    <row r="17" spans="1:19">
      <c r="A17" s="83" t="s">
        <v>1340</v>
      </c>
      <c r="B17" s="83" t="s">
        <v>1358</v>
      </c>
      <c r="C17" s="84">
        <v>0</v>
      </c>
      <c r="D17" s="84">
        <v>0</v>
      </c>
      <c r="E17" s="85" t="s">
        <v>139</v>
      </c>
      <c r="F17" s="86">
        <v>0</v>
      </c>
      <c r="G17" s="87">
        <v>0</v>
      </c>
      <c r="H17" s="84">
        <v>4941.1505620810931</v>
      </c>
      <c r="I17" s="84">
        <v>6296.4974000000002</v>
      </c>
      <c r="J17" s="85">
        <v>127.42978221145458</v>
      </c>
      <c r="K17" s="86">
        <v>1.7020163889710137E-2</v>
      </c>
      <c r="L17" s="87">
        <v>2.8531387342240876E-2</v>
      </c>
      <c r="M17" s="84">
        <v>4941.1505620810931</v>
      </c>
      <c r="N17" s="84">
        <v>6296.4974000000002</v>
      </c>
      <c r="O17" s="88">
        <v>127.42978221145458</v>
      </c>
      <c r="P17" s="89">
        <v>4.0566962905980476E-3</v>
      </c>
      <c r="Q17" s="87">
        <v>4.8941188217359781E-3</v>
      </c>
      <c r="R17" s="63"/>
      <c r="S17" s="261"/>
    </row>
    <row r="18" spans="1:19">
      <c r="A18" s="83" t="s">
        <v>1341</v>
      </c>
      <c r="B18" s="83" t="s">
        <v>1359</v>
      </c>
      <c r="C18" s="84">
        <v>26453.767970000001</v>
      </c>
      <c r="D18" s="84">
        <v>32590.61376</v>
      </c>
      <c r="E18" s="85">
        <v>123.19838065019513</v>
      </c>
      <c r="F18" s="86">
        <v>2.8515073707900566E-2</v>
      </c>
      <c r="G18" s="87">
        <v>3.0576911841451136E-2</v>
      </c>
      <c r="H18" s="84">
        <v>0</v>
      </c>
      <c r="I18" s="84">
        <v>0</v>
      </c>
      <c r="J18" s="85" t="s">
        <v>139</v>
      </c>
      <c r="K18" s="86">
        <v>0</v>
      </c>
      <c r="L18" s="87">
        <v>0</v>
      </c>
      <c r="M18" s="84">
        <v>26453.767970000001</v>
      </c>
      <c r="N18" s="84">
        <v>32590.61376</v>
      </c>
      <c r="O18" s="88">
        <v>123.19838065019513</v>
      </c>
      <c r="P18" s="89">
        <v>2.1718606030705936E-2</v>
      </c>
      <c r="Q18" s="87">
        <v>2.5331914885686056E-2</v>
      </c>
      <c r="R18" s="63"/>
      <c r="S18" s="261"/>
    </row>
    <row r="19" spans="1:19">
      <c r="A19" s="83" t="s">
        <v>1342</v>
      </c>
      <c r="B19" s="83" t="s">
        <v>1360</v>
      </c>
      <c r="C19" s="84">
        <v>1965.8078899999998</v>
      </c>
      <c r="D19" s="84">
        <v>1852.69281</v>
      </c>
      <c r="E19" s="85">
        <v>94.24587313056314</v>
      </c>
      <c r="F19" s="86">
        <v>2.1189857317298636E-3</v>
      </c>
      <c r="G19" s="87">
        <v>1.7382190202931724E-3</v>
      </c>
      <c r="H19" s="84">
        <v>0</v>
      </c>
      <c r="I19" s="84">
        <v>0</v>
      </c>
      <c r="J19" s="85" t="s">
        <v>139</v>
      </c>
      <c r="K19" s="86">
        <v>0</v>
      </c>
      <c r="L19" s="87">
        <v>0</v>
      </c>
      <c r="M19" s="84">
        <v>1965.8078899999998</v>
      </c>
      <c r="N19" s="84">
        <v>1852.69281</v>
      </c>
      <c r="O19" s="88">
        <v>94.24587313056314</v>
      </c>
      <c r="P19" s="89">
        <v>1.6139329241634422E-3</v>
      </c>
      <c r="Q19" s="87">
        <v>1.4400543947363368E-3</v>
      </c>
      <c r="R19" s="63"/>
      <c r="S19" s="261"/>
    </row>
    <row r="20" spans="1:19">
      <c r="A20" s="83" t="s">
        <v>1343</v>
      </c>
      <c r="B20" s="83" t="s">
        <v>1361</v>
      </c>
      <c r="C20" s="84">
        <v>3330.4692799999998</v>
      </c>
      <c r="D20" s="84">
        <v>3800.9196000000002</v>
      </c>
      <c r="E20" s="85">
        <v>114.12564658155321</v>
      </c>
      <c r="F20" s="86">
        <v>3.5899829887673473E-3</v>
      </c>
      <c r="G20" s="87">
        <v>3.5660691873279937E-3</v>
      </c>
      <c r="H20" s="84">
        <v>20029.972710000002</v>
      </c>
      <c r="I20" s="84">
        <v>23577.33006</v>
      </c>
      <c r="J20" s="85">
        <v>117.71024554730907</v>
      </c>
      <c r="K20" s="86">
        <v>6.8994744027196173E-2</v>
      </c>
      <c r="L20" s="87">
        <v>0.10683621285029345</v>
      </c>
      <c r="M20" s="84">
        <v>23360.441990000003</v>
      </c>
      <c r="N20" s="84">
        <v>27378.249660000001</v>
      </c>
      <c r="O20" s="88">
        <v>117.19919371268711</v>
      </c>
      <c r="P20" s="89">
        <v>1.9178978089599168E-2</v>
      </c>
      <c r="Q20" s="87">
        <v>2.1280467290781802E-2</v>
      </c>
      <c r="R20" s="63"/>
      <c r="S20" s="261"/>
    </row>
    <row r="21" spans="1:19">
      <c r="A21" s="83" t="s">
        <v>1344</v>
      </c>
      <c r="B21" s="83" t="s">
        <v>1362</v>
      </c>
      <c r="C21" s="84">
        <v>61837.553350000002</v>
      </c>
      <c r="D21" s="84">
        <v>62476.593090000002</v>
      </c>
      <c r="E21" s="85">
        <v>101.03341692124046</v>
      </c>
      <c r="F21" s="86">
        <v>6.6656001280844507E-2</v>
      </c>
      <c r="G21" s="87">
        <v>5.8616302630415555E-2</v>
      </c>
      <c r="H21" s="84">
        <v>5995.2347199999995</v>
      </c>
      <c r="I21" s="84">
        <v>6033.0779000000002</v>
      </c>
      <c r="J21" s="85">
        <v>100.63122099079385</v>
      </c>
      <c r="K21" s="85">
        <v>2.0651035869002892E-2</v>
      </c>
      <c r="L21" s="87">
        <v>2.7337751688869618E-2</v>
      </c>
      <c r="M21" s="84">
        <v>67832.78807000001</v>
      </c>
      <c r="N21" s="84">
        <v>68509.670989999999</v>
      </c>
      <c r="O21" s="88">
        <v>100.99786981968289</v>
      </c>
      <c r="P21" s="89">
        <v>5.5690879338150479E-2</v>
      </c>
      <c r="Q21" s="87">
        <v>5.3250950324079914E-2</v>
      </c>
      <c r="R21" s="63"/>
      <c r="S21" s="261"/>
    </row>
    <row r="22" spans="1:19">
      <c r="A22" s="83" t="s">
        <v>1345</v>
      </c>
      <c r="B22" s="83" t="s">
        <v>1363</v>
      </c>
      <c r="C22" s="84">
        <v>47458.124090001889</v>
      </c>
      <c r="D22" s="84">
        <v>56289.51137</v>
      </c>
      <c r="E22" s="85">
        <v>118.60879975628586</v>
      </c>
      <c r="F22" s="86">
        <v>5.1156111598157909E-2</v>
      </c>
      <c r="G22" s="87">
        <v>5.281150700117565E-2</v>
      </c>
      <c r="H22" s="84">
        <v>16802.728520000001</v>
      </c>
      <c r="I22" s="84">
        <v>16600.095109999998</v>
      </c>
      <c r="J22" s="85">
        <v>98.794044611511694</v>
      </c>
      <c r="K22" s="85">
        <v>5.7878259245809457E-2</v>
      </c>
      <c r="L22" s="87">
        <v>7.52201920231792E-2</v>
      </c>
      <c r="M22" s="84">
        <v>64260.852610001893</v>
      </c>
      <c r="N22" s="84">
        <v>72889.606480000002</v>
      </c>
      <c r="O22" s="88">
        <v>113.42769901041601</v>
      </c>
      <c r="P22" s="89">
        <v>5.275831188270199E-2</v>
      </c>
      <c r="Q22" s="87">
        <v>5.6655370807061199E-2</v>
      </c>
      <c r="R22" s="63"/>
      <c r="S22" s="261"/>
    </row>
    <row r="23" spans="1:19">
      <c r="A23" s="83" t="s">
        <v>1346</v>
      </c>
      <c r="B23" s="83" t="s">
        <v>1364</v>
      </c>
      <c r="C23" s="84">
        <v>64087.389960000321</v>
      </c>
      <c r="D23" s="84">
        <v>68397.157370000001</v>
      </c>
      <c r="E23" s="85">
        <v>106.72482903842642</v>
      </c>
      <c r="F23" s="86">
        <v>6.9081147552545644E-2</v>
      </c>
      <c r="G23" s="87">
        <v>6.4171048342611822E-2</v>
      </c>
      <c r="H23" s="84">
        <v>72744.566959999982</v>
      </c>
      <c r="I23" s="84">
        <v>34484.203299999994</v>
      </c>
      <c r="J23" s="85">
        <v>47.404506949586775</v>
      </c>
      <c r="K23" s="85">
        <v>0.25057411956775605</v>
      </c>
      <c r="L23" s="87">
        <v>0.15625864652002888</v>
      </c>
      <c r="M23" s="84">
        <v>136831.95692000032</v>
      </c>
      <c r="N23" s="84">
        <v>102881.36066999999</v>
      </c>
      <c r="O23" s="88">
        <v>75.188108820332261</v>
      </c>
      <c r="P23" s="89">
        <v>0.11233936005359216</v>
      </c>
      <c r="Q23" s="87">
        <v>7.9967253486177031E-2</v>
      </c>
      <c r="R23" s="63"/>
      <c r="S23" s="261"/>
    </row>
    <row r="24" spans="1:19" s="261" customFormat="1">
      <c r="A24" s="83" t="s">
        <v>1347</v>
      </c>
      <c r="B24" s="83" t="s">
        <v>1365</v>
      </c>
      <c r="C24" s="84">
        <v>0</v>
      </c>
      <c r="D24" s="84" t="s">
        <v>139</v>
      </c>
      <c r="E24" s="85" t="s">
        <v>139</v>
      </c>
      <c r="F24" s="86">
        <v>0</v>
      </c>
      <c r="G24" s="87" t="s">
        <v>139</v>
      </c>
      <c r="H24" s="84">
        <v>5586.7747455040135</v>
      </c>
      <c r="I24" s="84" t="s">
        <v>139</v>
      </c>
      <c r="J24" s="85" t="s">
        <v>139</v>
      </c>
      <c r="K24" s="85">
        <v>1.9244064836454459E-2</v>
      </c>
      <c r="L24" s="87" t="s">
        <v>139</v>
      </c>
      <c r="M24" s="84">
        <v>5586.7747455040135</v>
      </c>
      <c r="N24" s="84" t="s">
        <v>139</v>
      </c>
      <c r="O24" s="88" t="s">
        <v>139</v>
      </c>
      <c r="P24" s="89">
        <v>4.5867552712151151E-3</v>
      </c>
      <c r="Q24" s="87" t="s">
        <v>139</v>
      </c>
      <c r="R24" s="63"/>
    </row>
    <row r="25" spans="1:19" ht="18.75" customHeight="1">
      <c r="A25" s="1096" t="s">
        <v>524</v>
      </c>
      <c r="B25" s="384"/>
      <c r="C25" s="385">
        <v>927711.71630079125</v>
      </c>
      <c r="D25" s="385">
        <v>1065856.9422899999</v>
      </c>
      <c r="E25" s="386">
        <v>114.89096489371251</v>
      </c>
      <c r="F25" s="387">
        <v>1</v>
      </c>
      <c r="G25" s="388">
        <v>1</v>
      </c>
      <c r="H25" s="389">
        <v>290311.57361935626</v>
      </c>
      <c r="I25" s="385">
        <v>220686.68882000004</v>
      </c>
      <c r="J25" s="386">
        <v>76.017185973217423</v>
      </c>
      <c r="K25" s="387">
        <v>1</v>
      </c>
      <c r="L25" s="388">
        <v>1</v>
      </c>
      <c r="M25" s="390">
        <v>1218023.2899201475</v>
      </c>
      <c r="N25" s="391">
        <v>1286543.63111</v>
      </c>
      <c r="O25" s="392">
        <v>105.62553620746813</v>
      </c>
      <c r="P25" s="393">
        <v>1</v>
      </c>
      <c r="Q25" s="388">
        <v>1</v>
      </c>
      <c r="S25" s="261" t="str">
        <f t="shared" ref="S25:S26" si="0">IF(A25=R25,"OK","")</f>
        <v/>
      </c>
    </row>
    <row r="26" spans="1:19" ht="12.75" customHeight="1">
      <c r="A26" s="33" t="s">
        <v>525</v>
      </c>
      <c r="B26" s="33"/>
      <c r="S26" s="261" t="str">
        <f t="shared" si="0"/>
        <v/>
      </c>
    </row>
    <row r="27" spans="1:19" ht="12.75" customHeight="1">
      <c r="N27" s="76"/>
    </row>
    <row r="28" spans="1:19" ht="12.75" customHeight="1">
      <c r="A28" s="1087" t="s">
        <v>1518</v>
      </c>
      <c r="B28" s="286"/>
    </row>
    <row r="29" spans="1:19" ht="12.75" customHeight="1">
      <c r="A29" s="1088" t="s">
        <v>1519</v>
      </c>
      <c r="B29" s="873"/>
    </row>
    <row r="30" spans="1:19">
      <c r="A30" s="547"/>
      <c r="B30" s="953"/>
    </row>
    <row r="31" spans="1:19" ht="12.75" customHeight="1">
      <c r="A31" s="613" t="s">
        <v>81</v>
      </c>
      <c r="B31" s="547"/>
    </row>
    <row r="32" spans="1:19" ht="12.75" customHeight="1">
      <c r="B32" s="874"/>
    </row>
    <row r="33" spans="1:2" ht="12.75" customHeight="1">
      <c r="A33" s="874"/>
      <c r="B33" s="874"/>
    </row>
    <row r="34" spans="1:2" ht="12.75" customHeight="1">
      <c r="A34" s="874"/>
      <c r="B34" s="874"/>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1049</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1001</v>
      </c>
    </row>
    <row r="2" spans="1:1">
      <c r="A2" s="1"/>
    </row>
    <row r="3" spans="1:1">
      <c r="A3" s="660" t="s">
        <v>618</v>
      </c>
    </row>
    <row r="4" spans="1:1">
      <c r="A4" s="630"/>
    </row>
    <row r="5" spans="1:1">
      <c r="A5" s="810" t="s">
        <v>756</v>
      </c>
    </row>
    <row r="6" spans="1:1">
      <c r="A6" s="811" t="s">
        <v>932</v>
      </c>
    </row>
    <row r="7" spans="1:1">
      <c r="A7" s="810" t="s">
        <v>636</v>
      </c>
    </row>
    <row r="8" spans="1:1">
      <c r="A8" s="811" t="s">
        <v>637</v>
      </c>
    </row>
    <row r="9" spans="1:1">
      <c r="A9" s="810" t="s">
        <v>725</v>
      </c>
    </row>
    <row r="10" spans="1:1">
      <c r="A10" s="811" t="s">
        <v>726</v>
      </c>
    </row>
    <row r="11" spans="1:1">
      <c r="A11" s="810" t="s">
        <v>638</v>
      </c>
    </row>
    <row r="12" spans="1:1" s="261" customFormat="1">
      <c r="A12" s="811" t="s">
        <v>766</v>
      </c>
    </row>
    <row r="13" spans="1:1">
      <c r="A13" s="810" t="s">
        <v>729</v>
      </c>
    </row>
    <row r="14" spans="1:1">
      <c r="A14" s="811" t="s">
        <v>933</v>
      </c>
    </row>
    <row r="15" spans="1:1">
      <c r="A15" s="810" t="s">
        <v>640</v>
      </c>
    </row>
    <row r="16" spans="1:1">
      <c r="A16" s="811" t="s">
        <v>934</v>
      </c>
    </row>
    <row r="17" spans="1:2">
      <c r="A17" s="810" t="s">
        <v>641</v>
      </c>
    </row>
    <row r="18" spans="1:2">
      <c r="A18" s="811" t="s">
        <v>642</v>
      </c>
      <c r="B18" s="150"/>
    </row>
    <row r="19" spans="1:2">
      <c r="A19" s="810" t="s">
        <v>643</v>
      </c>
      <c r="B19" s="551"/>
    </row>
    <row r="20" spans="1:2">
      <c r="A20" s="811" t="s">
        <v>644</v>
      </c>
      <c r="B20" s="338"/>
    </row>
    <row r="21" spans="1:2">
      <c r="A21" s="810" t="s">
        <v>645</v>
      </c>
      <c r="B21" s="150"/>
    </row>
    <row r="22" spans="1:2">
      <c r="A22" s="811" t="s">
        <v>917</v>
      </c>
      <c r="B22" s="551"/>
    </row>
    <row r="23" spans="1:2">
      <c r="A23" s="810" t="s">
        <v>646</v>
      </c>
      <c r="B23" s="150"/>
    </row>
    <row r="24" spans="1:2">
      <c r="A24" s="811" t="s">
        <v>918</v>
      </c>
      <c r="B24" s="551"/>
    </row>
    <row r="25" spans="1:2">
      <c r="A25" s="810" t="s">
        <v>775</v>
      </c>
      <c r="B25" s="306"/>
    </row>
    <row r="26" spans="1:2">
      <c r="A26" s="811" t="s">
        <v>935</v>
      </c>
      <c r="B26" s="556"/>
    </row>
    <row r="27" spans="1:2">
      <c r="A27" s="810" t="s">
        <v>649</v>
      </c>
      <c r="B27" s="136"/>
    </row>
    <row r="28" spans="1:2">
      <c r="A28" s="811" t="s">
        <v>648</v>
      </c>
      <c r="B28" s="527"/>
    </row>
    <row r="29" spans="1:2">
      <c r="A29" s="810" t="s">
        <v>727</v>
      </c>
      <c r="B29" s="151"/>
    </row>
    <row r="30" spans="1:2">
      <c r="A30" s="811" t="s">
        <v>936</v>
      </c>
      <c r="B30" s="554"/>
    </row>
    <row r="31" spans="1:2">
      <c r="A31" s="810" t="s">
        <v>651</v>
      </c>
      <c r="B31" s="150"/>
    </row>
    <row r="32" spans="1:2">
      <c r="A32" s="811" t="s">
        <v>921</v>
      </c>
      <c r="B32" s="551"/>
    </row>
    <row r="33" spans="1:2">
      <c r="A33" s="810" t="s">
        <v>652</v>
      </c>
      <c r="B33" s="136"/>
    </row>
    <row r="34" spans="1:2">
      <c r="A34" s="811" t="s">
        <v>922</v>
      </c>
      <c r="B34" s="527"/>
    </row>
    <row r="35" spans="1:2">
      <c r="A35" s="810" t="s">
        <v>728</v>
      </c>
      <c r="B35" s="136"/>
    </row>
    <row r="36" spans="1:2">
      <c r="A36" s="811" t="s">
        <v>937</v>
      </c>
      <c r="B36" s="527"/>
    </row>
    <row r="37" spans="1:2">
      <c r="A37" s="810" t="s">
        <v>653</v>
      </c>
      <c r="B37" s="150"/>
    </row>
    <row r="38" spans="1:2">
      <c r="A38" s="811" t="s">
        <v>923</v>
      </c>
      <c r="B38" s="553"/>
    </row>
    <row r="39" spans="1:2">
      <c r="A39" s="810" t="s">
        <v>1060</v>
      </c>
      <c r="B39" s="152"/>
    </row>
    <row r="40" spans="1:2">
      <c r="A40" s="811" t="s">
        <v>1061</v>
      </c>
      <c r="B40" s="553"/>
    </row>
    <row r="41" spans="1:2">
      <c r="A41" s="810" t="s">
        <v>1062</v>
      </c>
      <c r="B41" s="151"/>
    </row>
    <row r="42" spans="1:2">
      <c r="A42" s="811" t="s">
        <v>1063</v>
      </c>
      <c r="B42" s="527"/>
    </row>
    <row r="43" spans="1:2">
      <c r="A43" s="810" t="s">
        <v>1064</v>
      </c>
      <c r="B43" s="151"/>
    </row>
    <row r="44" spans="1:2">
      <c r="A44" s="811" t="s">
        <v>1065</v>
      </c>
      <c r="B44" s="527"/>
    </row>
    <row r="45" spans="1:2" s="261" customFormat="1">
      <c r="A45" s="810" t="s">
        <v>1066</v>
      </c>
      <c r="B45" s="527"/>
    </row>
    <row r="46" spans="1:2" s="261" customFormat="1">
      <c r="A46" s="811" t="s">
        <v>924</v>
      </c>
      <c r="B46" s="527"/>
    </row>
    <row r="47" spans="1:2" s="261" customFormat="1">
      <c r="A47" s="810" t="s">
        <v>1040</v>
      </c>
      <c r="B47" s="527"/>
    </row>
    <row r="48" spans="1:2" s="261" customFormat="1">
      <c r="A48" s="811" t="s">
        <v>1041</v>
      </c>
      <c r="B48" s="527"/>
    </row>
    <row r="49" spans="1:5" s="261" customFormat="1">
      <c r="A49" s="810" t="s">
        <v>1043</v>
      </c>
      <c r="B49" s="527"/>
    </row>
    <row r="50" spans="1:5" s="261" customFormat="1">
      <c r="A50" s="811" t="s">
        <v>1044</v>
      </c>
      <c r="B50" s="527"/>
    </row>
    <row r="51" spans="1:5" s="261" customFormat="1">
      <c r="A51" s="810" t="s">
        <v>1067</v>
      </c>
      <c r="B51" s="527"/>
    </row>
    <row r="52" spans="1:5" s="261" customFormat="1">
      <c r="A52" s="811" t="s">
        <v>1068</v>
      </c>
      <c r="B52" s="527"/>
    </row>
    <row r="53" spans="1:5">
      <c r="A53" s="632"/>
      <c r="B53" s="551"/>
    </row>
    <row r="54" spans="1:5">
      <c r="A54" s="640" t="s">
        <v>619</v>
      </c>
      <c r="B54" s="136"/>
    </row>
    <row r="55" spans="1:5">
      <c r="A55" s="631"/>
      <c r="B55" s="527"/>
    </row>
    <row r="56" spans="1:5">
      <c r="A56" s="812" t="s">
        <v>83</v>
      </c>
      <c r="B56" s="153"/>
    </row>
    <row r="57" spans="1:5">
      <c r="A57" s="813" t="s">
        <v>84</v>
      </c>
      <c r="B57" s="527"/>
    </row>
    <row r="58" spans="1:5" ht="15" customHeight="1">
      <c r="A58" s="857" t="s">
        <v>654</v>
      </c>
      <c r="C58" s="736"/>
      <c r="D58" s="58"/>
      <c r="E58" s="58"/>
    </row>
    <row r="59" spans="1:5">
      <c r="A59" s="813" t="s">
        <v>730</v>
      </c>
      <c r="C59" s="737"/>
    </row>
    <row r="60" spans="1:5">
      <c r="A60" s="857" t="s">
        <v>656</v>
      </c>
      <c r="C60" s="737"/>
    </row>
    <row r="61" spans="1:5">
      <c r="A61" s="813" t="s">
        <v>731</v>
      </c>
      <c r="C61" s="737"/>
    </row>
    <row r="62" spans="1:5">
      <c r="A62" s="857" t="s">
        <v>85</v>
      </c>
    </row>
    <row r="63" spans="1:5">
      <c r="A63" s="813" t="s">
        <v>86</v>
      </c>
    </row>
    <row r="64" spans="1:5">
      <c r="A64" s="857" t="s">
        <v>658</v>
      </c>
    </row>
    <row r="65" spans="1:1">
      <c r="A65" s="813" t="s">
        <v>732</v>
      </c>
    </row>
    <row r="66" spans="1:1">
      <c r="A66" s="857" t="s">
        <v>660</v>
      </c>
    </row>
    <row r="67" spans="1:1">
      <c r="A67" s="813" t="s">
        <v>733</v>
      </c>
    </row>
    <row r="68" spans="1:1" s="261" customFormat="1">
      <c r="A68" s="857" t="s">
        <v>941</v>
      </c>
    </row>
    <row r="69" spans="1:1" s="261" customFormat="1">
      <c r="A69" s="813" t="s">
        <v>942</v>
      </c>
    </row>
    <row r="70" spans="1:1" s="261" customFormat="1">
      <c r="A70" s="857" t="s">
        <v>991</v>
      </c>
    </row>
    <row r="71" spans="1:1" s="261" customFormat="1">
      <c r="A71" s="813" t="s">
        <v>992</v>
      </c>
    </row>
    <row r="72" spans="1:1" s="261" customFormat="1">
      <c r="A72" s="857" t="s">
        <v>994</v>
      </c>
    </row>
    <row r="73" spans="1:1" s="261" customFormat="1">
      <c r="A73" s="813" t="s">
        <v>995</v>
      </c>
    </row>
    <row r="74" spans="1:1" s="261" customFormat="1">
      <c r="A74" s="857" t="s">
        <v>996</v>
      </c>
    </row>
    <row r="75" spans="1:1" s="261" customFormat="1">
      <c r="A75" s="813" t="s">
        <v>997</v>
      </c>
    </row>
    <row r="76" spans="1:1" s="261" customFormat="1">
      <c r="A76" s="857" t="s">
        <v>998</v>
      </c>
    </row>
    <row r="77" spans="1:1" s="261" customFormat="1">
      <c r="A77" s="813" t="s">
        <v>999</v>
      </c>
    </row>
    <row r="78" spans="1:1">
      <c r="A78" s="631"/>
    </row>
    <row r="79" spans="1:1">
      <c r="A79" s="641" t="s">
        <v>620</v>
      </c>
    </row>
    <row r="80" spans="1:1">
      <c r="A80" s="633"/>
    </row>
    <row r="81" spans="1:1">
      <c r="A81" s="859" t="s">
        <v>1564</v>
      </c>
    </row>
    <row r="82" spans="1:1">
      <c r="A82" s="860" t="s">
        <v>1563</v>
      </c>
    </row>
    <row r="83" spans="1:1">
      <c r="A83" s="859" t="s">
        <v>734</v>
      </c>
    </row>
    <row r="84" spans="1:1">
      <c r="A84" s="860" t="s">
        <v>735</v>
      </c>
    </row>
    <row r="85" spans="1:1">
      <c r="A85" s="634"/>
    </row>
    <row r="86" spans="1:1">
      <c r="A86" s="642" t="s">
        <v>621</v>
      </c>
    </row>
    <row r="87" spans="1:1">
      <c r="A87" s="635"/>
    </row>
    <row r="88" spans="1:1">
      <c r="A88" s="815" t="s">
        <v>662</v>
      </c>
    </row>
    <row r="89" spans="1:1">
      <c r="A89" s="858" t="s">
        <v>663</v>
      </c>
    </row>
    <row r="90" spans="1:1" s="261" customFormat="1">
      <c r="A90" s="815" t="s">
        <v>664</v>
      </c>
    </row>
    <row r="91" spans="1:1" s="261" customFormat="1">
      <c r="A91" s="858" t="s">
        <v>665</v>
      </c>
    </row>
    <row r="92" spans="1:1">
      <c r="A92" s="815" t="s">
        <v>890</v>
      </c>
    </row>
    <row r="93" spans="1:1">
      <c r="A93" s="858" t="s">
        <v>891</v>
      </c>
    </row>
    <row r="94" spans="1:1">
      <c r="A94" s="815" t="s">
        <v>900</v>
      </c>
    </row>
    <row r="95" spans="1:1">
      <c r="A95" s="858" t="s">
        <v>901</v>
      </c>
    </row>
    <row r="96" spans="1:1">
      <c r="A96" s="815" t="s">
        <v>902</v>
      </c>
    </row>
    <row r="97" spans="1:5">
      <c r="A97" s="858" t="s">
        <v>903</v>
      </c>
    </row>
    <row r="98" spans="1:5">
      <c r="A98" s="815" t="s">
        <v>904</v>
      </c>
    </row>
    <row r="99" spans="1:5">
      <c r="A99" s="858" t="s">
        <v>905</v>
      </c>
    </row>
    <row r="100" spans="1:5">
      <c r="A100" s="815" t="s">
        <v>906</v>
      </c>
    </row>
    <row r="101" spans="1:5">
      <c r="A101" s="858" t="s">
        <v>907</v>
      </c>
    </row>
    <row r="102" spans="1:5" s="261" customFormat="1">
      <c r="A102" s="815" t="s">
        <v>1026</v>
      </c>
    </row>
    <row r="103" spans="1:5" s="261" customFormat="1">
      <c r="A103" s="858" t="s">
        <v>1027</v>
      </c>
    </row>
    <row r="104" spans="1:5">
      <c r="A104" s="636"/>
    </row>
    <row r="105" spans="1:5" s="261" customFormat="1">
      <c r="A105" s="738" t="s">
        <v>739</v>
      </c>
    </row>
    <row r="106" spans="1:5" s="261" customFormat="1">
      <c r="A106" s="636"/>
    </row>
    <row r="107" spans="1:5" s="261" customFormat="1">
      <c r="A107" s="861" t="s">
        <v>669</v>
      </c>
      <c r="E107" s="148"/>
    </row>
    <row r="108" spans="1:5" s="261" customFormat="1">
      <c r="A108" s="858" t="s">
        <v>670</v>
      </c>
      <c r="E108" s="148"/>
    </row>
    <row r="109" spans="1:5" s="261" customFormat="1">
      <c r="A109" s="861" t="s">
        <v>671</v>
      </c>
      <c r="E109" s="148"/>
    </row>
    <row r="110" spans="1:5" s="261" customFormat="1">
      <c r="A110" s="858" t="s">
        <v>672</v>
      </c>
      <c r="E110" s="148"/>
    </row>
    <row r="111" spans="1:5" s="261" customFormat="1">
      <c r="A111" s="861" t="s">
        <v>673</v>
      </c>
      <c r="E111" s="148"/>
    </row>
    <row r="112" spans="1:5" s="261" customFormat="1">
      <c r="A112" s="858" t="s">
        <v>674</v>
      </c>
      <c r="E112" s="715"/>
    </row>
    <row r="113" spans="1:5" s="261" customFormat="1">
      <c r="A113" s="861" t="s">
        <v>865</v>
      </c>
      <c r="E113" s="715"/>
    </row>
    <row r="114" spans="1:5" s="261" customFormat="1">
      <c r="A114" s="858" t="s">
        <v>866</v>
      </c>
      <c r="E114" s="715"/>
    </row>
    <row r="115" spans="1:5" s="261" customFormat="1">
      <c r="A115" s="636"/>
      <c r="E115" s="715"/>
    </row>
    <row r="116" spans="1:5">
      <c r="A116" s="659" t="s">
        <v>736</v>
      </c>
      <c r="E116" s="148"/>
    </row>
    <row r="117" spans="1:5">
      <c r="A117" s="633"/>
      <c r="E117" s="715"/>
    </row>
    <row r="118" spans="1:5">
      <c r="A118" s="862" t="s">
        <v>740</v>
      </c>
    </row>
    <row r="119" spans="1:5">
      <c r="A119" s="858" t="s">
        <v>741</v>
      </c>
    </row>
    <row r="120" spans="1:5">
      <c r="A120" s="862" t="s">
        <v>742</v>
      </c>
    </row>
    <row r="121" spans="1:5">
      <c r="A121" s="858" t="s">
        <v>743</v>
      </c>
      <c r="C121" s="645"/>
    </row>
    <row r="122" spans="1:5">
      <c r="A122" s="862" t="s">
        <v>708</v>
      </c>
    </row>
    <row r="123" spans="1:5">
      <c r="A123" s="858" t="s">
        <v>709</v>
      </c>
    </row>
    <row r="124" spans="1:5">
      <c r="A124" s="862" t="s">
        <v>744</v>
      </c>
    </row>
    <row r="125" spans="1:5">
      <c r="A125" s="858" t="s">
        <v>745</v>
      </c>
    </row>
    <row r="126" spans="1:5">
      <c r="A126" s="862" t="s">
        <v>746</v>
      </c>
    </row>
    <row r="127" spans="1:5">
      <c r="A127" s="858" t="s">
        <v>747</v>
      </c>
    </row>
    <row r="128" spans="1:5">
      <c r="A128" s="862" t="s">
        <v>748</v>
      </c>
    </row>
    <row r="129" spans="1:1">
      <c r="A129" s="858" t="s">
        <v>816</v>
      </c>
    </row>
    <row r="130" spans="1:1">
      <c r="A130" s="862" t="s">
        <v>715</v>
      </c>
    </row>
    <row r="131" spans="1:1">
      <c r="A131" s="858" t="s">
        <v>812</v>
      </c>
    </row>
    <row r="132" spans="1:1">
      <c r="A132" s="862" t="s">
        <v>716</v>
      </c>
    </row>
    <row r="133" spans="1:1">
      <c r="A133" s="858" t="s">
        <v>814</v>
      </c>
    </row>
    <row r="134" spans="1:1">
      <c r="A134" s="862" t="s">
        <v>717</v>
      </c>
    </row>
    <row r="135" spans="1:1">
      <c r="A135" s="858" t="s">
        <v>749</v>
      </c>
    </row>
    <row r="136" spans="1:1">
      <c r="A136" s="862" t="s">
        <v>750</v>
      </c>
    </row>
    <row r="137" spans="1:1">
      <c r="A137" s="858" t="s">
        <v>751</v>
      </c>
    </row>
    <row r="138" spans="1:1">
      <c r="A138" s="862" t="s">
        <v>752</v>
      </c>
    </row>
    <row r="139" spans="1:1">
      <c r="A139" s="858" t="s">
        <v>753</v>
      </c>
    </row>
    <row r="140" spans="1:1">
      <c r="A140" s="862" t="s">
        <v>754</v>
      </c>
    </row>
    <row r="141" spans="1:1">
      <c r="A141" s="858" t="s">
        <v>755</v>
      </c>
    </row>
    <row r="142" spans="1:1">
      <c r="A142" s="646"/>
    </row>
    <row r="143" spans="1:1">
      <c r="A143" s="647" t="s">
        <v>737</v>
      </c>
    </row>
    <row r="144" spans="1:1">
      <c r="A144" s="636"/>
    </row>
    <row r="145" spans="1:1">
      <c r="A145" s="863" t="s">
        <v>683</v>
      </c>
    </row>
    <row r="146" spans="1:1">
      <c r="A146" s="858" t="s">
        <v>684</v>
      </c>
    </row>
    <row r="147" spans="1:1">
      <c r="A147" s="863" t="s">
        <v>685</v>
      </c>
    </row>
    <row r="148" spans="1:1">
      <c r="A148" s="858" t="s">
        <v>686</v>
      </c>
    </row>
    <row r="149" spans="1:1">
      <c r="A149" s="863" t="s">
        <v>687</v>
      </c>
    </row>
    <row r="150" spans="1:1">
      <c r="A150" s="858" t="s">
        <v>688</v>
      </c>
    </row>
    <row r="151" spans="1:1">
      <c r="A151" s="863" t="s">
        <v>689</v>
      </c>
    </row>
    <row r="152" spans="1:1">
      <c r="A152" s="858" t="s">
        <v>1000</v>
      </c>
    </row>
    <row r="153" spans="1:1">
      <c r="A153" s="863" t="s">
        <v>690</v>
      </c>
    </row>
    <row r="154" spans="1:1">
      <c r="A154" s="858" t="s">
        <v>691</v>
      </c>
    </row>
    <row r="155" spans="1:1">
      <c r="A155" s="863" t="s">
        <v>692</v>
      </c>
    </row>
    <row r="156" spans="1:1">
      <c r="A156" s="858" t="s">
        <v>693</v>
      </c>
    </row>
    <row r="157" spans="1:1">
      <c r="A157" s="863" t="s">
        <v>694</v>
      </c>
    </row>
    <row r="158" spans="1:1">
      <c r="A158" s="858" t="s">
        <v>695</v>
      </c>
    </row>
    <row r="159" spans="1:1" s="261" customFormat="1">
      <c r="A159" s="863" t="s">
        <v>826</v>
      </c>
    </row>
    <row r="160" spans="1:1" s="261" customFormat="1">
      <c r="A160" s="858" t="s">
        <v>827</v>
      </c>
    </row>
    <row r="161" spans="1:8">
      <c r="A161" s="648"/>
    </row>
    <row r="162" spans="1:8">
      <c r="A162" s="629" t="s">
        <v>738</v>
      </c>
    </row>
    <row r="163" spans="1:8">
      <c r="A163" s="188"/>
      <c r="B163" s="188"/>
      <c r="C163" s="188"/>
      <c r="D163" s="188"/>
      <c r="E163" s="188"/>
    </row>
    <row r="164" spans="1:8">
      <c r="A164" s="62" t="s">
        <v>698</v>
      </c>
    </row>
    <row r="165" spans="1:8">
      <c r="A165" s="858" t="s">
        <v>699</v>
      </c>
    </row>
    <row r="166" spans="1:8">
      <c r="A166" s="62" t="s">
        <v>700</v>
      </c>
    </row>
    <row r="167" spans="1:8">
      <c r="A167" s="858" t="s">
        <v>701</v>
      </c>
      <c r="H167" s="234"/>
    </row>
    <row r="168" spans="1:8">
      <c r="A168" s="62" t="s">
        <v>702</v>
      </c>
    </row>
    <row r="169" spans="1:8">
      <c r="A169" s="858" t="s">
        <v>703</v>
      </c>
      <c r="F169" s="62"/>
    </row>
    <row r="170" spans="1:8">
      <c r="A170" s="62" t="s">
        <v>704</v>
      </c>
    </row>
    <row r="171" spans="1:8">
      <c r="A171" s="858" t="s">
        <v>705</v>
      </c>
    </row>
    <row r="172" spans="1:8">
      <c r="A172" s="62" t="s">
        <v>706</v>
      </c>
    </row>
    <row r="173" spans="1:8" s="261" customFormat="1">
      <c r="A173" s="858" t="s">
        <v>707</v>
      </c>
    </row>
    <row r="174" spans="1:8">
      <c r="A174" s="62" t="s">
        <v>831</v>
      </c>
    </row>
    <row r="175" spans="1:8" s="261" customFormat="1">
      <c r="A175" s="858" t="s">
        <v>832</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1626</v>
      </c>
      <c r="F1" s="197"/>
    </row>
    <row r="2" spans="1:8">
      <c r="A2" s="544" t="s">
        <v>1627</v>
      </c>
    </row>
    <row r="3" spans="1:8" ht="12.75" customHeight="1"/>
    <row r="4" spans="1:8" ht="12.75" customHeight="1">
      <c r="B4" s="800"/>
      <c r="C4" s="799"/>
      <c r="D4" s="799"/>
      <c r="E4" s="799"/>
      <c r="F4" s="24" t="s">
        <v>1517</v>
      </c>
    </row>
    <row r="5" spans="1:8">
      <c r="A5" s="1199" t="s">
        <v>487</v>
      </c>
      <c r="B5" s="1199" t="s">
        <v>488</v>
      </c>
      <c r="C5" s="1200" t="s">
        <v>868</v>
      </c>
      <c r="D5" s="1200"/>
      <c r="E5" s="1201" t="s">
        <v>869</v>
      </c>
      <c r="F5" s="1201"/>
    </row>
    <row r="6" spans="1:8" ht="65.25">
      <c r="A6" s="1199"/>
      <c r="B6" s="1199"/>
      <c r="C6" s="394" t="s">
        <v>489</v>
      </c>
      <c r="D6" s="394" t="s">
        <v>1516</v>
      </c>
      <c r="E6" s="394" t="s">
        <v>490</v>
      </c>
      <c r="F6" s="394" t="s">
        <v>491</v>
      </c>
    </row>
    <row r="7" spans="1:8" ht="22.5">
      <c r="A7" s="90">
        <v>1</v>
      </c>
      <c r="B7" s="91" t="s">
        <v>492</v>
      </c>
      <c r="C7" s="880">
        <v>2371354</v>
      </c>
      <c r="D7" s="880">
        <v>52180.694000000003</v>
      </c>
      <c r="E7" s="880">
        <v>10212</v>
      </c>
      <c r="F7" s="880">
        <v>8451.8552800000016</v>
      </c>
      <c r="G7" s="52"/>
    </row>
    <row r="8" spans="1:8" ht="22.5">
      <c r="A8" s="90">
        <v>2</v>
      </c>
      <c r="B8" s="91" t="s">
        <v>494</v>
      </c>
      <c r="C8" s="880">
        <v>448806</v>
      </c>
      <c r="D8" s="880">
        <v>81883.154460000005</v>
      </c>
      <c r="E8" s="880">
        <v>4367800</v>
      </c>
      <c r="F8" s="880">
        <v>48930.525519999996</v>
      </c>
      <c r="G8" s="52"/>
    </row>
    <row r="9" spans="1:8" ht="22.5">
      <c r="A9" s="90">
        <v>3</v>
      </c>
      <c r="B9" s="91" t="s">
        <v>493</v>
      </c>
      <c r="C9" s="880">
        <v>653456</v>
      </c>
      <c r="D9" s="880">
        <v>190619.20978000003</v>
      </c>
      <c r="E9" s="880">
        <v>91185</v>
      </c>
      <c r="F9" s="880">
        <v>104223.03570000002</v>
      </c>
      <c r="G9" s="52"/>
    </row>
    <row r="10" spans="1:8" ht="22.5">
      <c r="A10" s="90">
        <v>4</v>
      </c>
      <c r="B10" s="91" t="s">
        <v>495</v>
      </c>
      <c r="C10" s="880">
        <v>41</v>
      </c>
      <c r="D10" s="880">
        <v>442.69625000000002</v>
      </c>
      <c r="E10" s="880">
        <v>121</v>
      </c>
      <c r="F10" s="880">
        <v>266.41422999999998</v>
      </c>
    </row>
    <row r="11" spans="1:8" ht="22.5">
      <c r="A11" s="90">
        <v>5</v>
      </c>
      <c r="B11" s="91" t="s">
        <v>496</v>
      </c>
      <c r="C11" s="880">
        <v>198</v>
      </c>
      <c r="D11" s="880">
        <v>1509.8006600000001</v>
      </c>
      <c r="E11" s="880">
        <v>9</v>
      </c>
      <c r="F11" s="185">
        <v>466.57356000000004</v>
      </c>
    </row>
    <row r="12" spans="1:8" ht="22.5">
      <c r="A12" s="90">
        <v>6</v>
      </c>
      <c r="B12" s="91" t="s">
        <v>497</v>
      </c>
      <c r="C12" s="880">
        <v>24229</v>
      </c>
      <c r="D12" s="880">
        <v>27128.958839999996</v>
      </c>
      <c r="E12" s="880">
        <v>1132</v>
      </c>
      <c r="F12" s="880">
        <v>11294.064479999999</v>
      </c>
    </row>
    <row r="13" spans="1:8" ht="22.5">
      <c r="A13" s="90">
        <v>7</v>
      </c>
      <c r="B13" s="91" t="s">
        <v>498</v>
      </c>
      <c r="C13" s="880">
        <v>13889</v>
      </c>
      <c r="D13" s="880">
        <v>5213.0728200000003</v>
      </c>
      <c r="E13" s="880">
        <v>1932</v>
      </c>
      <c r="F13" s="880">
        <v>1382.3961999999997</v>
      </c>
    </row>
    <row r="14" spans="1:8" ht="22.5">
      <c r="A14" s="90">
        <v>8</v>
      </c>
      <c r="B14" s="91" t="s">
        <v>499</v>
      </c>
      <c r="C14" s="880">
        <v>627636</v>
      </c>
      <c r="D14" s="880">
        <v>99149.228869999992</v>
      </c>
      <c r="E14" s="880">
        <v>26301</v>
      </c>
      <c r="F14" s="880">
        <v>44151.911269999997</v>
      </c>
      <c r="H14" s="261"/>
    </row>
    <row r="15" spans="1:8" ht="22.5">
      <c r="A15" s="90">
        <v>9</v>
      </c>
      <c r="B15" s="91" t="s">
        <v>500</v>
      </c>
      <c r="C15" s="880">
        <v>665015</v>
      </c>
      <c r="D15" s="880">
        <v>104906.47943999998</v>
      </c>
      <c r="E15" s="880">
        <v>46423</v>
      </c>
      <c r="F15" s="880">
        <v>48298.951399999998</v>
      </c>
    </row>
    <row r="16" spans="1:8" ht="22.5">
      <c r="A16" s="90">
        <v>10</v>
      </c>
      <c r="B16" s="91" t="s">
        <v>501</v>
      </c>
      <c r="C16" s="880">
        <v>2811194</v>
      </c>
      <c r="D16" s="880">
        <v>379937.18776999996</v>
      </c>
      <c r="E16" s="880">
        <v>91321</v>
      </c>
      <c r="F16" s="880">
        <v>202701.20046000002</v>
      </c>
    </row>
    <row r="17" spans="1:6" ht="22.5">
      <c r="A17" s="90">
        <v>11</v>
      </c>
      <c r="B17" s="91" t="s">
        <v>502</v>
      </c>
      <c r="C17" s="880">
        <v>2024</v>
      </c>
      <c r="D17" s="880">
        <v>847.41575000000012</v>
      </c>
      <c r="E17" s="880">
        <v>4</v>
      </c>
      <c r="F17" s="880">
        <v>43.687249999999999</v>
      </c>
    </row>
    <row r="18" spans="1:6" ht="22.5">
      <c r="A18" s="90">
        <v>12</v>
      </c>
      <c r="B18" s="91" t="s">
        <v>503</v>
      </c>
      <c r="C18" s="880">
        <v>65116</v>
      </c>
      <c r="D18" s="880">
        <v>5486.4787799999995</v>
      </c>
      <c r="E18" s="880">
        <v>322</v>
      </c>
      <c r="F18" s="880">
        <v>816.56065999999987</v>
      </c>
    </row>
    <row r="19" spans="1:6" ht="22.5">
      <c r="A19" s="90">
        <v>13</v>
      </c>
      <c r="B19" s="91" t="s">
        <v>504</v>
      </c>
      <c r="C19" s="880">
        <v>267463</v>
      </c>
      <c r="D19" s="880">
        <v>62474.351979999999</v>
      </c>
      <c r="E19" s="880">
        <v>7102</v>
      </c>
      <c r="F19" s="880">
        <v>18400.561260000002</v>
      </c>
    </row>
    <row r="20" spans="1:6" ht="22.5">
      <c r="A20" s="90">
        <v>14</v>
      </c>
      <c r="B20" s="91" t="s">
        <v>505</v>
      </c>
      <c r="C20" s="880">
        <v>36911</v>
      </c>
      <c r="D20" s="880">
        <v>14398.032430000001</v>
      </c>
      <c r="E20" s="880">
        <v>856</v>
      </c>
      <c r="F20" s="880">
        <v>-3765.1000800000006</v>
      </c>
    </row>
    <row r="21" spans="1:6" ht="22.5">
      <c r="A21" s="90">
        <v>15</v>
      </c>
      <c r="B21" s="91" t="s">
        <v>506</v>
      </c>
      <c r="C21" s="880">
        <v>1473</v>
      </c>
      <c r="D21" s="880">
        <v>1022.38928</v>
      </c>
      <c r="E21" s="880">
        <v>368</v>
      </c>
      <c r="F21" s="880">
        <v>385.16889000000009</v>
      </c>
    </row>
    <row r="22" spans="1:6" ht="22.5">
      <c r="A22" s="90">
        <v>16</v>
      </c>
      <c r="B22" s="91" t="s">
        <v>507</v>
      </c>
      <c r="C22" s="880">
        <v>283446</v>
      </c>
      <c r="D22" s="880">
        <v>20592.748070000001</v>
      </c>
      <c r="E22" s="880">
        <v>4818</v>
      </c>
      <c r="F22" s="880">
        <v>3924.7285700000002</v>
      </c>
    </row>
    <row r="23" spans="1:6" ht="22.5">
      <c r="A23" s="90">
        <v>17</v>
      </c>
      <c r="B23" s="91" t="s">
        <v>508</v>
      </c>
      <c r="C23" s="880">
        <v>15408</v>
      </c>
      <c r="D23" s="880">
        <v>353.78735999999998</v>
      </c>
      <c r="E23" s="880">
        <v>12</v>
      </c>
      <c r="F23" s="880">
        <v>59.25564</v>
      </c>
    </row>
    <row r="24" spans="1:6" ht="22.5">
      <c r="A24" s="90">
        <v>18</v>
      </c>
      <c r="B24" s="91" t="s">
        <v>509</v>
      </c>
      <c r="C24" s="880">
        <v>871316</v>
      </c>
      <c r="D24" s="880">
        <v>17711.25575</v>
      </c>
      <c r="E24" s="880">
        <v>283547</v>
      </c>
      <c r="F24" s="880">
        <v>7961.0766199999989</v>
      </c>
    </row>
    <row r="25" spans="1:6" ht="22.5">
      <c r="A25" s="90">
        <v>19</v>
      </c>
      <c r="B25" s="91" t="s">
        <v>510</v>
      </c>
      <c r="C25" s="880">
        <v>764684</v>
      </c>
      <c r="D25" s="880">
        <v>181026.78613999998</v>
      </c>
      <c r="E25" s="880">
        <v>50060</v>
      </c>
      <c r="F25" s="880">
        <v>270094.85508999997</v>
      </c>
    </row>
    <row r="26" spans="1:6" ht="22.5">
      <c r="A26" s="90">
        <v>20</v>
      </c>
      <c r="B26" s="91" t="s">
        <v>511</v>
      </c>
      <c r="C26" s="880">
        <v>3196</v>
      </c>
      <c r="D26" s="880">
        <v>1613.8506399999999</v>
      </c>
      <c r="E26" s="880">
        <v>2351</v>
      </c>
      <c r="F26" s="880">
        <v>2385.6824700000002</v>
      </c>
    </row>
    <row r="27" spans="1:6" ht="33.75">
      <c r="A27" s="90">
        <v>21</v>
      </c>
      <c r="B27" s="91" t="s">
        <v>512</v>
      </c>
      <c r="C27" s="880">
        <v>521820</v>
      </c>
      <c r="D27" s="880">
        <v>11365.060509999999</v>
      </c>
      <c r="E27" s="880">
        <v>1419</v>
      </c>
      <c r="F27" s="880">
        <v>1301.4931300000001</v>
      </c>
    </row>
    <row r="28" spans="1:6" ht="22.5">
      <c r="A28" s="90">
        <v>22</v>
      </c>
      <c r="B28" s="91" t="s">
        <v>513</v>
      </c>
      <c r="C28" s="880">
        <v>1628</v>
      </c>
      <c r="D28" s="880">
        <v>257.62372999999997</v>
      </c>
      <c r="E28" s="880">
        <v>176</v>
      </c>
      <c r="F28" s="880">
        <v>998.06434999999999</v>
      </c>
    </row>
    <row r="29" spans="1:6" ht="45">
      <c r="A29" s="90">
        <v>23</v>
      </c>
      <c r="B29" s="91" t="s">
        <v>514</v>
      </c>
      <c r="C29" s="880">
        <v>77322</v>
      </c>
      <c r="D29" s="880">
        <v>26423.367799999996</v>
      </c>
      <c r="E29" s="880">
        <v>6384</v>
      </c>
      <c r="F29" s="880">
        <v>40669.043299999998</v>
      </c>
    </row>
    <row r="30" spans="1:6" ht="22.5">
      <c r="A30" s="90">
        <v>24</v>
      </c>
      <c r="B30" s="91" t="s">
        <v>515</v>
      </c>
      <c r="C30" s="880">
        <v>0</v>
      </c>
      <c r="D30" s="880">
        <v>0</v>
      </c>
      <c r="E30" s="880">
        <v>0</v>
      </c>
      <c r="F30" s="880">
        <v>0</v>
      </c>
    </row>
    <row r="31" spans="1:6" ht="22.5">
      <c r="A31" s="90">
        <v>25</v>
      </c>
      <c r="B31" s="91" t="s">
        <v>516</v>
      </c>
      <c r="C31" s="880">
        <v>0</v>
      </c>
      <c r="D31" s="880">
        <v>0</v>
      </c>
      <c r="E31" s="880">
        <v>0</v>
      </c>
      <c r="F31" s="880">
        <v>0</v>
      </c>
    </row>
    <row r="32" spans="1:6" ht="22.5">
      <c r="A32" s="397"/>
      <c r="B32" s="398" t="s">
        <v>517</v>
      </c>
      <c r="C32" s="881">
        <v>9158975</v>
      </c>
      <c r="D32" s="881">
        <v>1065856.9422900002</v>
      </c>
      <c r="E32" s="881">
        <v>4933465</v>
      </c>
      <c r="F32" s="881">
        <v>497992.86690999998</v>
      </c>
    </row>
    <row r="33" spans="1:7" ht="22.5">
      <c r="A33" s="397"/>
      <c r="B33" s="398" t="s">
        <v>518</v>
      </c>
      <c r="C33" s="881">
        <v>1368650</v>
      </c>
      <c r="D33" s="881">
        <v>220686.68881999998</v>
      </c>
      <c r="E33" s="881">
        <v>60390</v>
      </c>
      <c r="F33" s="881">
        <v>315449.13832999999</v>
      </c>
    </row>
    <row r="34" spans="1:7">
      <c r="A34" s="395"/>
      <c r="B34" s="396" t="s">
        <v>278</v>
      </c>
      <c r="C34" s="882">
        <v>10527625</v>
      </c>
      <c r="D34" s="882">
        <v>1286543.6311100002</v>
      </c>
      <c r="E34" s="882">
        <v>4993855</v>
      </c>
      <c r="F34" s="882">
        <v>813442.00524000009</v>
      </c>
    </row>
    <row r="35" spans="1:7" ht="12.75" customHeight="1">
      <c r="A35" s="33" t="s">
        <v>486</v>
      </c>
      <c r="F35" s="261"/>
    </row>
    <row r="36" spans="1:7" ht="12.75" customHeight="1">
      <c r="G36" s="76"/>
    </row>
    <row r="37" spans="1:7" s="1077" customFormat="1" ht="12.75" customHeight="1">
      <c r="A37" s="286" t="s">
        <v>1520</v>
      </c>
      <c r="G37" s="76"/>
    </row>
    <row r="38" spans="1:7" s="1077" customFormat="1" ht="12.75" customHeight="1">
      <c r="A38" s="1089" t="s">
        <v>1521</v>
      </c>
      <c r="G38" s="76"/>
    </row>
    <row r="39" spans="1:7" ht="12.75" customHeight="1"/>
    <row r="40" spans="1:7" ht="12.75" customHeight="1">
      <c r="A40" s="613" t="s">
        <v>81</v>
      </c>
      <c r="F40" s="34" t="s">
        <v>1050</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662</v>
      </c>
    </row>
    <row r="5" spans="1:7" ht="12.75" customHeight="1">
      <c r="A5" s="525" t="s">
        <v>663</v>
      </c>
      <c r="B5" s="197"/>
    </row>
    <row r="6" spans="1:7" ht="53.25" customHeight="1">
      <c r="A6" s="804" t="s">
        <v>1489</v>
      </c>
      <c r="B6" s="1202" t="s">
        <v>468</v>
      </c>
      <c r="C6" s="1203"/>
      <c r="D6" s="1204"/>
      <c r="E6" s="1202" t="s">
        <v>842</v>
      </c>
      <c r="F6" s="1203"/>
      <c r="G6" s="1204"/>
    </row>
    <row r="7" spans="1:7" s="261" customFormat="1">
      <c r="A7" s="1205" t="s">
        <v>853</v>
      </c>
      <c r="B7" s="406" t="str">
        <f>Naslovnica!A20</f>
        <v>Rujan 2023.</v>
      </c>
      <c r="C7" s="1206" t="s">
        <v>854</v>
      </c>
      <c r="D7" s="1208" t="s">
        <v>849</v>
      </c>
      <c r="E7" s="406" t="str">
        <f>$B$7</f>
        <v>Rujan 2023.</v>
      </c>
      <c r="F7" s="1206" t="s">
        <v>854</v>
      </c>
      <c r="G7" s="1208" t="s">
        <v>849</v>
      </c>
    </row>
    <row r="8" spans="1:7" s="261" customFormat="1">
      <c r="A8" s="1205"/>
      <c r="B8" s="790" t="str">
        <f>Naslovnica!A24</f>
        <v>September 2023</v>
      </c>
      <c r="C8" s="1207"/>
      <c r="D8" s="1205"/>
      <c r="E8" s="790" t="str">
        <f>$B$8</f>
        <v>September 2023</v>
      </c>
      <c r="F8" s="1207"/>
      <c r="G8" s="1205"/>
    </row>
    <row r="9" spans="1:7" ht="25.5">
      <c r="A9" s="241" t="s">
        <v>472</v>
      </c>
      <c r="B9" s="249">
        <v>37449752.030000001</v>
      </c>
      <c r="C9" s="245">
        <v>235782971.33999997</v>
      </c>
      <c r="D9" s="252">
        <v>-5.9012950538741116E-2</v>
      </c>
      <c r="E9" s="249">
        <v>9454</v>
      </c>
      <c r="F9" s="244">
        <v>932905.44</v>
      </c>
      <c r="G9" s="255">
        <v>-0.86181998889181211</v>
      </c>
    </row>
    <row r="10" spans="1:7">
      <c r="A10" s="92" t="s">
        <v>474</v>
      </c>
      <c r="B10" s="250">
        <v>31943797.739999998</v>
      </c>
      <c r="C10" s="190">
        <v>202961180.56</v>
      </c>
      <c r="D10" s="253">
        <v>-9.4184366498638039E-2</v>
      </c>
      <c r="E10" s="250">
        <v>9454</v>
      </c>
      <c r="F10" s="191">
        <v>893088.6</v>
      </c>
      <c r="G10" s="253">
        <v>-0.86181998889181211</v>
      </c>
    </row>
    <row r="11" spans="1:7">
      <c r="A11" s="92" t="s">
        <v>473</v>
      </c>
      <c r="B11" s="250">
        <v>4452518.01</v>
      </c>
      <c r="C11" s="190">
        <v>22802953.890000001</v>
      </c>
      <c r="D11" s="253">
        <v>0.37136519738685525</v>
      </c>
      <c r="E11" s="250">
        <v>0</v>
      </c>
      <c r="F11" s="191">
        <v>39816.839999999997</v>
      </c>
      <c r="G11" s="253" t="s">
        <v>139</v>
      </c>
    </row>
    <row r="12" spans="1:7">
      <c r="A12" s="92" t="s">
        <v>475</v>
      </c>
      <c r="B12" s="250" t="s">
        <v>139</v>
      </c>
      <c r="C12" s="191" t="s">
        <v>139</v>
      </c>
      <c r="D12" s="254">
        <v>0</v>
      </c>
      <c r="E12" s="250" t="s">
        <v>139</v>
      </c>
      <c r="F12" s="191" t="s">
        <v>139</v>
      </c>
      <c r="G12" s="253" t="s">
        <v>139</v>
      </c>
    </row>
    <row r="13" spans="1:7">
      <c r="A13" s="92" t="s">
        <v>843</v>
      </c>
      <c r="B13" s="250" t="s">
        <v>139</v>
      </c>
      <c r="C13" s="191" t="s">
        <v>139</v>
      </c>
      <c r="D13" s="254">
        <v>0</v>
      </c>
      <c r="E13" s="250" t="s">
        <v>139</v>
      </c>
      <c r="F13" s="191" t="s">
        <v>139</v>
      </c>
      <c r="G13" s="253" t="s">
        <v>139</v>
      </c>
    </row>
    <row r="14" spans="1:7">
      <c r="A14" s="92" t="s">
        <v>476</v>
      </c>
      <c r="B14" s="250" t="s">
        <v>139</v>
      </c>
      <c r="C14" s="191" t="s">
        <v>139</v>
      </c>
      <c r="D14" s="254">
        <v>0</v>
      </c>
      <c r="E14" s="250" t="s">
        <v>139</v>
      </c>
      <c r="F14" s="191" t="s">
        <v>139</v>
      </c>
      <c r="G14" s="253" t="s">
        <v>139</v>
      </c>
    </row>
    <row r="15" spans="1:7" s="261" customFormat="1">
      <c r="A15" s="92" t="s">
        <v>1022</v>
      </c>
      <c r="B15" s="250">
        <v>1053436.28</v>
      </c>
      <c r="C15" s="191">
        <v>10018836.889999999</v>
      </c>
      <c r="D15" s="254">
        <v>-0.1810734828692131</v>
      </c>
      <c r="E15" s="250" t="s">
        <v>139</v>
      </c>
      <c r="F15" s="191" t="s">
        <v>139</v>
      </c>
      <c r="G15" s="253" t="s">
        <v>139</v>
      </c>
    </row>
    <row r="16" spans="1:7">
      <c r="A16" s="883" t="s">
        <v>1018</v>
      </c>
      <c r="B16" s="884">
        <v>11111549.300000001</v>
      </c>
      <c r="C16" s="885">
        <v>24581790.800000001</v>
      </c>
      <c r="D16" s="886">
        <v>1.0897453978646761</v>
      </c>
      <c r="E16" s="250" t="s">
        <v>139</v>
      </c>
      <c r="F16" s="191" t="s">
        <v>139</v>
      </c>
      <c r="G16" s="253" t="s">
        <v>139</v>
      </c>
    </row>
    <row r="17" spans="1:10">
      <c r="A17" s="883" t="s">
        <v>1019</v>
      </c>
      <c r="B17" s="884" t="s">
        <v>139</v>
      </c>
      <c r="C17" s="885" t="s">
        <v>139</v>
      </c>
      <c r="D17" s="886">
        <v>0</v>
      </c>
      <c r="E17" s="250" t="s">
        <v>139</v>
      </c>
      <c r="F17" s="191" t="s">
        <v>139</v>
      </c>
      <c r="G17" s="253" t="s">
        <v>139</v>
      </c>
    </row>
    <row r="18" spans="1:10" ht="18.75" customHeight="1">
      <c r="A18" s="399" t="s">
        <v>477</v>
      </c>
      <c r="B18" s="400">
        <v>48561301.329999998</v>
      </c>
      <c r="C18" s="401">
        <v>260364762.13999999</v>
      </c>
      <c r="D18" s="402">
        <v>7.6376138414724348E-2</v>
      </c>
      <c r="E18" s="400">
        <v>9454</v>
      </c>
      <c r="F18" s="760">
        <v>932905.44000000006</v>
      </c>
      <c r="G18" s="402">
        <v>-0.86181998889181211</v>
      </c>
      <c r="J18" s="76"/>
    </row>
    <row r="19" spans="1:10" ht="15" customHeight="1">
      <c r="A19" s="1209" t="s">
        <v>852</v>
      </c>
      <c r="B19" s="403" t="str">
        <f>B7</f>
        <v>Rujan 2023.</v>
      </c>
      <c r="C19" s="1207" t="s">
        <v>854</v>
      </c>
      <c r="D19" s="1205" t="s">
        <v>849</v>
      </c>
      <c r="E19" s="791" t="str">
        <f>E7</f>
        <v>Rujan 2023.</v>
      </c>
      <c r="F19" s="1207" t="s">
        <v>854</v>
      </c>
      <c r="G19" s="1205" t="s">
        <v>849</v>
      </c>
    </row>
    <row r="20" spans="1:10" s="261" customFormat="1">
      <c r="A20" s="1209"/>
      <c r="B20" s="790" t="str">
        <f>B8</f>
        <v>September 2023</v>
      </c>
      <c r="C20" s="1207"/>
      <c r="D20" s="1205"/>
      <c r="E20" s="793" t="str">
        <f>E8</f>
        <v>September 2023</v>
      </c>
      <c r="F20" s="1207"/>
      <c r="G20" s="1205"/>
    </row>
    <row r="21" spans="1:10" ht="25.5">
      <c r="A21" s="242" t="s">
        <v>478</v>
      </c>
      <c r="B21" s="249">
        <v>7736328</v>
      </c>
      <c r="C21" s="244">
        <v>59793386</v>
      </c>
      <c r="D21" s="255">
        <v>-0.28540734534264867</v>
      </c>
      <c r="E21" s="249">
        <v>161</v>
      </c>
      <c r="F21" s="244">
        <v>310234</v>
      </c>
      <c r="G21" s="255">
        <v>-0.82499999999999996</v>
      </c>
    </row>
    <row r="22" spans="1:10">
      <c r="A22" s="92" t="s">
        <v>474</v>
      </c>
      <c r="B22" s="250">
        <v>1339936</v>
      </c>
      <c r="C22" s="191">
        <v>10901269</v>
      </c>
      <c r="D22" s="253">
        <v>-0.19028782412694956</v>
      </c>
      <c r="E22" s="250">
        <v>161</v>
      </c>
      <c r="F22" s="191">
        <v>10234</v>
      </c>
      <c r="G22" s="253">
        <v>-0.82499999999999996</v>
      </c>
    </row>
    <row r="23" spans="1:10">
      <c r="A23" s="92" t="s">
        <v>473</v>
      </c>
      <c r="B23" s="250">
        <v>6314343</v>
      </c>
      <c r="C23" s="191">
        <v>48116898</v>
      </c>
      <c r="D23" s="253">
        <v>-0.30438675229493628</v>
      </c>
      <c r="E23" s="250">
        <v>0</v>
      </c>
      <c r="F23" s="191">
        <v>300000</v>
      </c>
      <c r="G23" s="253" t="s">
        <v>139</v>
      </c>
    </row>
    <row r="24" spans="1:10">
      <c r="A24" s="92" t="s">
        <v>475</v>
      </c>
      <c r="B24" s="250" t="s">
        <v>139</v>
      </c>
      <c r="C24" s="191" t="s">
        <v>139</v>
      </c>
      <c r="D24" s="254">
        <v>0</v>
      </c>
      <c r="E24" s="250" t="s">
        <v>139</v>
      </c>
      <c r="F24" s="191" t="s">
        <v>139</v>
      </c>
      <c r="G24" s="253" t="s">
        <v>139</v>
      </c>
    </row>
    <row r="25" spans="1:10">
      <c r="A25" s="92" t="s">
        <v>843</v>
      </c>
      <c r="B25" s="250" t="s">
        <v>139</v>
      </c>
      <c r="C25" s="191" t="s">
        <v>139</v>
      </c>
      <c r="D25" s="254">
        <v>0</v>
      </c>
      <c r="E25" s="250" t="s">
        <v>139</v>
      </c>
      <c r="F25" s="191" t="s">
        <v>139</v>
      </c>
      <c r="G25" s="253" t="s">
        <v>139</v>
      </c>
    </row>
    <row r="26" spans="1:10">
      <c r="A26" s="92" t="s">
        <v>476</v>
      </c>
      <c r="B26" s="250" t="s">
        <v>139</v>
      </c>
      <c r="C26" s="191" t="s">
        <v>139</v>
      </c>
      <c r="D26" s="254">
        <v>0</v>
      </c>
      <c r="E26" s="250" t="s">
        <v>139</v>
      </c>
      <c r="F26" s="191" t="s">
        <v>139</v>
      </c>
      <c r="G26" s="253" t="s">
        <v>139</v>
      </c>
    </row>
    <row r="27" spans="1:10" s="261" customFormat="1">
      <c r="A27" s="92" t="s">
        <v>1022</v>
      </c>
      <c r="B27" s="250">
        <v>82049</v>
      </c>
      <c r="C27" s="191">
        <v>775219</v>
      </c>
      <c r="D27" s="254">
        <v>-0.12714758353634537</v>
      </c>
      <c r="E27" s="250" t="s">
        <v>139</v>
      </c>
      <c r="F27" s="191" t="s">
        <v>139</v>
      </c>
      <c r="G27" s="253" t="s">
        <v>139</v>
      </c>
    </row>
    <row r="28" spans="1:10">
      <c r="A28" s="883" t="s">
        <v>1020</v>
      </c>
      <c r="B28" s="884">
        <v>443882</v>
      </c>
      <c r="C28" s="885">
        <v>1357662</v>
      </c>
      <c r="D28" s="932">
        <v>-0.22294599264403392</v>
      </c>
      <c r="E28" s="250" t="s">
        <v>139</v>
      </c>
      <c r="F28" s="191" t="s">
        <v>139</v>
      </c>
      <c r="G28" s="253" t="s">
        <v>139</v>
      </c>
    </row>
    <row r="29" spans="1:10">
      <c r="A29" s="883" t="s">
        <v>1021</v>
      </c>
      <c r="B29" s="884" t="s">
        <v>139</v>
      </c>
      <c r="C29" s="885" t="s">
        <v>139</v>
      </c>
      <c r="D29" s="886">
        <v>0</v>
      </c>
      <c r="E29" s="250" t="s">
        <v>139</v>
      </c>
      <c r="F29" s="191" t="s">
        <v>139</v>
      </c>
      <c r="G29" s="253" t="s">
        <v>139</v>
      </c>
    </row>
    <row r="30" spans="1:10" ht="18.75" customHeight="1">
      <c r="A30" s="399" t="s">
        <v>479</v>
      </c>
      <c r="B30" s="400">
        <v>8180210</v>
      </c>
      <c r="C30" s="404">
        <v>61151048</v>
      </c>
      <c r="D30" s="402">
        <v>-0.28227679820142126</v>
      </c>
      <c r="E30" s="400">
        <v>161</v>
      </c>
      <c r="F30" s="404">
        <v>310234</v>
      </c>
      <c r="G30" s="402">
        <v>-0.82499999999999996</v>
      </c>
    </row>
    <row r="31" spans="1:10" ht="18.75" customHeight="1">
      <c r="A31" s="407" t="s">
        <v>480</v>
      </c>
      <c r="B31" s="249">
        <v>5694</v>
      </c>
      <c r="C31" s="408">
        <v>58180</v>
      </c>
      <c r="D31" s="409">
        <v>-0.24622716441620329</v>
      </c>
      <c r="E31" s="249">
        <v>7</v>
      </c>
      <c r="F31" s="408">
        <v>373</v>
      </c>
      <c r="G31" s="409">
        <v>-0.78125</v>
      </c>
    </row>
    <row r="32" spans="1:10" ht="15" customHeight="1">
      <c r="A32" s="1209" t="s">
        <v>851</v>
      </c>
      <c r="B32" s="403" t="str">
        <f>B7</f>
        <v>Rujan 2023.</v>
      </c>
      <c r="C32" s="1207" t="s">
        <v>854</v>
      </c>
      <c r="D32" s="1205" t="s">
        <v>849</v>
      </c>
      <c r="E32" s="403" t="str">
        <f>E7</f>
        <v>Rujan 2023.</v>
      </c>
      <c r="F32" s="1207" t="s">
        <v>854</v>
      </c>
      <c r="G32" s="1205" t="s">
        <v>849</v>
      </c>
    </row>
    <row r="33" spans="1:7" s="261" customFormat="1">
      <c r="A33" s="1209"/>
      <c r="B33" s="790" t="str">
        <f>B8</f>
        <v>September 2023</v>
      </c>
      <c r="C33" s="1207"/>
      <c r="D33" s="1205"/>
      <c r="E33" s="790" t="str">
        <f>E8</f>
        <v>September 2023</v>
      </c>
      <c r="F33" s="1207"/>
      <c r="G33" s="1205"/>
    </row>
    <row r="34" spans="1:7" ht="17.25" customHeight="1">
      <c r="A34" s="243" t="s">
        <v>481</v>
      </c>
      <c r="B34" s="250">
        <v>73067368.049999997</v>
      </c>
      <c r="C34" s="191">
        <v>1046091785.21</v>
      </c>
      <c r="D34" s="253">
        <v>0.63393644089298951</v>
      </c>
      <c r="E34" s="250" t="s">
        <v>139</v>
      </c>
      <c r="F34" s="191" t="s">
        <v>139</v>
      </c>
      <c r="G34" s="253" t="s">
        <v>139</v>
      </c>
    </row>
    <row r="35" spans="1:7" ht="17.25" customHeight="1">
      <c r="A35" s="243" t="s">
        <v>482</v>
      </c>
      <c r="B35" s="250">
        <v>101846090.93000001</v>
      </c>
      <c r="C35" s="259">
        <v>1336780114.5900002</v>
      </c>
      <c r="D35" s="253">
        <v>0.92172312467368811</v>
      </c>
      <c r="E35" s="250" t="s">
        <v>139</v>
      </c>
      <c r="F35" s="191" t="s">
        <v>139</v>
      </c>
      <c r="G35" s="253" t="s">
        <v>139</v>
      </c>
    </row>
    <row r="36" spans="1:7">
      <c r="A36" s="1209" t="s">
        <v>847</v>
      </c>
      <c r="B36" s="792" t="str">
        <f>B7</f>
        <v>Rujan 2023.</v>
      </c>
      <c r="C36" s="1210" t="s">
        <v>848</v>
      </c>
      <c r="D36" s="1205" t="s">
        <v>849</v>
      </c>
      <c r="E36" s="405"/>
      <c r="F36" s="1210"/>
      <c r="G36" s="1205"/>
    </row>
    <row r="37" spans="1:7" s="261" customFormat="1" ht="21" customHeight="1">
      <c r="A37" s="1209"/>
      <c r="B37" s="790" t="str">
        <f>B8</f>
        <v>September 2023</v>
      </c>
      <c r="C37" s="1210"/>
      <c r="D37" s="1205"/>
      <c r="E37" s="405"/>
      <c r="F37" s="1210"/>
      <c r="G37" s="1205"/>
    </row>
    <row r="38" spans="1:7">
      <c r="A38" s="192" t="s">
        <v>62</v>
      </c>
      <c r="B38" s="251">
        <v>2431.12</v>
      </c>
      <c r="C38" s="93">
        <v>0.22791280279612902</v>
      </c>
      <c r="D38" s="253">
        <v>-7.8762008145543128E-3</v>
      </c>
      <c r="E38" s="251"/>
      <c r="F38" s="93"/>
      <c r="G38" s="253"/>
    </row>
    <row r="39" spans="1:7">
      <c r="A39" s="94" t="s">
        <v>111</v>
      </c>
      <c r="B39" s="251">
        <v>1803.94</v>
      </c>
      <c r="C39" s="93">
        <v>0.27400491539309013</v>
      </c>
      <c r="D39" s="253">
        <v>-8.4755078708995679E-3</v>
      </c>
      <c r="E39" s="251"/>
      <c r="F39" s="93"/>
      <c r="G39" s="253"/>
    </row>
    <row r="40" spans="1:7">
      <c r="A40" s="94" t="s">
        <v>63</v>
      </c>
      <c r="B40" s="251">
        <v>1476.48</v>
      </c>
      <c r="C40" s="93">
        <v>0.27706612463780633</v>
      </c>
      <c r="D40" s="253">
        <v>-5.877956652594607E-3</v>
      </c>
      <c r="E40" s="251"/>
      <c r="F40" s="93"/>
      <c r="G40" s="253"/>
    </row>
    <row r="41" spans="1:7" s="261" customFormat="1">
      <c r="A41" s="94" t="s">
        <v>1008</v>
      </c>
      <c r="B41" s="251">
        <v>1604.33</v>
      </c>
      <c r="C41" s="93">
        <v>0.31245347229607545</v>
      </c>
      <c r="D41" s="253">
        <v>-6.4037852935895367E-3</v>
      </c>
      <c r="E41" s="251"/>
      <c r="F41" s="93"/>
      <c r="G41" s="253"/>
    </row>
    <row r="42" spans="1:7">
      <c r="A42" s="94" t="s">
        <v>810</v>
      </c>
      <c r="B42" s="251">
        <v>1523.03</v>
      </c>
      <c r="C42" s="93">
        <v>0.32478862948401233</v>
      </c>
      <c r="D42" s="253">
        <v>-4.0347894323830014E-3</v>
      </c>
      <c r="E42" s="251"/>
      <c r="F42" s="93"/>
      <c r="G42" s="253"/>
    </row>
    <row r="43" spans="1:7" s="261" customFormat="1">
      <c r="A43" s="94" t="s">
        <v>91</v>
      </c>
      <c r="B43" s="251">
        <v>1739.68</v>
      </c>
      <c r="C43" s="93">
        <v>0.27836809076613322</v>
      </c>
      <c r="D43" s="253">
        <v>-6.3911084203851498E-3</v>
      </c>
      <c r="E43" s="251"/>
      <c r="F43" s="93"/>
      <c r="G43" s="253"/>
    </row>
    <row r="44" spans="1:7">
      <c r="A44" s="94" t="s">
        <v>92</v>
      </c>
      <c r="B44" s="251">
        <v>1563.64</v>
      </c>
      <c r="C44" s="93">
        <v>0.49128295120741639</v>
      </c>
      <c r="D44" s="253">
        <v>-2.508308029952544E-2</v>
      </c>
      <c r="E44" s="251"/>
      <c r="F44" s="93"/>
      <c r="G44" s="253"/>
    </row>
    <row r="45" spans="1:7">
      <c r="A45" s="94" t="s">
        <v>93</v>
      </c>
      <c r="B45" s="251">
        <v>527.22</v>
      </c>
      <c r="C45" s="93">
        <v>-4.8699951282004994E-2</v>
      </c>
      <c r="D45" s="253">
        <v>-3.2144365098305538E-2</v>
      </c>
      <c r="E45" s="251"/>
      <c r="F45" s="93"/>
      <c r="G45" s="253"/>
    </row>
    <row r="46" spans="1:7">
      <c r="A46" s="94" t="s">
        <v>94</v>
      </c>
      <c r="B46" s="251">
        <v>882.02</v>
      </c>
      <c r="C46" s="93">
        <v>0.21406744666207844</v>
      </c>
      <c r="D46" s="253">
        <v>1.3664624826175364E-2</v>
      </c>
      <c r="E46" s="251"/>
      <c r="F46" s="93"/>
      <c r="G46" s="253"/>
    </row>
    <row r="47" spans="1:7">
      <c r="A47" s="94" t="s">
        <v>95</v>
      </c>
      <c r="B47" s="251">
        <v>1487.34</v>
      </c>
      <c r="C47" s="93">
        <v>0.20526076950504035</v>
      </c>
      <c r="D47" s="253">
        <v>2.6027690206331444E-2</v>
      </c>
      <c r="E47" s="251"/>
      <c r="F47" s="93"/>
      <c r="G47" s="253"/>
    </row>
    <row r="48" spans="1:7">
      <c r="A48" s="94" t="s">
        <v>96</v>
      </c>
      <c r="B48" s="251">
        <v>4223.37</v>
      </c>
      <c r="C48" s="93">
        <v>0.19758575613131169</v>
      </c>
      <c r="D48" s="253">
        <v>-2.0840274184287244E-3</v>
      </c>
      <c r="E48" s="251"/>
      <c r="F48" s="93"/>
      <c r="G48" s="253"/>
    </row>
    <row r="49" spans="1:7">
      <c r="A49" s="192" t="s">
        <v>64</v>
      </c>
      <c r="B49" s="251">
        <v>93.861199999999997</v>
      </c>
      <c r="C49" s="93">
        <v>-2.8619448474850651E-2</v>
      </c>
      <c r="D49" s="253">
        <v>-1.4606616063023159E-3</v>
      </c>
      <c r="E49" s="251"/>
      <c r="F49" s="93"/>
      <c r="G49" s="253"/>
    </row>
    <row r="50" spans="1:7">
      <c r="A50" s="192" t="s">
        <v>82</v>
      </c>
      <c r="B50" s="251">
        <v>166.84909999999999</v>
      </c>
      <c r="C50" s="93">
        <v>-9.7423832546148503E-3</v>
      </c>
      <c r="D50" s="253">
        <v>5.085021194584094E-4</v>
      </c>
      <c r="E50" s="251"/>
      <c r="F50" s="93"/>
      <c r="G50" s="253"/>
    </row>
    <row r="51" spans="1:7" ht="15" customHeight="1">
      <c r="A51" s="1209" t="s">
        <v>850</v>
      </c>
      <c r="B51" s="403" t="str">
        <f>B7</f>
        <v>Rujan 2023.</v>
      </c>
      <c r="C51" s="1211"/>
      <c r="D51" s="1205" t="s">
        <v>849</v>
      </c>
      <c r="E51" s="403" t="str">
        <f>E7</f>
        <v>Rujan 2023.</v>
      </c>
      <c r="F51" s="1211"/>
      <c r="G51" s="1205" t="s">
        <v>849</v>
      </c>
    </row>
    <row r="52" spans="1:7" s="261" customFormat="1">
      <c r="A52" s="1209"/>
      <c r="B52" s="790" t="str">
        <f>B8</f>
        <v>September 2023</v>
      </c>
      <c r="C52" s="1211"/>
      <c r="D52" s="1205"/>
      <c r="E52" s="790" t="str">
        <f>E8</f>
        <v>September 2023</v>
      </c>
      <c r="F52" s="1211"/>
      <c r="G52" s="1205"/>
    </row>
    <row r="53" spans="1:7">
      <c r="A53" s="92" t="s">
        <v>474</v>
      </c>
      <c r="B53" s="250">
        <v>21227.776393099997</v>
      </c>
      <c r="C53" s="191"/>
      <c r="D53" s="253">
        <v>-1.6606844947857358E-3</v>
      </c>
      <c r="E53" s="250">
        <v>46.090260000000001</v>
      </c>
      <c r="F53" s="191"/>
      <c r="G53" s="253">
        <v>5.4381916983162526E-2</v>
      </c>
    </row>
    <row r="54" spans="1:7">
      <c r="A54" s="92" t="s">
        <v>473</v>
      </c>
      <c r="B54" s="250">
        <v>17814.93174091</v>
      </c>
      <c r="C54" s="191"/>
      <c r="D54" s="253">
        <v>-1.1582687233543387E-3</v>
      </c>
      <c r="E54" s="250">
        <v>1.32722808</v>
      </c>
      <c r="F54" s="191"/>
      <c r="G54" s="253">
        <v>0</v>
      </c>
    </row>
    <row r="55" spans="1:7">
      <c r="A55" s="92" t="s">
        <v>475</v>
      </c>
      <c r="B55" s="250" t="s">
        <v>139</v>
      </c>
      <c r="C55" s="191"/>
      <c r="D55" s="254" t="s">
        <v>139</v>
      </c>
      <c r="E55" s="250" t="s">
        <v>139</v>
      </c>
      <c r="F55" s="191"/>
      <c r="G55" s="253" t="s">
        <v>139</v>
      </c>
    </row>
    <row r="56" spans="1:7">
      <c r="A56" s="92" t="s">
        <v>483</v>
      </c>
      <c r="B56" s="250" t="s">
        <v>139</v>
      </c>
      <c r="C56" s="191"/>
      <c r="D56" s="254" t="s">
        <v>139</v>
      </c>
      <c r="E56" s="250" t="s">
        <v>139</v>
      </c>
      <c r="F56" s="191"/>
      <c r="G56" s="253" t="s">
        <v>139</v>
      </c>
    </row>
    <row r="57" spans="1:7" s="261" customFormat="1">
      <c r="A57" s="92" t="s">
        <v>1022</v>
      </c>
      <c r="B57" s="250">
        <v>15.873228710000001</v>
      </c>
      <c r="C57" s="191"/>
      <c r="D57" s="253">
        <v>6.2541479177816939E-2</v>
      </c>
      <c r="E57" s="250" t="s">
        <v>139</v>
      </c>
      <c r="F57" s="191"/>
      <c r="G57" s="253" t="s">
        <v>139</v>
      </c>
    </row>
    <row r="58" spans="1:7" ht="18.75" customHeight="1">
      <c r="A58" s="399" t="s">
        <v>484</v>
      </c>
      <c r="B58" s="400">
        <v>39058.581362719997</v>
      </c>
      <c r="C58" s="404"/>
      <c r="D58" s="402">
        <v>-1.4070645539328019E-3</v>
      </c>
      <c r="E58" s="400">
        <v>47.417488079999998</v>
      </c>
      <c r="F58" s="404"/>
      <c r="G58" s="402">
        <v>5.2779413750144055E-2</v>
      </c>
    </row>
    <row r="59" spans="1:7" s="197" customFormat="1">
      <c r="A59" s="19" t="s">
        <v>485</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1051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5"/>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664</v>
      </c>
      <c r="E1" s="137" t="str">
        <f>Naslovnica!A20</f>
        <v>Rujan 2023.</v>
      </c>
      <c r="G1" s="139" t="s">
        <v>890</v>
      </c>
      <c r="H1" s="261"/>
      <c r="I1" s="261"/>
      <c r="J1" s="261"/>
      <c r="K1" s="137" t="str">
        <f>E1</f>
        <v>Rujan 2023.</v>
      </c>
    </row>
    <row r="2" spans="1:18" ht="12.75" customHeight="1">
      <c r="A2" s="531" t="s">
        <v>665</v>
      </c>
      <c r="E2" s="541" t="str">
        <f>Naslovnica!A24</f>
        <v>September 2023</v>
      </c>
      <c r="G2" s="531" t="s">
        <v>891</v>
      </c>
      <c r="H2" s="261"/>
      <c r="I2" s="261"/>
      <c r="J2" s="261"/>
      <c r="K2" s="529" t="str">
        <f>E2</f>
        <v>September 2023</v>
      </c>
    </row>
    <row r="3" spans="1:18" ht="12.75" customHeight="1">
      <c r="A3" s="38" t="s">
        <v>1487</v>
      </c>
      <c r="G3" s="38" t="s">
        <v>1487</v>
      </c>
      <c r="H3" s="261"/>
      <c r="I3" s="261"/>
      <c r="J3" s="261"/>
      <c r="K3" s="261"/>
    </row>
    <row r="4" spans="1:18" ht="45" customHeight="1">
      <c r="A4" s="410" t="s">
        <v>455</v>
      </c>
      <c r="B4" s="410" t="s">
        <v>456</v>
      </c>
      <c r="C4" s="410" t="s">
        <v>457</v>
      </c>
      <c r="D4" s="410" t="s">
        <v>458</v>
      </c>
      <c r="E4" s="410" t="s">
        <v>459</v>
      </c>
      <c r="G4" s="410" t="s">
        <v>455</v>
      </c>
      <c r="H4" s="410" t="s">
        <v>456</v>
      </c>
      <c r="I4" s="410" t="s">
        <v>457</v>
      </c>
      <c r="J4" s="410" t="s">
        <v>458</v>
      </c>
      <c r="K4" s="410" t="s">
        <v>463</v>
      </c>
    </row>
    <row r="5" spans="1:18" ht="12.75" customHeight="1">
      <c r="A5" s="95" t="s">
        <v>1631</v>
      </c>
      <c r="B5" s="96">
        <v>8686354</v>
      </c>
      <c r="C5" s="97">
        <v>0.27192615200925069</v>
      </c>
      <c r="D5" s="98">
        <v>146</v>
      </c>
      <c r="E5" s="246">
        <v>0.33999999999999997</v>
      </c>
      <c r="F5" s="52"/>
      <c r="G5" s="95" t="s">
        <v>1651</v>
      </c>
      <c r="H5" s="96">
        <v>7154</v>
      </c>
      <c r="I5" s="97">
        <v>0.75671673365771097</v>
      </c>
      <c r="J5" s="98">
        <v>44</v>
      </c>
      <c r="K5" s="246">
        <v>-4.3499999999999996</v>
      </c>
      <c r="P5" s="76"/>
      <c r="R5" s="789"/>
    </row>
    <row r="6" spans="1:18" ht="12.75" customHeight="1">
      <c r="A6" s="95" t="s">
        <v>1632</v>
      </c>
      <c r="B6" s="96">
        <v>5872903.7000000002</v>
      </c>
      <c r="C6" s="97">
        <v>0.18385114217793691</v>
      </c>
      <c r="D6" s="98">
        <v>51</v>
      </c>
      <c r="E6" s="246">
        <v>6.25</v>
      </c>
      <c r="F6" s="52"/>
      <c r="G6" s="95" t="s">
        <v>1652</v>
      </c>
      <c r="H6" s="96">
        <v>2300</v>
      </c>
      <c r="I6" s="97">
        <v>0.24328326634228897</v>
      </c>
      <c r="J6" s="98">
        <v>2300</v>
      </c>
      <c r="K6" s="246">
        <v>9.5200000000000014</v>
      </c>
      <c r="P6" s="76"/>
      <c r="R6" s="789"/>
    </row>
    <row r="7" spans="1:18" ht="12.75" customHeight="1">
      <c r="A7" s="95" t="s">
        <v>1633</v>
      </c>
      <c r="B7" s="96">
        <v>2594690.8199999998</v>
      </c>
      <c r="C7" s="97">
        <v>8.1226748338408414E-2</v>
      </c>
      <c r="D7" s="98">
        <v>4.24</v>
      </c>
      <c r="E7" s="246">
        <v>-2.08</v>
      </c>
      <c r="F7" s="52"/>
      <c r="G7" s="95" t="s">
        <v>1653</v>
      </c>
      <c r="H7" s="96">
        <v>0</v>
      </c>
      <c r="I7" s="97">
        <v>0</v>
      </c>
      <c r="J7" s="98">
        <v>140</v>
      </c>
      <c r="K7" s="96">
        <v>0</v>
      </c>
      <c r="P7" s="76"/>
      <c r="R7" s="789"/>
    </row>
    <row r="8" spans="1:18" ht="12.75" customHeight="1">
      <c r="A8" s="95" t="s">
        <v>1634</v>
      </c>
      <c r="B8" s="96">
        <v>2387097.4</v>
      </c>
      <c r="C8" s="97">
        <v>7.4728040148178063E-2</v>
      </c>
      <c r="D8" s="98">
        <v>49.8</v>
      </c>
      <c r="E8" s="246">
        <v>-14.430000000000001</v>
      </c>
      <c r="G8" s="95"/>
      <c r="H8" s="96"/>
      <c r="I8" s="97"/>
      <c r="J8" s="98"/>
      <c r="K8" s="246"/>
      <c r="P8" s="76"/>
      <c r="R8" s="789"/>
    </row>
    <row r="9" spans="1:18" ht="12.75" customHeight="1">
      <c r="A9" s="95" t="s">
        <v>1635</v>
      </c>
      <c r="B9" s="96">
        <v>2146720.9</v>
      </c>
      <c r="C9" s="97">
        <v>6.7203058242253935E-2</v>
      </c>
      <c r="D9" s="98">
        <v>26.3</v>
      </c>
      <c r="E9" s="246">
        <v>0.38</v>
      </c>
      <c r="G9" s="95"/>
      <c r="H9" s="96"/>
      <c r="I9" s="97"/>
      <c r="J9" s="98"/>
      <c r="K9" s="246"/>
      <c r="P9" s="76"/>
      <c r="R9" s="789"/>
    </row>
    <row r="10" spans="1:18" ht="12.75" customHeight="1">
      <c r="A10" s="95" t="s">
        <v>1636</v>
      </c>
      <c r="B10" s="96">
        <v>1425802</v>
      </c>
      <c r="C10" s="97">
        <v>4.4634705353603331E-2</v>
      </c>
      <c r="D10" s="98">
        <v>183</v>
      </c>
      <c r="E10" s="247">
        <v>1.67</v>
      </c>
      <c r="G10" s="95"/>
      <c r="H10" s="96"/>
      <c r="I10" s="97"/>
      <c r="J10" s="98"/>
      <c r="K10" s="247"/>
    </row>
    <row r="11" spans="1:18" ht="12.75" customHeight="1">
      <c r="A11" s="95" t="s">
        <v>1637</v>
      </c>
      <c r="B11" s="96">
        <v>1175478.6000000001</v>
      </c>
      <c r="C11" s="97">
        <v>3.6798335926353135E-2</v>
      </c>
      <c r="D11" s="98">
        <v>57</v>
      </c>
      <c r="E11" s="246">
        <v>-1.38</v>
      </c>
      <c r="G11" s="95"/>
      <c r="H11" s="96"/>
      <c r="I11" s="97"/>
      <c r="J11" s="98"/>
      <c r="K11" s="246"/>
    </row>
    <row r="12" spans="1:18" ht="12.75" customHeight="1">
      <c r="A12" s="95" t="s">
        <v>1638</v>
      </c>
      <c r="B12" s="96">
        <v>994497.85</v>
      </c>
      <c r="C12" s="97">
        <v>3.1132736880395733E-2</v>
      </c>
      <c r="D12" s="98">
        <v>12.55</v>
      </c>
      <c r="E12" s="246">
        <v>-1.5699999999999998</v>
      </c>
      <c r="G12" s="95"/>
      <c r="H12" s="96"/>
      <c r="I12" s="97"/>
      <c r="J12" s="98"/>
      <c r="K12" s="246"/>
    </row>
    <row r="13" spans="1:18" ht="12.75" customHeight="1">
      <c r="A13" s="95" t="s">
        <v>1639</v>
      </c>
      <c r="B13" s="96">
        <v>811038</v>
      </c>
      <c r="C13" s="97">
        <v>2.5389529654591406E-2</v>
      </c>
      <c r="D13" s="98">
        <v>200</v>
      </c>
      <c r="E13" s="246">
        <v>-4.3099999999999996</v>
      </c>
      <c r="G13" s="95"/>
      <c r="H13" s="96"/>
      <c r="I13" s="97"/>
      <c r="J13" s="98"/>
      <c r="K13" s="246"/>
    </row>
    <row r="14" spans="1:18" ht="12.75" customHeight="1">
      <c r="A14" s="95" t="s">
        <v>1640</v>
      </c>
      <c r="B14" s="96">
        <v>746650</v>
      </c>
      <c r="C14" s="97">
        <v>2.3373864500307845E-2</v>
      </c>
      <c r="D14" s="98">
        <v>705</v>
      </c>
      <c r="E14" s="246">
        <v>0</v>
      </c>
      <c r="G14" s="95"/>
      <c r="H14" s="96"/>
      <c r="I14" s="97"/>
      <c r="J14" s="98"/>
      <c r="K14" s="246"/>
    </row>
    <row r="15" spans="1:18" ht="12.75" customHeight="1">
      <c r="A15" s="95" t="s">
        <v>460</v>
      </c>
      <c r="B15" s="96">
        <v>5102564.4699999988</v>
      </c>
      <c r="C15" s="97">
        <v>0.15973568676872041</v>
      </c>
      <c r="D15" s="99"/>
      <c r="E15" s="248"/>
      <c r="G15" s="95" t="s">
        <v>464</v>
      </c>
      <c r="H15" s="96"/>
      <c r="I15" s="97"/>
      <c r="J15" s="99"/>
      <c r="K15" s="248"/>
    </row>
    <row r="16" spans="1:18" ht="15.75" customHeight="1">
      <c r="A16" s="412" t="s">
        <v>461</v>
      </c>
      <c r="B16" s="413">
        <f>SUM(B5:B15)</f>
        <v>31943797.739999998</v>
      </c>
      <c r="C16" s="981">
        <f>SUM(C5:C15)</f>
        <v>0.99999999999999989</v>
      </c>
      <c r="D16" s="414"/>
      <c r="E16" s="414"/>
      <c r="G16" s="412" t="s">
        <v>461</v>
      </c>
      <c r="H16" s="413">
        <f>SUM(H5:H15)</f>
        <v>9454</v>
      </c>
      <c r="I16" s="981">
        <f>SUM(I5:I15)</f>
        <v>1</v>
      </c>
      <c r="J16" s="414"/>
      <c r="K16" s="414"/>
    </row>
    <row r="17" spans="1:11" ht="12.75" customHeight="1">
      <c r="A17" s="37" t="s">
        <v>462</v>
      </c>
      <c r="G17" s="37" t="s">
        <v>462</v>
      </c>
      <c r="H17" s="261"/>
      <c r="I17" s="261"/>
      <c r="J17" s="261"/>
      <c r="K17" s="261"/>
    </row>
    <row r="18" spans="1:11" ht="12.75" customHeight="1"/>
    <row r="19" spans="1:11" ht="12.75" customHeight="1">
      <c r="A19" s="139" t="s">
        <v>892</v>
      </c>
      <c r="G19" s="139" t="s">
        <v>1566</v>
      </c>
    </row>
    <row r="20" spans="1:11" ht="12.75" customHeight="1">
      <c r="A20" s="531" t="s">
        <v>893</v>
      </c>
      <c r="G20" s="531" t="s">
        <v>1567</v>
      </c>
    </row>
    <row r="21" spans="1:11" ht="12.75" customHeight="1">
      <c r="A21" s="38" t="s">
        <v>1488</v>
      </c>
      <c r="G21" s="38" t="s">
        <v>1488</v>
      </c>
    </row>
    <row r="22" spans="1:11" ht="43.5">
      <c r="A22" s="410" t="s">
        <v>465</v>
      </c>
      <c r="B22" s="410" t="s">
        <v>456</v>
      </c>
      <c r="C22" s="410" t="s">
        <v>457</v>
      </c>
      <c r="D22" s="410" t="s">
        <v>466</v>
      </c>
      <c r="G22" s="410" t="s">
        <v>465</v>
      </c>
      <c r="H22" s="410" t="s">
        <v>456</v>
      </c>
      <c r="I22" s="410" t="s">
        <v>457</v>
      </c>
      <c r="J22" s="410" t="s">
        <v>466</v>
      </c>
    </row>
    <row r="23" spans="1:11" ht="15" customHeight="1">
      <c r="A23" s="101" t="s">
        <v>1641</v>
      </c>
      <c r="B23" s="96">
        <v>1479625</v>
      </c>
      <c r="C23" s="102">
        <v>0.33231196295599041</v>
      </c>
      <c r="D23" s="134">
        <v>95</v>
      </c>
      <c r="E23" s="52"/>
      <c r="F23" s="52"/>
      <c r="G23" s="101" t="s">
        <v>1654</v>
      </c>
      <c r="H23" s="96">
        <v>0</v>
      </c>
      <c r="I23" s="96" t="s">
        <v>139</v>
      </c>
      <c r="J23" s="134">
        <v>0</v>
      </c>
    </row>
    <row r="24" spans="1:11" ht="12.75" customHeight="1">
      <c r="A24" s="101" t="s">
        <v>1642</v>
      </c>
      <c r="B24" s="96">
        <v>1475847.97</v>
      </c>
      <c r="C24" s="102">
        <v>0.33146367217052536</v>
      </c>
      <c r="D24" s="134">
        <v>99.85</v>
      </c>
      <c r="E24" s="52"/>
      <c r="F24" s="52"/>
      <c r="G24" s="101" t="s">
        <v>1654</v>
      </c>
      <c r="H24" s="96">
        <v>0</v>
      </c>
      <c r="I24" s="96" t="s">
        <v>139</v>
      </c>
      <c r="J24" s="134">
        <v>0</v>
      </c>
    </row>
    <row r="25" spans="1:11" ht="12.75" customHeight="1">
      <c r="A25" s="101" t="s">
        <v>1643</v>
      </c>
      <c r="B25" s="96">
        <v>750144</v>
      </c>
      <c r="C25" s="102">
        <v>0.1684763539002507</v>
      </c>
      <c r="D25" s="134">
        <v>96</v>
      </c>
      <c r="E25" s="52"/>
      <c r="F25" s="52"/>
      <c r="G25" s="101"/>
      <c r="H25" s="96"/>
      <c r="I25" s="102"/>
      <c r="J25" s="134"/>
    </row>
    <row r="26" spans="1:11" ht="12.75" customHeight="1">
      <c r="A26" s="101" t="s">
        <v>1644</v>
      </c>
      <c r="B26" s="96">
        <v>508000</v>
      </c>
      <c r="C26" s="102">
        <v>0.11409274456814607</v>
      </c>
      <c r="D26" s="134">
        <v>101.6</v>
      </c>
      <c r="E26" s="52"/>
      <c r="G26" s="101"/>
      <c r="H26" s="96"/>
      <c r="I26" s="102"/>
      <c r="J26" s="134"/>
    </row>
    <row r="27" spans="1:11" ht="12.75" customHeight="1">
      <c r="A27" s="101" t="s">
        <v>1645</v>
      </c>
      <c r="B27" s="96">
        <v>238901.04</v>
      </c>
      <c r="C27" s="102">
        <v>5.3655266405087491E-2</v>
      </c>
      <c r="D27" s="134">
        <v>90</v>
      </c>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464</v>
      </c>
      <c r="B33" s="263">
        <v>0</v>
      </c>
      <c r="C33" s="102"/>
      <c r="D33" s="103"/>
      <c r="G33" s="95" t="s">
        <v>464</v>
      </c>
      <c r="H33" s="263">
        <v>0</v>
      </c>
      <c r="I33" s="102"/>
      <c r="J33" s="103"/>
    </row>
    <row r="34" spans="1:10" ht="15" customHeight="1">
      <c r="A34" s="419" t="s">
        <v>461</v>
      </c>
      <c r="B34" s="420">
        <f>SUM(B23:B33)</f>
        <v>4452518.01</v>
      </c>
      <c r="C34" s="421"/>
      <c r="D34" s="422"/>
      <c r="G34" s="419" t="s">
        <v>461</v>
      </c>
      <c r="H34" s="420">
        <f>SUM(H23:H33)</f>
        <v>0</v>
      </c>
      <c r="I34" s="421"/>
      <c r="J34" s="422"/>
    </row>
    <row r="35" spans="1:10" ht="15" customHeight="1">
      <c r="A35" s="100" t="s">
        <v>467</v>
      </c>
      <c r="B35" s="96"/>
      <c r="C35" s="102"/>
      <c r="D35" s="103"/>
    </row>
    <row r="36" spans="1:10" ht="12.75" customHeight="1">
      <c r="A36" s="187"/>
      <c r="B36" s="263"/>
      <c r="C36" s="102"/>
      <c r="D36" s="103"/>
    </row>
    <row r="37" spans="1:10" ht="12.75" customHeight="1">
      <c r="A37" s="95" t="s">
        <v>464</v>
      </c>
      <c r="B37" s="264">
        <v>0</v>
      </c>
      <c r="C37" s="102"/>
      <c r="D37" s="103"/>
    </row>
    <row r="38" spans="1:10" ht="15" customHeight="1">
      <c r="A38" s="104" t="s">
        <v>461</v>
      </c>
      <c r="B38" s="96"/>
      <c r="C38" s="102"/>
      <c r="D38" s="103"/>
    </row>
    <row r="39" spans="1:10" ht="26.25" customHeight="1">
      <c r="A39" s="415" t="s">
        <v>468</v>
      </c>
      <c r="B39" s="416">
        <f>B34+B38</f>
        <v>4452518.01</v>
      </c>
      <c r="C39" s="417"/>
      <c r="D39" s="418"/>
    </row>
    <row r="40" spans="1:10" ht="12.75" customHeight="1"/>
    <row r="41" spans="1:10" ht="12.75" customHeight="1">
      <c r="A41" s="139" t="s">
        <v>894</v>
      </c>
      <c r="G41" s="144"/>
      <c r="H41" s="197"/>
      <c r="I41" s="197"/>
      <c r="J41" s="197"/>
    </row>
    <row r="42" spans="1:10" ht="12.75" customHeight="1">
      <c r="A42" s="531" t="s">
        <v>895</v>
      </c>
      <c r="B42" s="44"/>
      <c r="G42" s="163"/>
      <c r="H42" s="197"/>
      <c r="I42" s="197"/>
      <c r="J42" s="197"/>
    </row>
    <row r="43" spans="1:10" ht="12.75" customHeight="1">
      <c r="A43" s="38" t="s">
        <v>1490</v>
      </c>
      <c r="G43" s="210"/>
      <c r="H43" s="197"/>
      <c r="I43" s="197"/>
      <c r="J43" s="197"/>
    </row>
    <row r="44" spans="1:10" ht="43.5">
      <c r="A44" s="410" t="s">
        <v>940</v>
      </c>
      <c r="B44" s="410" t="s">
        <v>456</v>
      </c>
      <c r="C44" s="410" t="s">
        <v>457</v>
      </c>
      <c r="D44" s="200"/>
      <c r="G44" s="200"/>
      <c r="H44" s="211"/>
      <c r="I44" s="200"/>
      <c r="J44" s="200"/>
    </row>
    <row r="45" spans="1:10" ht="12.75" customHeight="1">
      <c r="A45" s="101" t="s">
        <v>1643</v>
      </c>
      <c r="B45" s="96">
        <v>21987370</v>
      </c>
      <c r="C45" s="102">
        <v>0.30091914608110754</v>
      </c>
      <c r="D45" s="202"/>
      <c r="E45" s="52"/>
      <c r="F45" s="52"/>
      <c r="G45" s="199"/>
      <c r="H45" s="196"/>
      <c r="I45" s="201"/>
      <c r="J45" s="202"/>
    </row>
    <row r="46" spans="1:10" ht="12.75" customHeight="1">
      <c r="A46" s="101" t="s">
        <v>1644</v>
      </c>
      <c r="B46" s="96">
        <v>16560610</v>
      </c>
      <c r="C46" s="102">
        <v>0.22664850865666292</v>
      </c>
      <c r="D46" s="202"/>
      <c r="E46" s="52"/>
      <c r="F46" s="52"/>
      <c r="G46" s="207"/>
      <c r="H46" s="208"/>
      <c r="I46" s="201"/>
      <c r="J46" s="202"/>
    </row>
    <row r="47" spans="1:10" ht="12.75" customHeight="1">
      <c r="A47" s="101" t="s">
        <v>1646</v>
      </c>
      <c r="B47" s="96">
        <v>6805189.9500000002</v>
      </c>
      <c r="C47" s="102">
        <v>9.3135829736513964E-2</v>
      </c>
      <c r="D47" s="202"/>
      <c r="E47" s="52"/>
      <c r="G47" s="207"/>
      <c r="H47" s="208"/>
      <c r="I47" s="201"/>
      <c r="J47" s="202"/>
    </row>
    <row r="48" spans="1:10" ht="12.75" customHeight="1">
      <c r="A48" s="101" t="s">
        <v>1641</v>
      </c>
      <c r="B48" s="96">
        <v>5591000</v>
      </c>
      <c r="C48" s="102">
        <v>7.6518426066395043E-2</v>
      </c>
      <c r="D48" s="202"/>
      <c r="G48" s="207"/>
      <c r="H48" s="208"/>
      <c r="I48" s="201"/>
      <c r="J48" s="202"/>
    </row>
    <row r="49" spans="1:10" ht="12.75" customHeight="1">
      <c r="A49" s="101" t="s">
        <v>1647</v>
      </c>
      <c r="B49" s="96">
        <v>4641773.96</v>
      </c>
      <c r="C49" s="102">
        <v>6.3527318471682651E-2</v>
      </c>
      <c r="D49" s="202"/>
      <c r="G49" s="207"/>
      <c r="H49" s="208"/>
      <c r="I49" s="201"/>
      <c r="J49" s="202"/>
    </row>
    <row r="50" spans="1:10" ht="12.75" customHeight="1">
      <c r="A50" s="101" t="s">
        <v>1645</v>
      </c>
      <c r="B50" s="96">
        <v>3247665.28</v>
      </c>
      <c r="C50" s="102">
        <v>4.4447547060647137E-2</v>
      </c>
      <c r="D50" s="203"/>
      <c r="G50" s="207"/>
      <c r="H50" s="208"/>
      <c r="I50" s="201"/>
      <c r="J50" s="203"/>
    </row>
    <row r="51" spans="1:10" ht="12.75" customHeight="1">
      <c r="A51" s="101" t="s">
        <v>1648</v>
      </c>
      <c r="B51" s="96">
        <v>2398750</v>
      </c>
      <c r="C51" s="102">
        <v>3.282929252848598E-2</v>
      </c>
      <c r="D51" s="202"/>
      <c r="G51" s="207"/>
      <c r="H51" s="208"/>
      <c r="I51" s="201"/>
      <c r="J51" s="202"/>
    </row>
    <row r="52" spans="1:10" ht="12.75" customHeight="1">
      <c r="A52" s="101" t="s">
        <v>1642</v>
      </c>
      <c r="B52" s="96">
        <v>2228489.25</v>
      </c>
      <c r="C52" s="102">
        <v>3.0499103901964073E-2</v>
      </c>
      <c r="D52" s="202"/>
      <c r="G52" s="207"/>
      <c r="H52" s="208"/>
      <c r="I52" s="201"/>
      <c r="J52" s="202"/>
    </row>
    <row r="53" spans="1:10" ht="12.75" customHeight="1">
      <c r="A53" s="101" t="s">
        <v>1649</v>
      </c>
      <c r="B53" s="96">
        <v>2200499.61</v>
      </c>
      <c r="C53" s="102">
        <v>3.0116037688591685E-2</v>
      </c>
      <c r="D53" s="202"/>
      <c r="G53" s="207"/>
      <c r="H53" s="208"/>
      <c r="I53" s="201"/>
      <c r="J53" s="202"/>
    </row>
    <row r="54" spans="1:10" ht="12.75" customHeight="1">
      <c r="A54" s="105" t="s">
        <v>1650</v>
      </c>
      <c r="B54" s="96">
        <v>2022900</v>
      </c>
      <c r="C54" s="102">
        <v>2.7685409424022631E-2</v>
      </c>
      <c r="D54" s="202"/>
      <c r="G54" s="207"/>
      <c r="H54" s="208"/>
      <c r="I54" s="201"/>
      <c r="J54" s="202"/>
    </row>
    <row r="55" spans="1:10" ht="24">
      <c r="A55" s="106" t="s">
        <v>469</v>
      </c>
      <c r="B55" s="96">
        <v>5383119.9999999851</v>
      </c>
      <c r="C55" s="102">
        <v>7.3673380383926193E-2</v>
      </c>
      <c r="D55" s="204"/>
      <c r="G55" s="209"/>
      <c r="H55" s="208"/>
      <c r="I55" s="201"/>
      <c r="J55" s="204"/>
    </row>
    <row r="56" spans="1:10">
      <c r="A56" s="412" t="s">
        <v>461</v>
      </c>
      <c r="B56" s="416">
        <f>SUM(B45:B55)</f>
        <v>73067368.049999997</v>
      </c>
      <c r="C56" s="980">
        <f>SUM(C45:C55)</f>
        <v>1</v>
      </c>
      <c r="D56" s="206"/>
      <c r="G56" s="199"/>
      <c r="H56" s="196"/>
      <c r="I56" s="205"/>
      <c r="J56" s="206"/>
    </row>
    <row r="57" spans="1:10" ht="12.75" customHeight="1">
      <c r="G57" s="197"/>
      <c r="H57" s="197"/>
      <c r="I57" s="197"/>
      <c r="J57" s="197"/>
    </row>
    <row r="58" spans="1:10" ht="12.75" customHeight="1">
      <c r="A58" s="140" t="s">
        <v>896</v>
      </c>
      <c r="G58" s="212"/>
      <c r="H58" s="197"/>
      <c r="I58" s="197"/>
      <c r="J58" s="197"/>
    </row>
    <row r="59" spans="1:10" ht="12.75" customHeight="1">
      <c r="A59" s="542" t="s">
        <v>897</v>
      </c>
      <c r="G59" s="213"/>
      <c r="H59" s="197"/>
      <c r="I59" s="197"/>
      <c r="J59" s="197"/>
    </row>
    <row r="60" spans="1:10" ht="12.75" customHeight="1">
      <c r="A60" s="38" t="s">
        <v>1487</v>
      </c>
      <c r="G60" s="210"/>
      <c r="H60" s="197"/>
      <c r="I60" s="197"/>
      <c r="J60" s="197"/>
    </row>
    <row r="61" spans="1:10" ht="12.75" customHeight="1">
      <c r="A61" s="411"/>
      <c r="B61" s="887" t="s">
        <v>65</v>
      </c>
      <c r="C61" s="887" t="s">
        <v>66</v>
      </c>
      <c r="D61" s="887" t="s">
        <v>67</v>
      </c>
      <c r="E61" s="887" t="s">
        <v>68</v>
      </c>
      <c r="F61" s="887" t="s">
        <v>69</v>
      </c>
      <c r="G61" s="214"/>
      <c r="H61" s="194"/>
      <c r="I61" s="194"/>
      <c r="J61" s="194"/>
    </row>
    <row r="62" spans="1:10" ht="12.75" customHeight="1">
      <c r="A62" s="411"/>
      <c r="B62" s="888" t="s">
        <v>70</v>
      </c>
      <c r="C62" s="888" t="s">
        <v>71</v>
      </c>
      <c r="D62" s="888" t="s">
        <v>195</v>
      </c>
      <c r="E62" s="888" t="s">
        <v>72</v>
      </c>
      <c r="F62" s="888"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461</v>
      </c>
      <c r="B64" s="423"/>
      <c r="C64" s="423"/>
      <c r="D64" s="423"/>
      <c r="E64" s="424" t="str">
        <f>IF(SUM(E63:E63)=0,"",SUM(E63:E63))</f>
        <v/>
      </c>
      <c r="F64" s="424" t="str">
        <f>IF(SUM(F63:F63)=0,"",SUM(F63:F63))</f>
        <v/>
      </c>
      <c r="G64" s="199"/>
      <c r="H64" s="196"/>
      <c r="I64" s="196"/>
      <c r="J64" s="198"/>
    </row>
    <row r="65" spans="1:7" ht="12.75" customHeight="1"/>
    <row r="66" spans="1:7" ht="12.75" customHeight="1">
      <c r="A66" s="140" t="s">
        <v>898</v>
      </c>
    </row>
    <row r="67" spans="1:7" ht="12.75" customHeight="1">
      <c r="A67" s="542" t="s">
        <v>899</v>
      </c>
    </row>
    <row r="68" spans="1:7" ht="12.75" customHeight="1">
      <c r="A68" s="38" t="s">
        <v>1487</v>
      </c>
    </row>
    <row r="69" spans="1:7" ht="12.75" customHeight="1">
      <c r="A69" s="411"/>
      <c r="B69" s="887" t="s">
        <v>65</v>
      </c>
      <c r="C69" s="887" t="s">
        <v>66</v>
      </c>
      <c r="D69" s="887" t="s">
        <v>67</v>
      </c>
      <c r="E69" s="887" t="s">
        <v>68</v>
      </c>
      <c r="F69" s="887" t="s">
        <v>69</v>
      </c>
    </row>
    <row r="70" spans="1:7" ht="12.75" customHeight="1">
      <c r="A70" s="411"/>
      <c r="B70" s="888" t="s">
        <v>70</v>
      </c>
      <c r="C70" s="888" t="s">
        <v>71</v>
      </c>
      <c r="D70" s="888" t="s">
        <v>195</v>
      </c>
      <c r="E70" s="888" t="s">
        <v>72</v>
      </c>
      <c r="F70" s="888" t="s">
        <v>73</v>
      </c>
    </row>
    <row r="71" spans="1:7" ht="12.75" customHeight="1">
      <c r="A71" s="107" t="s">
        <v>139</v>
      </c>
      <c r="B71" s="110" t="s">
        <v>139</v>
      </c>
      <c r="C71" s="110" t="s">
        <v>139</v>
      </c>
      <c r="D71" s="110" t="s">
        <v>139</v>
      </c>
      <c r="E71" s="111" t="s">
        <v>139</v>
      </c>
      <c r="F71" s="111" t="s">
        <v>139</v>
      </c>
      <c r="G71" s="52"/>
    </row>
    <row r="72" spans="1:7" ht="15" customHeight="1">
      <c r="A72" s="412" t="s">
        <v>461</v>
      </c>
      <c r="B72" s="425"/>
      <c r="C72" s="425"/>
      <c r="D72" s="425"/>
      <c r="E72" s="424" t="str">
        <f>IF(SUM(E71)=0,"",SUM(E71))</f>
        <v/>
      </c>
      <c r="F72" s="424" t="str">
        <f>IF(SUM(F71)=0,"",SUM(F71))</f>
        <v/>
      </c>
    </row>
    <row r="73" spans="1:7" ht="12.75" customHeight="1">
      <c r="A73" s="16"/>
    </row>
    <row r="74" spans="1:7" s="261" customFormat="1" ht="12.75" customHeight="1">
      <c r="A74" s="140" t="s">
        <v>1024</v>
      </c>
    </row>
    <row r="75" spans="1:7" s="261" customFormat="1" ht="12.75" customHeight="1">
      <c r="A75" s="542" t="s">
        <v>1025</v>
      </c>
    </row>
    <row r="76" spans="1:7" ht="12.75" customHeight="1">
      <c r="A76" s="38" t="s">
        <v>1487</v>
      </c>
    </row>
    <row r="77" spans="1:7" ht="43.5">
      <c r="A77" s="410" t="s">
        <v>1023</v>
      </c>
      <c r="B77" s="410" t="s">
        <v>456</v>
      </c>
      <c r="C77" s="410" t="s">
        <v>457</v>
      </c>
      <c r="D77" s="410" t="s">
        <v>458</v>
      </c>
      <c r="E77" s="410" t="s">
        <v>459</v>
      </c>
    </row>
    <row r="78" spans="1:7" ht="12.75" customHeight="1">
      <c r="A78" s="95" t="s">
        <v>1558</v>
      </c>
      <c r="B78" s="96">
        <v>796105.84</v>
      </c>
      <c r="C78" s="97">
        <v>0.7557228235959369</v>
      </c>
      <c r="D78" s="98">
        <v>11.68</v>
      </c>
      <c r="E78" s="246">
        <v>7.06</v>
      </c>
    </row>
    <row r="79" spans="1:7" s="1077" customFormat="1" ht="12.75" customHeight="1">
      <c r="A79" s="95" t="s">
        <v>1107</v>
      </c>
      <c r="B79" s="96">
        <v>215947.16</v>
      </c>
      <c r="C79" s="97">
        <v>0.20499309175112138</v>
      </c>
      <c r="D79" s="98">
        <v>21.51</v>
      </c>
      <c r="E79" s="246">
        <v>1.1299999999999999</v>
      </c>
    </row>
    <row r="80" spans="1:7" ht="12.75" customHeight="1">
      <c r="A80" s="95" t="s">
        <v>1016</v>
      </c>
      <c r="B80" s="96">
        <v>41383.279999999999</v>
      </c>
      <c r="C80" s="97">
        <v>3.9284084652941705E-2</v>
      </c>
      <c r="D80" s="98">
        <v>19.760000000000002</v>
      </c>
      <c r="E80" s="246">
        <v>-0.8</v>
      </c>
    </row>
    <row r="81" spans="1:11" ht="12.75" customHeight="1">
      <c r="A81" s="412" t="s">
        <v>461</v>
      </c>
      <c r="B81" s="413">
        <f>SUM(B78:B80)</f>
        <v>1053436.28</v>
      </c>
      <c r="C81" s="981">
        <f>SUM(C78:C80)</f>
        <v>1</v>
      </c>
      <c r="D81" s="414"/>
      <c r="E81" s="414"/>
    </row>
    <row r="82" spans="1:11" ht="12.75" customHeight="1">
      <c r="A82" s="16" t="s">
        <v>471</v>
      </c>
      <c r="B82" s="261"/>
      <c r="C82" s="261"/>
      <c r="D82" s="261"/>
      <c r="E82" s="261"/>
    </row>
    <row r="83" spans="1:11" ht="12.75" customHeight="1">
      <c r="A83" s="261"/>
      <c r="B83" s="261"/>
      <c r="C83" s="261"/>
      <c r="D83" s="261"/>
      <c r="E83" s="261"/>
    </row>
    <row r="84" spans="1:11" ht="12.75" customHeight="1">
      <c r="A84" s="613" t="s">
        <v>81</v>
      </c>
      <c r="K84" s="34" t="s">
        <v>1052</v>
      </c>
    </row>
    <row r="85" spans="1:11" ht="12.75" customHeight="1"/>
  </sheetData>
  <sortState xmlns:xlrd2="http://schemas.microsoft.com/office/spreadsheetml/2017/richdata2" ref="N5:R9">
    <sortCondition descending="1" ref="O5"/>
  </sortState>
  <hyperlinks>
    <hyperlink ref="A84" location="'2 Sadržaj'!A1" display="Sadržaj / Contents" xr:uid="{00000000-0004-0000-1500-000000000000}"/>
  </hyperlinks>
  <pageMargins left="0.7" right="0.7" top="0.75" bottom="0.75" header="0.3" footer="0.3"/>
  <pageSetup paperSize="9" scale="48" orientation="portrait" r:id="rId1"/>
  <rowBreaks count="1" manualBreakCount="1">
    <brk id="9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3" t="s">
        <v>666</v>
      </c>
      <c r="B1" s="712"/>
      <c r="C1" s="712"/>
      <c r="D1" s="712"/>
    </row>
    <row r="2" spans="1:7">
      <c r="A2" s="714" t="s">
        <v>667</v>
      </c>
      <c r="B2" s="712"/>
      <c r="C2" s="712"/>
      <c r="D2" s="712"/>
    </row>
    <row r="3" spans="1:7">
      <c r="A3" s="41" t="s">
        <v>844</v>
      </c>
    </row>
    <row r="4" spans="1:7">
      <c r="A4" s="1212"/>
      <c r="B4" s="1212"/>
      <c r="C4" s="1212"/>
      <c r="D4" s="1212"/>
      <c r="E4" s="1212"/>
      <c r="F4" s="1212"/>
      <c r="G4" s="1212"/>
    </row>
    <row r="5" spans="1:7">
      <c r="A5" s="148" t="s">
        <v>669</v>
      </c>
    </row>
    <row r="6" spans="1:7" s="716" customFormat="1">
      <c r="A6" s="715" t="s">
        <v>670</v>
      </c>
    </row>
    <row r="8" spans="1:7" ht="63.75">
      <c r="A8" s="735" t="s">
        <v>668</v>
      </c>
      <c r="B8" s="719" t="s">
        <v>623</v>
      </c>
      <c r="C8" s="719" t="s">
        <v>624</v>
      </c>
      <c r="D8" s="719" t="s">
        <v>625</v>
      </c>
      <c r="E8" s="711"/>
    </row>
    <row r="9" spans="1:7">
      <c r="A9" s="720" t="s">
        <v>1314</v>
      </c>
      <c r="B9" s="721">
        <v>7</v>
      </c>
      <c r="C9" s="721">
        <v>13</v>
      </c>
      <c r="D9" s="721">
        <v>6</v>
      </c>
    </row>
    <row r="10" spans="1:7">
      <c r="A10" s="720" t="s">
        <v>1332</v>
      </c>
      <c r="B10" s="721">
        <v>7</v>
      </c>
      <c r="C10" s="721">
        <v>13</v>
      </c>
      <c r="D10" s="721">
        <v>6</v>
      </c>
    </row>
    <row r="11" spans="1:7">
      <c r="A11" s="720" t="s">
        <v>1390</v>
      </c>
      <c r="B11" s="721">
        <v>6</v>
      </c>
      <c r="C11" s="721">
        <v>13</v>
      </c>
      <c r="D11" s="721">
        <v>6</v>
      </c>
    </row>
    <row r="12" spans="1:7">
      <c r="A12" s="720" t="s">
        <v>1397</v>
      </c>
      <c r="B12" s="721">
        <v>6</v>
      </c>
      <c r="C12" s="721">
        <v>13</v>
      </c>
      <c r="D12" s="721">
        <v>6</v>
      </c>
    </row>
    <row r="13" spans="1:7">
      <c r="A13" s="720" t="s">
        <v>1430</v>
      </c>
      <c r="B13" s="721">
        <v>5</v>
      </c>
      <c r="C13" s="721">
        <v>12</v>
      </c>
      <c r="D13" s="721">
        <v>6</v>
      </c>
    </row>
    <row r="14" spans="1:7">
      <c r="A14" s="720" t="s">
        <v>1449</v>
      </c>
      <c r="B14" s="721">
        <v>5</v>
      </c>
      <c r="C14" s="721">
        <v>12</v>
      </c>
      <c r="D14" s="721">
        <v>6</v>
      </c>
    </row>
    <row r="15" spans="1:7">
      <c r="A15" s="720" t="s">
        <v>1501</v>
      </c>
      <c r="B15" s="721">
        <v>5</v>
      </c>
      <c r="C15" s="721">
        <v>12</v>
      </c>
      <c r="D15" s="721">
        <v>6</v>
      </c>
    </row>
    <row r="16" spans="1:7">
      <c r="A16" s="314" t="s">
        <v>1553</v>
      </c>
      <c r="B16" s="314">
        <v>5</v>
      </c>
      <c r="C16" s="314">
        <v>12</v>
      </c>
      <c r="D16" s="314">
        <v>6</v>
      </c>
    </row>
    <row r="17" spans="1:9">
      <c r="A17" s="803" t="s">
        <v>1589</v>
      </c>
      <c r="B17" s="314">
        <v>5</v>
      </c>
      <c r="C17" s="314">
        <v>12</v>
      </c>
      <c r="D17" s="314">
        <v>6</v>
      </c>
    </row>
    <row r="18" spans="1:9">
      <c r="A18" s="33" t="s">
        <v>486</v>
      </c>
    </row>
    <row r="19" spans="1:9">
      <c r="A19" s="33"/>
    </row>
    <row r="20" spans="1:9">
      <c r="A20" s="148" t="s">
        <v>671</v>
      </c>
    </row>
    <row r="21" spans="1:9" s="716" customFormat="1">
      <c r="A21" s="715" t="s">
        <v>672</v>
      </c>
    </row>
    <row r="23" spans="1:9" s="717" customFormat="1">
      <c r="D23" s="137" t="s">
        <v>1505</v>
      </c>
    </row>
    <row r="24" spans="1:9" s="717" customFormat="1" ht="63.75">
      <c r="A24" s="735" t="s">
        <v>668</v>
      </c>
      <c r="B24" s="719" t="s">
        <v>623</v>
      </c>
      <c r="C24" s="719" t="s">
        <v>624</v>
      </c>
      <c r="D24" s="719" t="s">
        <v>625</v>
      </c>
      <c r="H24" s="614"/>
    </row>
    <row r="25" spans="1:9">
      <c r="A25" s="720" t="s">
        <v>1314</v>
      </c>
      <c r="B25" s="722">
        <v>3960436.956666003</v>
      </c>
      <c r="C25" s="722">
        <v>65663601.305992424</v>
      </c>
      <c r="D25" s="722">
        <v>623857737</v>
      </c>
      <c r="H25" s="615"/>
    </row>
    <row r="26" spans="1:9">
      <c r="A26" s="720" t="s">
        <v>1332</v>
      </c>
      <c r="B26" s="722">
        <v>4000581.7307054214</v>
      </c>
      <c r="C26" s="722">
        <v>68543719.106775492</v>
      </c>
      <c r="D26" s="722">
        <v>646288216.64742184</v>
      </c>
    </row>
    <row r="27" spans="1:9">
      <c r="A27" s="720" t="s">
        <v>1390</v>
      </c>
      <c r="B27" s="722">
        <v>4387805.8889110088</v>
      </c>
      <c r="C27" s="722">
        <v>66403194.984405071</v>
      </c>
      <c r="D27" s="722">
        <v>633065761.44933295</v>
      </c>
      <c r="E27" s="1082"/>
      <c r="F27" s="1082"/>
      <c r="G27" s="1082"/>
      <c r="I27" s="1082"/>
    </row>
    <row r="28" spans="1:9">
      <c r="A28" s="720" t="s">
        <v>1397</v>
      </c>
      <c r="B28" s="722">
        <v>4408457.3707611645</v>
      </c>
      <c r="C28" s="722">
        <v>60338443.762691617</v>
      </c>
      <c r="D28" s="722">
        <v>602210908.87915587</v>
      </c>
    </row>
    <row r="29" spans="1:9">
      <c r="A29" s="720" t="s">
        <v>1430</v>
      </c>
      <c r="B29" s="722">
        <v>4117766.5405799984</v>
      </c>
      <c r="C29" s="722">
        <v>55102178.512177311</v>
      </c>
      <c r="D29" s="722">
        <v>558811708.93888116</v>
      </c>
      <c r="E29" s="940"/>
      <c r="F29" s="940"/>
      <c r="G29" s="940"/>
    </row>
    <row r="30" spans="1:9">
      <c r="A30" s="720" t="s">
        <v>1449</v>
      </c>
      <c r="B30" s="722">
        <v>4085669.1220386219</v>
      </c>
      <c r="C30" s="722">
        <v>51583037.228747755</v>
      </c>
      <c r="D30" s="722">
        <v>552721271.08633614</v>
      </c>
    </row>
    <row r="31" spans="1:9">
      <c r="A31" s="720" t="s">
        <v>1501</v>
      </c>
      <c r="B31" s="722">
        <v>3958593.9345676554</v>
      </c>
      <c r="C31" s="722">
        <v>50289952.219788969</v>
      </c>
      <c r="D31" s="722">
        <v>577498269.5600239</v>
      </c>
    </row>
    <row r="32" spans="1:9">
      <c r="A32" s="314" t="s">
        <v>1553</v>
      </c>
      <c r="B32" s="722">
        <v>4622276</v>
      </c>
      <c r="C32" s="722">
        <v>50920135</v>
      </c>
      <c r="D32" s="722">
        <v>591068571</v>
      </c>
    </row>
    <row r="33" spans="1:11">
      <c r="A33" s="803" t="s">
        <v>1589</v>
      </c>
      <c r="B33" s="722">
        <v>4990328.72</v>
      </c>
      <c r="C33" s="722">
        <v>48373007.909999996</v>
      </c>
      <c r="D33" s="722">
        <v>596464408.23999989</v>
      </c>
      <c r="E33" s="722"/>
      <c r="F33" s="722"/>
      <c r="G33" s="722"/>
      <c r="I33" s="794"/>
      <c r="J33" s="794"/>
      <c r="K33" s="794"/>
    </row>
    <row r="34" spans="1:11">
      <c r="A34" s="33" t="s">
        <v>486</v>
      </c>
      <c r="E34" s="940"/>
      <c r="F34" s="940"/>
      <c r="G34" s="940"/>
      <c r="I34" s="940"/>
      <c r="J34" s="940"/>
      <c r="K34" s="940"/>
    </row>
    <row r="35" spans="1:11">
      <c r="A35" s="555"/>
    </row>
    <row r="36" spans="1:11" s="716" customFormat="1">
      <c r="A36" s="148" t="s">
        <v>673</v>
      </c>
      <c r="B36" s="314"/>
      <c r="C36" s="314"/>
      <c r="D36" s="314"/>
      <c r="E36" s="314"/>
      <c r="F36" s="314"/>
      <c r="G36" s="314"/>
      <c r="H36" s="314"/>
      <c r="I36" s="314"/>
      <c r="J36" s="314"/>
    </row>
    <row r="37" spans="1:11">
      <c r="A37" s="715" t="s">
        <v>674</v>
      </c>
      <c r="B37" s="716"/>
      <c r="C37" s="716"/>
      <c r="D37" s="716"/>
      <c r="E37" s="716"/>
      <c r="F37" s="716"/>
      <c r="G37" s="716"/>
      <c r="H37" s="716"/>
      <c r="I37" s="716"/>
      <c r="J37" s="716"/>
    </row>
    <row r="38" spans="1:11" s="717" customFormat="1">
      <c r="A38" s="314"/>
      <c r="B38" s="314"/>
      <c r="C38" s="314"/>
      <c r="D38" s="314"/>
      <c r="E38" s="314"/>
      <c r="F38" s="314"/>
      <c r="G38" s="314"/>
      <c r="H38" s="314"/>
      <c r="I38" s="314"/>
      <c r="J38" s="314"/>
    </row>
    <row r="39" spans="1:11" s="717" customFormat="1">
      <c r="C39" s="137" t="s">
        <v>1505</v>
      </c>
    </row>
    <row r="40" spans="1:11" ht="51">
      <c r="A40" s="735" t="s">
        <v>668</v>
      </c>
      <c r="B40" s="719" t="s">
        <v>623</v>
      </c>
      <c r="C40" s="719" t="s">
        <v>624</v>
      </c>
      <c r="D40" s="717"/>
      <c r="E40" s="717"/>
      <c r="F40" s="717"/>
      <c r="G40" s="717"/>
      <c r="H40" s="717"/>
      <c r="I40" s="717"/>
      <c r="J40" s="717"/>
    </row>
    <row r="41" spans="1:11">
      <c r="A41" s="720" t="s">
        <v>1314</v>
      </c>
      <c r="B41" s="722">
        <v>388066264.09848028</v>
      </c>
      <c r="C41" s="722">
        <v>11109678135.506004</v>
      </c>
      <c r="D41" s="1082"/>
      <c r="E41" s="1082"/>
      <c r="F41" s="1082"/>
      <c r="G41" s="1082"/>
      <c r="I41" s="1082"/>
    </row>
    <row r="42" spans="1:11">
      <c r="A42" s="720" t="s">
        <v>1332</v>
      </c>
      <c r="B42" s="722">
        <v>442620905.20538855</v>
      </c>
      <c r="C42" s="722">
        <v>10944975711.955669</v>
      </c>
    </row>
    <row r="43" spans="1:11">
      <c r="A43" s="720" t="s">
        <v>1390</v>
      </c>
      <c r="B43" s="722">
        <v>581119452.9696728</v>
      </c>
      <c r="C43" s="722">
        <v>10943368654.43095</v>
      </c>
    </row>
    <row r="44" spans="1:11">
      <c r="A44" s="720" t="s">
        <v>1397</v>
      </c>
      <c r="B44" s="722">
        <v>602349878.31972933</v>
      </c>
      <c r="C44" s="722">
        <v>10927899032.193243</v>
      </c>
      <c r="D44" s="709"/>
      <c r="E44" s="709"/>
      <c r="F44" s="709"/>
      <c r="G44" s="709"/>
      <c r="H44" s="709"/>
      <c r="I44" s="709"/>
      <c r="J44" s="709"/>
    </row>
    <row r="45" spans="1:11">
      <c r="A45" s="720" t="s">
        <v>1430</v>
      </c>
      <c r="B45" s="722">
        <v>659002849.42597377</v>
      </c>
      <c r="C45" s="722">
        <v>10459325564.80191</v>
      </c>
      <c r="H45" s="615"/>
    </row>
    <row r="46" spans="1:11">
      <c r="A46" s="720" t="s">
        <v>1449</v>
      </c>
      <c r="B46" s="722">
        <v>575836870.92706883</v>
      </c>
      <c r="C46" s="722">
        <v>9797711106.6427765</v>
      </c>
    </row>
    <row r="47" spans="1:11">
      <c r="A47" s="720" t="s">
        <v>1501</v>
      </c>
      <c r="B47" s="722">
        <v>659669627.4470768</v>
      </c>
      <c r="C47" s="722">
        <v>10772312419.669519</v>
      </c>
    </row>
    <row r="48" spans="1:11">
      <c r="A48" s="314" t="s">
        <v>1553</v>
      </c>
      <c r="B48" s="722">
        <v>748991921</v>
      </c>
      <c r="C48" s="722">
        <v>12434586514</v>
      </c>
    </row>
    <row r="49" spans="1:10">
      <c r="A49" s="803" t="s">
        <v>1589</v>
      </c>
      <c r="B49" s="722">
        <v>843540092.06000006</v>
      </c>
      <c r="C49" s="722">
        <v>12545109063.289999</v>
      </c>
    </row>
    <row r="50" spans="1:10">
      <c r="A50" s="275" t="s">
        <v>824</v>
      </c>
    </row>
    <row r="51" spans="1:10">
      <c r="A51" s="764" t="s">
        <v>825</v>
      </c>
    </row>
    <row r="52" spans="1:10">
      <c r="A52" s="33" t="s">
        <v>486</v>
      </c>
    </row>
    <row r="53" spans="1:10">
      <c r="A53" s="33"/>
    </row>
    <row r="54" spans="1:10">
      <c r="A54" s="148" t="s">
        <v>865</v>
      </c>
    </row>
    <row r="55" spans="1:10" ht="15" customHeight="1">
      <c r="A55" s="715" t="s">
        <v>866</v>
      </c>
    </row>
    <row r="56" spans="1:10" ht="15" customHeight="1">
      <c r="J56" s="137" t="s">
        <v>1505</v>
      </c>
    </row>
    <row r="57" spans="1:10" ht="15">
      <c r="A57" s="712"/>
      <c r="B57" s="1213" t="s">
        <v>880</v>
      </c>
      <c r="C57" s="1213"/>
      <c r="D57" s="1213"/>
      <c r="E57" s="1213"/>
      <c r="F57" s="1213"/>
      <c r="G57" s="1213"/>
      <c r="H57" s="1213"/>
      <c r="I57" s="1213"/>
      <c r="J57" s="1213"/>
    </row>
    <row r="58" spans="1:10" ht="84">
      <c r="A58" s="735" t="s">
        <v>668</v>
      </c>
      <c r="B58" s="796" t="s">
        <v>881</v>
      </c>
      <c r="C58" s="796" t="s">
        <v>882</v>
      </c>
      <c r="D58" s="796" t="s">
        <v>883</v>
      </c>
      <c r="E58" s="796" t="s">
        <v>884</v>
      </c>
      <c r="F58" s="796" t="s">
        <v>885</v>
      </c>
      <c r="G58" s="796" t="s">
        <v>886</v>
      </c>
      <c r="H58" s="802" t="s">
        <v>887</v>
      </c>
      <c r="I58" s="802" t="s">
        <v>888</v>
      </c>
      <c r="J58" s="796" t="s">
        <v>867</v>
      </c>
    </row>
    <row r="59" spans="1:10">
      <c r="A59" s="803" t="s">
        <v>1314</v>
      </c>
      <c r="B59" s="1081">
        <v>235320295.33279106</v>
      </c>
      <c r="C59" s="1081">
        <v>7006355.3737182291</v>
      </c>
      <c r="D59" s="1081">
        <v>0</v>
      </c>
      <c r="E59" s="1081">
        <v>0</v>
      </c>
      <c r="F59" s="1081">
        <v>0</v>
      </c>
      <c r="G59" s="1081">
        <v>16240128.718318934</v>
      </c>
      <c r="H59" s="1081">
        <v>0</v>
      </c>
      <c r="I59" s="1081">
        <v>3199980.3145530559</v>
      </c>
      <c r="J59" s="1081">
        <v>261766759.73938128</v>
      </c>
    </row>
    <row r="60" spans="1:10">
      <c r="A60" s="803" t="s">
        <v>1332</v>
      </c>
      <c r="B60" s="1081">
        <v>256391169.86185077</v>
      </c>
      <c r="C60" s="1081">
        <v>3691898.7907890375</v>
      </c>
      <c r="D60" s="1081">
        <v>0</v>
      </c>
      <c r="E60" s="1081">
        <v>0</v>
      </c>
      <c r="F60" s="1081">
        <v>0</v>
      </c>
      <c r="G60" s="1081">
        <v>5402938.6772844912</v>
      </c>
      <c r="H60" s="1081">
        <v>0</v>
      </c>
      <c r="I60" s="1081">
        <v>284870.38954144268</v>
      </c>
      <c r="J60" s="1081">
        <v>265770877.71946573</v>
      </c>
    </row>
    <row r="61" spans="1:10">
      <c r="A61" s="803" t="s">
        <v>1390</v>
      </c>
      <c r="B61" s="1081">
        <v>232220164.178114</v>
      </c>
      <c r="C61" s="1081">
        <v>5508367.1112880744</v>
      </c>
      <c r="D61" s="1081">
        <v>0</v>
      </c>
      <c r="E61" s="1081">
        <v>0</v>
      </c>
      <c r="F61" s="1081">
        <v>0</v>
      </c>
      <c r="G61" s="1081">
        <v>25228932.775897536</v>
      </c>
      <c r="H61" s="1081">
        <v>0</v>
      </c>
      <c r="I61" s="1081">
        <v>3902455.5046784789</v>
      </c>
      <c r="J61" s="1081">
        <v>266859919.56997809</v>
      </c>
    </row>
    <row r="62" spans="1:10">
      <c r="A62" s="803" t="s">
        <v>1397</v>
      </c>
      <c r="B62" s="1081">
        <v>250811442.98564461</v>
      </c>
      <c r="C62" s="1081">
        <v>8520307.3952886723</v>
      </c>
      <c r="D62" s="1081">
        <v>0</v>
      </c>
      <c r="E62" s="1081">
        <v>0</v>
      </c>
      <c r="F62" s="1081">
        <v>0</v>
      </c>
      <c r="G62" s="1081">
        <v>19573234.120445944</v>
      </c>
      <c r="H62" s="1081">
        <v>0</v>
      </c>
      <c r="I62" s="1081">
        <v>8085611.7486230005</v>
      </c>
      <c r="J62" s="1081">
        <v>286990596.25000226</v>
      </c>
    </row>
    <row r="63" spans="1:10">
      <c r="A63" s="803" t="s">
        <v>1430</v>
      </c>
      <c r="B63" s="1081">
        <v>143497241.62187272</v>
      </c>
      <c r="C63" s="1081">
        <v>1445306.1251576082</v>
      </c>
      <c r="D63" s="1081">
        <v>181830247.5280377</v>
      </c>
      <c r="E63" s="1081">
        <v>0</v>
      </c>
      <c r="F63" s="1081">
        <v>0</v>
      </c>
      <c r="G63" s="1081">
        <v>25294880.094233193</v>
      </c>
      <c r="H63" s="1081">
        <v>0</v>
      </c>
      <c r="I63" s="1081">
        <v>8127766.6733028069</v>
      </c>
      <c r="J63" s="1081">
        <v>360195442.04260409</v>
      </c>
    </row>
    <row r="64" spans="1:10">
      <c r="A64" s="803" t="s">
        <v>1449</v>
      </c>
      <c r="B64" s="1081">
        <v>173256581.45862365</v>
      </c>
      <c r="C64" s="1081">
        <v>1979222.9079567322</v>
      </c>
      <c r="D64" s="1081">
        <v>0</v>
      </c>
      <c r="E64" s="1081">
        <v>0</v>
      </c>
      <c r="F64" s="1081">
        <v>0</v>
      </c>
      <c r="G64" s="1081">
        <v>8319975.4462804431</v>
      </c>
      <c r="H64" s="1081">
        <v>0</v>
      </c>
      <c r="I64" s="1081">
        <v>3787286.216736346</v>
      </c>
      <c r="J64" s="1081">
        <v>187343066.02959716</v>
      </c>
    </row>
    <row r="65" spans="1:10">
      <c r="A65" s="803" t="s">
        <v>1501</v>
      </c>
      <c r="B65" s="1081">
        <v>148711049.57196894</v>
      </c>
      <c r="C65" s="1081">
        <v>26924559.161191851</v>
      </c>
      <c r="D65" s="1081">
        <v>0</v>
      </c>
      <c r="E65" s="1081">
        <v>0</v>
      </c>
      <c r="F65" s="1081">
        <v>0</v>
      </c>
      <c r="G65" s="1081">
        <v>18415374.875572365</v>
      </c>
      <c r="H65" s="1081">
        <v>0</v>
      </c>
      <c r="I65" s="1081">
        <v>2139229.1459287279</v>
      </c>
      <c r="J65" s="1081">
        <v>196190212.75466189</v>
      </c>
    </row>
    <row r="66" spans="1:10">
      <c r="A66" s="803" t="s">
        <v>1553</v>
      </c>
      <c r="B66" s="1081">
        <v>248972818</v>
      </c>
      <c r="C66" s="1081">
        <v>33219541</v>
      </c>
      <c r="D66" s="1081">
        <v>0</v>
      </c>
      <c r="E66" s="1081">
        <v>0</v>
      </c>
      <c r="F66" s="1081">
        <v>0</v>
      </c>
      <c r="G66" s="1081">
        <v>9737234</v>
      </c>
      <c r="H66" s="1081">
        <v>0</v>
      </c>
      <c r="I66" s="1081">
        <v>12861896</v>
      </c>
      <c r="J66" s="1081">
        <v>304791489</v>
      </c>
    </row>
    <row r="67" spans="1:10">
      <c r="A67" s="803" t="s">
        <v>1589</v>
      </c>
      <c r="B67" s="1081">
        <v>192578298.73612595</v>
      </c>
      <c r="C67" s="1081">
        <v>19248480.18</v>
      </c>
      <c r="D67" s="1081">
        <v>0</v>
      </c>
      <c r="E67" s="1081">
        <v>0</v>
      </c>
      <c r="F67" s="1081">
        <v>0</v>
      </c>
      <c r="G67" s="1081">
        <v>20068584.364</v>
      </c>
      <c r="H67" s="1081">
        <v>13157</v>
      </c>
      <c r="I67" s="1081">
        <v>8798086.5</v>
      </c>
      <c r="J67" s="1081">
        <v>240706606.78012595</v>
      </c>
    </row>
    <row r="68" spans="1:10">
      <c r="A68" s="33" t="s">
        <v>486</v>
      </c>
    </row>
    <row r="70" spans="1:10">
      <c r="A70" s="613" t="s">
        <v>81</v>
      </c>
    </row>
    <row r="75" spans="1:10">
      <c r="J75" s="34" t="s">
        <v>1053</v>
      </c>
    </row>
    <row r="106" spans="2:2">
      <c r="B106" s="718"/>
    </row>
    <row r="107" spans="2:2">
      <c r="B107" s="72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0"/>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675</v>
      </c>
      <c r="B1" s="537"/>
      <c r="C1" s="537"/>
      <c r="D1" s="537"/>
      <c r="E1" s="538"/>
      <c r="F1" s="538"/>
      <c r="G1" s="538"/>
      <c r="H1" s="538"/>
      <c r="I1" s="538"/>
      <c r="J1" s="538"/>
      <c r="K1" s="538"/>
      <c r="L1" s="538"/>
    </row>
    <row r="2" spans="1:19" ht="15" customHeight="1">
      <c r="A2" s="601" t="s">
        <v>676</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677</v>
      </c>
    </row>
    <row r="5" spans="1:19" ht="12.75" customHeight="1">
      <c r="A5" s="531" t="s">
        <v>678</v>
      </c>
      <c r="H5" s="261"/>
      <c r="I5" s="261"/>
    </row>
    <row r="6" spans="1:19" ht="12.75" customHeight="1">
      <c r="F6" s="137"/>
      <c r="G6" s="137"/>
      <c r="H6" s="1215" t="str">
        <f>Naslovnica!A20</f>
        <v>Rujan 2023.</v>
      </c>
      <c r="I6" s="1215"/>
    </row>
    <row r="7" spans="1:19" ht="12.75" customHeight="1">
      <c r="F7" s="281"/>
      <c r="G7" s="281"/>
      <c r="H7" s="1216" t="str">
        <f>Naslovnica!A24</f>
        <v>September 2023</v>
      </c>
      <c r="I7" s="1216"/>
    </row>
    <row r="8" spans="1:19" ht="15" customHeight="1">
      <c r="A8" s="559"/>
      <c r="B8" s="560"/>
      <c r="C8" s="560"/>
      <c r="D8" s="560"/>
      <c r="E8" s="560"/>
      <c r="F8" s="560"/>
      <c r="G8" s="560"/>
      <c r="H8" s="739"/>
      <c r="I8" s="739"/>
      <c r="J8" s="561"/>
      <c r="K8" s="1214" t="s">
        <v>1103</v>
      </c>
      <c r="L8" s="1214"/>
    </row>
    <row r="9" spans="1:19" ht="33.75">
      <c r="A9" s="562" t="s">
        <v>74</v>
      </c>
      <c r="B9" s="563" t="s">
        <v>162</v>
      </c>
      <c r="C9" s="563" t="s">
        <v>163</v>
      </c>
      <c r="D9" s="564" t="s">
        <v>75</v>
      </c>
      <c r="E9" s="563" t="s">
        <v>104</v>
      </c>
      <c r="F9" s="563" t="s">
        <v>141</v>
      </c>
      <c r="G9" s="563" t="s">
        <v>632</v>
      </c>
      <c r="H9" s="563" t="s">
        <v>1491</v>
      </c>
      <c r="I9" s="563" t="s">
        <v>1493</v>
      </c>
      <c r="J9" s="563" t="s">
        <v>628</v>
      </c>
      <c r="K9" s="563" t="s">
        <v>630</v>
      </c>
      <c r="L9" s="563" t="s">
        <v>59</v>
      </c>
    </row>
    <row r="10" spans="1:19" ht="31.5">
      <c r="A10" s="565" t="s">
        <v>196</v>
      </c>
      <c r="B10" s="566" t="s">
        <v>165</v>
      </c>
      <c r="C10" s="566" t="s">
        <v>164</v>
      </c>
      <c r="D10" s="567" t="s">
        <v>76</v>
      </c>
      <c r="E10" s="566" t="s">
        <v>452</v>
      </c>
      <c r="F10" s="566" t="s">
        <v>142</v>
      </c>
      <c r="G10" s="568" t="s">
        <v>633</v>
      </c>
      <c r="H10" s="568" t="s">
        <v>1492</v>
      </c>
      <c r="I10" s="568" t="s">
        <v>1494</v>
      </c>
      <c r="J10" s="568" t="s">
        <v>770</v>
      </c>
      <c r="K10" s="568" t="s">
        <v>240</v>
      </c>
      <c r="L10" s="568" t="s">
        <v>241</v>
      </c>
    </row>
    <row r="11" spans="1:19" ht="12.75" customHeight="1">
      <c r="A11" s="133" t="s">
        <v>1140</v>
      </c>
      <c r="B11" s="189">
        <v>28508707379</v>
      </c>
      <c r="C11" s="426" t="s">
        <v>1141</v>
      </c>
      <c r="D11" s="426" t="s">
        <v>1142</v>
      </c>
      <c r="E11" s="427" t="s">
        <v>1143</v>
      </c>
      <c r="F11" s="427" t="s">
        <v>1139</v>
      </c>
      <c r="G11" s="427" t="s">
        <v>1144</v>
      </c>
      <c r="H11" s="428">
        <v>4234879.66</v>
      </c>
      <c r="I11" s="429">
        <v>245.43257201617911</v>
      </c>
      <c r="J11" s="430">
        <v>-5.0991451912740238E-2</v>
      </c>
      <c r="K11" s="430">
        <v>6.3088188038151749E-4</v>
      </c>
      <c r="L11" s="430">
        <v>0.23171862857968106</v>
      </c>
      <c r="M11" s="288"/>
      <c r="N11" s="288"/>
      <c r="O11" s="288"/>
      <c r="P11" s="164"/>
      <c r="Q11" s="193"/>
      <c r="R11" s="76"/>
      <c r="S11" s="76"/>
    </row>
    <row r="12" spans="1:19" ht="12.75" customHeight="1">
      <c r="A12" s="133" t="s">
        <v>1145</v>
      </c>
      <c r="B12" s="189">
        <v>26655747081</v>
      </c>
      <c r="C12" s="426" t="s">
        <v>1146</v>
      </c>
      <c r="D12" s="426" t="s">
        <v>1142</v>
      </c>
      <c r="E12" s="427" t="s">
        <v>1147</v>
      </c>
      <c r="F12" s="427" t="s">
        <v>1139</v>
      </c>
      <c r="G12" s="427" t="s">
        <v>1144</v>
      </c>
      <c r="H12" s="428">
        <v>14442598.439999999</v>
      </c>
      <c r="I12" s="429">
        <v>26.647853685114022</v>
      </c>
      <c r="J12" s="430">
        <v>-9.9392177431064654E-3</v>
      </c>
      <c r="K12" s="430">
        <v>-6.813735658369513E-3</v>
      </c>
      <c r="L12" s="430">
        <v>0.12848757669648192</v>
      </c>
      <c r="M12" s="288"/>
      <c r="N12" s="288"/>
      <c r="O12" s="288"/>
      <c r="P12" s="164"/>
      <c r="Q12" s="193"/>
      <c r="R12" s="76"/>
      <c r="S12" s="76"/>
    </row>
    <row r="13" spans="1:19" ht="12.75" customHeight="1">
      <c r="A13" s="133" t="s">
        <v>1148</v>
      </c>
      <c r="B13" s="189">
        <v>12916294683</v>
      </c>
      <c r="C13" s="426" t="s">
        <v>1149</v>
      </c>
      <c r="D13" s="426" t="s">
        <v>1142</v>
      </c>
      <c r="E13" s="113" t="s">
        <v>1150</v>
      </c>
      <c r="F13" s="113" t="s">
        <v>1139</v>
      </c>
      <c r="G13" s="113" t="s">
        <v>1144</v>
      </c>
      <c r="H13" s="428">
        <v>18949011.82</v>
      </c>
      <c r="I13" s="429">
        <v>15.985666324270452</v>
      </c>
      <c r="J13" s="430">
        <v>9.6302365819500579E-4</v>
      </c>
      <c r="K13" s="430">
        <v>9.7070026138212917E-4</v>
      </c>
      <c r="L13" s="430">
        <v>8.556630338197424E-3</v>
      </c>
      <c r="M13" s="288"/>
      <c r="N13" s="288"/>
      <c r="O13" s="288"/>
      <c r="P13" s="164"/>
      <c r="Q13" s="193"/>
      <c r="R13" s="76"/>
      <c r="S13" s="76"/>
    </row>
    <row r="14" spans="1:19" s="261" customFormat="1" ht="12.75" customHeight="1">
      <c r="A14" s="133" t="s">
        <v>1151</v>
      </c>
      <c r="B14" s="189">
        <v>37695515978</v>
      </c>
      <c r="C14" s="426" t="s">
        <v>1152</v>
      </c>
      <c r="D14" s="426" t="s">
        <v>77</v>
      </c>
      <c r="E14" s="113" t="s">
        <v>1143</v>
      </c>
      <c r="F14" s="113" t="s">
        <v>1139</v>
      </c>
      <c r="G14" s="113" t="s">
        <v>1144</v>
      </c>
      <c r="H14" s="428">
        <v>901834.4</v>
      </c>
      <c r="I14" s="429">
        <v>12.005953730103075</v>
      </c>
      <c r="J14" s="430">
        <v>-1.1502025335142108E-2</v>
      </c>
      <c r="K14" s="430">
        <v>-1.1516626010964259E-2</v>
      </c>
      <c r="L14" s="430">
        <v>0.16659482651948498</v>
      </c>
      <c r="M14" s="288"/>
      <c r="N14" s="288"/>
      <c r="O14" s="288"/>
      <c r="P14" s="164"/>
      <c r="Q14" s="193"/>
      <c r="R14" s="76"/>
      <c r="S14" s="76"/>
    </row>
    <row r="15" spans="1:19" s="261" customFormat="1" ht="12.75" customHeight="1">
      <c r="A15" s="133" t="s">
        <v>1153</v>
      </c>
      <c r="B15" s="189">
        <v>56499633647</v>
      </c>
      <c r="C15" s="426" t="s">
        <v>1154</v>
      </c>
      <c r="D15" s="426" t="s">
        <v>103</v>
      </c>
      <c r="E15" s="113" t="s">
        <v>1150</v>
      </c>
      <c r="F15" s="113" t="s">
        <v>1139</v>
      </c>
      <c r="G15" s="113" t="s">
        <v>1144</v>
      </c>
      <c r="H15" s="428">
        <v>83422754.659999996</v>
      </c>
      <c r="I15" s="429">
        <v>106.02287768898896</v>
      </c>
      <c r="J15" s="430">
        <v>-2.409712552190324E-2</v>
      </c>
      <c r="K15" s="430">
        <v>-1.2452099561048313E-2</v>
      </c>
      <c r="L15" s="430">
        <v>4.3123268549827287E-3</v>
      </c>
      <c r="M15" s="288"/>
      <c r="N15" s="288"/>
      <c r="O15" s="288"/>
      <c r="P15" s="164"/>
      <c r="Q15" s="193"/>
      <c r="R15" s="76"/>
      <c r="S15" s="76"/>
    </row>
    <row r="16" spans="1:19" s="261" customFormat="1" ht="12.75" customHeight="1">
      <c r="A16" s="133" t="s">
        <v>1155</v>
      </c>
      <c r="B16" s="189">
        <v>29300390100</v>
      </c>
      <c r="C16" s="426" t="s">
        <v>1156</v>
      </c>
      <c r="D16" s="426" t="s">
        <v>103</v>
      </c>
      <c r="E16" s="113" t="s">
        <v>1143</v>
      </c>
      <c r="F16" s="113" t="s">
        <v>1139</v>
      </c>
      <c r="G16" s="113" t="s">
        <v>1144</v>
      </c>
      <c r="H16" s="428">
        <v>17802216.879999999</v>
      </c>
      <c r="I16" s="429">
        <v>102.57229413575796</v>
      </c>
      <c r="J16" s="430">
        <v>4.6600874290809724E-3</v>
      </c>
      <c r="K16" s="430">
        <v>-2.0707250651245124E-3</v>
      </c>
      <c r="L16" s="430">
        <v>0.16585421193601579</v>
      </c>
      <c r="M16" s="288"/>
      <c r="N16" s="288"/>
      <c r="O16" s="288"/>
      <c r="P16" s="164"/>
      <c r="Q16" s="193"/>
      <c r="R16" s="76"/>
      <c r="S16" s="76"/>
    </row>
    <row r="17" spans="1:19" s="261" customFormat="1" ht="12.75" customHeight="1">
      <c r="A17" s="133" t="s">
        <v>1157</v>
      </c>
      <c r="B17" s="189" t="s">
        <v>1158</v>
      </c>
      <c r="C17" s="426" t="s">
        <v>1159</v>
      </c>
      <c r="D17" s="426" t="s">
        <v>103</v>
      </c>
      <c r="E17" s="113" t="s">
        <v>1160</v>
      </c>
      <c r="F17" s="113" t="s">
        <v>1139</v>
      </c>
      <c r="G17" s="113" t="s">
        <v>1144</v>
      </c>
      <c r="H17" s="428">
        <v>20095788.690000001</v>
      </c>
      <c r="I17" s="429">
        <v>89.140350936095373</v>
      </c>
      <c r="J17" s="430">
        <v>-2.8084785592182637E-2</v>
      </c>
      <c r="K17" s="430">
        <v>-1.5846491213116876E-2</v>
      </c>
      <c r="L17" s="430">
        <v>2.0999448978362478E-2</v>
      </c>
      <c r="M17" s="288"/>
      <c r="N17" s="288"/>
      <c r="O17" s="288"/>
      <c r="P17" s="164"/>
      <c r="Q17" s="193"/>
      <c r="R17" s="76"/>
      <c r="S17" s="76"/>
    </row>
    <row r="18" spans="1:19" s="261" customFormat="1" ht="12.75" customHeight="1">
      <c r="A18" s="133" t="s">
        <v>1161</v>
      </c>
      <c r="B18" s="189">
        <v>15448763136</v>
      </c>
      <c r="C18" s="426" t="s">
        <v>1162</v>
      </c>
      <c r="D18" s="426" t="s">
        <v>103</v>
      </c>
      <c r="E18" s="113" t="s">
        <v>1150</v>
      </c>
      <c r="F18" s="113" t="s">
        <v>1139</v>
      </c>
      <c r="G18" s="113" t="s">
        <v>1144</v>
      </c>
      <c r="H18" s="428">
        <v>45720185.159999996</v>
      </c>
      <c r="I18" s="429">
        <v>111.84925510075099</v>
      </c>
      <c r="J18" s="430">
        <v>8.03182460523999E-3</v>
      </c>
      <c r="K18" s="430">
        <v>2.6262476199034879E-4</v>
      </c>
      <c r="L18" s="430">
        <v>1.2709365509184334E-2</v>
      </c>
      <c r="M18" s="288"/>
      <c r="N18" s="288"/>
      <c r="O18" s="288"/>
      <c r="P18" s="164"/>
      <c r="Q18" s="193"/>
      <c r="R18" s="76"/>
      <c r="S18" s="76"/>
    </row>
    <row r="19" spans="1:19" s="261" customFormat="1" ht="12.75" customHeight="1">
      <c r="A19" s="133" t="s">
        <v>1383</v>
      </c>
      <c r="B19" s="189" t="s">
        <v>1384</v>
      </c>
      <c r="C19" s="426" t="s">
        <v>1385</v>
      </c>
      <c r="D19" s="426" t="s">
        <v>103</v>
      </c>
      <c r="E19" s="113" t="s">
        <v>1164</v>
      </c>
      <c r="F19" s="113" t="s">
        <v>1139</v>
      </c>
      <c r="G19" s="113" t="s">
        <v>1144</v>
      </c>
      <c r="H19" s="428">
        <v>1777404.38</v>
      </c>
      <c r="I19" s="429">
        <v>88.382726835507029</v>
      </c>
      <c r="J19" s="430">
        <v>-8.2362445093604131E-2</v>
      </c>
      <c r="K19" s="430">
        <v>-5.2238462331372526E-2</v>
      </c>
      <c r="L19" s="430">
        <v>5.9394610869377029E-2</v>
      </c>
      <c r="M19" s="288"/>
      <c r="N19" s="288"/>
      <c r="O19" s="288"/>
      <c r="P19" s="164"/>
      <c r="Q19" s="193"/>
      <c r="R19" s="76"/>
      <c r="S19" s="76"/>
    </row>
    <row r="20" spans="1:19" s="261" customFormat="1" ht="12.75" customHeight="1">
      <c r="A20" s="133" t="s">
        <v>1163</v>
      </c>
      <c r="B20" s="189" t="s">
        <v>1307</v>
      </c>
      <c r="C20" s="426" t="s">
        <v>1308</v>
      </c>
      <c r="D20" s="426" t="s">
        <v>103</v>
      </c>
      <c r="E20" s="113" t="s">
        <v>1164</v>
      </c>
      <c r="F20" s="113" t="s">
        <v>1139</v>
      </c>
      <c r="G20" s="113" t="s">
        <v>1144</v>
      </c>
      <c r="H20" s="428">
        <v>6202595.3099999996</v>
      </c>
      <c r="I20" s="429">
        <v>82.712579925628063</v>
      </c>
      <c r="J20" s="430">
        <v>-8.7782931376543361E-2</v>
      </c>
      <c r="K20" s="430">
        <v>-7.0128091855796271E-2</v>
      </c>
      <c r="L20" s="430">
        <v>-6.0500934935325379E-2</v>
      </c>
      <c r="M20" s="288"/>
      <c r="N20" s="288"/>
      <c r="O20" s="288"/>
      <c r="P20" s="164"/>
      <c r="Q20" s="193"/>
      <c r="R20" s="76"/>
      <c r="S20" s="76"/>
    </row>
    <row r="21" spans="1:19" s="261" customFormat="1" ht="12.75" customHeight="1">
      <c r="A21" s="133" t="s">
        <v>1386</v>
      </c>
      <c r="B21" s="189" t="s">
        <v>1387</v>
      </c>
      <c r="C21" s="426" t="s">
        <v>1388</v>
      </c>
      <c r="D21" s="426" t="s">
        <v>103</v>
      </c>
      <c r="E21" s="113" t="s">
        <v>1164</v>
      </c>
      <c r="F21" s="113" t="s">
        <v>1139</v>
      </c>
      <c r="G21" s="113" t="s">
        <v>1144</v>
      </c>
      <c r="H21" s="428">
        <v>3263451.88</v>
      </c>
      <c r="I21" s="429">
        <v>90.183052631000379</v>
      </c>
      <c r="J21" s="430">
        <v>-3.5348668410960848E-2</v>
      </c>
      <c r="K21" s="430">
        <v>-3.8862014842295345E-2</v>
      </c>
      <c r="L21" s="430">
        <v>-2.3834631901989534E-2</v>
      </c>
      <c r="M21" s="288"/>
      <c r="N21" s="288"/>
      <c r="O21" s="288"/>
      <c r="P21" s="164"/>
      <c r="Q21" s="193"/>
      <c r="R21" s="76"/>
      <c r="S21" s="76"/>
    </row>
    <row r="22" spans="1:19" s="261" customFormat="1" ht="12.75" customHeight="1">
      <c r="A22" s="133" t="s">
        <v>1570</v>
      </c>
      <c r="B22" s="189" t="s">
        <v>1571</v>
      </c>
      <c r="C22" s="426" t="s">
        <v>1630</v>
      </c>
      <c r="D22" s="426" t="s">
        <v>103</v>
      </c>
      <c r="E22" s="113" t="s">
        <v>1160</v>
      </c>
      <c r="F22" s="113" t="s">
        <v>1139</v>
      </c>
      <c r="G22" s="113" t="s">
        <v>1144</v>
      </c>
      <c r="H22" s="428">
        <v>9647474.0500000007</v>
      </c>
      <c r="I22" s="429">
        <v>100.26417558603563</v>
      </c>
      <c r="J22" s="430">
        <v>-2.8057900781415235E-3</v>
      </c>
      <c r="K22" s="430">
        <v>-2.6296083613254195E-3</v>
      </c>
      <c r="L22" s="430" t="s">
        <v>1139</v>
      </c>
      <c r="M22" s="288"/>
      <c r="N22" s="288"/>
      <c r="O22" s="288"/>
      <c r="P22" s="164"/>
      <c r="Q22" s="193"/>
      <c r="R22" s="76"/>
      <c r="S22" s="76"/>
    </row>
    <row r="23" spans="1:19" s="1077" customFormat="1" ht="12.75" customHeight="1">
      <c r="A23" s="133" t="s">
        <v>1531</v>
      </c>
      <c r="B23" s="189" t="s">
        <v>1534</v>
      </c>
      <c r="C23" s="426" t="s">
        <v>1535</v>
      </c>
      <c r="D23" s="426" t="s">
        <v>103</v>
      </c>
      <c r="E23" s="113" t="s">
        <v>1160</v>
      </c>
      <c r="F23" s="113" t="s">
        <v>1139</v>
      </c>
      <c r="G23" s="113" t="s">
        <v>1144</v>
      </c>
      <c r="H23" s="428">
        <v>14603224.57</v>
      </c>
      <c r="I23" s="429">
        <v>99.661359076265668</v>
      </c>
      <c r="J23" s="430">
        <v>-6.7741511356432804E-3</v>
      </c>
      <c r="K23" s="430">
        <v>-3.9950144201776894E-3</v>
      </c>
      <c r="L23" s="430" t="s">
        <v>1139</v>
      </c>
      <c r="M23" s="288"/>
      <c r="N23" s="288"/>
      <c r="O23" s="288"/>
      <c r="P23" s="164"/>
      <c r="Q23" s="193"/>
      <c r="R23" s="76"/>
      <c r="S23" s="76"/>
    </row>
    <row r="24" spans="1:19" s="1077" customFormat="1" ht="12.75" customHeight="1">
      <c r="A24" s="133" t="s">
        <v>1536</v>
      </c>
      <c r="B24" s="189" t="s">
        <v>1537</v>
      </c>
      <c r="C24" s="426" t="s">
        <v>1538</v>
      </c>
      <c r="D24" s="426" t="s">
        <v>103</v>
      </c>
      <c r="E24" s="113" t="s">
        <v>1160</v>
      </c>
      <c r="F24" s="113" t="s">
        <v>1139</v>
      </c>
      <c r="G24" s="113" t="s">
        <v>1144</v>
      </c>
      <c r="H24" s="428">
        <v>2709548.85</v>
      </c>
      <c r="I24" s="429">
        <v>100.28208941248228</v>
      </c>
      <c r="J24" s="430">
        <v>-4.4992625675118747E-3</v>
      </c>
      <c r="K24" s="430">
        <v>-4.1308215484050503E-3</v>
      </c>
      <c r="L24" s="430" t="s">
        <v>1139</v>
      </c>
      <c r="M24" s="288"/>
      <c r="N24" s="288"/>
      <c r="O24" s="288"/>
      <c r="P24" s="164"/>
      <c r="Q24" s="193"/>
      <c r="R24" s="76"/>
      <c r="S24" s="76"/>
    </row>
    <row r="25" spans="1:19" s="1077" customFormat="1" ht="12.75" customHeight="1">
      <c r="A25" s="133" t="s">
        <v>1165</v>
      </c>
      <c r="B25" s="189" t="s">
        <v>1309</v>
      </c>
      <c r="C25" s="426" t="s">
        <v>1310</v>
      </c>
      <c r="D25" s="426" t="s">
        <v>103</v>
      </c>
      <c r="E25" s="113" t="s">
        <v>1164</v>
      </c>
      <c r="F25" s="113" t="s">
        <v>1139</v>
      </c>
      <c r="G25" s="113" t="s">
        <v>1144</v>
      </c>
      <c r="H25" s="428">
        <v>9838195.3000000007</v>
      </c>
      <c r="I25" s="429">
        <v>118.52908127735341</v>
      </c>
      <c r="J25" s="430">
        <v>-2.1303902962753862E-2</v>
      </c>
      <c r="K25" s="430">
        <v>-8.9521825437371971E-3</v>
      </c>
      <c r="L25" s="430">
        <v>0.14114059018439828</v>
      </c>
      <c r="M25" s="288"/>
      <c r="N25" s="288"/>
      <c r="O25" s="288"/>
      <c r="P25" s="164"/>
      <c r="Q25" s="193"/>
      <c r="R25" s="76"/>
      <c r="S25" s="76"/>
    </row>
    <row r="26" spans="1:19" s="1077" customFormat="1" ht="12.75" customHeight="1">
      <c r="A26" s="133" t="s">
        <v>1435</v>
      </c>
      <c r="B26" s="189" t="s">
        <v>1478</v>
      </c>
      <c r="C26" s="426" t="s">
        <v>1479</v>
      </c>
      <c r="D26" s="426" t="s">
        <v>1371</v>
      </c>
      <c r="E26" s="113" t="s">
        <v>1160</v>
      </c>
      <c r="F26" s="113" t="s">
        <v>1139</v>
      </c>
      <c r="G26" s="113" t="s">
        <v>1144</v>
      </c>
      <c r="H26" s="428">
        <v>12483884.720000001</v>
      </c>
      <c r="I26" s="429">
        <v>94.061611548361412</v>
      </c>
      <c r="J26" s="430">
        <v>-2.054690783748514E-2</v>
      </c>
      <c r="K26" s="430">
        <v>-1.9770804415660037E-2</v>
      </c>
      <c r="L26" s="430">
        <v>6.273591401528833E-3</v>
      </c>
      <c r="M26" s="288"/>
      <c r="N26" s="288"/>
      <c r="O26" s="288"/>
      <c r="P26" s="164"/>
      <c r="Q26" s="193"/>
      <c r="R26" s="76"/>
      <c r="S26" s="76"/>
    </row>
    <row r="27" spans="1:19" s="1077" customFormat="1" ht="12.75" customHeight="1">
      <c r="A27" s="133" t="s">
        <v>1406</v>
      </c>
      <c r="B27" s="189" t="s">
        <v>1407</v>
      </c>
      <c r="C27" s="426" t="s">
        <v>1408</v>
      </c>
      <c r="D27" s="426" t="s">
        <v>1371</v>
      </c>
      <c r="E27" s="113" t="s">
        <v>1160</v>
      </c>
      <c r="F27" s="113" t="s">
        <v>1139</v>
      </c>
      <c r="G27" s="113" t="s">
        <v>1144</v>
      </c>
      <c r="H27" s="428">
        <v>8553562.3699999992</v>
      </c>
      <c r="I27" s="429">
        <v>95.683952817594104</v>
      </c>
      <c r="J27" s="430">
        <v>-2.3330760666659289E-2</v>
      </c>
      <c r="K27" s="430">
        <v>-2.0996132648008148E-2</v>
      </c>
      <c r="L27" s="430">
        <v>-1.5187901090695233E-3</v>
      </c>
      <c r="M27" s="288"/>
      <c r="N27" s="288"/>
      <c r="O27" s="288"/>
      <c r="P27" s="164"/>
      <c r="Q27" s="193"/>
      <c r="R27" s="76"/>
      <c r="S27" s="76"/>
    </row>
    <row r="28" spans="1:19" s="261" customFormat="1" ht="12.75" customHeight="1">
      <c r="A28" s="133" t="s">
        <v>1370</v>
      </c>
      <c r="B28" s="189" t="s">
        <v>1238</v>
      </c>
      <c r="C28" s="426" t="s">
        <v>1239</v>
      </c>
      <c r="D28" s="426" t="s">
        <v>1371</v>
      </c>
      <c r="E28" s="113" t="s">
        <v>1150</v>
      </c>
      <c r="F28" s="113" t="s">
        <v>1139</v>
      </c>
      <c r="G28" s="113" t="s">
        <v>1144</v>
      </c>
      <c r="H28" s="428">
        <v>56001124.030000001</v>
      </c>
      <c r="I28" s="429">
        <v>123.04664556784387</v>
      </c>
      <c r="J28" s="430">
        <v>-1.8704475995784176E-2</v>
      </c>
      <c r="K28" s="430">
        <v>-1.4116669349399813E-2</v>
      </c>
      <c r="L28" s="430">
        <v>1.6278097643525058E-3</v>
      </c>
      <c r="M28" s="288"/>
      <c r="N28" s="288"/>
      <c r="O28" s="288"/>
      <c r="P28" s="164"/>
      <c r="Q28" s="193"/>
      <c r="R28" s="76"/>
      <c r="S28" s="76"/>
    </row>
    <row r="29" spans="1:19" s="261" customFormat="1" ht="12.75" customHeight="1">
      <c r="A29" s="133" t="s">
        <v>1372</v>
      </c>
      <c r="B29" s="189">
        <v>97407922886</v>
      </c>
      <c r="C29" s="426" t="s">
        <v>1240</v>
      </c>
      <c r="D29" s="426" t="s">
        <v>1371</v>
      </c>
      <c r="E29" s="113" t="s">
        <v>1150</v>
      </c>
      <c r="F29" s="113" t="s">
        <v>1139</v>
      </c>
      <c r="G29" s="113" t="s">
        <v>1144</v>
      </c>
      <c r="H29" s="428">
        <v>51691157.82</v>
      </c>
      <c r="I29" s="429">
        <v>109.34608427376216</v>
      </c>
      <c r="J29" s="430">
        <v>-1.3311639625017246E-2</v>
      </c>
      <c r="K29" s="430">
        <v>-7.3277711425070446E-3</v>
      </c>
      <c r="L29" s="430">
        <v>3.3338481431093303E-3</v>
      </c>
      <c r="M29" s="288"/>
      <c r="N29" s="288"/>
      <c r="O29" s="288"/>
      <c r="P29" s="164"/>
      <c r="Q29" s="193"/>
      <c r="R29" s="76"/>
      <c r="S29" s="76"/>
    </row>
    <row r="30" spans="1:19" s="261" customFormat="1" ht="12.75" customHeight="1">
      <c r="A30" s="133" t="s">
        <v>1532</v>
      </c>
      <c r="B30" s="189" t="s">
        <v>1480</v>
      </c>
      <c r="C30" s="426" t="s">
        <v>1481</v>
      </c>
      <c r="D30" s="426" t="s">
        <v>1371</v>
      </c>
      <c r="E30" s="113" t="s">
        <v>1160</v>
      </c>
      <c r="F30" s="113" t="s">
        <v>1139</v>
      </c>
      <c r="G30" s="113" t="s">
        <v>1185</v>
      </c>
      <c r="H30" s="428">
        <v>10702544.48</v>
      </c>
      <c r="I30" s="429">
        <v>96.549188910436825</v>
      </c>
      <c r="J30" s="430">
        <v>2.6309934866629137E-2</v>
      </c>
      <c r="K30" s="430">
        <v>-1.1617626204918352E-3</v>
      </c>
      <c r="L30" s="430">
        <v>1.2089290105362194E-2</v>
      </c>
      <c r="M30" s="288"/>
      <c r="N30" s="288"/>
      <c r="O30" s="288"/>
      <c r="P30" s="164"/>
      <c r="Q30" s="193"/>
      <c r="R30" s="76"/>
      <c r="S30" s="76"/>
    </row>
    <row r="31" spans="1:19" s="1077" customFormat="1" ht="12.75" customHeight="1">
      <c r="A31" s="133" t="s">
        <v>1373</v>
      </c>
      <c r="B31" s="189" t="s">
        <v>1241</v>
      </c>
      <c r="C31" s="426" t="s">
        <v>1242</v>
      </c>
      <c r="D31" s="426" t="s">
        <v>1371</v>
      </c>
      <c r="E31" s="113" t="s">
        <v>1160</v>
      </c>
      <c r="F31" s="113" t="s">
        <v>1139</v>
      </c>
      <c r="G31" s="113" t="s">
        <v>1185</v>
      </c>
      <c r="H31" s="428">
        <v>6032166.6699999999</v>
      </c>
      <c r="I31" s="429">
        <v>89.664689843795614</v>
      </c>
      <c r="J31" s="430">
        <v>-2.9844300954897207E-2</v>
      </c>
      <c r="K31" s="430">
        <v>-2.0415703770170324E-2</v>
      </c>
      <c r="L31" s="430">
        <v>4.0470577774815775E-2</v>
      </c>
      <c r="M31" s="288"/>
      <c r="N31" s="288"/>
      <c r="O31" s="288"/>
      <c r="P31" s="164"/>
      <c r="Q31" s="193"/>
      <c r="R31" s="76"/>
      <c r="S31" s="76"/>
    </row>
    <row r="32" spans="1:19" s="261" customFormat="1" ht="12.75" customHeight="1">
      <c r="A32" s="133" t="s">
        <v>1374</v>
      </c>
      <c r="B32" s="189">
        <v>30096106301</v>
      </c>
      <c r="C32" s="426" t="s">
        <v>1243</v>
      </c>
      <c r="D32" s="426" t="s">
        <v>1371</v>
      </c>
      <c r="E32" s="113" t="s">
        <v>1150</v>
      </c>
      <c r="F32" s="113" t="s">
        <v>1139</v>
      </c>
      <c r="G32" s="113" t="s">
        <v>1185</v>
      </c>
      <c r="H32" s="428">
        <v>38881229.060000002</v>
      </c>
      <c r="I32" s="429">
        <v>133.65285119721545</v>
      </c>
      <c r="J32" s="430">
        <v>3.144461115407382E-2</v>
      </c>
      <c r="K32" s="430">
        <v>-3.2196550918850431E-4</v>
      </c>
      <c r="L32" s="430">
        <v>2.2744367899872442E-2</v>
      </c>
      <c r="M32" s="288"/>
      <c r="N32" s="288"/>
      <c r="O32" s="288"/>
      <c r="P32" s="164"/>
      <c r="Q32" s="193"/>
      <c r="R32" s="76"/>
      <c r="S32" s="76"/>
    </row>
    <row r="33" spans="1:19" s="261" customFormat="1" ht="12.75" customHeight="1">
      <c r="A33" s="133" t="s">
        <v>1375</v>
      </c>
      <c r="B33" s="189">
        <v>18911840764</v>
      </c>
      <c r="C33" s="426" t="s">
        <v>1244</v>
      </c>
      <c r="D33" s="426" t="s">
        <v>1371</v>
      </c>
      <c r="E33" s="113" t="s">
        <v>1143</v>
      </c>
      <c r="F33" s="113" t="s">
        <v>1139</v>
      </c>
      <c r="G33" s="113" t="s">
        <v>1144</v>
      </c>
      <c r="H33" s="428">
        <v>68329892.670000002</v>
      </c>
      <c r="I33" s="429">
        <v>16.892580566606046</v>
      </c>
      <c r="J33" s="430">
        <v>4.5490935531612875E-2</v>
      </c>
      <c r="K33" s="430">
        <v>6.1126942287670349E-3</v>
      </c>
      <c r="L33" s="430">
        <v>0.19011522088798771</v>
      </c>
      <c r="M33" s="288"/>
      <c r="N33" s="288"/>
      <c r="O33" s="288"/>
      <c r="P33" s="164"/>
      <c r="Q33" s="193"/>
      <c r="R33" s="76"/>
      <c r="S33" s="76"/>
    </row>
    <row r="34" spans="1:19" ht="12.75" customHeight="1">
      <c r="A34" s="133" t="s">
        <v>1376</v>
      </c>
      <c r="B34" s="189" t="s">
        <v>1319</v>
      </c>
      <c r="C34" s="426" t="s">
        <v>1320</v>
      </c>
      <c r="D34" s="426" t="s">
        <v>1371</v>
      </c>
      <c r="E34" s="427" t="s">
        <v>1160</v>
      </c>
      <c r="F34" s="427" t="s">
        <v>1139</v>
      </c>
      <c r="G34" s="427" t="s">
        <v>1144</v>
      </c>
      <c r="H34" s="428">
        <v>10820357.060000001</v>
      </c>
      <c r="I34" s="429">
        <v>100.25637943948382</v>
      </c>
      <c r="J34" s="430">
        <v>3.8759577799440947E-3</v>
      </c>
      <c r="K34" s="430">
        <v>-1.3943642140671231E-2</v>
      </c>
      <c r="L34" s="430">
        <v>8.6879804915814596E-2</v>
      </c>
      <c r="M34" s="288"/>
      <c r="N34" s="288"/>
      <c r="O34" s="288"/>
      <c r="P34" s="164"/>
      <c r="Q34" s="193"/>
      <c r="R34" s="76"/>
      <c r="S34" s="76"/>
    </row>
    <row r="35" spans="1:19" s="261" customFormat="1" ht="12.75" customHeight="1">
      <c r="A35" s="133" t="s">
        <v>1377</v>
      </c>
      <c r="B35" s="189" t="s">
        <v>1245</v>
      </c>
      <c r="C35" s="426" t="s">
        <v>1246</v>
      </c>
      <c r="D35" s="426" t="s">
        <v>1371</v>
      </c>
      <c r="E35" s="427" t="s">
        <v>1150</v>
      </c>
      <c r="F35" s="427" t="s">
        <v>1139</v>
      </c>
      <c r="G35" s="427" t="s">
        <v>1144</v>
      </c>
      <c r="H35" s="428">
        <v>41366861.07</v>
      </c>
      <c r="I35" s="429">
        <v>98.743686000732424</v>
      </c>
      <c r="J35" s="430">
        <v>-5.9246954959313314E-3</v>
      </c>
      <c r="K35" s="430">
        <v>9.4722772776401065E-4</v>
      </c>
      <c r="L35" s="430">
        <v>1.8453955078119311E-2</v>
      </c>
      <c r="M35" s="288"/>
      <c r="N35" s="288"/>
      <c r="O35" s="288"/>
      <c r="P35" s="164"/>
      <c r="Q35" s="193"/>
      <c r="R35" s="76"/>
      <c r="S35" s="76"/>
    </row>
    <row r="36" spans="1:19" s="261" customFormat="1" ht="12.75" customHeight="1">
      <c r="A36" s="133" t="s">
        <v>1378</v>
      </c>
      <c r="B36" s="189">
        <v>62937824927</v>
      </c>
      <c r="C36" s="426" t="s">
        <v>1247</v>
      </c>
      <c r="D36" s="426" t="s">
        <v>1371</v>
      </c>
      <c r="E36" s="427" t="s">
        <v>1160</v>
      </c>
      <c r="F36" s="427" t="s">
        <v>1139</v>
      </c>
      <c r="G36" s="427" t="s">
        <v>1144</v>
      </c>
      <c r="H36" s="428">
        <v>21335794.739999998</v>
      </c>
      <c r="I36" s="429">
        <v>101.38957329449701</v>
      </c>
      <c r="J36" s="430">
        <v>-3.1769555691710583E-2</v>
      </c>
      <c r="K36" s="430">
        <v>-2.611109236136222E-2</v>
      </c>
      <c r="L36" s="430">
        <v>-1.9385240586597963E-3</v>
      </c>
      <c r="M36" s="288"/>
      <c r="N36" s="288"/>
      <c r="O36" s="288"/>
      <c r="P36" s="164"/>
      <c r="Q36" s="193"/>
      <c r="R36" s="76"/>
      <c r="S36" s="76"/>
    </row>
    <row r="37" spans="1:19" s="261" customFormat="1" ht="12.75" customHeight="1">
      <c r="A37" s="133" t="s">
        <v>1379</v>
      </c>
      <c r="B37" s="189">
        <v>52772437018</v>
      </c>
      <c r="C37" s="426" t="s">
        <v>1248</v>
      </c>
      <c r="D37" s="426" t="s">
        <v>1371</v>
      </c>
      <c r="E37" s="427" t="s">
        <v>1147</v>
      </c>
      <c r="F37" s="427" t="s">
        <v>1139</v>
      </c>
      <c r="G37" s="427" t="s">
        <v>1144</v>
      </c>
      <c r="H37" s="428">
        <v>55642543.039999999</v>
      </c>
      <c r="I37" s="429">
        <v>18.052389026731781</v>
      </c>
      <c r="J37" s="430">
        <v>-3.9407260781676445E-3</v>
      </c>
      <c r="K37" s="430">
        <v>-1.4186409206464967E-2</v>
      </c>
      <c r="L37" s="430">
        <v>4.6352329839943751E-2</v>
      </c>
      <c r="M37" s="288"/>
      <c r="N37" s="288"/>
      <c r="O37" s="288"/>
      <c r="P37" s="164"/>
      <c r="Q37" s="193"/>
      <c r="R37" s="76"/>
      <c r="S37" s="76"/>
    </row>
    <row r="38" spans="1:19" s="261" customFormat="1" ht="12.75" customHeight="1">
      <c r="A38" s="133" t="s">
        <v>1380</v>
      </c>
      <c r="B38" s="189" t="s">
        <v>1249</v>
      </c>
      <c r="C38" s="426" t="s">
        <v>1250</v>
      </c>
      <c r="D38" s="426" t="s">
        <v>1371</v>
      </c>
      <c r="E38" s="427" t="s">
        <v>1160</v>
      </c>
      <c r="F38" s="427" t="s">
        <v>1139</v>
      </c>
      <c r="G38" s="427" t="s">
        <v>1144</v>
      </c>
      <c r="H38" s="428">
        <v>3413445.01</v>
      </c>
      <c r="I38" s="429">
        <v>92.690783195698131</v>
      </c>
      <c r="J38" s="430">
        <v>-1.441176123254484E-2</v>
      </c>
      <c r="K38" s="430">
        <v>-1.5039394674191353E-2</v>
      </c>
      <c r="L38" s="430">
        <v>3.1385904151024491E-3</v>
      </c>
      <c r="M38" s="288"/>
      <c r="N38" s="288"/>
      <c r="O38" s="288"/>
      <c r="P38" s="164"/>
      <c r="Q38" s="193"/>
      <c r="R38" s="76"/>
      <c r="S38" s="76"/>
    </row>
    <row r="39" spans="1:19" s="261" customFormat="1" ht="12.75" customHeight="1">
      <c r="A39" s="133" t="s">
        <v>1381</v>
      </c>
      <c r="B39" s="189" t="s">
        <v>1251</v>
      </c>
      <c r="C39" s="426" t="s">
        <v>1252</v>
      </c>
      <c r="D39" s="426" t="s">
        <v>1371</v>
      </c>
      <c r="E39" s="427" t="s">
        <v>1160</v>
      </c>
      <c r="F39" s="427" t="s">
        <v>1139</v>
      </c>
      <c r="G39" s="427" t="s">
        <v>1144</v>
      </c>
      <c r="H39" s="428">
        <v>3491842.16</v>
      </c>
      <c r="I39" s="429">
        <v>91.406865004080203</v>
      </c>
      <c r="J39" s="430">
        <v>-2.6625173602083496E-2</v>
      </c>
      <c r="K39" s="430">
        <v>-1.3975102780218962E-2</v>
      </c>
      <c r="L39" s="430">
        <v>1.0215382297375397E-2</v>
      </c>
      <c r="M39" s="288"/>
      <c r="N39" s="288"/>
      <c r="O39" s="288"/>
      <c r="P39" s="164"/>
      <c r="Q39" s="193"/>
      <c r="R39" s="76"/>
      <c r="S39" s="76"/>
    </row>
    <row r="40" spans="1:19" s="261" customFormat="1" ht="12.75" customHeight="1">
      <c r="A40" s="112" t="s">
        <v>1382</v>
      </c>
      <c r="B40" s="431">
        <v>66324185184</v>
      </c>
      <c r="C40" s="432" t="s">
        <v>1253</v>
      </c>
      <c r="D40" s="432" t="s">
        <v>1371</v>
      </c>
      <c r="E40" s="113" t="s">
        <v>1150</v>
      </c>
      <c r="F40" s="113" t="s">
        <v>1139</v>
      </c>
      <c r="G40" s="113" t="s">
        <v>1144</v>
      </c>
      <c r="H40" s="428">
        <v>58481720.32</v>
      </c>
      <c r="I40" s="429">
        <v>18.787503227601643</v>
      </c>
      <c r="J40" s="430">
        <v>5.9731058969004325E-2</v>
      </c>
      <c r="K40" s="430">
        <v>1.2449600441239994E-3</v>
      </c>
      <c r="L40" s="430">
        <v>1.0033792677496489E-2</v>
      </c>
      <c r="M40" s="288"/>
      <c r="N40" s="288"/>
      <c r="O40" s="288"/>
      <c r="P40" s="164"/>
      <c r="Q40" s="193"/>
      <c r="R40" s="76"/>
      <c r="S40" s="76"/>
    </row>
    <row r="41" spans="1:19" s="261" customFormat="1" ht="12.75" customHeight="1">
      <c r="A41" s="112" t="s">
        <v>1451</v>
      </c>
      <c r="B41" s="431" t="s">
        <v>1474</v>
      </c>
      <c r="C41" s="432" t="s">
        <v>1475</v>
      </c>
      <c r="D41" s="432" t="s">
        <v>1371</v>
      </c>
      <c r="E41" s="113" t="s">
        <v>1160</v>
      </c>
      <c r="F41" s="113" t="s">
        <v>1139</v>
      </c>
      <c r="G41" s="113" t="s">
        <v>1144</v>
      </c>
      <c r="H41" s="428">
        <v>17869598.690000001</v>
      </c>
      <c r="I41" s="429">
        <v>99.394574163846315</v>
      </c>
      <c r="J41" s="430">
        <v>-7.7918919765358474E-3</v>
      </c>
      <c r="K41" s="430">
        <v>-4.1166648251440563E-3</v>
      </c>
      <c r="L41" s="430">
        <v>9.1193519869554596E-3</v>
      </c>
      <c r="M41" s="288"/>
      <c r="N41" s="288"/>
      <c r="O41" s="288"/>
      <c r="P41" s="164"/>
      <c r="Q41" s="193"/>
      <c r="R41" s="76"/>
      <c r="S41" s="76"/>
    </row>
    <row r="42" spans="1:19" s="261" customFormat="1" ht="12.75" customHeight="1">
      <c r="A42" s="439" t="s">
        <v>1463</v>
      </c>
      <c r="B42" s="431" t="s">
        <v>1472</v>
      </c>
      <c r="C42" s="432" t="s">
        <v>1473</v>
      </c>
      <c r="D42" s="432" t="s">
        <v>1371</v>
      </c>
      <c r="E42" s="113" t="s">
        <v>1160</v>
      </c>
      <c r="F42" s="113" t="s">
        <v>1139</v>
      </c>
      <c r="G42" s="113" t="s">
        <v>1144</v>
      </c>
      <c r="H42" s="428">
        <v>4149722.75</v>
      </c>
      <c r="I42" s="429">
        <v>100.48433926971757</v>
      </c>
      <c r="J42" s="430">
        <v>-3.802753344748E-3</v>
      </c>
      <c r="K42" s="430">
        <v>-3.802753344748E-3</v>
      </c>
      <c r="L42" s="430">
        <v>5.2646313699260538E-3</v>
      </c>
      <c r="M42" s="288"/>
      <c r="N42" s="288"/>
      <c r="O42" s="288"/>
      <c r="P42" s="164"/>
      <c r="Q42" s="193"/>
      <c r="R42" s="76"/>
      <c r="S42" s="76"/>
    </row>
    <row r="43" spans="1:19" s="261" customFormat="1" ht="12.75" customHeight="1">
      <c r="A43" s="439" t="s">
        <v>1497</v>
      </c>
      <c r="B43" s="431" t="s">
        <v>1470</v>
      </c>
      <c r="C43" s="432" t="s">
        <v>1471</v>
      </c>
      <c r="D43" s="432" t="s">
        <v>1371</v>
      </c>
      <c r="E43" s="113" t="s">
        <v>1160</v>
      </c>
      <c r="F43" s="113" t="s">
        <v>1139</v>
      </c>
      <c r="G43" s="113" t="s">
        <v>1144</v>
      </c>
      <c r="H43" s="428">
        <v>25470088.629999999</v>
      </c>
      <c r="I43" s="429">
        <v>100.48709547474468</v>
      </c>
      <c r="J43" s="430">
        <v>-1.1271956045922904E-3</v>
      </c>
      <c r="K43" s="430">
        <v>-1.0859132188661968E-3</v>
      </c>
      <c r="L43" s="430" t="s">
        <v>1139</v>
      </c>
      <c r="M43" s="288"/>
      <c r="N43" s="288"/>
      <c r="O43" s="288"/>
      <c r="P43" s="164"/>
      <c r="Q43" s="193"/>
      <c r="R43" s="76"/>
      <c r="S43" s="76"/>
    </row>
    <row r="44" spans="1:19" s="261" customFormat="1" ht="12.75" customHeight="1">
      <c r="A44" s="439" t="s">
        <v>1539</v>
      </c>
      <c r="B44" s="431" t="s">
        <v>1540</v>
      </c>
      <c r="C44" s="432" t="s">
        <v>1541</v>
      </c>
      <c r="D44" s="432" t="s">
        <v>1371</v>
      </c>
      <c r="E44" s="113" t="s">
        <v>1160</v>
      </c>
      <c r="F44" s="113" t="s">
        <v>1139</v>
      </c>
      <c r="G44" s="113" t="s">
        <v>1144</v>
      </c>
      <c r="H44" s="428">
        <v>31028297.289999999</v>
      </c>
      <c r="I44" s="429">
        <v>100.02035575899733</v>
      </c>
      <c r="J44" s="430">
        <v>-2.4382278088695974E-3</v>
      </c>
      <c r="K44" s="430">
        <v>-2.1166617157847289E-3</v>
      </c>
      <c r="L44" s="430" t="s">
        <v>1139</v>
      </c>
      <c r="M44" s="288"/>
      <c r="N44" s="288"/>
      <c r="O44" s="288"/>
      <c r="P44" s="164"/>
      <c r="Q44" s="193"/>
      <c r="R44" s="76"/>
      <c r="S44" s="76"/>
    </row>
    <row r="45" spans="1:19" s="261" customFormat="1" ht="12.75" customHeight="1">
      <c r="A45" s="439" t="s">
        <v>1580</v>
      </c>
      <c r="B45" s="431" t="s">
        <v>1581</v>
      </c>
      <c r="C45" s="432" t="s">
        <v>1582</v>
      </c>
      <c r="D45" s="432" t="s">
        <v>1371</v>
      </c>
      <c r="E45" s="113" t="s">
        <v>1160</v>
      </c>
      <c r="F45" s="113" t="s">
        <v>1139</v>
      </c>
      <c r="G45" s="113" t="s">
        <v>1144</v>
      </c>
      <c r="H45" s="428">
        <v>25037337.289999999</v>
      </c>
      <c r="I45" s="429">
        <v>99.747629944059014</v>
      </c>
      <c r="J45" s="430">
        <v>-5.1246350168471233E-3</v>
      </c>
      <c r="K45" s="430">
        <v>-5.074730891543755E-3</v>
      </c>
      <c r="L45" s="430" t="s">
        <v>1139</v>
      </c>
      <c r="M45" s="288"/>
      <c r="N45" s="288"/>
      <c r="O45" s="288"/>
      <c r="P45" s="164"/>
      <c r="Q45" s="193"/>
      <c r="R45" s="76"/>
      <c r="S45" s="76"/>
    </row>
    <row r="46" spans="1:19" s="261" customFormat="1" ht="12.75" customHeight="1">
      <c r="A46" s="439" t="s">
        <v>1446</v>
      </c>
      <c r="B46" s="431" t="s">
        <v>1476</v>
      </c>
      <c r="C46" s="432" t="s">
        <v>1477</v>
      </c>
      <c r="D46" s="432" t="s">
        <v>1371</v>
      </c>
      <c r="E46" s="113" t="s">
        <v>1160</v>
      </c>
      <c r="F46" s="113" t="s">
        <v>1139</v>
      </c>
      <c r="G46" s="113" t="s">
        <v>1144</v>
      </c>
      <c r="H46" s="428">
        <v>17702644.449999999</v>
      </c>
      <c r="I46" s="429">
        <v>99.624727729078913</v>
      </c>
      <c r="J46" s="430">
        <v>-1.3563095030122096E-2</v>
      </c>
      <c r="K46" s="430">
        <v>-1.1075364148957267E-2</v>
      </c>
      <c r="L46" s="430">
        <v>1.2813451969700074E-2</v>
      </c>
      <c r="M46" s="288"/>
      <c r="N46" s="288"/>
      <c r="O46" s="288"/>
      <c r="P46" s="164"/>
      <c r="Q46" s="193"/>
      <c r="R46" s="76"/>
      <c r="S46" s="76"/>
    </row>
    <row r="47" spans="1:19" s="261" customFormat="1" ht="12.75" customHeight="1">
      <c r="A47" s="439" t="s">
        <v>1448</v>
      </c>
      <c r="B47" s="431" t="s">
        <v>1470</v>
      </c>
      <c r="C47" s="432" t="s">
        <v>1471</v>
      </c>
      <c r="D47" s="432" t="s">
        <v>1371</v>
      </c>
      <c r="E47" s="113" t="s">
        <v>1160</v>
      </c>
      <c r="F47" s="113" t="s">
        <v>1139</v>
      </c>
      <c r="G47" s="113" t="s">
        <v>1144</v>
      </c>
      <c r="H47" s="428">
        <v>6826768.25</v>
      </c>
      <c r="I47" s="429">
        <v>101.8922357371688</v>
      </c>
      <c r="J47" s="430">
        <v>-1.0691030978354332E-2</v>
      </c>
      <c r="K47" s="430">
        <v>-1.069103097835411E-2</v>
      </c>
      <c r="L47" s="430">
        <v>9.38710827821021E-3</v>
      </c>
      <c r="M47" s="288"/>
      <c r="N47" s="288"/>
      <c r="O47" s="288"/>
      <c r="P47" s="164"/>
      <c r="Q47" s="193"/>
      <c r="R47" s="76"/>
      <c r="S47" s="76"/>
    </row>
    <row r="48" spans="1:19" s="261" customFormat="1" ht="12.75" customHeight="1">
      <c r="A48" s="439" t="s">
        <v>1427</v>
      </c>
      <c r="B48" s="431" t="s">
        <v>1428</v>
      </c>
      <c r="C48" s="432" t="s">
        <v>1429</v>
      </c>
      <c r="D48" s="432" t="s">
        <v>1371</v>
      </c>
      <c r="E48" s="113" t="s">
        <v>1160</v>
      </c>
      <c r="F48" s="113" t="s">
        <v>1139</v>
      </c>
      <c r="G48" s="113" t="s">
        <v>1144</v>
      </c>
      <c r="H48" s="428">
        <v>21278127.27</v>
      </c>
      <c r="I48" s="429">
        <v>97.066551315786867</v>
      </c>
      <c r="J48" s="430">
        <v>-1.2669453454422497E-2</v>
      </c>
      <c r="K48" s="430">
        <v>-1.191376985519299E-2</v>
      </c>
      <c r="L48" s="430">
        <v>1.230728412096993E-2</v>
      </c>
      <c r="M48" s="288"/>
      <c r="N48" s="288"/>
      <c r="O48" s="288"/>
      <c r="P48" s="164"/>
      <c r="Q48" s="193"/>
      <c r="R48" s="76"/>
      <c r="S48" s="76"/>
    </row>
    <row r="49" spans="1:19" s="261" customFormat="1" ht="12.75" customHeight="1">
      <c r="A49" s="439" t="s">
        <v>1180</v>
      </c>
      <c r="B49" s="431">
        <v>84300431782</v>
      </c>
      <c r="C49" s="432" t="s">
        <v>1181</v>
      </c>
      <c r="D49" s="432" t="s">
        <v>140</v>
      </c>
      <c r="E49" s="113" t="s">
        <v>1143</v>
      </c>
      <c r="F49" s="113" t="s">
        <v>1139</v>
      </c>
      <c r="G49" s="113" t="s">
        <v>1144</v>
      </c>
      <c r="H49" s="428">
        <v>9142583.6738000009</v>
      </c>
      <c r="I49" s="429">
        <v>25.254832689684534</v>
      </c>
      <c r="J49" s="430">
        <v>3.7093015475486713E-2</v>
      </c>
      <c r="K49" s="430">
        <v>4.2961848685716397E-3</v>
      </c>
      <c r="L49" s="430">
        <v>0.21201580820233534</v>
      </c>
      <c r="M49" s="288"/>
      <c r="N49" s="288"/>
      <c r="O49" s="288"/>
      <c r="P49" s="164"/>
      <c r="Q49" s="193"/>
      <c r="R49" s="76"/>
      <c r="S49" s="76"/>
    </row>
    <row r="50" spans="1:19" s="261" customFormat="1" ht="12.75" customHeight="1">
      <c r="A50" s="439" t="s">
        <v>1182</v>
      </c>
      <c r="B50" s="431" t="s">
        <v>1183</v>
      </c>
      <c r="C50" s="432" t="s">
        <v>1184</v>
      </c>
      <c r="D50" s="432" t="s">
        <v>140</v>
      </c>
      <c r="E50" s="113" t="s">
        <v>1143</v>
      </c>
      <c r="F50" s="113" t="s">
        <v>1139</v>
      </c>
      <c r="G50" s="113" t="s">
        <v>1185</v>
      </c>
      <c r="H50" s="428">
        <v>696071.34140000003</v>
      </c>
      <c r="I50" s="429">
        <v>23.706521727950655</v>
      </c>
      <c r="J50" s="430">
        <v>-1.7890491213573445E-2</v>
      </c>
      <c r="K50" s="430">
        <v>-4.2939554287180215E-2</v>
      </c>
      <c r="L50" s="430">
        <v>3.8338695851859228E-2</v>
      </c>
      <c r="M50" s="288"/>
      <c r="N50" s="288"/>
      <c r="O50" s="288"/>
      <c r="P50" s="164"/>
      <c r="Q50" s="193"/>
      <c r="R50" s="76"/>
      <c r="S50" s="76"/>
    </row>
    <row r="51" spans="1:19" s="261" customFormat="1" ht="12.75" customHeight="1">
      <c r="A51" s="439" t="s">
        <v>1186</v>
      </c>
      <c r="B51" s="431" t="s">
        <v>1187</v>
      </c>
      <c r="C51" s="432" t="s">
        <v>1188</v>
      </c>
      <c r="D51" s="432" t="s">
        <v>1189</v>
      </c>
      <c r="E51" s="113" t="s">
        <v>1147</v>
      </c>
      <c r="F51" s="113" t="s">
        <v>1139</v>
      </c>
      <c r="G51" s="113" t="s">
        <v>1144</v>
      </c>
      <c r="H51" s="428">
        <v>5986240.6200000001</v>
      </c>
      <c r="I51" s="429">
        <v>97.057291434992436</v>
      </c>
      <c r="J51" s="430">
        <v>-3.1219689306808518E-2</v>
      </c>
      <c r="K51" s="430">
        <v>-1.637862910510246E-2</v>
      </c>
      <c r="L51" s="430">
        <v>1.0526980785461548E-2</v>
      </c>
      <c r="M51" s="288"/>
      <c r="N51" s="288"/>
      <c r="O51" s="288"/>
      <c r="P51" s="164"/>
      <c r="Q51" s="193"/>
      <c r="R51" s="76"/>
      <c r="S51" s="76"/>
    </row>
    <row r="52" spans="1:19" s="261" customFormat="1" ht="12.75" customHeight="1">
      <c r="A52" s="439" t="s">
        <v>1190</v>
      </c>
      <c r="B52" s="431">
        <v>80921653541</v>
      </c>
      <c r="C52" s="432" t="s">
        <v>1191</v>
      </c>
      <c r="D52" s="432" t="s">
        <v>1189</v>
      </c>
      <c r="E52" s="113" t="s">
        <v>1143</v>
      </c>
      <c r="F52" s="113" t="s">
        <v>1139</v>
      </c>
      <c r="G52" s="113" t="s">
        <v>1144</v>
      </c>
      <c r="H52" s="428">
        <v>4273178.95</v>
      </c>
      <c r="I52" s="429">
        <v>18.794540770192647</v>
      </c>
      <c r="J52" s="430">
        <v>-1.1984178582311711E-2</v>
      </c>
      <c r="K52" s="430">
        <v>-1.5622906134395764E-2</v>
      </c>
      <c r="L52" s="430">
        <v>0.14749205906642326</v>
      </c>
      <c r="M52" s="288"/>
      <c r="N52" s="288"/>
      <c r="O52" s="288"/>
      <c r="P52" s="164"/>
      <c r="Q52" s="193"/>
      <c r="R52" s="76"/>
      <c r="S52" s="76"/>
    </row>
    <row r="53" spans="1:19" s="261" customFormat="1" ht="12.75" customHeight="1">
      <c r="A53" s="439" t="s">
        <v>1192</v>
      </c>
      <c r="B53" s="431">
        <v>43449016606</v>
      </c>
      <c r="C53" s="432" t="s">
        <v>1193</v>
      </c>
      <c r="D53" s="432" t="s">
        <v>1189</v>
      </c>
      <c r="E53" s="113" t="s">
        <v>1147</v>
      </c>
      <c r="F53" s="113" t="s">
        <v>1139</v>
      </c>
      <c r="G53" s="113" t="s">
        <v>1144</v>
      </c>
      <c r="H53" s="428">
        <v>12007862.67</v>
      </c>
      <c r="I53" s="429">
        <v>16.959220015580932</v>
      </c>
      <c r="J53" s="430">
        <v>-1.4906836012746782E-2</v>
      </c>
      <c r="K53" s="430">
        <v>-1.6409046346479883E-2</v>
      </c>
      <c r="L53" s="430">
        <v>0.1418213802165611</v>
      </c>
      <c r="M53" s="288"/>
      <c r="N53" s="288"/>
      <c r="O53" s="288"/>
      <c r="P53" s="164"/>
      <c r="Q53" s="193"/>
      <c r="R53" s="76"/>
      <c r="S53" s="76"/>
    </row>
    <row r="54" spans="1:19" s="261" customFormat="1" ht="12.75" customHeight="1">
      <c r="A54" s="439" t="s">
        <v>1194</v>
      </c>
      <c r="B54" s="431">
        <v>70498146370</v>
      </c>
      <c r="C54" s="432" t="s">
        <v>1195</v>
      </c>
      <c r="D54" s="432" t="s">
        <v>1189</v>
      </c>
      <c r="E54" s="113" t="s">
        <v>1150</v>
      </c>
      <c r="F54" s="113" t="s">
        <v>1139</v>
      </c>
      <c r="G54" s="113" t="s">
        <v>1144</v>
      </c>
      <c r="H54" s="428">
        <v>2982546.48</v>
      </c>
      <c r="I54" s="429">
        <v>106.25953535319356</v>
      </c>
      <c r="J54" s="430">
        <v>-3.1543577448899573E-2</v>
      </c>
      <c r="K54" s="430">
        <v>2.138429660829555E-4</v>
      </c>
      <c r="L54" s="430">
        <v>-1.0171653649777901E-2</v>
      </c>
      <c r="M54" s="288"/>
      <c r="N54" s="288"/>
      <c r="O54" s="288"/>
      <c r="P54" s="164"/>
      <c r="Q54" s="193"/>
      <c r="R54" s="76"/>
      <c r="S54" s="76"/>
    </row>
    <row r="55" spans="1:19" s="261" customFormat="1" ht="12.75" customHeight="1">
      <c r="A55" s="439" t="s">
        <v>1498</v>
      </c>
      <c r="B55" s="431" t="s">
        <v>1196</v>
      </c>
      <c r="C55" s="432" t="s">
        <v>1197</v>
      </c>
      <c r="D55" s="432" t="s">
        <v>1189</v>
      </c>
      <c r="E55" s="113" t="s">
        <v>1150</v>
      </c>
      <c r="F55" s="113" t="s">
        <v>1139</v>
      </c>
      <c r="G55" s="113" t="s">
        <v>1144</v>
      </c>
      <c r="H55" s="428">
        <v>6322153.3700000001</v>
      </c>
      <c r="I55" s="429">
        <v>18.389480738261845</v>
      </c>
      <c r="J55" s="430">
        <v>-1.1682004246265643E-2</v>
      </c>
      <c r="K55" s="430">
        <v>2.3694692498743564E-5</v>
      </c>
      <c r="L55" s="430">
        <v>-2.4403663835719236E-2</v>
      </c>
      <c r="M55" s="288"/>
      <c r="N55" s="288"/>
      <c r="O55" s="288"/>
      <c r="P55" s="164"/>
      <c r="Q55" s="193"/>
      <c r="R55" s="76"/>
      <c r="S55" s="76"/>
    </row>
    <row r="56" spans="1:19" s="261" customFormat="1" ht="12.75" customHeight="1">
      <c r="A56" s="439" t="s">
        <v>1198</v>
      </c>
      <c r="B56" s="431" t="s">
        <v>1199</v>
      </c>
      <c r="C56" s="432" t="s">
        <v>1200</v>
      </c>
      <c r="D56" s="432" t="s">
        <v>1189</v>
      </c>
      <c r="E56" s="113" t="s">
        <v>1150</v>
      </c>
      <c r="F56" s="113" t="s">
        <v>1139</v>
      </c>
      <c r="G56" s="113" t="s">
        <v>1144</v>
      </c>
      <c r="H56" s="428">
        <v>14678818.01</v>
      </c>
      <c r="I56" s="429">
        <v>152.07511937671913</v>
      </c>
      <c r="J56" s="430">
        <v>-3.7787307537221149E-2</v>
      </c>
      <c r="K56" s="430">
        <v>-1.4935118744754505E-2</v>
      </c>
      <c r="L56" s="430">
        <v>-1.1112486815904044E-3</v>
      </c>
      <c r="M56" s="288"/>
      <c r="N56" s="288"/>
      <c r="O56" s="288"/>
      <c r="P56" s="164"/>
      <c r="Q56" s="193"/>
      <c r="R56" s="76"/>
      <c r="S56" s="76"/>
    </row>
    <row r="57" spans="1:19" s="261" customFormat="1" ht="12.75" customHeight="1">
      <c r="A57" s="439" t="s">
        <v>1166</v>
      </c>
      <c r="B57" s="431">
        <v>66973781540</v>
      </c>
      <c r="C57" s="432" t="s">
        <v>1167</v>
      </c>
      <c r="D57" s="432" t="s">
        <v>112</v>
      </c>
      <c r="E57" s="113" t="s">
        <v>1147</v>
      </c>
      <c r="F57" s="113" t="s">
        <v>1139</v>
      </c>
      <c r="G57" s="113" t="s">
        <v>1144</v>
      </c>
      <c r="H57" s="428">
        <v>1102413.3958000001</v>
      </c>
      <c r="I57" s="429">
        <v>20.054308419251026</v>
      </c>
      <c r="J57" s="430">
        <v>6.4812576393551424E-3</v>
      </c>
      <c r="K57" s="430">
        <v>-3.2737326099937514E-3</v>
      </c>
      <c r="L57" s="430">
        <v>0.11984611243724475</v>
      </c>
      <c r="M57" s="288"/>
      <c r="N57" s="288"/>
      <c r="O57" s="288"/>
      <c r="P57" s="164"/>
      <c r="Q57" s="193"/>
      <c r="R57" s="76"/>
      <c r="S57" s="76"/>
    </row>
    <row r="58" spans="1:19" s="261" customFormat="1" ht="12.75" customHeight="1">
      <c r="A58" s="439" t="s">
        <v>1168</v>
      </c>
      <c r="B58" s="431">
        <v>30082084002</v>
      </c>
      <c r="C58" s="432" t="s">
        <v>1169</v>
      </c>
      <c r="D58" s="432" t="s">
        <v>112</v>
      </c>
      <c r="E58" s="113" t="s">
        <v>1160</v>
      </c>
      <c r="F58" s="113" t="s">
        <v>1139</v>
      </c>
      <c r="G58" s="113" t="s">
        <v>1144</v>
      </c>
      <c r="H58" s="428">
        <v>2100419.98</v>
      </c>
      <c r="I58" s="429">
        <v>1.6064632282967786</v>
      </c>
      <c r="J58" s="430">
        <v>2.6772415658724791E-2</v>
      </c>
      <c r="K58" s="430">
        <v>2.3984523452459605E-2</v>
      </c>
      <c r="L58" s="430">
        <v>3.0166586768229253E-2</v>
      </c>
      <c r="M58" s="288"/>
      <c r="N58" s="288"/>
      <c r="O58" s="288"/>
      <c r="P58" s="164"/>
      <c r="Q58" s="193"/>
      <c r="R58" s="76"/>
      <c r="S58" s="76"/>
    </row>
    <row r="59" spans="1:19" ht="12.75" customHeight="1">
      <c r="A59" s="112" t="s">
        <v>1170</v>
      </c>
      <c r="B59" s="431">
        <v>44832307529</v>
      </c>
      <c r="C59" s="432" t="s">
        <v>1171</v>
      </c>
      <c r="D59" s="432" t="s">
        <v>112</v>
      </c>
      <c r="E59" s="113" t="s">
        <v>1143</v>
      </c>
      <c r="F59" s="113" t="s">
        <v>1139</v>
      </c>
      <c r="G59" s="113" t="s">
        <v>1144</v>
      </c>
      <c r="H59" s="428">
        <v>2366987.94</v>
      </c>
      <c r="I59" s="429">
        <v>142.10078939161713</v>
      </c>
      <c r="J59" s="430">
        <v>-2.6579739588890261E-2</v>
      </c>
      <c r="K59" s="430">
        <v>-1.6716361778248756E-2</v>
      </c>
      <c r="L59" s="430">
        <v>8.709476107367542E-2</v>
      </c>
      <c r="M59" s="288"/>
      <c r="N59" s="288"/>
      <c r="O59" s="288"/>
      <c r="P59" s="164"/>
      <c r="Q59" s="193"/>
      <c r="R59" s="76"/>
      <c r="S59" s="76"/>
    </row>
    <row r="60" spans="1:19" ht="12.75" customHeight="1">
      <c r="A60" s="439" t="s">
        <v>1172</v>
      </c>
      <c r="B60" s="431">
        <v>30290598804</v>
      </c>
      <c r="C60" s="432" t="s">
        <v>1173</v>
      </c>
      <c r="D60" s="432" t="s">
        <v>112</v>
      </c>
      <c r="E60" s="113" t="s">
        <v>1143</v>
      </c>
      <c r="F60" s="113" t="s">
        <v>1139</v>
      </c>
      <c r="G60" s="113" t="s">
        <v>1144</v>
      </c>
      <c r="H60" s="428">
        <v>3050423.14</v>
      </c>
      <c r="I60" s="429">
        <v>0.44993237870903685</v>
      </c>
      <c r="J60" s="430">
        <v>7.4589343463340452E-3</v>
      </c>
      <c r="K60" s="430">
        <v>-1.2705390567739894E-3</v>
      </c>
      <c r="L60" s="430">
        <v>8.0358337249544887E-2</v>
      </c>
      <c r="M60" s="288"/>
      <c r="N60" s="288"/>
      <c r="O60" s="288"/>
      <c r="P60" s="164"/>
      <c r="Q60" s="193"/>
      <c r="R60" s="76"/>
      <c r="S60" s="76"/>
    </row>
    <row r="61" spans="1:19" ht="12.75" customHeight="1">
      <c r="A61" s="112" t="s">
        <v>1174</v>
      </c>
      <c r="B61" s="189">
        <v>10423796399</v>
      </c>
      <c r="C61" s="426" t="s">
        <v>1175</v>
      </c>
      <c r="D61" s="432" t="s">
        <v>112</v>
      </c>
      <c r="E61" s="113" t="s">
        <v>1150</v>
      </c>
      <c r="F61" s="113" t="s">
        <v>1139</v>
      </c>
      <c r="G61" s="113" t="s">
        <v>1144</v>
      </c>
      <c r="H61" s="433">
        <v>57996.57</v>
      </c>
      <c r="I61" s="434">
        <v>172.30996355131634</v>
      </c>
      <c r="J61" s="430">
        <v>-0.53899637709210646</v>
      </c>
      <c r="K61" s="430">
        <v>-1.0218471389898731E-2</v>
      </c>
      <c r="L61" s="430">
        <v>-4.4773280527481973E-2</v>
      </c>
      <c r="M61" s="288"/>
      <c r="N61" s="288"/>
      <c r="O61" s="288"/>
      <c r="P61" s="164"/>
      <c r="Q61" s="193"/>
      <c r="R61" s="76"/>
      <c r="S61" s="76"/>
    </row>
    <row r="62" spans="1:19" ht="12.75" customHeight="1">
      <c r="A62" s="435" t="s">
        <v>1176</v>
      </c>
      <c r="B62" s="436">
        <v>86292133603</v>
      </c>
      <c r="C62" s="872" t="s">
        <v>1177</v>
      </c>
      <c r="D62" s="432" t="s">
        <v>112</v>
      </c>
      <c r="E62" s="427" t="s">
        <v>1160</v>
      </c>
      <c r="F62" s="427" t="s">
        <v>1139</v>
      </c>
      <c r="G62" s="427" t="s">
        <v>1144</v>
      </c>
      <c r="H62" s="114">
        <v>2336253.0299999998</v>
      </c>
      <c r="I62" s="115">
        <v>2.8459154057869385</v>
      </c>
      <c r="J62" s="430">
        <v>-1.197786195534567E-2</v>
      </c>
      <c r="K62" s="430">
        <v>-1.7047767078637754E-2</v>
      </c>
      <c r="L62" s="430">
        <v>9.2860558014288719E-2</v>
      </c>
      <c r="M62" s="288"/>
      <c r="N62" s="288"/>
      <c r="O62" s="288"/>
      <c r="P62" s="164"/>
      <c r="Q62" s="193"/>
      <c r="R62" s="76"/>
      <c r="S62" s="76"/>
    </row>
    <row r="63" spans="1:19" ht="12.75" customHeight="1">
      <c r="A63" s="112" t="s">
        <v>1533</v>
      </c>
      <c r="B63" s="189" t="s">
        <v>1178</v>
      </c>
      <c r="C63" s="426" t="s">
        <v>1179</v>
      </c>
      <c r="D63" s="432" t="s">
        <v>112</v>
      </c>
      <c r="E63" s="113" t="s">
        <v>1143</v>
      </c>
      <c r="F63" s="113" t="s">
        <v>1139</v>
      </c>
      <c r="G63" s="113" t="s">
        <v>1144</v>
      </c>
      <c r="H63" s="428">
        <v>10553964.279999999</v>
      </c>
      <c r="I63" s="429">
        <v>3.4705508239322005</v>
      </c>
      <c r="J63" s="430">
        <v>1.1341856884401036E-2</v>
      </c>
      <c r="K63" s="430">
        <v>8.4640204300596711E-3</v>
      </c>
      <c r="L63" s="430">
        <v>0.21916180568602051</v>
      </c>
      <c r="M63" s="288"/>
      <c r="N63" s="288"/>
      <c r="O63" s="288"/>
      <c r="P63" s="164"/>
      <c r="Q63" s="193"/>
      <c r="R63" s="76"/>
      <c r="S63" s="76"/>
    </row>
    <row r="64" spans="1:19" ht="12.75" customHeight="1">
      <c r="A64" s="133" t="s">
        <v>1201</v>
      </c>
      <c r="B64" s="189">
        <v>99792542550</v>
      </c>
      <c r="C64" s="426" t="s">
        <v>1202</v>
      </c>
      <c r="D64" s="432" t="s">
        <v>112</v>
      </c>
      <c r="E64" s="113" t="s">
        <v>1147</v>
      </c>
      <c r="F64" s="113" t="s">
        <v>114</v>
      </c>
      <c r="G64" s="113" t="s">
        <v>1144</v>
      </c>
      <c r="H64" s="428">
        <v>9136148.9002999999</v>
      </c>
      <c r="I64" s="429">
        <v>16.05</v>
      </c>
      <c r="J64" s="430">
        <v>-1.9743343482017894E-2</v>
      </c>
      <c r="K64" s="430">
        <v>-9.1675155106953898E-3</v>
      </c>
      <c r="L64" s="430">
        <v>6.0121757928861763E-2</v>
      </c>
      <c r="M64" s="288"/>
      <c r="N64" s="288"/>
      <c r="O64" s="288"/>
      <c r="P64" s="164"/>
      <c r="Q64" s="193"/>
      <c r="R64" s="76"/>
      <c r="S64" s="76"/>
    </row>
    <row r="65" spans="1:19" ht="12.75" customHeight="1">
      <c r="A65" s="112" t="s">
        <v>1139</v>
      </c>
      <c r="B65" s="189" t="s">
        <v>1139</v>
      </c>
      <c r="C65" s="426" t="s">
        <v>1139</v>
      </c>
      <c r="D65" s="432" t="s">
        <v>1139</v>
      </c>
      <c r="E65" s="113" t="s">
        <v>1139</v>
      </c>
      <c r="F65" s="113" t="s">
        <v>115</v>
      </c>
      <c r="G65" s="113" t="s">
        <v>1144</v>
      </c>
      <c r="H65" s="428">
        <v>4542902.6052999999</v>
      </c>
      <c r="I65" s="429">
        <v>15.492000000000001</v>
      </c>
      <c r="J65" s="430">
        <v>-2.0826315677185292E-2</v>
      </c>
      <c r="K65" s="430">
        <v>-9.5515746672292234E-3</v>
      </c>
      <c r="L65" s="430">
        <v>5.626699219775122E-2</v>
      </c>
      <c r="M65" s="288"/>
      <c r="N65" s="288"/>
      <c r="O65" s="288"/>
      <c r="P65" s="164"/>
      <c r="Q65" s="193"/>
      <c r="R65" s="76"/>
      <c r="S65" s="76"/>
    </row>
    <row r="66" spans="1:19" s="261" customFormat="1" ht="12.75" customHeight="1">
      <c r="A66" s="112" t="s">
        <v>1139</v>
      </c>
      <c r="B66" s="189" t="s">
        <v>1139</v>
      </c>
      <c r="C66" s="426" t="s">
        <v>1139</v>
      </c>
      <c r="D66" s="432" t="s">
        <v>1139</v>
      </c>
      <c r="E66" s="113" t="s">
        <v>1139</v>
      </c>
      <c r="F66" s="113" t="s">
        <v>116</v>
      </c>
      <c r="G66" s="113" t="s">
        <v>1144</v>
      </c>
      <c r="H66" s="428">
        <v>462787.48440000002</v>
      </c>
      <c r="I66" s="429">
        <v>15.927300000000001</v>
      </c>
      <c r="J66" s="430">
        <v>6.9736254338140791E-2</v>
      </c>
      <c r="K66" s="430">
        <v>-8.9662381622012122E-3</v>
      </c>
      <c r="L66" s="430">
        <v>6.2008876752916553E-2</v>
      </c>
      <c r="M66" s="288"/>
      <c r="N66" s="288"/>
      <c r="O66" s="288"/>
      <c r="P66" s="164"/>
      <c r="Q66" s="193"/>
      <c r="R66" s="76"/>
      <c r="S66" s="76"/>
    </row>
    <row r="67" spans="1:19" ht="12.75" customHeight="1">
      <c r="A67" s="112" t="s">
        <v>1556</v>
      </c>
      <c r="B67" s="189" t="s">
        <v>1557</v>
      </c>
      <c r="C67" s="426" t="s">
        <v>1558</v>
      </c>
      <c r="D67" s="432" t="s">
        <v>112</v>
      </c>
      <c r="E67" s="113" t="s">
        <v>1143</v>
      </c>
      <c r="F67" s="113" t="s">
        <v>1139</v>
      </c>
      <c r="G67" s="113" t="s">
        <v>1144</v>
      </c>
      <c r="H67" s="428">
        <v>6094337.0599999996</v>
      </c>
      <c r="I67" s="429">
        <v>11.676093610499089</v>
      </c>
      <c r="J67" s="430">
        <v>7.0081730776887285E-2</v>
      </c>
      <c r="K67" s="430">
        <v>7.0081730776887285E-2</v>
      </c>
      <c r="L67" s="430" t="s">
        <v>1139</v>
      </c>
      <c r="M67" s="288"/>
      <c r="N67" s="288"/>
      <c r="O67" s="288"/>
      <c r="P67" s="164"/>
      <c r="Q67" s="193"/>
      <c r="R67" s="76"/>
      <c r="S67" s="76"/>
    </row>
    <row r="68" spans="1:19" ht="12.75" customHeight="1">
      <c r="A68" s="112" t="s">
        <v>1203</v>
      </c>
      <c r="B68" s="189">
        <v>48827873221</v>
      </c>
      <c r="C68" s="426" t="s">
        <v>1204</v>
      </c>
      <c r="D68" s="426" t="s">
        <v>112</v>
      </c>
      <c r="E68" s="113" t="s">
        <v>1150</v>
      </c>
      <c r="F68" s="113" t="s">
        <v>114</v>
      </c>
      <c r="G68" s="113" t="s">
        <v>1144</v>
      </c>
      <c r="H68" s="428">
        <v>2680387.1039</v>
      </c>
      <c r="I68" s="429">
        <v>214.55770000000001</v>
      </c>
      <c r="J68" s="430">
        <v>-9.9835613884963537E-2</v>
      </c>
      <c r="K68" s="430">
        <v>-9.319130466903025E-3</v>
      </c>
      <c r="L68" s="430">
        <v>3.426299156148227E-3</v>
      </c>
      <c r="M68" s="288"/>
      <c r="N68" s="288"/>
      <c r="O68" s="288"/>
      <c r="P68" s="164"/>
      <c r="Q68" s="193"/>
      <c r="R68" s="76"/>
      <c r="S68" s="76"/>
    </row>
    <row r="69" spans="1:19" ht="12.75" customHeight="1">
      <c r="A69" s="439" t="s">
        <v>1139</v>
      </c>
      <c r="B69" s="189" t="s">
        <v>1139</v>
      </c>
      <c r="C69" s="426" t="s">
        <v>1139</v>
      </c>
      <c r="D69" s="426" t="s">
        <v>1139</v>
      </c>
      <c r="E69" s="113" t="s">
        <v>1139</v>
      </c>
      <c r="F69" s="113" t="s">
        <v>115</v>
      </c>
      <c r="G69" s="113" t="s">
        <v>1144</v>
      </c>
      <c r="H69" s="428">
        <v>6975287.3058000002</v>
      </c>
      <c r="I69" s="429">
        <v>205.5121</v>
      </c>
      <c r="J69" s="430">
        <v>-3.8837556203796586E-2</v>
      </c>
      <c r="K69" s="430">
        <v>-9.7300938556766914E-3</v>
      </c>
      <c r="L69" s="430">
        <v>-2.9839538312870229E-4</v>
      </c>
      <c r="M69" s="288"/>
      <c r="N69" s="288"/>
      <c r="O69" s="288"/>
      <c r="P69" s="164"/>
      <c r="Q69" s="193"/>
      <c r="R69" s="76"/>
      <c r="S69" s="76"/>
    </row>
    <row r="70" spans="1:19" ht="12.75" customHeight="1">
      <c r="A70" s="439" t="s">
        <v>1139</v>
      </c>
      <c r="B70" s="189" t="s">
        <v>1139</v>
      </c>
      <c r="C70" s="426" t="s">
        <v>1139</v>
      </c>
      <c r="D70" s="426" t="s">
        <v>1139</v>
      </c>
      <c r="E70" s="113" t="s">
        <v>1139</v>
      </c>
      <c r="F70" s="113" t="s">
        <v>116</v>
      </c>
      <c r="G70" s="113" t="s">
        <v>1144</v>
      </c>
      <c r="H70" s="428">
        <v>244349.5803</v>
      </c>
      <c r="I70" s="429">
        <v>209.27969999999999</v>
      </c>
      <c r="J70" s="430">
        <v>0.18881048519045796</v>
      </c>
      <c r="K70" s="430">
        <v>-9.1167262927238646E-3</v>
      </c>
      <c r="L70" s="430">
        <v>5.2635479050648915E-3</v>
      </c>
      <c r="M70" s="288"/>
      <c r="N70" s="288"/>
      <c r="O70" s="288"/>
      <c r="P70" s="164"/>
      <c r="Q70" s="193"/>
      <c r="R70" s="76"/>
      <c r="S70" s="76"/>
    </row>
    <row r="71" spans="1:19" ht="12.75" customHeight="1">
      <c r="A71" s="112" t="s">
        <v>1205</v>
      </c>
      <c r="B71" s="189" t="s">
        <v>1206</v>
      </c>
      <c r="C71" s="426" t="s">
        <v>1207</v>
      </c>
      <c r="D71" s="426" t="s">
        <v>112</v>
      </c>
      <c r="E71" s="113" t="s">
        <v>1160</v>
      </c>
      <c r="F71" s="113" t="s">
        <v>114</v>
      </c>
      <c r="G71" s="113" t="s">
        <v>1144</v>
      </c>
      <c r="H71" s="428">
        <v>1418085.3193000001</v>
      </c>
      <c r="I71" s="429">
        <v>91.516499999999994</v>
      </c>
      <c r="J71" s="430">
        <v>-9.9328378312912635E-2</v>
      </c>
      <c r="K71" s="430">
        <v>-1.1867331205542175E-2</v>
      </c>
      <c r="L71" s="430">
        <v>4.5127099235310553E-2</v>
      </c>
      <c r="M71" s="288"/>
      <c r="N71" s="288"/>
      <c r="O71" s="288"/>
      <c r="P71" s="164"/>
      <c r="Q71" s="193"/>
      <c r="R71" s="76"/>
      <c r="S71" s="76"/>
    </row>
    <row r="72" spans="1:19" ht="12.75" customHeight="1">
      <c r="A72" s="133" t="s">
        <v>1139</v>
      </c>
      <c r="B72" s="189" t="s">
        <v>1139</v>
      </c>
      <c r="C72" s="426" t="s">
        <v>1139</v>
      </c>
      <c r="D72" s="426" t="s">
        <v>1139</v>
      </c>
      <c r="E72" s="437" t="s">
        <v>1139</v>
      </c>
      <c r="F72" s="437" t="s">
        <v>115</v>
      </c>
      <c r="G72" s="437" t="s">
        <v>1144</v>
      </c>
      <c r="H72" s="428">
        <v>1233002.3207</v>
      </c>
      <c r="I72" s="429">
        <v>90.458600000000004</v>
      </c>
      <c r="J72" s="430">
        <v>-1.8616336298514224E-2</v>
      </c>
      <c r="K72" s="430">
        <v>-1.2265524082815449E-2</v>
      </c>
      <c r="L72" s="430">
        <v>4.1319413991496967E-2</v>
      </c>
      <c r="M72" s="288"/>
      <c r="N72" s="288"/>
      <c r="O72" s="288"/>
      <c r="P72" s="164"/>
      <c r="Q72" s="193"/>
      <c r="R72" s="76"/>
      <c r="S72" s="76"/>
    </row>
    <row r="73" spans="1:19" ht="12.75" customHeight="1">
      <c r="A73" s="112" t="s">
        <v>1139</v>
      </c>
      <c r="B73" s="189" t="s">
        <v>1139</v>
      </c>
      <c r="C73" s="426" t="s">
        <v>1139</v>
      </c>
      <c r="D73" s="426" t="s">
        <v>1139</v>
      </c>
      <c r="E73" s="113" t="s">
        <v>1139</v>
      </c>
      <c r="F73" s="113" t="s">
        <v>116</v>
      </c>
      <c r="G73" s="113" t="s">
        <v>1144</v>
      </c>
      <c r="H73" s="114">
        <v>0</v>
      </c>
      <c r="I73" s="115">
        <v>0</v>
      </c>
      <c r="J73" s="430" t="s">
        <v>1139</v>
      </c>
      <c r="K73" s="430" t="s">
        <v>1139</v>
      </c>
      <c r="L73" s="430" t="s">
        <v>1139</v>
      </c>
      <c r="M73" s="288"/>
      <c r="N73" s="288"/>
      <c r="O73" s="288"/>
      <c r="P73" s="164"/>
      <c r="Q73" s="193"/>
      <c r="R73" s="76"/>
      <c r="S73" s="76"/>
    </row>
    <row r="74" spans="1:19" ht="12.75" customHeight="1">
      <c r="A74" s="112" t="s">
        <v>1208</v>
      </c>
      <c r="B74" s="189" t="s">
        <v>1209</v>
      </c>
      <c r="C74" s="426" t="s">
        <v>1016</v>
      </c>
      <c r="D74" s="426" t="s">
        <v>112</v>
      </c>
      <c r="E74" s="113" t="s">
        <v>1143</v>
      </c>
      <c r="F74" s="113" t="s">
        <v>114</v>
      </c>
      <c r="G74" s="113" t="s">
        <v>1144</v>
      </c>
      <c r="H74" s="114">
        <v>3883092.7078999998</v>
      </c>
      <c r="I74" s="115">
        <v>19.7819</v>
      </c>
      <c r="J74" s="430">
        <v>0.13798884616367757</v>
      </c>
      <c r="K74" s="430">
        <v>-6.9476865308253366E-3</v>
      </c>
      <c r="L74" s="430">
        <v>0.3030359573262742</v>
      </c>
      <c r="M74" s="288"/>
      <c r="N74" s="288"/>
      <c r="O74" s="288"/>
      <c r="P74" s="164"/>
      <c r="Q74" s="193"/>
      <c r="R74" s="76"/>
      <c r="S74" s="76"/>
    </row>
    <row r="75" spans="1:19" ht="12.75" customHeight="1">
      <c r="A75" s="112" t="s">
        <v>1139</v>
      </c>
      <c r="B75" s="189" t="s">
        <v>1139</v>
      </c>
      <c r="C75" s="426" t="s">
        <v>1139</v>
      </c>
      <c r="D75" s="426" t="s">
        <v>1139</v>
      </c>
      <c r="E75" s="113" t="s">
        <v>1139</v>
      </c>
      <c r="F75" s="113" t="s">
        <v>115</v>
      </c>
      <c r="G75" s="113" t="s">
        <v>1144</v>
      </c>
      <c r="H75" s="114">
        <v>54024.892099999997</v>
      </c>
      <c r="I75" s="115">
        <v>19.7821</v>
      </c>
      <c r="J75" s="430">
        <v>-0.90220489373832879</v>
      </c>
      <c r="K75" s="430">
        <v>-6.9725415390793355E-3</v>
      </c>
      <c r="L75" s="430">
        <v>0.30301837404458043</v>
      </c>
      <c r="M75" s="288"/>
      <c r="N75" s="288"/>
      <c r="O75" s="288"/>
      <c r="P75" s="164"/>
      <c r="Q75" s="193"/>
      <c r="R75" s="76"/>
      <c r="S75" s="76"/>
    </row>
    <row r="76" spans="1:19" ht="12.75" customHeight="1">
      <c r="A76" s="112" t="s">
        <v>1452</v>
      </c>
      <c r="B76" s="431" t="s">
        <v>1482</v>
      </c>
      <c r="C76" s="432" t="s">
        <v>1483</v>
      </c>
      <c r="D76" s="432" t="s">
        <v>112</v>
      </c>
      <c r="E76" s="113" t="s">
        <v>1147</v>
      </c>
      <c r="F76" s="113" t="s">
        <v>114</v>
      </c>
      <c r="G76" s="113" t="s">
        <v>1185</v>
      </c>
      <c r="H76" s="428">
        <v>1481180.22</v>
      </c>
      <c r="I76" s="438">
        <v>97.350399999999993</v>
      </c>
      <c r="J76" s="430">
        <v>1.1084258178557072E-2</v>
      </c>
      <c r="K76" s="430">
        <v>-1.6036784205071486E-2</v>
      </c>
      <c r="L76" s="430">
        <v>4.6559548092180991E-2</v>
      </c>
      <c r="M76" s="288"/>
      <c r="N76" s="288"/>
      <c r="O76" s="288"/>
      <c r="P76" s="164"/>
      <c r="Q76" s="193"/>
      <c r="R76" s="76"/>
      <c r="S76" s="76"/>
    </row>
    <row r="77" spans="1:19" ht="12.75" customHeight="1">
      <c r="A77" s="133" t="s">
        <v>1139</v>
      </c>
      <c r="B77" s="431" t="s">
        <v>1139</v>
      </c>
      <c r="C77" s="432" t="s">
        <v>1139</v>
      </c>
      <c r="D77" s="432" t="s">
        <v>1139</v>
      </c>
      <c r="E77" s="113" t="s">
        <v>1139</v>
      </c>
      <c r="F77" s="113" t="s">
        <v>115</v>
      </c>
      <c r="G77" s="113" t="s">
        <v>1185</v>
      </c>
      <c r="H77" s="428">
        <v>0</v>
      </c>
      <c r="I77" s="438">
        <v>0</v>
      </c>
      <c r="J77" s="430" t="s">
        <v>1139</v>
      </c>
      <c r="K77" s="430" t="s">
        <v>1139</v>
      </c>
      <c r="L77" s="430" t="s">
        <v>1139</v>
      </c>
      <c r="M77" s="288"/>
      <c r="N77" s="288"/>
      <c r="O77" s="288"/>
      <c r="P77" s="164"/>
      <c r="Q77" s="193"/>
      <c r="R77" s="76"/>
      <c r="S77" s="76"/>
    </row>
    <row r="78" spans="1:19" s="261" customFormat="1" ht="13.5" customHeight="1">
      <c r="A78" s="112" t="s">
        <v>1139</v>
      </c>
      <c r="B78" s="431" t="s">
        <v>1139</v>
      </c>
      <c r="C78" s="432" t="s">
        <v>1139</v>
      </c>
      <c r="D78" s="432" t="s">
        <v>1139</v>
      </c>
      <c r="E78" s="113" t="s">
        <v>1139</v>
      </c>
      <c r="F78" s="113" t="s">
        <v>116</v>
      </c>
      <c r="G78" s="113" t="s">
        <v>1185</v>
      </c>
      <c r="H78" s="428">
        <v>0</v>
      </c>
      <c r="I78" s="438">
        <v>0</v>
      </c>
      <c r="J78" s="430" t="s">
        <v>1139</v>
      </c>
      <c r="K78" s="430" t="s">
        <v>1139</v>
      </c>
      <c r="L78" s="430" t="s">
        <v>1139</v>
      </c>
      <c r="M78" s="288"/>
      <c r="N78" s="288"/>
      <c r="O78" s="288"/>
      <c r="P78" s="164"/>
      <c r="Q78" s="193"/>
      <c r="R78" s="76"/>
      <c r="S78" s="76"/>
    </row>
    <row r="79" spans="1:19" s="261" customFormat="1" ht="13.5" customHeight="1">
      <c r="A79" s="112" t="s">
        <v>1210</v>
      </c>
      <c r="B79" s="431" t="s">
        <v>1211</v>
      </c>
      <c r="C79" s="432" t="s">
        <v>1212</v>
      </c>
      <c r="D79" s="432" t="s">
        <v>112</v>
      </c>
      <c r="E79" s="113" t="s">
        <v>1150</v>
      </c>
      <c r="F79" s="113" t="s">
        <v>114</v>
      </c>
      <c r="G79" s="113" t="s">
        <v>1185</v>
      </c>
      <c r="H79" s="428">
        <v>1698213.9018999999</v>
      </c>
      <c r="I79" s="438">
        <v>98.0959</v>
      </c>
      <c r="J79" s="430">
        <v>1.3470906762070189E-2</v>
      </c>
      <c r="K79" s="430">
        <v>-1.3752350594717244E-2</v>
      </c>
      <c r="L79" s="430">
        <v>2.1572670911056413E-3</v>
      </c>
      <c r="M79" s="288"/>
      <c r="N79" s="288"/>
      <c r="O79" s="288"/>
      <c r="P79" s="164"/>
      <c r="Q79" s="193"/>
      <c r="R79" s="76"/>
      <c r="S79" s="76"/>
    </row>
    <row r="80" spans="1:19" s="261" customFormat="1" ht="13.5" customHeight="1">
      <c r="A80" s="112" t="s">
        <v>1139</v>
      </c>
      <c r="B80" s="431" t="s">
        <v>1139</v>
      </c>
      <c r="C80" s="432" t="s">
        <v>1139</v>
      </c>
      <c r="D80" s="432" t="s">
        <v>1139</v>
      </c>
      <c r="E80" s="113" t="s">
        <v>1139</v>
      </c>
      <c r="F80" s="113" t="s">
        <v>115</v>
      </c>
      <c r="G80" s="113" t="s">
        <v>1185</v>
      </c>
      <c r="H80" s="428">
        <v>457109.55219999998</v>
      </c>
      <c r="I80" s="438">
        <v>95.088300000000004</v>
      </c>
      <c r="J80" s="430">
        <v>1.5242261374189825E-2</v>
      </c>
      <c r="K80" s="430">
        <v>-1.4143624861018056E-2</v>
      </c>
      <c r="L80" s="430">
        <v>-1.5952726326433631E-3</v>
      </c>
      <c r="M80" s="288"/>
      <c r="N80" s="288"/>
      <c r="O80" s="288"/>
      <c r="P80" s="164"/>
      <c r="Q80" s="193"/>
      <c r="R80" s="76"/>
      <c r="S80" s="76"/>
    </row>
    <row r="81" spans="1:19" s="261" customFormat="1" ht="13.5" customHeight="1">
      <c r="A81" s="112" t="s">
        <v>1139</v>
      </c>
      <c r="B81" s="431" t="s">
        <v>1139</v>
      </c>
      <c r="C81" s="432" t="s">
        <v>1139</v>
      </c>
      <c r="D81" s="432" t="s">
        <v>1139</v>
      </c>
      <c r="E81" s="113" t="s">
        <v>1139</v>
      </c>
      <c r="F81" s="113" t="s">
        <v>116</v>
      </c>
      <c r="G81" s="113" t="s">
        <v>1185</v>
      </c>
      <c r="H81" s="428">
        <v>49237.545899999997</v>
      </c>
      <c r="I81" s="438">
        <v>97.840900000000005</v>
      </c>
      <c r="J81" s="430">
        <v>0.15961001501934668</v>
      </c>
      <c r="K81" s="430">
        <v>-1.3545140630898511E-2</v>
      </c>
      <c r="L81" s="430">
        <v>4.0571197564545081E-3</v>
      </c>
      <c r="M81" s="288"/>
      <c r="N81" s="288"/>
      <c r="O81" s="288"/>
      <c r="P81" s="164"/>
      <c r="Q81" s="193"/>
      <c r="R81" s="76"/>
      <c r="S81" s="76"/>
    </row>
    <row r="82" spans="1:19" ht="13.5" customHeight="1">
      <c r="A82" s="439" t="s">
        <v>1213</v>
      </c>
      <c r="B82" s="431">
        <v>61691616181</v>
      </c>
      <c r="C82" s="432" t="s">
        <v>1214</v>
      </c>
      <c r="D82" s="432" t="s">
        <v>112</v>
      </c>
      <c r="E82" s="113" t="s">
        <v>1143</v>
      </c>
      <c r="F82" s="113" t="s">
        <v>114</v>
      </c>
      <c r="G82" s="113" t="s">
        <v>1144</v>
      </c>
      <c r="H82" s="428">
        <v>16178325.8961</v>
      </c>
      <c r="I82" s="438">
        <v>17.795200000000001</v>
      </c>
      <c r="J82" s="430">
        <v>-1.9406538113973748E-2</v>
      </c>
      <c r="K82" s="430">
        <v>-7.5734761028386499E-3</v>
      </c>
      <c r="L82" s="430">
        <v>0.12181647375387605</v>
      </c>
      <c r="M82" s="288"/>
      <c r="N82" s="288"/>
      <c r="O82" s="288"/>
      <c r="P82" s="164"/>
      <c r="Q82" s="193"/>
      <c r="R82" s="76"/>
      <c r="S82" s="76"/>
    </row>
    <row r="83" spans="1:19" s="261" customFormat="1" ht="12.75" customHeight="1">
      <c r="A83" s="439" t="s">
        <v>1139</v>
      </c>
      <c r="B83" s="431" t="s">
        <v>1139</v>
      </c>
      <c r="C83" s="432" t="s">
        <v>1139</v>
      </c>
      <c r="D83" s="432" t="s">
        <v>1139</v>
      </c>
      <c r="E83" s="113" t="s">
        <v>1139</v>
      </c>
      <c r="F83" s="113" t="s">
        <v>115</v>
      </c>
      <c r="G83" s="113" t="s">
        <v>1144</v>
      </c>
      <c r="H83" s="428">
        <v>1248882.3052000001</v>
      </c>
      <c r="I83" s="438">
        <v>16.970300000000002</v>
      </c>
      <c r="J83" s="430">
        <v>2.7262310966744696E-3</v>
      </c>
      <c r="K83" s="430">
        <v>-6.2307120228145552E-3</v>
      </c>
      <c r="L83" s="430">
        <v>0.11611333860564765</v>
      </c>
      <c r="M83" s="288"/>
      <c r="N83" s="288"/>
      <c r="O83" s="288"/>
      <c r="P83" s="164"/>
      <c r="Q83" s="193"/>
      <c r="R83" s="76"/>
      <c r="S83" s="76"/>
    </row>
    <row r="84" spans="1:19" ht="12.75" customHeight="1">
      <c r="A84" s="133" t="s">
        <v>1139</v>
      </c>
      <c r="B84" s="431" t="s">
        <v>1139</v>
      </c>
      <c r="C84" s="432" t="s">
        <v>1139</v>
      </c>
      <c r="D84" s="432" t="s">
        <v>1139</v>
      </c>
      <c r="E84" s="113" t="s">
        <v>1139</v>
      </c>
      <c r="F84" s="113" t="s">
        <v>116</v>
      </c>
      <c r="G84" s="113" t="s">
        <v>1144</v>
      </c>
      <c r="H84" s="428">
        <v>93795.127299999993</v>
      </c>
      <c r="I84" s="429">
        <v>17.811499999999999</v>
      </c>
      <c r="J84" s="430">
        <v>2.4735705402607611E-2</v>
      </c>
      <c r="K84" s="430">
        <v>-7.0520682350317943E-3</v>
      </c>
      <c r="L84" s="430">
        <v>0.12593964887993958</v>
      </c>
      <c r="M84" s="288"/>
      <c r="N84" s="288"/>
      <c r="O84" s="288"/>
      <c r="P84" s="164"/>
      <c r="Q84" s="193"/>
      <c r="R84" s="76"/>
      <c r="S84" s="76"/>
    </row>
    <row r="85" spans="1:19" ht="12.75" customHeight="1">
      <c r="A85" s="133" t="s">
        <v>1139</v>
      </c>
      <c r="B85" s="431" t="s">
        <v>1139</v>
      </c>
      <c r="C85" s="432" t="s">
        <v>1139</v>
      </c>
      <c r="D85" s="432" t="s">
        <v>1139</v>
      </c>
      <c r="E85" s="113" t="s">
        <v>1139</v>
      </c>
      <c r="F85" s="113" t="s">
        <v>1143</v>
      </c>
      <c r="G85" s="113" t="s">
        <v>1144</v>
      </c>
      <c r="H85" s="428">
        <v>34771.721400000002</v>
      </c>
      <c r="I85" s="429">
        <v>18.476199999999999</v>
      </c>
      <c r="J85" s="430">
        <v>6.9367616146351896E-3</v>
      </c>
      <c r="K85" s="430">
        <v>-6.655913978494743E-3</v>
      </c>
      <c r="L85" s="430">
        <v>0.13010863527839711</v>
      </c>
      <c r="M85" s="288"/>
      <c r="N85" s="288"/>
      <c r="O85" s="288"/>
      <c r="P85" s="164"/>
      <c r="Q85" s="193"/>
      <c r="R85" s="76"/>
      <c r="S85" s="76"/>
    </row>
    <row r="86" spans="1:19" s="261" customFormat="1" ht="12.75" customHeight="1">
      <c r="A86" s="133" t="s">
        <v>1215</v>
      </c>
      <c r="B86" s="431" t="s">
        <v>1216</v>
      </c>
      <c r="C86" s="432" t="s">
        <v>1217</v>
      </c>
      <c r="D86" s="432" t="s">
        <v>112</v>
      </c>
      <c r="E86" s="113" t="s">
        <v>1143</v>
      </c>
      <c r="F86" s="113" t="s">
        <v>114</v>
      </c>
      <c r="G86" s="113" t="s">
        <v>1185</v>
      </c>
      <c r="H86" s="428">
        <v>7493026.7533</v>
      </c>
      <c r="I86" s="429">
        <v>82.567400000000006</v>
      </c>
      <c r="J86" s="430">
        <v>-2.4958404221777752E-2</v>
      </c>
      <c r="K86" s="430">
        <v>-3.8703518262007242E-2</v>
      </c>
      <c r="L86" s="430">
        <v>0.29473896140969935</v>
      </c>
      <c r="M86" s="288"/>
      <c r="N86" s="288"/>
      <c r="O86" s="288"/>
      <c r="P86" s="235"/>
      <c r="Q86" s="236"/>
      <c r="R86" s="76"/>
      <c r="S86" s="76"/>
    </row>
    <row r="87" spans="1:19" s="261" customFormat="1" ht="12.75" customHeight="1">
      <c r="A87" s="133" t="s">
        <v>1139</v>
      </c>
      <c r="B87" s="431" t="s">
        <v>1139</v>
      </c>
      <c r="C87" s="432" t="s">
        <v>1139</v>
      </c>
      <c r="D87" s="432" t="s">
        <v>1139</v>
      </c>
      <c r="E87" s="113" t="s">
        <v>1139</v>
      </c>
      <c r="F87" s="113" t="s">
        <v>115</v>
      </c>
      <c r="G87" s="113" t="s">
        <v>1185</v>
      </c>
      <c r="H87" s="428">
        <v>5678320.4774000002</v>
      </c>
      <c r="I87" s="429">
        <v>80.593699999999998</v>
      </c>
      <c r="J87" s="430">
        <v>-2.6481248303223293E-2</v>
      </c>
      <c r="K87" s="430">
        <v>-3.9487467769445783E-2</v>
      </c>
      <c r="L87" s="430">
        <v>0.28534225997250062</v>
      </c>
      <c r="M87" s="288"/>
      <c r="N87" s="288"/>
      <c r="O87" s="288"/>
      <c r="P87" s="235"/>
      <c r="Q87" s="236"/>
      <c r="R87" s="76"/>
      <c r="S87" s="76"/>
    </row>
    <row r="88" spans="1:19" s="261" customFormat="1" ht="12.75" customHeight="1">
      <c r="A88" s="133" t="s">
        <v>1139</v>
      </c>
      <c r="B88" s="431" t="s">
        <v>1139</v>
      </c>
      <c r="C88" s="432" t="s">
        <v>1139</v>
      </c>
      <c r="D88" s="432" t="s">
        <v>1139</v>
      </c>
      <c r="E88" s="113" t="s">
        <v>1139</v>
      </c>
      <c r="F88" s="113" t="s">
        <v>116</v>
      </c>
      <c r="G88" s="113" t="s">
        <v>1185</v>
      </c>
      <c r="H88" s="428">
        <v>362647.31390000001</v>
      </c>
      <c r="I88" s="429">
        <v>82.363699999999994</v>
      </c>
      <c r="J88" s="430">
        <v>-2.0922531217116846E-3</v>
      </c>
      <c r="K88" s="430">
        <v>-3.8309269496723641E-2</v>
      </c>
      <c r="L88" s="430">
        <v>0.29951129944042099</v>
      </c>
      <c r="M88" s="288"/>
      <c r="N88" s="288"/>
      <c r="O88" s="288"/>
      <c r="P88" s="235"/>
      <c r="Q88" s="236"/>
      <c r="R88" s="76"/>
      <c r="S88" s="76"/>
    </row>
    <row r="89" spans="1:19" s="261" customFormat="1" ht="12.75" customHeight="1">
      <c r="A89" s="133" t="s">
        <v>1139</v>
      </c>
      <c r="B89" s="431" t="s">
        <v>1139</v>
      </c>
      <c r="C89" s="432" t="s">
        <v>1139</v>
      </c>
      <c r="D89" s="432" t="s">
        <v>1139</v>
      </c>
      <c r="E89" s="113" t="s">
        <v>1139</v>
      </c>
      <c r="F89" s="113" t="s">
        <v>1143</v>
      </c>
      <c r="G89" s="113" t="s">
        <v>1185</v>
      </c>
      <c r="H89" s="428">
        <v>22028.635399999999</v>
      </c>
      <c r="I89" s="429">
        <v>84.733999999999995</v>
      </c>
      <c r="J89" s="430">
        <v>-9.4566826405384496E-4</v>
      </c>
      <c r="K89" s="430">
        <v>-3.7900744085676452E-2</v>
      </c>
      <c r="L89" s="430">
        <v>0.30436050021790639</v>
      </c>
      <c r="M89" s="288"/>
      <c r="N89" s="288"/>
      <c r="O89" s="288"/>
      <c r="P89" s="235"/>
      <c r="Q89" s="236"/>
      <c r="R89" s="76"/>
      <c r="S89" s="76"/>
    </row>
    <row r="90" spans="1:19" s="261" customFormat="1" ht="12.75" customHeight="1">
      <c r="A90" s="133" t="s">
        <v>1218</v>
      </c>
      <c r="B90" s="431" t="s">
        <v>1219</v>
      </c>
      <c r="C90" s="432" t="s">
        <v>1220</v>
      </c>
      <c r="D90" s="432" t="s">
        <v>112</v>
      </c>
      <c r="E90" s="113" t="s">
        <v>1160</v>
      </c>
      <c r="F90" s="113" t="s">
        <v>114</v>
      </c>
      <c r="G90" s="977" t="s">
        <v>1144</v>
      </c>
      <c r="H90" s="428">
        <v>4353445.0384999998</v>
      </c>
      <c r="I90" s="978">
        <v>109.4752</v>
      </c>
      <c r="J90" s="430">
        <v>-2.1497195257884738E-2</v>
      </c>
      <c r="K90" s="430">
        <v>-7.5704625950613336E-3</v>
      </c>
      <c r="L90" s="430">
        <v>1.7593319155010168E-2</v>
      </c>
      <c r="M90" s="288"/>
      <c r="N90" s="288"/>
      <c r="O90" s="288"/>
      <c r="P90" s="235"/>
      <c r="Q90" s="236"/>
      <c r="R90" s="76"/>
      <c r="S90" s="76"/>
    </row>
    <row r="91" spans="1:19" ht="12.75" customHeight="1">
      <c r="A91" s="112" t="s">
        <v>1139</v>
      </c>
      <c r="B91" s="189" t="s">
        <v>1139</v>
      </c>
      <c r="C91" s="426" t="s">
        <v>1139</v>
      </c>
      <c r="D91" s="426" t="s">
        <v>1139</v>
      </c>
      <c r="E91" s="113" t="s">
        <v>1139</v>
      </c>
      <c r="F91" s="113" t="s">
        <v>115</v>
      </c>
      <c r="G91" s="113" t="s">
        <v>1144</v>
      </c>
      <c r="H91" s="428">
        <v>17750376.495499998</v>
      </c>
      <c r="I91" s="429">
        <v>105.92440000000001</v>
      </c>
      <c r="J91" s="430">
        <v>-1.6406210136715837E-2</v>
      </c>
      <c r="K91" s="430">
        <v>-7.9551350612228067E-3</v>
      </c>
      <c r="L91" s="430">
        <v>1.3941170409728532E-2</v>
      </c>
      <c r="M91" s="288"/>
      <c r="N91" s="288"/>
      <c r="O91" s="288"/>
      <c r="P91" s="164"/>
      <c r="Q91" s="193"/>
      <c r="R91" s="76"/>
      <c r="S91" s="76"/>
    </row>
    <row r="92" spans="1:19" ht="12.75" customHeight="1">
      <c r="A92" s="112" t="s">
        <v>1139</v>
      </c>
      <c r="B92" s="189" t="s">
        <v>1139</v>
      </c>
      <c r="C92" s="426" t="s">
        <v>1139</v>
      </c>
      <c r="D92" s="426" t="s">
        <v>1139</v>
      </c>
      <c r="E92" s="113" t="s">
        <v>1139</v>
      </c>
      <c r="F92" s="113" t="s">
        <v>116</v>
      </c>
      <c r="G92" s="113" t="s">
        <v>1144</v>
      </c>
      <c r="H92" s="428">
        <v>35252.925999999999</v>
      </c>
      <c r="I92" s="429">
        <v>107.14109999999999</v>
      </c>
      <c r="J92" s="430">
        <v>0.59844744826257323</v>
      </c>
      <c r="K92" s="430">
        <v>-7.398575315662459E-3</v>
      </c>
      <c r="L92" s="430">
        <v>1.93670653193041E-2</v>
      </c>
      <c r="M92" s="288"/>
      <c r="N92" s="288"/>
      <c r="O92" s="288"/>
      <c r="P92" s="164"/>
      <c r="Q92" s="193"/>
      <c r="R92" s="76"/>
      <c r="S92" s="76"/>
    </row>
    <row r="93" spans="1:19" ht="12.75" customHeight="1">
      <c r="A93" s="112" t="s">
        <v>1221</v>
      </c>
      <c r="B93" s="189" t="s">
        <v>1222</v>
      </c>
      <c r="C93" s="426" t="s">
        <v>1107</v>
      </c>
      <c r="D93" s="426" t="s">
        <v>112</v>
      </c>
      <c r="E93" s="113" t="s">
        <v>1143</v>
      </c>
      <c r="F93" s="113" t="s">
        <v>114</v>
      </c>
      <c r="G93" s="113" t="s">
        <v>1144</v>
      </c>
      <c r="H93" s="428">
        <v>5915802.1846000003</v>
      </c>
      <c r="I93" s="429">
        <v>21.5747</v>
      </c>
      <c r="J93" s="430">
        <v>1.1853205553893575E-2</v>
      </c>
      <c r="K93" s="430">
        <v>1.185160866710433E-2</v>
      </c>
      <c r="L93" s="430">
        <v>0.17644922195870572</v>
      </c>
      <c r="M93" s="288"/>
      <c r="N93" s="288"/>
      <c r="O93" s="288"/>
      <c r="P93" s="164"/>
      <c r="Q93" s="193"/>
      <c r="R93" s="76"/>
      <c r="S93" s="76"/>
    </row>
    <row r="94" spans="1:19" ht="12.75" customHeight="1">
      <c r="A94" s="112" t="s">
        <v>1139</v>
      </c>
      <c r="B94" s="189" t="s">
        <v>1139</v>
      </c>
      <c r="C94" s="426" t="s">
        <v>1139</v>
      </c>
      <c r="D94" s="426" t="s">
        <v>1139</v>
      </c>
      <c r="E94" s="113" t="s">
        <v>1139</v>
      </c>
      <c r="F94" s="113" t="s">
        <v>115</v>
      </c>
      <c r="G94" s="113" t="s">
        <v>1144</v>
      </c>
      <c r="H94" s="428">
        <v>320708.73540000001</v>
      </c>
      <c r="I94" s="429">
        <v>21.5748</v>
      </c>
      <c r="J94" s="430">
        <v>1.1853301610740052E-2</v>
      </c>
      <c r="K94" s="430">
        <v>1.1856298658662334E-2</v>
      </c>
      <c r="L94" s="430">
        <v>0.17641551037245295</v>
      </c>
      <c r="M94" s="288"/>
      <c r="N94" s="288"/>
      <c r="O94" s="288"/>
      <c r="P94" s="164"/>
      <c r="Q94" s="193"/>
      <c r="R94" s="76"/>
      <c r="S94" s="76"/>
    </row>
    <row r="95" spans="1:19" ht="12.75" customHeight="1">
      <c r="A95" s="112" t="s">
        <v>1223</v>
      </c>
      <c r="B95" s="189" t="s">
        <v>1224</v>
      </c>
      <c r="C95" s="426" t="s">
        <v>1225</v>
      </c>
      <c r="D95" s="426" t="s">
        <v>112</v>
      </c>
      <c r="E95" s="113" t="s">
        <v>1143</v>
      </c>
      <c r="F95" s="113" t="s">
        <v>114</v>
      </c>
      <c r="G95" s="113" t="s">
        <v>1144</v>
      </c>
      <c r="H95" s="428">
        <v>25342434.423799999</v>
      </c>
      <c r="I95" s="429">
        <v>179.95339999999999</v>
      </c>
      <c r="J95" s="430">
        <v>1.8043292614130735E-2</v>
      </c>
      <c r="K95" s="430">
        <v>1.5152250216339702E-2</v>
      </c>
      <c r="L95" s="430">
        <v>0.18692399945724958</v>
      </c>
      <c r="M95" s="288"/>
      <c r="N95" s="288"/>
      <c r="O95" s="288"/>
      <c r="P95" s="164"/>
      <c r="Q95" s="193"/>
      <c r="R95" s="76"/>
      <c r="S95" s="76"/>
    </row>
    <row r="96" spans="1:19" ht="12.75" customHeight="1">
      <c r="A96" s="133" t="s">
        <v>1139</v>
      </c>
      <c r="B96" s="189" t="s">
        <v>1139</v>
      </c>
      <c r="C96" s="426" t="s">
        <v>1139</v>
      </c>
      <c r="D96" s="426" t="s">
        <v>1139</v>
      </c>
      <c r="E96" s="113" t="s">
        <v>1139</v>
      </c>
      <c r="F96" s="113" t="s">
        <v>115</v>
      </c>
      <c r="G96" s="113" t="s">
        <v>1144</v>
      </c>
      <c r="H96" s="428">
        <v>1810865.8614000001</v>
      </c>
      <c r="I96" s="429">
        <v>164.44290000000001</v>
      </c>
      <c r="J96" s="430">
        <v>7.9169111505203338E-2</v>
      </c>
      <c r="K96" s="430">
        <v>1.4367068071934774E-2</v>
      </c>
      <c r="L96" s="430">
        <v>0.17845328864450605</v>
      </c>
      <c r="M96" s="288"/>
      <c r="N96" s="288"/>
      <c r="O96" s="288"/>
      <c r="P96" s="164"/>
      <c r="Q96" s="193"/>
      <c r="R96" s="76"/>
      <c r="S96" s="76"/>
    </row>
    <row r="97" spans="1:19" s="1077" customFormat="1" ht="12.75" customHeight="1">
      <c r="A97" s="133" t="s">
        <v>1139</v>
      </c>
      <c r="B97" s="189" t="s">
        <v>1139</v>
      </c>
      <c r="C97" s="426" t="s">
        <v>1139</v>
      </c>
      <c r="D97" s="426" t="s">
        <v>1139</v>
      </c>
      <c r="E97" s="113" t="s">
        <v>1139</v>
      </c>
      <c r="F97" s="113" t="s">
        <v>116</v>
      </c>
      <c r="G97" s="113" t="s">
        <v>1144</v>
      </c>
      <c r="H97" s="428">
        <v>285044.63750000001</v>
      </c>
      <c r="I97" s="429">
        <v>179.7413</v>
      </c>
      <c r="J97" s="430">
        <v>4.8404447849857979E-2</v>
      </c>
      <c r="K97" s="430">
        <v>1.553461798795186E-2</v>
      </c>
      <c r="L97" s="430">
        <v>0.19110430942800027</v>
      </c>
      <c r="M97" s="288"/>
      <c r="N97" s="288"/>
      <c r="O97" s="288"/>
      <c r="P97" s="164"/>
      <c r="Q97" s="193"/>
      <c r="R97" s="76"/>
      <c r="S97" s="76"/>
    </row>
    <row r="98" spans="1:19" s="1077" customFormat="1" ht="12.75" customHeight="1">
      <c r="A98" s="133" t="s">
        <v>1139</v>
      </c>
      <c r="B98" s="189" t="s">
        <v>1139</v>
      </c>
      <c r="C98" s="426" t="s">
        <v>1139</v>
      </c>
      <c r="D98" s="426" t="s">
        <v>1139</v>
      </c>
      <c r="E98" s="113" t="s">
        <v>1139</v>
      </c>
      <c r="F98" s="113" t="s">
        <v>1143</v>
      </c>
      <c r="G98" s="113" t="s">
        <v>1144</v>
      </c>
      <c r="H98" s="428">
        <v>78990.657300000006</v>
      </c>
      <c r="I98" s="429">
        <v>186.38550000000001</v>
      </c>
      <c r="J98" s="430">
        <v>-4.6791431808721473E-2</v>
      </c>
      <c r="K98" s="430">
        <v>1.5934626279760389E-2</v>
      </c>
      <c r="L98" s="430">
        <v>0.19540157509169664</v>
      </c>
      <c r="M98" s="288"/>
      <c r="N98" s="288"/>
      <c r="O98" s="288"/>
      <c r="P98" s="164"/>
      <c r="Q98" s="193"/>
      <c r="R98" s="76"/>
      <c r="S98" s="76"/>
    </row>
    <row r="99" spans="1:19" s="1077" customFormat="1" ht="12.75" customHeight="1">
      <c r="A99" s="133" t="s">
        <v>1447</v>
      </c>
      <c r="B99" s="189">
        <v>74643964821</v>
      </c>
      <c r="C99" s="426" t="s">
        <v>1226</v>
      </c>
      <c r="D99" s="426" t="s">
        <v>112</v>
      </c>
      <c r="E99" s="113" t="s">
        <v>1150</v>
      </c>
      <c r="F99" s="113" t="s">
        <v>1139</v>
      </c>
      <c r="G99" s="113" t="s">
        <v>1144</v>
      </c>
      <c r="H99" s="428">
        <v>42469021.979999997</v>
      </c>
      <c r="I99" s="429">
        <v>132.66961151982738</v>
      </c>
      <c r="J99" s="430">
        <v>0.23595363438328243</v>
      </c>
      <c r="K99" s="430">
        <v>2.2563742226597849E-3</v>
      </c>
      <c r="L99" s="430">
        <v>9.7257652330331457E-3</v>
      </c>
      <c r="M99" s="288"/>
      <c r="N99" s="288"/>
      <c r="O99" s="288"/>
      <c r="P99" s="164"/>
      <c r="Q99" s="193"/>
      <c r="R99" s="76"/>
      <c r="S99" s="76"/>
    </row>
    <row r="100" spans="1:19" s="1077" customFormat="1" ht="12.75" customHeight="1">
      <c r="A100" s="133" t="s">
        <v>1227</v>
      </c>
      <c r="B100" s="189" t="s">
        <v>1228</v>
      </c>
      <c r="C100" s="426" t="s">
        <v>1229</v>
      </c>
      <c r="D100" s="426" t="s">
        <v>1013</v>
      </c>
      <c r="E100" s="113" t="s">
        <v>1160</v>
      </c>
      <c r="F100" s="113" t="s">
        <v>1139</v>
      </c>
      <c r="G100" s="113" t="s">
        <v>1144</v>
      </c>
      <c r="H100" s="428">
        <v>6705066.3700000001</v>
      </c>
      <c r="I100" s="429">
        <v>93.081681116761658</v>
      </c>
      <c r="J100" s="430">
        <v>-7.0310090763819222E-2</v>
      </c>
      <c r="K100" s="430">
        <v>-1.2656655249574045E-2</v>
      </c>
      <c r="L100" s="430">
        <v>-1.0880152912136287E-2</v>
      </c>
      <c r="M100" s="288"/>
      <c r="N100" s="288"/>
      <c r="O100" s="288"/>
      <c r="P100" s="164"/>
      <c r="Q100" s="193"/>
      <c r="R100" s="76"/>
      <c r="S100" s="76"/>
    </row>
    <row r="101" spans="1:19" ht="12.75" customHeight="1">
      <c r="A101" s="112" t="s">
        <v>1230</v>
      </c>
      <c r="B101" s="189">
        <v>85535430386</v>
      </c>
      <c r="C101" s="426" t="s">
        <v>1231</v>
      </c>
      <c r="D101" s="426" t="s">
        <v>1013</v>
      </c>
      <c r="E101" s="113" t="s">
        <v>1143</v>
      </c>
      <c r="F101" s="113" t="s">
        <v>1139</v>
      </c>
      <c r="G101" s="113" t="s">
        <v>1144</v>
      </c>
      <c r="H101" s="428">
        <v>30025709.989999998</v>
      </c>
      <c r="I101" s="429">
        <v>8.4707545181688282</v>
      </c>
      <c r="J101" s="430">
        <v>-9.194614948504598E-3</v>
      </c>
      <c r="K101" s="430">
        <v>-9.0630019665555173E-3</v>
      </c>
      <c r="L101" s="430">
        <v>0.262856405247887</v>
      </c>
      <c r="M101" s="288"/>
      <c r="N101" s="288"/>
      <c r="O101" s="288"/>
      <c r="P101" s="164"/>
      <c r="Q101" s="193"/>
      <c r="R101" s="76"/>
      <c r="S101" s="76"/>
    </row>
    <row r="102" spans="1:19" ht="12.75" customHeight="1">
      <c r="A102" s="112" t="s">
        <v>1232</v>
      </c>
      <c r="B102" s="189">
        <v>40425097619</v>
      </c>
      <c r="C102" s="426" t="s">
        <v>1233</v>
      </c>
      <c r="D102" s="426" t="s">
        <v>1013</v>
      </c>
      <c r="E102" s="113" t="s">
        <v>1143</v>
      </c>
      <c r="F102" s="113" t="s">
        <v>1139</v>
      </c>
      <c r="G102" s="113" t="s">
        <v>1144</v>
      </c>
      <c r="H102" s="428">
        <v>3449448.08</v>
      </c>
      <c r="I102" s="429">
        <v>121.02550631902818</v>
      </c>
      <c r="J102" s="430">
        <v>-6.7746703774703709E-3</v>
      </c>
      <c r="K102" s="430">
        <v>-5.8125580947413491E-3</v>
      </c>
      <c r="L102" s="430">
        <v>0.12184421128570078</v>
      </c>
      <c r="M102" s="288"/>
      <c r="N102" s="288"/>
      <c r="O102" s="288"/>
      <c r="P102" s="164"/>
      <c r="Q102" s="193"/>
      <c r="R102" s="76"/>
      <c r="S102" s="76"/>
    </row>
    <row r="103" spans="1:19" ht="12.75" customHeight="1">
      <c r="A103" s="112" t="s">
        <v>1559</v>
      </c>
      <c r="B103" s="189" t="s">
        <v>1560</v>
      </c>
      <c r="C103" s="426" t="s">
        <v>1561</v>
      </c>
      <c r="D103" s="426" t="s">
        <v>1013</v>
      </c>
      <c r="E103" s="113" t="s">
        <v>1160</v>
      </c>
      <c r="F103" s="113" t="s">
        <v>1139</v>
      </c>
      <c r="G103" s="113" t="s">
        <v>1144</v>
      </c>
      <c r="H103" s="428">
        <v>28434075.969999999</v>
      </c>
      <c r="I103" s="429">
        <v>100.22426820809331</v>
      </c>
      <c r="J103" s="430">
        <v>1.8624781069920493E-2</v>
      </c>
      <c r="K103" s="430">
        <v>1.7793569806121567E-3</v>
      </c>
      <c r="L103" s="430" t="s">
        <v>1139</v>
      </c>
      <c r="M103" s="288"/>
      <c r="N103" s="288"/>
      <c r="O103" s="288"/>
      <c r="P103" s="164"/>
      <c r="Q103" s="193"/>
      <c r="R103" s="76"/>
      <c r="S103" s="76"/>
    </row>
    <row r="104" spans="1:19" ht="12.75" customHeight="1">
      <c r="A104" s="133" t="s">
        <v>1453</v>
      </c>
      <c r="B104" s="189" t="s">
        <v>1464</v>
      </c>
      <c r="C104" s="426" t="s">
        <v>1465</v>
      </c>
      <c r="D104" s="426" t="s">
        <v>1013</v>
      </c>
      <c r="E104" s="113" t="s">
        <v>1160</v>
      </c>
      <c r="F104" s="113" t="s">
        <v>1139</v>
      </c>
      <c r="G104" s="113" t="s">
        <v>1185</v>
      </c>
      <c r="H104" s="428">
        <v>12600531.15</v>
      </c>
      <c r="I104" s="429">
        <v>95.148136628912908</v>
      </c>
      <c r="J104" s="430">
        <v>0.49192627511887221</v>
      </c>
      <c r="K104" s="430">
        <v>-3.5874743205521753E-4</v>
      </c>
      <c r="L104" s="430">
        <v>8.7048057925298572E-3</v>
      </c>
      <c r="M104" s="288"/>
      <c r="N104" s="288"/>
      <c r="O104" s="288"/>
      <c r="P104" s="164"/>
      <c r="Q104" s="193"/>
      <c r="R104" s="76"/>
      <c r="S104" s="76"/>
    </row>
    <row r="105" spans="1:19" s="261" customFormat="1" ht="12.75" customHeight="1">
      <c r="A105" s="112" t="s">
        <v>1234</v>
      </c>
      <c r="B105" s="189">
        <v>61515780704</v>
      </c>
      <c r="C105" s="426" t="s">
        <v>1235</v>
      </c>
      <c r="D105" s="426" t="s">
        <v>1013</v>
      </c>
      <c r="E105" s="113" t="s">
        <v>1150</v>
      </c>
      <c r="F105" s="113" t="s">
        <v>1139</v>
      </c>
      <c r="G105" s="113" t="s">
        <v>1144</v>
      </c>
      <c r="H105" s="428">
        <v>50678728.25</v>
      </c>
      <c r="I105" s="429">
        <v>17.73024789126751</v>
      </c>
      <c r="J105" s="430">
        <v>6.4475698754384858E-4</v>
      </c>
      <c r="K105" s="430">
        <v>3.6365574023533576E-4</v>
      </c>
      <c r="L105" s="430">
        <v>3.0464230346547438E-3</v>
      </c>
      <c r="M105" s="288"/>
      <c r="N105" s="288"/>
      <c r="O105" s="288"/>
      <c r="P105" s="164"/>
      <c r="Q105" s="193"/>
      <c r="R105" s="76"/>
      <c r="S105" s="76"/>
    </row>
    <row r="106" spans="1:19" s="261" customFormat="1" ht="12.75" customHeight="1">
      <c r="A106" s="133" t="s">
        <v>1236</v>
      </c>
      <c r="B106" s="189">
        <v>16128752508</v>
      </c>
      <c r="C106" s="426" t="s">
        <v>1237</v>
      </c>
      <c r="D106" s="426" t="s">
        <v>1013</v>
      </c>
      <c r="E106" s="113" t="s">
        <v>1147</v>
      </c>
      <c r="F106" s="113" t="s">
        <v>1139</v>
      </c>
      <c r="G106" s="113" t="s">
        <v>1144</v>
      </c>
      <c r="H106" s="428">
        <v>6805979.8499999996</v>
      </c>
      <c r="I106" s="429">
        <v>14.037460739337716</v>
      </c>
      <c r="J106" s="430">
        <v>-1.9408955368887537E-2</v>
      </c>
      <c r="K106" s="430">
        <v>-1.0526287310393734E-2</v>
      </c>
      <c r="L106" s="430">
        <v>3.5880908795340671E-2</v>
      </c>
      <c r="M106" s="288"/>
      <c r="N106" s="288"/>
      <c r="O106" s="288"/>
      <c r="P106" s="164"/>
      <c r="Q106" s="193"/>
      <c r="R106" s="76"/>
      <c r="S106" s="76"/>
    </row>
    <row r="107" spans="1:19" s="261" customFormat="1" ht="12.75" customHeight="1">
      <c r="A107" s="112" t="s">
        <v>1255</v>
      </c>
      <c r="B107" s="189" t="s">
        <v>1256</v>
      </c>
      <c r="C107" s="426" t="s">
        <v>1257</v>
      </c>
      <c r="D107" s="426" t="s">
        <v>1254</v>
      </c>
      <c r="E107" s="113" t="s">
        <v>1150</v>
      </c>
      <c r="F107" s="113" t="s">
        <v>1139</v>
      </c>
      <c r="G107" s="113" t="s">
        <v>1144</v>
      </c>
      <c r="H107" s="428">
        <v>25186053.5031</v>
      </c>
      <c r="I107" s="429">
        <v>99.243977030946468</v>
      </c>
      <c r="J107" s="430">
        <v>-3.5193091608015759E-2</v>
      </c>
      <c r="K107" s="430">
        <v>-8.4280242116581139E-3</v>
      </c>
      <c r="L107" s="430">
        <v>1.0438800004056503E-2</v>
      </c>
      <c r="M107" s="288"/>
      <c r="N107" s="288"/>
      <c r="O107" s="288"/>
      <c r="P107" s="164"/>
      <c r="Q107" s="193"/>
      <c r="R107" s="76"/>
      <c r="S107" s="76"/>
    </row>
    <row r="108" spans="1:19" s="261" customFormat="1" ht="12.75" customHeight="1">
      <c r="A108" s="112" t="s">
        <v>1542</v>
      </c>
      <c r="B108" s="189" t="s">
        <v>1543</v>
      </c>
      <c r="C108" s="426" t="s">
        <v>1544</v>
      </c>
      <c r="D108" s="426" t="s">
        <v>1254</v>
      </c>
      <c r="E108" s="113" t="s">
        <v>1160</v>
      </c>
      <c r="F108" s="113" t="s">
        <v>1139</v>
      </c>
      <c r="G108" s="113" t="s">
        <v>1144</v>
      </c>
      <c r="H108" s="428">
        <v>12630406.076400001</v>
      </c>
      <c r="I108" s="429">
        <v>100.49908497928288</v>
      </c>
      <c r="J108" s="430">
        <v>2.7351780509143886E-4</v>
      </c>
      <c r="K108" s="430">
        <v>7.4323321387859131E-4</v>
      </c>
      <c r="L108" s="430" t="s">
        <v>1139</v>
      </c>
      <c r="M108" s="288"/>
      <c r="N108" s="288"/>
      <c r="O108" s="288"/>
      <c r="P108" s="164"/>
      <c r="Q108" s="193"/>
      <c r="R108" s="76"/>
      <c r="S108" s="76"/>
    </row>
    <row r="109" spans="1:19" s="261" customFormat="1" ht="12.75" customHeight="1">
      <c r="A109" s="112" t="s">
        <v>1454</v>
      </c>
      <c r="B109" s="189" t="s">
        <v>1466</v>
      </c>
      <c r="C109" s="426" t="s">
        <v>1467</v>
      </c>
      <c r="D109" s="426" t="s">
        <v>1254</v>
      </c>
      <c r="E109" s="113" t="s">
        <v>1160</v>
      </c>
      <c r="F109" s="113" t="s">
        <v>1139</v>
      </c>
      <c r="G109" s="113" t="s">
        <v>1144</v>
      </c>
      <c r="H109" s="428">
        <v>16676573.2598</v>
      </c>
      <c r="I109" s="429">
        <v>100.70184356672547</v>
      </c>
      <c r="J109" s="430">
        <v>1.3635530175919799</v>
      </c>
      <c r="K109" s="430">
        <v>-1.7713817314052305E-3</v>
      </c>
      <c r="L109" s="430">
        <v>6.5853621415210561E-3</v>
      </c>
      <c r="M109" s="288"/>
      <c r="N109" s="288"/>
      <c r="O109" s="288"/>
      <c r="P109" s="164"/>
      <c r="Q109" s="193"/>
      <c r="R109" s="76"/>
      <c r="S109" s="76"/>
    </row>
    <row r="110" spans="1:19" s="261" customFormat="1" ht="12.75" customHeight="1">
      <c r="A110" s="112" t="s">
        <v>1258</v>
      </c>
      <c r="B110" s="189">
        <v>27751007165</v>
      </c>
      <c r="C110" s="426" t="s">
        <v>1259</v>
      </c>
      <c r="D110" s="426" t="s">
        <v>1254</v>
      </c>
      <c r="E110" s="113" t="s">
        <v>1150</v>
      </c>
      <c r="F110" s="113" t="s">
        <v>1139</v>
      </c>
      <c r="G110" s="113" t="s">
        <v>1144</v>
      </c>
      <c r="H110" s="428">
        <v>37330664.5955</v>
      </c>
      <c r="I110" s="429">
        <v>97.614341112880354</v>
      </c>
      <c r="J110" s="430">
        <v>-8.0122038100960413E-4</v>
      </c>
      <c r="K110" s="430">
        <v>-3.3031084452328496E-4</v>
      </c>
      <c r="L110" s="430">
        <v>1.2326311421003489E-2</v>
      </c>
      <c r="M110" s="288"/>
      <c r="N110" s="288"/>
      <c r="O110" s="288"/>
      <c r="P110" s="164"/>
      <c r="Q110" s="193"/>
      <c r="R110" s="76"/>
      <c r="S110" s="76"/>
    </row>
    <row r="111" spans="1:19" s="261" customFormat="1" ht="12.75" customHeight="1">
      <c r="A111" s="112" t="s">
        <v>1513</v>
      </c>
      <c r="B111" s="189" t="s">
        <v>1261</v>
      </c>
      <c r="C111" s="426" t="s">
        <v>1262</v>
      </c>
      <c r="D111" s="426" t="s">
        <v>1254</v>
      </c>
      <c r="E111" s="113" t="s">
        <v>1150</v>
      </c>
      <c r="F111" s="113" t="s">
        <v>1139</v>
      </c>
      <c r="G111" s="113" t="s">
        <v>1144</v>
      </c>
      <c r="H111" s="428">
        <v>16616140.2435</v>
      </c>
      <c r="I111" s="429">
        <v>13.192605156582717</v>
      </c>
      <c r="J111" s="430">
        <v>8.4299801751412939E-2</v>
      </c>
      <c r="K111" s="430">
        <v>-1.746122395297478E-4</v>
      </c>
      <c r="L111" s="430">
        <v>7.3558128492807739E-3</v>
      </c>
      <c r="M111" s="288"/>
      <c r="N111" s="288"/>
      <c r="O111" s="288"/>
      <c r="P111" s="164"/>
      <c r="Q111" s="193"/>
      <c r="R111" s="76"/>
      <c r="S111" s="76"/>
    </row>
    <row r="112" spans="1:19" s="261" customFormat="1" ht="12.75" customHeight="1">
      <c r="A112" s="112" t="s">
        <v>1545</v>
      </c>
      <c r="B112" s="189">
        <v>20010251059</v>
      </c>
      <c r="C112" s="426" t="s">
        <v>1260</v>
      </c>
      <c r="D112" s="426" t="s">
        <v>1254</v>
      </c>
      <c r="E112" s="113" t="s">
        <v>1164</v>
      </c>
      <c r="F112" s="113" t="s">
        <v>1139</v>
      </c>
      <c r="G112" s="113" t="s">
        <v>1144</v>
      </c>
      <c r="H112" s="428">
        <v>13788225.177100001</v>
      </c>
      <c r="I112" s="429">
        <v>103.35070919686771</v>
      </c>
      <c r="J112" s="430">
        <v>4.3460868356075322E-2</v>
      </c>
      <c r="K112" s="430">
        <v>4.6095006484137002E-4</v>
      </c>
      <c r="L112" s="430">
        <v>5.1436003637874705E-3</v>
      </c>
      <c r="M112" s="288"/>
      <c r="N112" s="288"/>
      <c r="O112" s="288"/>
      <c r="P112" s="164"/>
      <c r="Q112" s="193"/>
      <c r="R112" s="76"/>
      <c r="S112" s="76"/>
    </row>
    <row r="113" spans="1:19" s="261" customFormat="1" ht="12.75" customHeight="1">
      <c r="A113" s="112" t="s">
        <v>1263</v>
      </c>
      <c r="B113" s="189" t="s">
        <v>1264</v>
      </c>
      <c r="C113" s="426" t="s">
        <v>1265</v>
      </c>
      <c r="D113" s="426" t="s">
        <v>1254</v>
      </c>
      <c r="E113" s="113" t="s">
        <v>1150</v>
      </c>
      <c r="F113" s="113" t="s">
        <v>1139</v>
      </c>
      <c r="G113" s="113" t="s">
        <v>1185</v>
      </c>
      <c r="H113" s="428">
        <v>8207217.6666999999</v>
      </c>
      <c r="I113" s="429">
        <v>96.991478084628767</v>
      </c>
      <c r="J113" s="430">
        <v>0.13957699308513982</v>
      </c>
      <c r="K113" s="430">
        <v>1.967534394207382E-3</v>
      </c>
      <c r="L113" s="430">
        <v>2.3729107652728842E-2</v>
      </c>
      <c r="M113" s="288"/>
      <c r="N113" s="288"/>
      <c r="O113" s="288"/>
      <c r="P113" s="164"/>
      <c r="Q113" s="193"/>
      <c r="R113" s="76"/>
      <c r="S113" s="76"/>
    </row>
    <row r="114" spans="1:19" s="261" customFormat="1" ht="12.75" customHeight="1">
      <c r="A114" s="112" t="s">
        <v>1268</v>
      </c>
      <c r="B114" s="189">
        <v>79301865686</v>
      </c>
      <c r="C114" s="426" t="s">
        <v>1269</v>
      </c>
      <c r="D114" s="426" t="s">
        <v>1254</v>
      </c>
      <c r="E114" s="113" t="s">
        <v>1164</v>
      </c>
      <c r="F114" s="113" t="s">
        <v>1139</v>
      </c>
      <c r="G114" s="113" t="s">
        <v>1144</v>
      </c>
      <c r="H114" s="428">
        <v>12263534.6021</v>
      </c>
      <c r="I114" s="429">
        <v>113.4215869583295</v>
      </c>
      <c r="J114" s="430">
        <v>-2.2379543931798751E-2</v>
      </c>
      <c r="K114" s="430">
        <v>-1.9080701328120009E-2</v>
      </c>
      <c r="L114" s="430">
        <v>1.653380219976297E-2</v>
      </c>
      <c r="M114" s="288"/>
      <c r="N114" s="288"/>
      <c r="O114" s="288"/>
      <c r="P114" s="164"/>
      <c r="Q114" s="193"/>
      <c r="R114" s="76"/>
      <c r="S114" s="76"/>
    </row>
    <row r="115" spans="1:19" s="261" customFormat="1" ht="12.75" customHeight="1">
      <c r="A115" s="112" t="s">
        <v>1389</v>
      </c>
      <c r="B115" s="189" t="s">
        <v>1266</v>
      </c>
      <c r="C115" s="426" t="s">
        <v>1267</v>
      </c>
      <c r="D115" s="426" t="s">
        <v>1254</v>
      </c>
      <c r="E115" s="113" t="s">
        <v>1164</v>
      </c>
      <c r="F115" s="113" t="s">
        <v>1139</v>
      </c>
      <c r="G115" s="113" t="s">
        <v>1144</v>
      </c>
      <c r="H115" s="428">
        <v>3827102.2503</v>
      </c>
      <c r="I115" s="429">
        <v>117.14856412741413</v>
      </c>
      <c r="J115" s="430">
        <v>-4.8866421922186598E-2</v>
      </c>
      <c r="K115" s="430">
        <v>-3.8171751189115422E-2</v>
      </c>
      <c r="L115" s="430">
        <v>1.3988134783660344E-2</v>
      </c>
      <c r="M115" s="288"/>
      <c r="N115" s="288"/>
      <c r="O115" s="288"/>
      <c r="P115" s="164"/>
      <c r="Q115" s="193"/>
      <c r="R115" s="76"/>
      <c r="S115" s="76"/>
    </row>
    <row r="116" spans="1:19" s="261" customFormat="1" ht="12.75" customHeight="1">
      <c r="A116" s="112" t="s">
        <v>1270</v>
      </c>
      <c r="B116" s="189" t="s">
        <v>1271</v>
      </c>
      <c r="C116" s="426" t="s">
        <v>1272</v>
      </c>
      <c r="D116" s="426" t="s">
        <v>1254</v>
      </c>
      <c r="E116" s="113" t="s">
        <v>1164</v>
      </c>
      <c r="F116" s="113" t="s">
        <v>1139</v>
      </c>
      <c r="G116" s="113" t="s">
        <v>1144</v>
      </c>
      <c r="H116" s="428">
        <v>20360650.927900001</v>
      </c>
      <c r="I116" s="429">
        <v>98.724168465979943</v>
      </c>
      <c r="J116" s="430">
        <v>-5.5541878593224459E-2</v>
      </c>
      <c r="K116" s="430">
        <v>-2.3867212019318629E-2</v>
      </c>
      <c r="L116" s="430">
        <v>7.817553583100878E-3</v>
      </c>
      <c r="M116" s="288"/>
      <c r="N116" s="288"/>
      <c r="O116" s="288"/>
      <c r="P116" s="164"/>
      <c r="Q116" s="193"/>
      <c r="R116" s="76"/>
      <c r="S116" s="76"/>
    </row>
    <row r="117" spans="1:19" s="261" customFormat="1" ht="12.75" customHeight="1">
      <c r="A117" s="112" t="s">
        <v>1395</v>
      </c>
      <c r="B117" s="189" t="s">
        <v>1404</v>
      </c>
      <c r="C117" s="426" t="s">
        <v>1405</v>
      </c>
      <c r="D117" s="426" t="s">
        <v>1254</v>
      </c>
      <c r="E117" s="113" t="s">
        <v>1164</v>
      </c>
      <c r="F117" s="113" t="s">
        <v>1139</v>
      </c>
      <c r="G117" s="113" t="s">
        <v>1144</v>
      </c>
      <c r="H117" s="428">
        <v>9441335.8161999993</v>
      </c>
      <c r="I117" s="429">
        <v>100.97032124737693</v>
      </c>
      <c r="J117" s="430">
        <v>-6.1555414279406695E-2</v>
      </c>
      <c r="K117" s="430">
        <v>-1.5948379222823439E-2</v>
      </c>
      <c r="L117" s="430">
        <v>5.2296601536516718E-3</v>
      </c>
      <c r="M117" s="288"/>
      <c r="N117" s="288"/>
      <c r="O117" s="288"/>
      <c r="P117" s="164"/>
      <c r="Q117" s="193"/>
      <c r="R117" s="76"/>
      <c r="S117" s="76"/>
    </row>
    <row r="118" spans="1:19" s="261" customFormat="1" ht="12.75" customHeight="1">
      <c r="A118" s="112" t="s">
        <v>1328</v>
      </c>
      <c r="B118" s="189" t="s">
        <v>1329</v>
      </c>
      <c r="C118" s="426" t="s">
        <v>1330</v>
      </c>
      <c r="D118" s="426" t="s">
        <v>1254</v>
      </c>
      <c r="E118" s="113" t="s">
        <v>1150</v>
      </c>
      <c r="F118" s="113" t="s">
        <v>1139</v>
      </c>
      <c r="G118" s="113" t="s">
        <v>1185</v>
      </c>
      <c r="H118" s="428">
        <v>5541626.3530000001</v>
      </c>
      <c r="I118" s="429">
        <v>85.330489406801959</v>
      </c>
      <c r="J118" s="430">
        <v>2.1868903085494606E-2</v>
      </c>
      <c r="K118" s="430">
        <v>-5.541139143144802E-3</v>
      </c>
      <c r="L118" s="430">
        <v>4.8304889498800296E-3</v>
      </c>
      <c r="M118" s="288"/>
      <c r="N118" s="288"/>
      <c r="O118" s="288"/>
      <c r="P118" s="164"/>
      <c r="Q118" s="193"/>
      <c r="R118" s="76"/>
      <c r="S118" s="76"/>
    </row>
    <row r="119" spans="1:19" s="1077" customFormat="1" ht="12.75" customHeight="1">
      <c r="A119" s="112" t="s">
        <v>1273</v>
      </c>
      <c r="B119" s="189" t="s">
        <v>1274</v>
      </c>
      <c r="C119" s="426" t="s">
        <v>1275</v>
      </c>
      <c r="D119" s="426" t="s">
        <v>1254</v>
      </c>
      <c r="E119" s="113" t="s">
        <v>1160</v>
      </c>
      <c r="F119" s="113" t="s">
        <v>1139</v>
      </c>
      <c r="G119" s="113" t="s">
        <v>1144</v>
      </c>
      <c r="H119" s="428">
        <v>12870872.5502</v>
      </c>
      <c r="I119" s="429">
        <v>92.901315439569302</v>
      </c>
      <c r="J119" s="430">
        <v>-1.2952308531280377E-2</v>
      </c>
      <c r="K119" s="430">
        <v>-1.2952308531280488E-2</v>
      </c>
      <c r="L119" s="430">
        <v>-2.5449870241317507E-3</v>
      </c>
      <c r="M119" s="288"/>
      <c r="N119" s="288"/>
      <c r="O119" s="288"/>
      <c r="P119" s="164"/>
      <c r="Q119" s="193"/>
      <c r="R119" s="76"/>
      <c r="S119" s="76"/>
    </row>
    <row r="120" spans="1:19" s="1077" customFormat="1" ht="12.75" customHeight="1">
      <c r="A120" s="112" t="s">
        <v>1276</v>
      </c>
      <c r="B120" s="189">
        <v>37884602446</v>
      </c>
      <c r="C120" s="426" t="s">
        <v>1277</v>
      </c>
      <c r="D120" s="426" t="s">
        <v>79</v>
      </c>
      <c r="E120" s="113" t="s">
        <v>1143</v>
      </c>
      <c r="F120" s="113" t="s">
        <v>1139</v>
      </c>
      <c r="G120" s="113" t="s">
        <v>1144</v>
      </c>
      <c r="H120" s="428">
        <v>21270477.975299999</v>
      </c>
      <c r="I120" s="429">
        <v>17.785391692172261</v>
      </c>
      <c r="J120" s="430">
        <v>1.1725470537532701E-2</v>
      </c>
      <c r="K120" s="430">
        <v>-2.0184728221113168E-3</v>
      </c>
      <c r="L120" s="430">
        <v>0.16347591331161393</v>
      </c>
      <c r="M120" s="288"/>
      <c r="N120" s="288"/>
      <c r="O120" s="288"/>
      <c r="P120" s="164"/>
      <c r="Q120" s="193"/>
      <c r="R120" s="76"/>
      <c r="S120" s="76"/>
    </row>
    <row r="121" spans="1:19" s="1077" customFormat="1" ht="12.75" customHeight="1">
      <c r="A121" s="112" t="s">
        <v>1458</v>
      </c>
      <c r="B121" s="189" t="s">
        <v>1484</v>
      </c>
      <c r="C121" s="426" t="s">
        <v>1485</v>
      </c>
      <c r="D121" s="426" t="s">
        <v>79</v>
      </c>
      <c r="E121" s="113" t="s">
        <v>1143</v>
      </c>
      <c r="F121" s="113" t="s">
        <v>1139</v>
      </c>
      <c r="G121" s="113" t="s">
        <v>1144</v>
      </c>
      <c r="H121" s="428">
        <v>6829100.1183000002</v>
      </c>
      <c r="I121" s="429">
        <v>78.028509399762129</v>
      </c>
      <c r="J121" s="430">
        <v>-6.4657663930585141E-3</v>
      </c>
      <c r="K121" s="430">
        <v>2.1730953686760479E-3</v>
      </c>
      <c r="L121" s="430">
        <v>-4.5022980822244429E-2</v>
      </c>
      <c r="M121" s="288"/>
      <c r="N121" s="288"/>
      <c r="O121" s="288"/>
      <c r="P121" s="164"/>
      <c r="Q121" s="193"/>
      <c r="R121" s="76"/>
      <c r="S121" s="76"/>
    </row>
    <row r="122" spans="1:19" s="1077" customFormat="1" ht="12.75" customHeight="1">
      <c r="A122" s="112" t="s">
        <v>1331</v>
      </c>
      <c r="B122" s="189" t="s">
        <v>1278</v>
      </c>
      <c r="C122" s="426" t="s">
        <v>1279</v>
      </c>
      <c r="D122" s="426" t="s">
        <v>79</v>
      </c>
      <c r="E122" s="113" t="s">
        <v>1150</v>
      </c>
      <c r="F122" s="113" t="s">
        <v>1139</v>
      </c>
      <c r="G122" s="113" t="s">
        <v>1185</v>
      </c>
      <c r="H122" s="428">
        <v>12407415.325200001</v>
      </c>
      <c r="I122" s="429">
        <v>104.51684208859746</v>
      </c>
      <c r="J122" s="430">
        <v>2.6767586335031623E-2</v>
      </c>
      <c r="K122" s="430">
        <v>3.9786701817217107E-3</v>
      </c>
      <c r="L122" s="430">
        <v>3.0060880872221807E-2</v>
      </c>
      <c r="M122" s="288"/>
      <c r="N122" s="288"/>
      <c r="O122" s="288"/>
      <c r="P122" s="164"/>
      <c r="Q122" s="193"/>
      <c r="R122" s="76"/>
      <c r="S122" s="76"/>
    </row>
    <row r="123" spans="1:19" s="261" customFormat="1" ht="12.75" customHeight="1">
      <c r="A123" s="112" t="s">
        <v>1459</v>
      </c>
      <c r="B123" s="189">
        <v>94465089647</v>
      </c>
      <c r="C123" s="426" t="s">
        <v>1280</v>
      </c>
      <c r="D123" s="426" t="s">
        <v>79</v>
      </c>
      <c r="E123" s="113" t="s">
        <v>1147</v>
      </c>
      <c r="F123" s="113" t="s">
        <v>1139</v>
      </c>
      <c r="G123" s="113" t="s">
        <v>1144</v>
      </c>
      <c r="H123" s="428">
        <v>108186355.5863</v>
      </c>
      <c r="I123" s="429">
        <v>186.10685128972395</v>
      </c>
      <c r="J123" s="430">
        <v>-3.7681165231214897E-2</v>
      </c>
      <c r="K123" s="430">
        <v>-1.1840149309466641E-2</v>
      </c>
      <c r="L123" s="430">
        <v>7.1806790684303401E-3</v>
      </c>
      <c r="M123" s="288"/>
      <c r="N123" s="288"/>
      <c r="O123" s="288"/>
      <c r="P123" s="164"/>
      <c r="Q123" s="193"/>
      <c r="R123" s="76"/>
      <c r="S123" s="76"/>
    </row>
    <row r="124" spans="1:19" s="261" customFormat="1" ht="12.75" customHeight="1">
      <c r="A124" s="112" t="s">
        <v>1281</v>
      </c>
      <c r="B124" s="189" t="s">
        <v>1282</v>
      </c>
      <c r="C124" s="426" t="s">
        <v>1283</v>
      </c>
      <c r="D124" s="426" t="s">
        <v>79</v>
      </c>
      <c r="E124" s="113" t="s">
        <v>1160</v>
      </c>
      <c r="F124" s="113" t="s">
        <v>1139</v>
      </c>
      <c r="G124" s="113" t="s">
        <v>1185</v>
      </c>
      <c r="H124" s="428">
        <v>13460660.989800001</v>
      </c>
      <c r="I124" s="429">
        <v>101.81675728960704</v>
      </c>
      <c r="J124" s="430">
        <v>3.08816637268301E-2</v>
      </c>
      <c r="K124" s="430">
        <v>3.2298682272675627E-3</v>
      </c>
      <c r="L124" s="430">
        <v>2.2266431933861019E-2</v>
      </c>
      <c r="M124" s="288"/>
      <c r="N124" s="288"/>
      <c r="O124" s="288"/>
      <c r="P124" s="164"/>
      <c r="Q124" s="193"/>
      <c r="R124" s="76"/>
      <c r="S124" s="76"/>
    </row>
    <row r="125" spans="1:19" s="261" customFormat="1" ht="12.75" customHeight="1">
      <c r="A125" s="112" t="s">
        <v>1546</v>
      </c>
      <c r="B125" s="189">
        <v>35313366580</v>
      </c>
      <c r="C125" s="426" t="s">
        <v>1562</v>
      </c>
      <c r="D125" s="426" t="s">
        <v>79</v>
      </c>
      <c r="E125" s="113" t="s">
        <v>1150</v>
      </c>
      <c r="F125" s="113" t="s">
        <v>1139</v>
      </c>
      <c r="G125" s="113" t="s">
        <v>1144</v>
      </c>
      <c r="H125" s="428">
        <v>201434211.60260001</v>
      </c>
      <c r="I125" s="429">
        <v>147.37657351258488</v>
      </c>
      <c r="J125" s="430">
        <v>-5.9985461075416247E-2</v>
      </c>
      <c r="K125" s="430">
        <v>-6.8704667461508828E-3</v>
      </c>
      <c r="L125" s="430">
        <v>-3.0834397381658385E-2</v>
      </c>
      <c r="M125" s="288"/>
      <c r="N125" s="288"/>
      <c r="O125" s="288"/>
      <c r="P125" s="164"/>
      <c r="Q125" s="193"/>
      <c r="R125" s="76"/>
      <c r="S125" s="76"/>
    </row>
    <row r="126" spans="1:19" s="261" customFormat="1" ht="12.75" customHeight="1">
      <c r="A126" s="112" t="s">
        <v>1284</v>
      </c>
      <c r="B126" s="189">
        <v>41002460007</v>
      </c>
      <c r="C126" s="426" t="s">
        <v>1285</v>
      </c>
      <c r="D126" s="426" t="s">
        <v>79</v>
      </c>
      <c r="E126" s="113" t="s">
        <v>1143</v>
      </c>
      <c r="F126" s="113" t="s">
        <v>1139</v>
      </c>
      <c r="G126" s="113" t="s">
        <v>1144</v>
      </c>
      <c r="H126" s="428">
        <v>44623386.295000002</v>
      </c>
      <c r="I126" s="429">
        <v>166.84744857907327</v>
      </c>
      <c r="J126" s="430">
        <v>-1.5938679997398175E-2</v>
      </c>
      <c r="K126" s="430">
        <v>-2.1471922982751024E-2</v>
      </c>
      <c r="L126" s="430">
        <v>0.10074743365952266</v>
      </c>
      <c r="M126" s="288"/>
      <c r="N126" s="288"/>
      <c r="O126" s="288"/>
      <c r="P126" s="164"/>
      <c r="Q126" s="193"/>
      <c r="R126" s="76"/>
      <c r="S126" s="76"/>
    </row>
    <row r="127" spans="1:19" s="261" customFormat="1" ht="12.75" customHeight="1">
      <c r="A127" s="112" t="s">
        <v>1286</v>
      </c>
      <c r="B127" s="189">
        <v>58320210450</v>
      </c>
      <c r="C127" s="426" t="s">
        <v>1287</v>
      </c>
      <c r="D127" s="426" t="s">
        <v>79</v>
      </c>
      <c r="E127" s="113" t="s">
        <v>1160</v>
      </c>
      <c r="F127" s="113" t="s">
        <v>1139</v>
      </c>
      <c r="G127" s="113" t="s">
        <v>1144</v>
      </c>
      <c r="H127" s="428">
        <v>2943453.2363</v>
      </c>
      <c r="I127" s="429">
        <v>119.36994767287457</v>
      </c>
      <c r="J127" s="430">
        <v>-2.0001369047376372E-2</v>
      </c>
      <c r="K127" s="430">
        <v>-9.5453940376426516E-3</v>
      </c>
      <c r="L127" s="430">
        <v>4.5595735052013975E-2</v>
      </c>
      <c r="M127" s="288"/>
      <c r="N127" s="288"/>
      <c r="O127" s="288"/>
      <c r="P127" s="164"/>
      <c r="Q127" s="193"/>
      <c r="R127" s="76"/>
      <c r="S127" s="76"/>
    </row>
    <row r="128" spans="1:19" s="261" customFormat="1" ht="12.75" customHeight="1">
      <c r="A128" s="112" t="s">
        <v>1288</v>
      </c>
      <c r="B128" s="189">
        <v>31982273976</v>
      </c>
      <c r="C128" s="426" t="s">
        <v>1289</v>
      </c>
      <c r="D128" s="426" t="s">
        <v>79</v>
      </c>
      <c r="E128" s="113" t="s">
        <v>1160</v>
      </c>
      <c r="F128" s="113" t="s">
        <v>1139</v>
      </c>
      <c r="G128" s="113" t="s">
        <v>1144</v>
      </c>
      <c r="H128" s="428">
        <v>4385063.0597999999</v>
      </c>
      <c r="I128" s="429">
        <v>129.42100051643399</v>
      </c>
      <c r="J128" s="430">
        <v>4.715606791705218E-2</v>
      </c>
      <c r="K128" s="430">
        <v>-1.4267906177946044E-2</v>
      </c>
      <c r="L128" s="430">
        <v>6.9543442006124723E-2</v>
      </c>
      <c r="M128" s="288"/>
      <c r="N128" s="288"/>
      <c r="O128" s="288"/>
      <c r="P128" s="164"/>
      <c r="Q128" s="193"/>
      <c r="R128" s="76"/>
      <c r="S128" s="76"/>
    </row>
    <row r="129" spans="1:19" s="261" customFormat="1" ht="12.75" customHeight="1">
      <c r="A129" s="112" t="s">
        <v>1290</v>
      </c>
      <c r="B129" s="189" t="s">
        <v>1291</v>
      </c>
      <c r="C129" s="426" t="s">
        <v>1292</v>
      </c>
      <c r="D129" s="426" t="s">
        <v>79</v>
      </c>
      <c r="E129" s="113" t="s">
        <v>1160</v>
      </c>
      <c r="F129" s="113" t="s">
        <v>1139</v>
      </c>
      <c r="G129" s="113" t="s">
        <v>1144</v>
      </c>
      <c r="H129" s="428">
        <v>4168693.1675999998</v>
      </c>
      <c r="I129" s="429">
        <v>138.81466657559523</v>
      </c>
      <c r="J129" s="430">
        <v>3.9561433198467055E-2</v>
      </c>
      <c r="K129" s="430">
        <v>-1.8596546977244111E-2</v>
      </c>
      <c r="L129" s="430">
        <v>0.10926942679839358</v>
      </c>
      <c r="M129" s="288"/>
      <c r="N129" s="288"/>
      <c r="O129" s="288"/>
      <c r="P129" s="164"/>
      <c r="Q129" s="193"/>
      <c r="R129" s="76"/>
      <c r="S129" s="76"/>
    </row>
    <row r="130" spans="1:19" s="261" customFormat="1" ht="12.75" customHeight="1">
      <c r="A130" s="133" t="s">
        <v>1293</v>
      </c>
      <c r="B130" s="189">
        <v>40820433166</v>
      </c>
      <c r="C130" s="426" t="s">
        <v>1294</v>
      </c>
      <c r="D130" s="426" t="s">
        <v>79</v>
      </c>
      <c r="E130" s="113" t="s">
        <v>1160</v>
      </c>
      <c r="F130" s="113" t="s">
        <v>1139</v>
      </c>
      <c r="G130" s="113" t="s">
        <v>1144</v>
      </c>
      <c r="H130" s="428">
        <v>2729032.9479</v>
      </c>
      <c r="I130" s="429">
        <v>139.26517294111889</v>
      </c>
      <c r="J130" s="430">
        <v>3.2950175958500472E-2</v>
      </c>
      <c r="K130" s="430">
        <v>-1.8890937723830992E-2</v>
      </c>
      <c r="L130" s="430">
        <v>0.10269440378729655</v>
      </c>
      <c r="M130" s="288"/>
      <c r="N130" s="288"/>
      <c r="O130" s="288"/>
      <c r="P130" s="164"/>
      <c r="Q130" s="193"/>
      <c r="R130" s="76"/>
      <c r="S130" s="76"/>
    </row>
    <row r="131" spans="1:19" s="261" customFormat="1" ht="12.75" customHeight="1">
      <c r="A131" s="112" t="s">
        <v>1456</v>
      </c>
      <c r="B131" s="189" t="s">
        <v>1295</v>
      </c>
      <c r="C131" s="426" t="s">
        <v>1296</v>
      </c>
      <c r="D131" s="426" t="s">
        <v>79</v>
      </c>
      <c r="E131" s="113" t="s">
        <v>1147</v>
      </c>
      <c r="F131" s="113" t="s">
        <v>1139</v>
      </c>
      <c r="G131" s="113" t="s">
        <v>1144</v>
      </c>
      <c r="H131" s="428">
        <v>16865844.479699999</v>
      </c>
      <c r="I131" s="429">
        <v>98.098257186554918</v>
      </c>
      <c r="J131" s="430">
        <v>-3.9164037118155748E-2</v>
      </c>
      <c r="K131" s="430">
        <v>-1.6498838758738033E-2</v>
      </c>
      <c r="L131" s="430">
        <v>3.976457371932085E-2</v>
      </c>
      <c r="M131" s="288"/>
      <c r="N131" s="288"/>
      <c r="O131" s="288"/>
      <c r="P131" s="164"/>
      <c r="Q131" s="193"/>
      <c r="R131" s="76"/>
      <c r="S131" s="76"/>
    </row>
    <row r="132" spans="1:19" s="261" customFormat="1" ht="12.75" customHeight="1">
      <c r="A132" s="112" t="s">
        <v>1457</v>
      </c>
      <c r="B132" s="189">
        <v>84643903663</v>
      </c>
      <c r="C132" s="426" t="s">
        <v>1297</v>
      </c>
      <c r="D132" s="426" t="s">
        <v>79</v>
      </c>
      <c r="E132" s="113" t="s">
        <v>1147</v>
      </c>
      <c r="F132" s="113" t="s">
        <v>1139</v>
      </c>
      <c r="G132" s="113" t="s">
        <v>1144</v>
      </c>
      <c r="H132" s="428">
        <v>33465214.705499999</v>
      </c>
      <c r="I132" s="429">
        <v>164.84286105230757</v>
      </c>
      <c r="J132" s="430">
        <v>-2.6155746653736434E-2</v>
      </c>
      <c r="K132" s="430">
        <v>-1.5969839621699178E-2</v>
      </c>
      <c r="L132" s="430">
        <v>5.9102137578618041E-2</v>
      </c>
      <c r="M132" s="288"/>
      <c r="N132" s="288"/>
      <c r="O132" s="288"/>
      <c r="P132" s="164"/>
      <c r="Q132" s="193"/>
      <c r="R132" s="76"/>
      <c r="S132" s="76"/>
    </row>
    <row r="133" spans="1:19" s="261" customFormat="1" ht="12.75" customHeight="1">
      <c r="A133" s="112" t="s">
        <v>1298</v>
      </c>
      <c r="B133" s="189" t="s">
        <v>1299</v>
      </c>
      <c r="C133" s="426" t="s">
        <v>1300</v>
      </c>
      <c r="D133" s="426" t="s">
        <v>79</v>
      </c>
      <c r="E133" s="113" t="s">
        <v>1160</v>
      </c>
      <c r="F133" s="113" t="s">
        <v>1139</v>
      </c>
      <c r="G133" s="113" t="s">
        <v>1144</v>
      </c>
      <c r="H133" s="428">
        <v>10333668.986</v>
      </c>
      <c r="I133" s="429">
        <v>112.26419628244641</v>
      </c>
      <c r="J133" s="430">
        <v>-2.5352735163868045E-2</v>
      </c>
      <c r="K133" s="430">
        <v>-1.7894511306342231E-2</v>
      </c>
      <c r="L133" s="430">
        <v>0.13103109407633307</v>
      </c>
      <c r="M133" s="288"/>
      <c r="N133" s="288"/>
      <c r="O133" s="288"/>
      <c r="P133" s="164"/>
      <c r="Q133" s="193"/>
      <c r="R133" s="76"/>
      <c r="S133" s="76"/>
    </row>
    <row r="134" spans="1:19" s="261" customFormat="1" ht="12.75" customHeight="1">
      <c r="A134" s="112" t="s">
        <v>1583</v>
      </c>
      <c r="B134" s="189" t="s">
        <v>1584</v>
      </c>
      <c r="C134" s="426" t="s">
        <v>1585</v>
      </c>
      <c r="D134" s="426" t="s">
        <v>79</v>
      </c>
      <c r="E134" s="113" t="s">
        <v>1160</v>
      </c>
      <c r="F134" s="113" t="s">
        <v>1139</v>
      </c>
      <c r="G134" s="113" t="s">
        <v>1144</v>
      </c>
      <c r="H134" s="428">
        <v>23571232.959899999</v>
      </c>
      <c r="I134" s="429">
        <v>99.933593297139964</v>
      </c>
      <c r="J134" s="430">
        <v>-3.7442226259674083E-3</v>
      </c>
      <c r="K134" s="430">
        <v>-3.5167651159750957E-3</v>
      </c>
      <c r="L134" s="430" t="s">
        <v>1139</v>
      </c>
      <c r="M134" s="288"/>
      <c r="N134" s="288"/>
      <c r="O134" s="288"/>
      <c r="P134" s="164"/>
      <c r="Q134" s="193"/>
      <c r="R134" s="76"/>
      <c r="S134" s="76"/>
    </row>
    <row r="135" spans="1:19" s="261" customFormat="1" ht="12.75" customHeight="1">
      <c r="A135" s="112" t="s">
        <v>1547</v>
      </c>
      <c r="B135" s="189" t="s">
        <v>1548</v>
      </c>
      <c r="C135" s="426" t="s">
        <v>1549</v>
      </c>
      <c r="D135" s="426" t="s">
        <v>79</v>
      </c>
      <c r="E135" s="113" t="s">
        <v>1160</v>
      </c>
      <c r="F135" s="113" t="s">
        <v>1139</v>
      </c>
      <c r="G135" s="113" t="s">
        <v>1185</v>
      </c>
      <c r="H135" s="428">
        <v>4604788.4901999999</v>
      </c>
      <c r="I135" s="429">
        <v>93.221579600129516</v>
      </c>
      <c r="J135" s="430">
        <v>2.4350231230527042E-2</v>
      </c>
      <c r="K135" s="430">
        <v>-3.1263687620610714E-3</v>
      </c>
      <c r="L135" s="430" t="s">
        <v>1139</v>
      </c>
      <c r="M135" s="288"/>
      <c r="N135" s="288"/>
      <c r="O135" s="288"/>
      <c r="P135" s="164"/>
      <c r="Q135" s="193"/>
      <c r="R135" s="76"/>
      <c r="S135" s="76"/>
    </row>
    <row r="136" spans="1:19" s="261" customFormat="1" ht="12.75" customHeight="1">
      <c r="A136" s="112" t="s">
        <v>1455</v>
      </c>
      <c r="B136" s="189" t="s">
        <v>1468</v>
      </c>
      <c r="C136" s="426" t="s">
        <v>1469</v>
      </c>
      <c r="D136" s="426" t="s">
        <v>79</v>
      </c>
      <c r="E136" s="113" t="s">
        <v>1160</v>
      </c>
      <c r="F136" s="113" t="s">
        <v>1139</v>
      </c>
      <c r="G136" s="113" t="s">
        <v>1144</v>
      </c>
      <c r="H136" s="428">
        <v>24917450.831799999</v>
      </c>
      <c r="I136" s="429">
        <v>99.932843800505196</v>
      </c>
      <c r="J136" s="430">
        <v>-9.917614716955736E-3</v>
      </c>
      <c r="K136" s="430">
        <v>-8.7364236175131449E-3</v>
      </c>
      <c r="L136" s="430">
        <v>1.4248911016511823E-2</v>
      </c>
      <c r="M136" s="288"/>
      <c r="N136" s="288"/>
      <c r="O136" s="288"/>
      <c r="P136" s="164"/>
      <c r="Q136" s="193"/>
      <c r="R136" s="76"/>
      <c r="S136" s="76"/>
    </row>
    <row r="137" spans="1:19" s="261" customFormat="1" ht="12.75" customHeight="1">
      <c r="A137" s="112" t="s">
        <v>1550</v>
      </c>
      <c r="B137" s="189" t="s">
        <v>1551</v>
      </c>
      <c r="C137" s="426" t="s">
        <v>1552</v>
      </c>
      <c r="D137" s="426" t="s">
        <v>79</v>
      </c>
      <c r="E137" s="113" t="s">
        <v>1160</v>
      </c>
      <c r="F137" s="113" t="s">
        <v>1139</v>
      </c>
      <c r="G137" s="113" t="s">
        <v>1144</v>
      </c>
      <c r="H137" s="428">
        <v>23567681.8068</v>
      </c>
      <c r="I137" s="429">
        <v>100.40661302150539</v>
      </c>
      <c r="J137" s="430">
        <v>-1.1226835596998552E-2</v>
      </c>
      <c r="K137" s="430">
        <v>-1.1182722072664464E-2</v>
      </c>
      <c r="L137" s="430" t="s">
        <v>1139</v>
      </c>
      <c r="M137" s="288"/>
      <c r="N137" s="288"/>
      <c r="O137" s="288"/>
      <c r="P137" s="164"/>
      <c r="Q137" s="193"/>
      <c r="R137" s="76"/>
      <c r="S137" s="76"/>
    </row>
    <row r="138" spans="1:19" s="261" customFormat="1" ht="12.75" customHeight="1">
      <c r="A138" s="112" t="s">
        <v>1586</v>
      </c>
      <c r="B138" s="189" t="s">
        <v>1587</v>
      </c>
      <c r="C138" s="426" t="s">
        <v>1588</v>
      </c>
      <c r="D138" s="426" t="s">
        <v>79</v>
      </c>
      <c r="E138" s="113" t="s">
        <v>1160</v>
      </c>
      <c r="F138" s="113" t="s">
        <v>1139</v>
      </c>
      <c r="G138" s="113" t="s">
        <v>1144</v>
      </c>
      <c r="H138" s="428">
        <v>8732652.7193</v>
      </c>
      <c r="I138" s="429">
        <v>98.652772265344169</v>
      </c>
      <c r="J138" s="430" t="s">
        <v>1139</v>
      </c>
      <c r="K138" s="430" t="s">
        <v>1139</v>
      </c>
      <c r="L138" s="430" t="s">
        <v>1139</v>
      </c>
      <c r="M138" s="288"/>
      <c r="N138" s="288"/>
      <c r="O138" s="288"/>
      <c r="P138" s="164"/>
      <c r="Q138" s="193"/>
      <c r="R138" s="76"/>
      <c r="S138" s="76"/>
    </row>
    <row r="139" spans="1:19" s="261" customFormat="1" ht="12.75" customHeight="1">
      <c r="A139" s="112" t="s">
        <v>1301</v>
      </c>
      <c r="B139" s="189" t="s">
        <v>1302</v>
      </c>
      <c r="C139" s="426" t="s">
        <v>1303</v>
      </c>
      <c r="D139" s="426" t="s">
        <v>79</v>
      </c>
      <c r="E139" s="113" t="s">
        <v>1160</v>
      </c>
      <c r="F139" s="113" t="s">
        <v>1139</v>
      </c>
      <c r="G139" s="113" t="s">
        <v>1144</v>
      </c>
      <c r="H139" s="428">
        <v>23337726.200300001</v>
      </c>
      <c r="I139" s="429">
        <v>98.11353165875208</v>
      </c>
      <c r="J139" s="430">
        <v>-1.8946034488560026E-2</v>
      </c>
      <c r="K139" s="430">
        <v>-2.0379523288235335E-2</v>
      </c>
      <c r="L139" s="430">
        <v>5.5445570103124453E-2</v>
      </c>
      <c r="M139" s="288"/>
      <c r="N139" s="288"/>
      <c r="O139" s="288"/>
      <c r="P139" s="164"/>
      <c r="Q139" s="193"/>
      <c r="R139" s="76"/>
      <c r="S139" s="76"/>
    </row>
    <row r="140" spans="1:19" s="261" customFormat="1" ht="12.75" customHeight="1">
      <c r="A140" s="112" t="s">
        <v>1304</v>
      </c>
      <c r="B140" s="189">
        <v>88183360964</v>
      </c>
      <c r="C140" s="426" t="s">
        <v>1305</v>
      </c>
      <c r="D140" s="426" t="s">
        <v>79</v>
      </c>
      <c r="E140" s="113" t="s">
        <v>1143</v>
      </c>
      <c r="F140" s="113" t="s">
        <v>1139</v>
      </c>
      <c r="G140" s="113" t="s">
        <v>1185</v>
      </c>
      <c r="H140" s="428">
        <v>37074050.6395</v>
      </c>
      <c r="I140" s="429">
        <v>291.67047632810045</v>
      </c>
      <c r="J140" s="430">
        <v>7.2942562897204688E-4</v>
      </c>
      <c r="K140" s="430">
        <v>-3.7497506611370968E-2</v>
      </c>
      <c r="L140" s="430">
        <v>0.12595477058322069</v>
      </c>
      <c r="M140" s="288"/>
      <c r="N140" s="288"/>
      <c r="O140" s="288"/>
      <c r="P140" s="164"/>
      <c r="Q140" s="193"/>
      <c r="R140" s="76"/>
      <c r="S140" s="76"/>
    </row>
    <row r="141" spans="1:19" ht="18.75" customHeight="1">
      <c r="A141" s="569" t="s">
        <v>404</v>
      </c>
      <c r="B141" s="570"/>
      <c r="C141" s="570"/>
      <c r="D141" s="570"/>
      <c r="E141" s="571"/>
      <c r="F141" s="571"/>
      <c r="G141" s="571"/>
      <c r="H141" s="572">
        <f>SUM(H11:H140)</f>
        <v>2060091779.8158991</v>
      </c>
      <c r="I141" s="572"/>
      <c r="J141" s="573">
        <v>-3.7663637050922016E-4</v>
      </c>
      <c r="K141" s="573"/>
      <c r="L141" s="573"/>
      <c r="M141" s="288"/>
      <c r="N141" s="288"/>
      <c r="O141" s="288"/>
      <c r="P141" s="164"/>
    </row>
    <row r="142" spans="1:19" ht="12.75" customHeight="1">
      <c r="A142" s="21" t="s">
        <v>306</v>
      </c>
      <c r="M142" s="164"/>
      <c r="N142" s="164"/>
      <c r="O142" s="164"/>
      <c r="P142" s="164"/>
    </row>
    <row r="143" spans="1:19" s="261" customFormat="1" ht="12.75" customHeight="1">
      <c r="A143" s="21"/>
      <c r="F143" s="222"/>
      <c r="G143" s="222"/>
      <c r="M143" s="164"/>
      <c r="N143" s="164"/>
      <c r="O143" s="164"/>
      <c r="P143" s="164"/>
    </row>
    <row r="144" spans="1:19" ht="12.75" customHeight="1">
      <c r="A144" s="45" t="s">
        <v>409</v>
      </c>
      <c r="C144" s="221"/>
      <c r="F144" s="222"/>
      <c r="G144" s="222"/>
      <c r="M144" s="164"/>
      <c r="N144" s="164"/>
      <c r="O144" s="164"/>
      <c r="P144" s="164"/>
    </row>
    <row r="145" spans="1:16" ht="12.75" customHeight="1">
      <c r="A145" s="46" t="s">
        <v>453</v>
      </c>
      <c r="F145" s="222"/>
      <c r="G145" s="222"/>
      <c r="M145" s="164"/>
      <c r="N145" s="164"/>
      <c r="O145" s="164"/>
      <c r="P145" s="164"/>
    </row>
    <row r="146" spans="1:16" ht="12.75" customHeight="1">
      <c r="A146" s="33" t="s">
        <v>109</v>
      </c>
      <c r="M146" s="164"/>
      <c r="N146" s="164"/>
      <c r="O146" s="164"/>
      <c r="P146" s="164"/>
    </row>
    <row r="147" spans="1:16" ht="12.75" customHeight="1">
      <c r="A147" s="530" t="s">
        <v>110</v>
      </c>
      <c r="H147" s="132"/>
    </row>
    <row r="148" spans="1:16" ht="12.75" customHeight="1">
      <c r="A148" s="530" t="s">
        <v>454</v>
      </c>
      <c r="H148" s="76"/>
    </row>
    <row r="149" spans="1:16" ht="12.75" customHeight="1">
      <c r="A149" s="32" t="s">
        <v>1327</v>
      </c>
      <c r="B149" s="48"/>
      <c r="C149" s="48"/>
      <c r="D149" s="48"/>
      <c r="E149" s="48"/>
      <c r="F149" s="48"/>
      <c r="G149" s="48"/>
      <c r="H149" s="48"/>
      <c r="I149" s="48"/>
      <c r="J149" s="48"/>
    </row>
    <row r="150" spans="1:16" s="1077" customFormat="1" ht="12.75" customHeight="1">
      <c r="A150" s="32"/>
      <c r="B150" s="48"/>
      <c r="C150" s="48"/>
      <c r="D150" s="48"/>
      <c r="E150" s="48"/>
      <c r="F150" s="48"/>
      <c r="G150" s="48"/>
      <c r="H150" s="48"/>
      <c r="I150" s="48"/>
      <c r="J150" s="48"/>
    </row>
    <row r="151" spans="1:16" s="1077" customFormat="1" ht="12.75" customHeight="1">
      <c r="A151" s="160"/>
      <c r="B151" s="48"/>
      <c r="C151" s="48"/>
      <c r="D151" s="48"/>
      <c r="E151" s="48"/>
      <c r="F151" s="48"/>
      <c r="G151" s="48"/>
      <c r="H151" s="48"/>
      <c r="I151" s="48"/>
      <c r="J151" s="48"/>
    </row>
    <row r="152" spans="1:16" s="261" customFormat="1" ht="12.75" customHeight="1">
      <c r="A152" s="33"/>
      <c r="B152" s="48"/>
      <c r="C152" s="48"/>
      <c r="D152" s="48"/>
      <c r="E152" s="48"/>
      <c r="F152" s="48"/>
      <c r="G152" s="48"/>
      <c r="H152" s="48"/>
      <c r="I152" s="48"/>
      <c r="J152" s="48"/>
    </row>
    <row r="153" spans="1:16" s="261" customFormat="1">
      <c r="A153" s="608" t="s">
        <v>398</v>
      </c>
      <c r="B153" s="609"/>
      <c r="C153" s="609"/>
      <c r="D153" s="592"/>
      <c r="E153" s="942"/>
      <c r="F153" s="942"/>
      <c r="G153" s="942"/>
      <c r="H153" s="942"/>
      <c r="I153" s="942"/>
      <c r="J153" s="942"/>
      <c r="K153" s="942"/>
      <c r="L153" s="942"/>
    </row>
    <row r="154" spans="1:16" s="261" customFormat="1">
      <c r="A154" s="592" t="s">
        <v>172</v>
      </c>
      <c r="B154" s="592"/>
      <c r="C154" s="592"/>
      <c r="D154" s="592"/>
      <c r="E154" s="49"/>
      <c r="F154" s="49"/>
      <c r="G154" s="49"/>
      <c r="H154" s="49"/>
      <c r="I154" s="49"/>
      <c r="J154" s="49"/>
    </row>
    <row r="155" spans="1:16" ht="12.75" customHeight="1">
      <c r="A155" s="592" t="s">
        <v>229</v>
      </c>
      <c r="B155" s="592"/>
      <c r="C155" s="592"/>
      <c r="D155" s="592"/>
    </row>
    <row r="156" spans="1:16" ht="12.75" customHeight="1">
      <c r="A156" s="613" t="s">
        <v>81</v>
      </c>
    </row>
    <row r="157" spans="1:16" ht="12.75" customHeight="1">
      <c r="L157" s="34" t="s">
        <v>1054</v>
      </c>
    </row>
    <row r="158" spans="1:16" ht="12.75" customHeight="1"/>
    <row r="159" spans="1:16" ht="12.75" customHeight="1"/>
    <row r="160" spans="1:16" ht="12.75" customHeight="1"/>
    <row r="161" spans="1:11" ht="12.75" customHeight="1"/>
    <row r="162" spans="1:11">
      <c r="A162" s="53"/>
      <c r="B162" s="53"/>
      <c r="C162" s="53"/>
      <c r="D162" s="53"/>
      <c r="E162" s="53"/>
      <c r="F162" s="53"/>
      <c r="G162" s="53"/>
      <c r="H162" s="53"/>
      <c r="I162" s="53"/>
      <c r="J162" s="53"/>
      <c r="K162" s="53"/>
    </row>
    <row r="163" spans="1:11" ht="12.75" customHeight="1"/>
    <row r="164" spans="1:11" ht="12.75" customHeight="1">
      <c r="A164" s="33"/>
    </row>
    <row r="165" spans="1:11" ht="12.75" customHeight="1">
      <c r="A165" s="53"/>
    </row>
    <row r="166" spans="1:11" ht="12.75" customHeight="1">
      <c r="A166" s="33"/>
    </row>
    <row r="167" spans="1:11" ht="12.75" customHeight="1">
      <c r="A167" s="33"/>
    </row>
    <row r="168" spans="1:11" ht="12.75" customHeight="1">
      <c r="A168" s="53"/>
    </row>
    <row r="169" spans="1:11" ht="12.75" customHeight="1"/>
    <row r="170" spans="1:11" ht="12.75" customHeight="1">
      <c r="A170" s="33"/>
    </row>
    <row r="171" spans="1:11" ht="12.75" customHeight="1">
      <c r="A171" s="53"/>
    </row>
    <row r="172" spans="1:11" ht="12.75" customHeight="1">
      <c r="A172" s="56"/>
    </row>
    <row r="173" spans="1:11" ht="12.75" customHeight="1">
      <c r="A173" s="33"/>
    </row>
    <row r="174" spans="1:11" ht="12.75" customHeight="1">
      <c r="A174" s="53"/>
    </row>
    <row r="175" spans="1:11" ht="12.75" customHeight="1"/>
    <row r="176" spans="1: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sheetData>
  <mergeCells count="3">
    <mergeCell ref="K8:L8"/>
    <mergeCell ref="H6:I6"/>
    <mergeCell ref="H7:I7"/>
  </mergeCells>
  <hyperlinks>
    <hyperlink ref="A156" location="'2 Sadržaj'!A1" display="Sadržaj / Contents" xr:uid="{00000000-0004-0000-1700-000000000000}"/>
  </hyperlinks>
  <pageMargins left="0.7" right="0.7" top="0.75" bottom="0.75" header="0.3" footer="0.3"/>
  <pageSetup paperSize="9" scale="38" orientation="portrait" r:id="rId1"/>
  <ignoredErrors>
    <ignoredError sqref="B17:B1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679</v>
      </c>
      <c r="M1" s="137" t="str">
        <f>Naslovnica!A20</f>
        <v>Rujan 2023.</v>
      </c>
    </row>
    <row r="2" spans="1:13" ht="12.75" customHeight="1">
      <c r="A2" s="535" t="s">
        <v>680</v>
      </c>
      <c r="M2" s="529" t="str">
        <f>Naslovnica!A24</f>
        <v>September 2023</v>
      </c>
    </row>
    <row r="3" spans="1:13" ht="12.75" customHeight="1">
      <c r="A3" s="10"/>
      <c r="M3" s="11"/>
    </row>
    <row r="4" spans="1:13" ht="12.75" customHeight="1">
      <c r="A4" s="63"/>
      <c r="B4" s="63"/>
      <c r="C4" s="63"/>
      <c r="D4" s="63"/>
      <c r="E4" s="63"/>
      <c r="F4" s="63"/>
      <c r="G4" s="63"/>
      <c r="H4" s="63"/>
      <c r="I4" s="63"/>
      <c r="J4" s="63"/>
      <c r="K4" s="63"/>
      <c r="L4" s="63"/>
      <c r="M4" s="13" t="s">
        <v>1495</v>
      </c>
    </row>
    <row r="5" spans="1:13" ht="25.5" customHeight="1">
      <c r="A5" s="1220" t="s">
        <v>415</v>
      </c>
      <c r="B5" s="1221" t="s">
        <v>416</v>
      </c>
      <c r="C5" s="1222"/>
      <c r="D5" s="1217" t="s">
        <v>417</v>
      </c>
      <c r="E5" s="1218"/>
      <c r="F5" s="1217" t="s">
        <v>418</v>
      </c>
      <c r="G5" s="1218"/>
      <c r="H5" s="1217" t="s">
        <v>419</v>
      </c>
      <c r="I5" s="1218"/>
      <c r="J5" s="1217" t="s">
        <v>420</v>
      </c>
      <c r="K5" s="1218"/>
      <c r="L5" s="1217" t="s">
        <v>421</v>
      </c>
      <c r="M5" s="1218"/>
    </row>
    <row r="6" spans="1:13" ht="12.75" customHeight="1">
      <c r="A6" s="1220"/>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20"/>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1108</v>
      </c>
      <c r="B8" s="933">
        <v>30615.079610000001</v>
      </c>
      <c r="C8" s="934">
        <v>9.0171306249033009E-2</v>
      </c>
      <c r="D8" s="933">
        <v>6606.6645599999993</v>
      </c>
      <c r="E8" s="934">
        <v>2.4457526802243269E-2</v>
      </c>
      <c r="F8" s="933">
        <v>1006.68544</v>
      </c>
      <c r="G8" s="934">
        <v>1.2464763898422788E-2</v>
      </c>
      <c r="H8" s="933">
        <v>8064.3920382451743</v>
      </c>
      <c r="I8" s="934">
        <v>9.7099203691397504E-3</v>
      </c>
      <c r="J8" s="933">
        <v>8853.4702200000011</v>
      </c>
      <c r="K8" s="934">
        <v>1.6421203435849911E-2</v>
      </c>
      <c r="L8" s="933">
        <v>55146.291868245178</v>
      </c>
      <c r="M8" s="934">
        <v>2.6768851955782783E-2</v>
      </c>
    </row>
    <row r="9" spans="1:13" ht="21.75">
      <c r="A9" s="128" t="s">
        <v>1109</v>
      </c>
      <c r="B9" s="933">
        <v>955.97658999999999</v>
      </c>
      <c r="C9" s="934">
        <v>2.8156600917555565E-3</v>
      </c>
      <c r="D9" s="933">
        <v>125.41324</v>
      </c>
      <c r="E9" s="934">
        <v>4.642732578292378E-4</v>
      </c>
      <c r="F9" s="933">
        <v>950.74658999999997</v>
      </c>
      <c r="G9" s="934">
        <v>1.1772129903438925E-2</v>
      </c>
      <c r="H9" s="933">
        <v>13964.275037753861</v>
      </c>
      <c r="I9" s="934">
        <v>1.6813666546258463E-2</v>
      </c>
      <c r="J9" s="933">
        <v>1139.2336799999998</v>
      </c>
      <c r="K9" s="934">
        <v>2.1130232050695186E-3</v>
      </c>
      <c r="L9" s="933">
        <v>17135.645137753861</v>
      </c>
      <c r="M9" s="934">
        <v>8.3179037487286743E-3</v>
      </c>
    </row>
    <row r="10" spans="1:13" ht="21.75">
      <c r="A10" s="128" t="s">
        <v>1110</v>
      </c>
      <c r="B10" s="933">
        <v>317522.75008999999</v>
      </c>
      <c r="C10" s="934">
        <v>0.93520714315073972</v>
      </c>
      <c r="D10" s="933">
        <v>266550.011</v>
      </c>
      <c r="E10" s="934">
        <v>0.98675420538843561</v>
      </c>
      <c r="F10" s="933">
        <v>79304.697930000009</v>
      </c>
      <c r="G10" s="934">
        <v>0.98194957079461542</v>
      </c>
      <c r="H10" s="933">
        <v>817574.41174771485</v>
      </c>
      <c r="I10" s="934">
        <v>0.98439936901232739</v>
      </c>
      <c r="J10" s="933">
        <v>530753.24737</v>
      </c>
      <c r="K10" s="934">
        <v>0.98442834648183197</v>
      </c>
      <c r="L10" s="933">
        <v>2011705.1181377149</v>
      </c>
      <c r="M10" s="934">
        <v>0.97651237575101546</v>
      </c>
    </row>
    <row r="11" spans="1:13" ht="22.5">
      <c r="A11" s="128" t="s">
        <v>1111</v>
      </c>
      <c r="B11" s="850">
        <v>120757.02406999998</v>
      </c>
      <c r="C11" s="851">
        <v>0.35566847246025568</v>
      </c>
      <c r="D11" s="850">
        <v>65529.217389999998</v>
      </c>
      <c r="E11" s="851">
        <v>0.24258573688595911</v>
      </c>
      <c r="F11" s="850">
        <v>900.09</v>
      </c>
      <c r="G11" s="851">
        <v>1.1144900771914778E-2</v>
      </c>
      <c r="H11" s="850">
        <v>503287.41206084524</v>
      </c>
      <c r="I11" s="851">
        <v>0.60598253045304895</v>
      </c>
      <c r="J11" s="850">
        <v>117862.56629000002</v>
      </c>
      <c r="K11" s="851">
        <v>0.2186086506675386</v>
      </c>
      <c r="L11" s="850">
        <v>808336.30981084518</v>
      </c>
      <c r="M11" s="851">
        <v>0.39237878513224567</v>
      </c>
    </row>
    <row r="12" spans="1:13" ht="22.5">
      <c r="A12" s="79" t="s">
        <v>1112</v>
      </c>
      <c r="B12" s="850">
        <v>91263.737370000003</v>
      </c>
      <c r="C12" s="851">
        <v>0.26880120896806609</v>
      </c>
      <c r="D12" s="850">
        <v>7571.7390700000005</v>
      </c>
      <c r="E12" s="851">
        <v>2.8030182183809489E-2</v>
      </c>
      <c r="F12" s="850">
        <v>0</v>
      </c>
      <c r="G12" s="851">
        <v>0</v>
      </c>
      <c r="H12" s="850">
        <v>0</v>
      </c>
      <c r="I12" s="851">
        <v>0</v>
      </c>
      <c r="J12" s="850">
        <v>27.45</v>
      </c>
      <c r="K12" s="851">
        <v>5.091359920043646E-5</v>
      </c>
      <c r="L12" s="850">
        <v>98862.926439999996</v>
      </c>
      <c r="M12" s="851">
        <v>4.7989573770629235E-2</v>
      </c>
    </row>
    <row r="13" spans="1:13" ht="22.5">
      <c r="A13" s="79" t="s">
        <v>1113</v>
      </c>
      <c r="B13" s="850">
        <v>713.99226999999996</v>
      </c>
      <c r="C13" s="851">
        <v>2.1029380441846992E-3</v>
      </c>
      <c r="D13" s="850">
        <v>47036.406159999999</v>
      </c>
      <c r="E13" s="851">
        <v>0.17412631652353794</v>
      </c>
      <c r="F13" s="850">
        <v>0</v>
      </c>
      <c r="G13" s="851">
        <v>0</v>
      </c>
      <c r="H13" s="850">
        <v>373411.49146599497</v>
      </c>
      <c r="I13" s="851">
        <v>0.44960560323224291</v>
      </c>
      <c r="J13" s="850">
        <v>86101.683540000013</v>
      </c>
      <c r="K13" s="851">
        <v>0.15969932991760941</v>
      </c>
      <c r="L13" s="850">
        <v>507263.57343599497</v>
      </c>
      <c r="M13" s="851">
        <v>0.24623348261224789</v>
      </c>
    </row>
    <row r="14" spans="1:13" ht="22.5">
      <c r="A14" s="79" t="s">
        <v>1114</v>
      </c>
      <c r="B14" s="850">
        <v>70.379019999999997</v>
      </c>
      <c r="C14" s="851">
        <v>2.0728896500579177E-4</v>
      </c>
      <c r="D14" s="850">
        <v>14.075799999999999</v>
      </c>
      <c r="E14" s="851">
        <v>5.2107875711948636E-5</v>
      </c>
      <c r="F14" s="850">
        <v>0</v>
      </c>
      <c r="G14" s="851">
        <v>0</v>
      </c>
      <c r="H14" s="850">
        <v>148.3031965430593</v>
      </c>
      <c r="I14" s="851">
        <v>1.7856426400065449E-4</v>
      </c>
      <c r="J14" s="850">
        <v>0</v>
      </c>
      <c r="K14" s="851">
        <v>0</v>
      </c>
      <c r="L14" s="850">
        <v>232.75801654305928</v>
      </c>
      <c r="M14" s="851">
        <v>1.1298429459679753E-4</v>
      </c>
    </row>
    <row r="15" spans="1:13" ht="22.5">
      <c r="A15" s="79" t="s">
        <v>1115</v>
      </c>
      <c r="B15" s="850">
        <v>258.31446</v>
      </c>
      <c r="C15" s="851">
        <v>7.608195888409642E-4</v>
      </c>
      <c r="D15" s="850">
        <v>1820.14366</v>
      </c>
      <c r="E15" s="851">
        <v>6.7380766715335041E-3</v>
      </c>
      <c r="F15" s="850">
        <v>0</v>
      </c>
      <c r="G15" s="851">
        <v>0</v>
      </c>
      <c r="H15" s="850">
        <v>24647.246492743237</v>
      </c>
      <c r="I15" s="851">
        <v>2.9676483934326797E-2</v>
      </c>
      <c r="J15" s="850">
        <v>232.73493999999999</v>
      </c>
      <c r="K15" s="851">
        <v>4.3167116412013215E-4</v>
      </c>
      <c r="L15" s="850">
        <v>26958.439552743235</v>
      </c>
      <c r="M15" s="851">
        <v>1.3086038116043256E-2</v>
      </c>
    </row>
    <row r="16" spans="1:13" ht="22.5">
      <c r="A16" s="849" t="s">
        <v>1116</v>
      </c>
      <c r="B16" s="850">
        <v>0</v>
      </c>
      <c r="C16" s="851">
        <v>0</v>
      </c>
      <c r="D16" s="850">
        <v>0</v>
      </c>
      <c r="E16" s="851">
        <v>0</v>
      </c>
      <c r="F16" s="850">
        <v>0</v>
      </c>
      <c r="G16" s="851">
        <v>0</v>
      </c>
      <c r="H16" s="850">
        <v>0</v>
      </c>
      <c r="I16" s="851">
        <v>0</v>
      </c>
      <c r="J16" s="850">
        <v>0</v>
      </c>
      <c r="K16" s="851">
        <v>0</v>
      </c>
      <c r="L16" s="850">
        <v>0</v>
      </c>
      <c r="M16" s="851">
        <v>0</v>
      </c>
    </row>
    <row r="17" spans="1:13" ht="22.5">
      <c r="A17" s="849" t="s">
        <v>1117</v>
      </c>
      <c r="B17" s="850">
        <v>2862.3113800000001</v>
      </c>
      <c r="C17" s="851">
        <v>8.4304323004852806E-3</v>
      </c>
      <c r="D17" s="850">
        <v>940.15386000000001</v>
      </c>
      <c r="E17" s="851">
        <v>3.4804004381270522E-3</v>
      </c>
      <c r="F17" s="850">
        <v>0</v>
      </c>
      <c r="G17" s="851">
        <v>0</v>
      </c>
      <c r="H17" s="850">
        <v>3362.3693504042699</v>
      </c>
      <c r="I17" s="851">
        <v>4.0484562865033963E-3</v>
      </c>
      <c r="J17" s="850">
        <v>9026.6560500000014</v>
      </c>
      <c r="K17" s="851">
        <v>1.6742424344258471E-2</v>
      </c>
      <c r="L17" s="850">
        <v>16191.49064040427</v>
      </c>
      <c r="M17" s="851">
        <v>7.859596741916287E-3</v>
      </c>
    </row>
    <row r="18" spans="1:13" ht="22.5">
      <c r="A18" s="79" t="s">
        <v>1118</v>
      </c>
      <c r="B18" s="850">
        <v>0</v>
      </c>
      <c r="C18" s="851">
        <v>0</v>
      </c>
      <c r="D18" s="850">
        <v>0</v>
      </c>
      <c r="E18" s="851">
        <v>0</v>
      </c>
      <c r="F18" s="850">
        <v>0</v>
      </c>
      <c r="G18" s="851">
        <v>0</v>
      </c>
      <c r="H18" s="850">
        <v>0</v>
      </c>
      <c r="I18" s="851">
        <v>0</v>
      </c>
      <c r="J18" s="850">
        <v>0</v>
      </c>
      <c r="K18" s="851">
        <v>0</v>
      </c>
      <c r="L18" s="850">
        <v>0</v>
      </c>
      <c r="M18" s="851">
        <v>0</v>
      </c>
    </row>
    <row r="19" spans="1:13" ht="22.5">
      <c r="A19" s="128" t="s">
        <v>1119</v>
      </c>
      <c r="B19" s="850">
        <v>25588.289570000001</v>
      </c>
      <c r="C19" s="851">
        <v>7.5365784593672894E-2</v>
      </c>
      <c r="D19" s="850">
        <v>8146.69884</v>
      </c>
      <c r="E19" s="851">
        <v>3.0158653193239189E-2</v>
      </c>
      <c r="F19" s="850">
        <v>900.09</v>
      </c>
      <c r="G19" s="851">
        <v>1.1144900771914778E-2</v>
      </c>
      <c r="H19" s="850">
        <v>101718.00155515969</v>
      </c>
      <c r="I19" s="851">
        <v>0.1224734227359752</v>
      </c>
      <c r="J19" s="850">
        <v>22474.04176</v>
      </c>
      <c r="K19" s="851">
        <v>4.1684311642350154E-2</v>
      </c>
      <c r="L19" s="850">
        <v>158827.12172515967</v>
      </c>
      <c r="M19" s="851">
        <v>7.709710959681218E-2</v>
      </c>
    </row>
    <row r="20" spans="1:13" ht="22.5">
      <c r="A20" s="79" t="s">
        <v>1120</v>
      </c>
      <c r="B20" s="850">
        <v>196765.72601999997</v>
      </c>
      <c r="C20" s="851">
        <v>0.57953867069048404</v>
      </c>
      <c r="D20" s="850">
        <v>201020.79360999999</v>
      </c>
      <c r="E20" s="851">
        <v>0.74416846850247653</v>
      </c>
      <c r="F20" s="850">
        <v>78404.607930000013</v>
      </c>
      <c r="G20" s="851">
        <v>0.97080467002270066</v>
      </c>
      <c r="H20" s="850">
        <v>314286.99968686962</v>
      </c>
      <c r="I20" s="851">
        <v>0.37841683855927832</v>
      </c>
      <c r="J20" s="850">
        <v>412890.68108000001</v>
      </c>
      <c r="K20" s="851">
        <v>0.76581969581429343</v>
      </c>
      <c r="L20" s="850">
        <v>1203368.8083268697</v>
      </c>
      <c r="M20" s="851">
        <v>0.58413359061876979</v>
      </c>
    </row>
    <row r="21" spans="1:13" ht="18" customHeight="1">
      <c r="A21" s="79" t="s">
        <v>1121</v>
      </c>
      <c r="B21" s="850">
        <v>189115.00241999998</v>
      </c>
      <c r="C21" s="851">
        <v>0.55700481647385258</v>
      </c>
      <c r="D21" s="850">
        <v>40843.368009999998</v>
      </c>
      <c r="E21" s="851">
        <v>0.15120001306657235</v>
      </c>
      <c r="F21" s="850">
        <v>0</v>
      </c>
      <c r="G21" s="851">
        <v>0</v>
      </c>
      <c r="H21" s="850">
        <v>0</v>
      </c>
      <c r="I21" s="851">
        <v>0</v>
      </c>
      <c r="J21" s="850">
        <v>18426.980729999999</v>
      </c>
      <c r="K21" s="851">
        <v>3.4177920268174358E-2</v>
      </c>
      <c r="L21" s="850">
        <v>248385.35115999999</v>
      </c>
      <c r="M21" s="851">
        <v>0.12057004139231779</v>
      </c>
    </row>
    <row r="22" spans="1:13" ht="22.5">
      <c r="A22" s="79" t="s">
        <v>1122</v>
      </c>
      <c r="B22" s="850">
        <v>617.56136000000004</v>
      </c>
      <c r="C22" s="851">
        <v>1.8189178414528815E-3</v>
      </c>
      <c r="D22" s="850">
        <v>113571.65324</v>
      </c>
      <c r="E22" s="851">
        <v>0.42043632272627124</v>
      </c>
      <c r="F22" s="850">
        <v>0</v>
      </c>
      <c r="G22" s="851">
        <v>0</v>
      </c>
      <c r="H22" s="850">
        <v>287178.21647248592</v>
      </c>
      <c r="I22" s="851">
        <v>0.3457765446514916</v>
      </c>
      <c r="J22" s="850">
        <v>331313.65135</v>
      </c>
      <c r="K22" s="851">
        <v>0.61451258486218741</v>
      </c>
      <c r="L22" s="850">
        <v>732681.08242248592</v>
      </c>
      <c r="M22" s="851">
        <v>0.35565458277828388</v>
      </c>
    </row>
    <row r="23" spans="1:13" ht="18" customHeight="1">
      <c r="A23" s="79" t="s">
        <v>1114</v>
      </c>
      <c r="B23" s="850">
        <v>0</v>
      </c>
      <c r="C23" s="851">
        <v>0</v>
      </c>
      <c r="D23" s="850">
        <v>0</v>
      </c>
      <c r="E23" s="851">
        <v>0</v>
      </c>
      <c r="F23" s="850">
        <v>0</v>
      </c>
      <c r="G23" s="851">
        <v>0</v>
      </c>
      <c r="H23" s="850">
        <v>0</v>
      </c>
      <c r="I23" s="851">
        <v>0</v>
      </c>
      <c r="J23" s="850">
        <v>0</v>
      </c>
      <c r="K23" s="851">
        <v>0</v>
      </c>
      <c r="L23" s="850">
        <v>0</v>
      </c>
      <c r="M23" s="851">
        <v>0</v>
      </c>
    </row>
    <row r="24" spans="1:13" ht="22.5">
      <c r="A24" s="79" t="s">
        <v>1123</v>
      </c>
      <c r="B24" s="850">
        <v>0</v>
      </c>
      <c r="C24" s="851">
        <v>0</v>
      </c>
      <c r="D24" s="850">
        <v>1978.48134</v>
      </c>
      <c r="E24" s="851">
        <v>7.3242344849407922E-3</v>
      </c>
      <c r="F24" s="850">
        <v>0</v>
      </c>
      <c r="G24" s="851">
        <v>0</v>
      </c>
      <c r="H24" s="850">
        <v>1683.6471044869488</v>
      </c>
      <c r="I24" s="851">
        <v>2.0271930279146446E-3</v>
      </c>
      <c r="J24" s="850">
        <v>120.59033000000001</v>
      </c>
      <c r="K24" s="851">
        <v>2.2366804113181673E-4</v>
      </c>
      <c r="L24" s="850">
        <v>3782.7187744869489</v>
      </c>
      <c r="M24" s="851">
        <v>1.8361894414683044E-3</v>
      </c>
    </row>
    <row r="25" spans="1:13" ht="22.5">
      <c r="A25" s="849" t="s">
        <v>1116</v>
      </c>
      <c r="B25" s="850">
        <v>0</v>
      </c>
      <c r="C25" s="851">
        <v>0</v>
      </c>
      <c r="D25" s="850">
        <v>34.733339999999998</v>
      </c>
      <c r="E25" s="851">
        <v>1.2858100880808581E-4</v>
      </c>
      <c r="F25" s="850">
        <v>0</v>
      </c>
      <c r="G25" s="851">
        <v>0</v>
      </c>
      <c r="H25" s="850">
        <v>0</v>
      </c>
      <c r="I25" s="851">
        <v>0</v>
      </c>
      <c r="J25" s="850">
        <v>200.06013000000002</v>
      </c>
      <c r="K25" s="851">
        <v>3.7106671310773099E-4</v>
      </c>
      <c r="L25" s="850">
        <v>234.79347000000001</v>
      </c>
      <c r="M25" s="851">
        <v>1.1397233477875414E-4</v>
      </c>
    </row>
    <row r="26" spans="1:13" ht="22.5">
      <c r="A26" s="849" t="s">
        <v>1124</v>
      </c>
      <c r="B26" s="850">
        <v>7033.1622400000006</v>
      </c>
      <c r="C26" s="851">
        <v>2.0714936375178516E-2</v>
      </c>
      <c r="D26" s="850">
        <v>40336.039479999999</v>
      </c>
      <c r="E26" s="851">
        <v>0.14932190937183631</v>
      </c>
      <c r="F26" s="850">
        <v>78404.607930000013</v>
      </c>
      <c r="G26" s="851">
        <v>0.97080467002270066</v>
      </c>
      <c r="H26" s="850">
        <v>3053.9193890589154</v>
      </c>
      <c r="I26" s="851">
        <v>3.677067526095445E-3</v>
      </c>
      <c r="J26" s="850">
        <v>53493.409039999999</v>
      </c>
      <c r="K26" s="851">
        <v>9.9218287348909459E-2</v>
      </c>
      <c r="L26" s="850">
        <v>182321.1380790589</v>
      </c>
      <c r="M26" s="851">
        <v>8.8501463803017863E-2</v>
      </c>
    </row>
    <row r="27" spans="1:13" ht="22.5">
      <c r="A27" s="79" t="s">
        <v>1118</v>
      </c>
      <c r="B27" s="850">
        <v>0</v>
      </c>
      <c r="C27" s="851">
        <v>0</v>
      </c>
      <c r="D27" s="850">
        <v>4256.5182000000004</v>
      </c>
      <c r="E27" s="851">
        <v>1.5757407844047753E-2</v>
      </c>
      <c r="F27" s="850">
        <v>0</v>
      </c>
      <c r="G27" s="851">
        <v>0</v>
      </c>
      <c r="H27" s="850">
        <v>22371.216720837856</v>
      </c>
      <c r="I27" s="851">
        <v>2.69360333537767E-2</v>
      </c>
      <c r="J27" s="850">
        <v>9335.9894999999997</v>
      </c>
      <c r="K27" s="851">
        <v>1.731616858078263E-2</v>
      </c>
      <c r="L27" s="850">
        <v>35963.724420837854</v>
      </c>
      <c r="M27" s="851">
        <v>1.7457340868903156E-2</v>
      </c>
    </row>
    <row r="28" spans="1:13" ht="22.5">
      <c r="A28" s="79" t="s">
        <v>1119</v>
      </c>
      <c r="B28" s="850">
        <v>0</v>
      </c>
      <c r="C28" s="851">
        <v>0</v>
      </c>
      <c r="D28" s="850">
        <v>0</v>
      </c>
      <c r="E28" s="851">
        <v>0</v>
      </c>
      <c r="F28" s="850">
        <v>0</v>
      </c>
      <c r="G28" s="851">
        <v>0</v>
      </c>
      <c r="H28" s="850">
        <v>0</v>
      </c>
      <c r="I28" s="851">
        <v>0</v>
      </c>
      <c r="J28" s="850">
        <v>0</v>
      </c>
      <c r="K28" s="851">
        <v>0</v>
      </c>
      <c r="L28" s="850">
        <v>0</v>
      </c>
      <c r="M28" s="851">
        <v>0</v>
      </c>
    </row>
    <row r="29" spans="1:13" ht="22.5">
      <c r="A29" s="79" t="s">
        <v>1125</v>
      </c>
      <c r="B29" s="850">
        <v>7.2401999999999997</v>
      </c>
      <c r="C29" s="851">
        <v>2.1324729506533816E-5</v>
      </c>
      <c r="D29" s="850">
        <v>0</v>
      </c>
      <c r="E29" s="851">
        <v>0</v>
      </c>
      <c r="F29" s="850">
        <v>0</v>
      </c>
      <c r="G29" s="851">
        <v>0</v>
      </c>
      <c r="H29" s="850">
        <v>42.803029495335494</v>
      </c>
      <c r="I29" s="851">
        <v>5.1536929998766029E-5</v>
      </c>
      <c r="J29" s="850">
        <v>487.94601</v>
      </c>
      <c r="K29" s="851">
        <v>9.0503051309989658E-4</v>
      </c>
      <c r="L29" s="850">
        <v>537.98923949533548</v>
      </c>
      <c r="M29" s="851">
        <v>2.6114818998641533E-4</v>
      </c>
    </row>
    <row r="30" spans="1:13" ht="21.75">
      <c r="A30" s="128" t="s">
        <v>1126</v>
      </c>
      <c r="B30" s="933">
        <v>349101.04648999998</v>
      </c>
      <c r="C30" s="934">
        <v>1.0282154342210348</v>
      </c>
      <c r="D30" s="933">
        <v>273282.08880000003</v>
      </c>
      <c r="E30" s="934">
        <v>1.0116760054485083</v>
      </c>
      <c r="F30" s="933">
        <v>81262.129959999991</v>
      </c>
      <c r="G30" s="934">
        <v>1.0061864645964769</v>
      </c>
      <c r="H30" s="933">
        <v>839645.88185320923</v>
      </c>
      <c r="I30" s="934">
        <v>1.0109744928577242</v>
      </c>
      <c r="J30" s="933">
        <v>541233.89727999992</v>
      </c>
      <c r="K30" s="934">
        <v>1.0038676036358511</v>
      </c>
      <c r="L30" s="933">
        <v>2084525.044383209</v>
      </c>
      <c r="M30" s="934">
        <v>1.0118602796455132</v>
      </c>
    </row>
    <row r="31" spans="1:13" ht="22.5">
      <c r="A31" s="79" t="s">
        <v>1127</v>
      </c>
      <c r="B31" s="850">
        <v>9579.7410600000003</v>
      </c>
      <c r="C31" s="851">
        <v>2.8215434221034716E-2</v>
      </c>
      <c r="D31" s="850">
        <v>3154.0168399999998</v>
      </c>
      <c r="E31" s="851">
        <v>1.1676005448508289E-2</v>
      </c>
      <c r="F31" s="850">
        <v>499.63432</v>
      </c>
      <c r="G31" s="851">
        <v>6.1864645964771472E-3</v>
      </c>
      <c r="H31" s="850">
        <v>9114.6589736092646</v>
      </c>
      <c r="I31" s="851">
        <v>1.0974492857724378E-2</v>
      </c>
      <c r="J31" s="850">
        <v>2085.2134099999998</v>
      </c>
      <c r="K31" s="851">
        <v>3.8676036358511979E-3</v>
      </c>
      <c r="L31" s="850">
        <v>24433.264603609266</v>
      </c>
      <c r="M31" s="851">
        <v>1.1860279645513304E-2</v>
      </c>
    </row>
    <row r="32" spans="1:13" ht="26.25" customHeight="1">
      <c r="A32" s="576" t="s">
        <v>1128</v>
      </c>
      <c r="B32" s="577">
        <v>339521.30542999995</v>
      </c>
      <c r="C32" s="578">
        <v>1</v>
      </c>
      <c r="D32" s="577">
        <v>270128.07196000003</v>
      </c>
      <c r="E32" s="578">
        <v>1</v>
      </c>
      <c r="F32" s="577">
        <v>80762.495640000008</v>
      </c>
      <c r="G32" s="578">
        <v>1</v>
      </c>
      <c r="H32" s="577">
        <v>830531.22287960001</v>
      </c>
      <c r="I32" s="578">
        <v>1</v>
      </c>
      <c r="J32" s="577">
        <v>539148.68386999995</v>
      </c>
      <c r="K32" s="578">
        <v>1</v>
      </c>
      <c r="L32" s="577">
        <v>2060091.7797796</v>
      </c>
      <c r="M32" s="578">
        <v>1</v>
      </c>
    </row>
    <row r="33" spans="1:13" ht="22.5">
      <c r="A33" s="79" t="s">
        <v>1129</v>
      </c>
      <c r="B33" s="850">
        <v>36.264339999999997</v>
      </c>
      <c r="C33" s="851">
        <v>1.0681020430830288E-4</v>
      </c>
      <c r="D33" s="850">
        <v>54.641919999999999</v>
      </c>
      <c r="E33" s="851">
        <v>2.0228153114012991E-4</v>
      </c>
      <c r="F33" s="850">
        <v>0</v>
      </c>
      <c r="G33" s="851">
        <v>0</v>
      </c>
      <c r="H33" s="850">
        <v>8.5312938244290564</v>
      </c>
      <c r="I33" s="851">
        <v>1.0272092835775081E-5</v>
      </c>
      <c r="J33" s="850">
        <v>995.54750999999999</v>
      </c>
      <c r="K33" s="851">
        <v>1.8465175558882517E-3</v>
      </c>
      <c r="L33" s="850">
        <v>1094.9850638244291</v>
      </c>
      <c r="M33" s="851">
        <v>5.3152246641243166E-4</v>
      </c>
    </row>
    <row r="34" spans="1:13" ht="33">
      <c r="A34" s="79" t="s">
        <v>1130</v>
      </c>
      <c r="B34" s="850">
        <v>0</v>
      </c>
      <c r="C34" s="851">
        <v>0</v>
      </c>
      <c r="D34" s="850">
        <v>0</v>
      </c>
      <c r="E34" s="851">
        <v>0</v>
      </c>
      <c r="F34" s="850">
        <v>0</v>
      </c>
      <c r="G34" s="851">
        <v>0</v>
      </c>
      <c r="H34" s="850">
        <v>12826.273902774432</v>
      </c>
      <c r="I34" s="851">
        <v>1.5443457812824243E-2</v>
      </c>
      <c r="J34" s="850">
        <v>0</v>
      </c>
      <c r="K34" s="851">
        <v>0</v>
      </c>
      <c r="L34" s="850">
        <v>12826.273902774432</v>
      </c>
      <c r="M34" s="851">
        <v>6.2260691628732469E-3</v>
      </c>
    </row>
    <row r="35" spans="1:13" ht="12.75" customHeight="1">
      <c r="A35" s="21" t="s">
        <v>394</v>
      </c>
      <c r="B35" s="76"/>
      <c r="D35" s="76"/>
      <c r="H35" s="76"/>
    </row>
    <row r="36" spans="1:13" ht="12.75" customHeight="1">
      <c r="A36" s="39" t="s">
        <v>445</v>
      </c>
    </row>
    <row r="37" spans="1:13" ht="12.75" customHeight="1">
      <c r="A37" s="271"/>
    </row>
    <row r="38" spans="1:13" ht="12.75" customHeight="1">
      <c r="A38" s="935"/>
    </row>
    <row r="39" spans="1:13" ht="12.75" customHeight="1"/>
    <row r="40" spans="1:13" ht="12.75" customHeight="1"/>
    <row r="41" spans="1:13" ht="12.75" customHeight="1">
      <c r="A41" s="141" t="s">
        <v>708</v>
      </c>
      <c r="G41" s="137" t="str">
        <f>Naslovnica!A20</f>
        <v>Rujan 2023.</v>
      </c>
    </row>
    <row r="42" spans="1:13">
      <c r="A42" s="535" t="s">
        <v>709</v>
      </c>
      <c r="G42" s="529" t="str">
        <f>Naslovnica!A24</f>
        <v>September 2023</v>
      </c>
    </row>
    <row r="43" spans="1:13" ht="12.75" customHeight="1"/>
    <row r="44" spans="1:13">
      <c r="G44" s="13" t="s">
        <v>1495</v>
      </c>
    </row>
    <row r="45" spans="1:13" ht="22.5">
      <c r="A45" s="1219" t="s">
        <v>446</v>
      </c>
      <c r="B45" s="579" t="s">
        <v>416</v>
      </c>
      <c r="C45" s="579" t="s">
        <v>417</v>
      </c>
      <c r="D45" s="579" t="s">
        <v>418</v>
      </c>
      <c r="E45" s="579" t="s">
        <v>419</v>
      </c>
      <c r="F45" s="579" t="s">
        <v>448</v>
      </c>
      <c r="G45" s="579" t="s">
        <v>421</v>
      </c>
    </row>
    <row r="46" spans="1:13" ht="22.5">
      <c r="A46" s="1219"/>
      <c r="B46" s="580" t="s">
        <v>447</v>
      </c>
      <c r="C46" s="580" t="s">
        <v>447</v>
      </c>
      <c r="D46" s="580" t="s">
        <v>447</v>
      </c>
      <c r="E46" s="580" t="s">
        <v>447</v>
      </c>
      <c r="F46" s="580" t="s">
        <v>447</v>
      </c>
      <c r="G46" s="580" t="s">
        <v>447</v>
      </c>
    </row>
    <row r="47" spans="1:13" ht="22.5">
      <c r="A47" s="79" t="s">
        <v>449</v>
      </c>
      <c r="B47" s="440">
        <v>8354.4975599999925</v>
      </c>
      <c r="C47" s="440">
        <v>1834.4280099999999</v>
      </c>
      <c r="D47" s="440">
        <v>1399.571909999999</v>
      </c>
      <c r="E47" s="440">
        <v>33606.35057000001</v>
      </c>
      <c r="F47" s="440">
        <v>15817.868129999988</v>
      </c>
      <c r="G47" s="440">
        <v>61012.716179999989</v>
      </c>
    </row>
    <row r="48" spans="1:13" ht="22.5">
      <c r="A48" s="441" t="s">
        <v>450</v>
      </c>
      <c r="B48" s="440">
        <v>4792.6577900000048</v>
      </c>
      <c r="C48" s="440">
        <v>5221.5108000000009</v>
      </c>
      <c r="D48" s="440">
        <v>2357.2891200000004</v>
      </c>
      <c r="E48" s="440">
        <v>34799.141190000024</v>
      </c>
      <c r="F48" s="440">
        <v>2692.7934799999998</v>
      </c>
      <c r="G48" s="440">
        <v>49863.392380000027</v>
      </c>
    </row>
    <row r="49" spans="1:13" ht="21.75">
      <c r="A49" s="576" t="s">
        <v>451</v>
      </c>
      <c r="B49" s="581">
        <f>B47-B48</f>
        <v>3561.8397699999878</v>
      </c>
      <c r="C49" s="581">
        <f t="shared" ref="C49:D49" si="0">C47-C48</f>
        <v>-3387.0827900000013</v>
      </c>
      <c r="D49" s="581">
        <f t="shared" si="0"/>
        <v>-957.71721000000139</v>
      </c>
      <c r="E49" s="581">
        <f>E47-E48</f>
        <v>-1192.7906200000143</v>
      </c>
      <c r="F49" s="581">
        <f>F47-F48</f>
        <v>13125.074649999988</v>
      </c>
      <c r="G49" s="581">
        <f>G47-G48</f>
        <v>11149.323799999962</v>
      </c>
    </row>
    <row r="50" spans="1:13" ht="12.75" customHeight="1">
      <c r="A50" s="21" t="s">
        <v>394</v>
      </c>
    </row>
    <row r="51" spans="1:13" ht="12.75" customHeight="1">
      <c r="A51" s="39" t="s">
        <v>445</v>
      </c>
    </row>
    <row r="52" spans="1:13" ht="12.75" customHeight="1"/>
    <row r="53" spans="1:13" ht="12.75" customHeight="1">
      <c r="A53" s="613" t="s">
        <v>81</v>
      </c>
    </row>
    <row r="54" spans="1:13" ht="12.75" customHeight="1"/>
    <row r="55" spans="1:13" ht="12.75" customHeight="1"/>
    <row r="56" spans="1:13" ht="12.75" customHeight="1">
      <c r="M56" s="34" t="s">
        <v>1055</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xr:uid="{00000000-0004-0000-1800-000000000000}"/>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M102"/>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3" width="9.140625" style="1077"/>
  </cols>
  <sheetData>
    <row r="1" spans="1:13" ht="12.75" customHeight="1">
      <c r="A1" s="139" t="s">
        <v>710</v>
      </c>
      <c r="F1" s="270" t="s">
        <v>221</v>
      </c>
      <c r="G1" s="158" t="s">
        <v>1568</v>
      </c>
    </row>
    <row r="2" spans="1:13">
      <c r="A2" s="531" t="s">
        <v>711</v>
      </c>
      <c r="F2" s="532" t="s">
        <v>222</v>
      </c>
      <c r="G2" s="533" t="s">
        <v>1569</v>
      </c>
    </row>
    <row r="3" spans="1:13" ht="12.75" customHeight="1"/>
    <row r="4" spans="1:13" ht="12.75" customHeight="1">
      <c r="C4" s="186"/>
      <c r="G4" s="157" t="s">
        <v>1496</v>
      </c>
    </row>
    <row r="5" spans="1:13" ht="22.5" customHeight="1">
      <c r="A5" s="563" t="s">
        <v>399</v>
      </c>
      <c r="B5" s="563" t="s">
        <v>400</v>
      </c>
      <c r="C5" s="563" t="s">
        <v>390</v>
      </c>
      <c r="D5" s="563" t="s">
        <v>401</v>
      </c>
      <c r="E5" s="563"/>
      <c r="F5" s="563" t="s">
        <v>402</v>
      </c>
      <c r="G5" s="563" t="s">
        <v>403</v>
      </c>
    </row>
    <row r="6" spans="1:13" ht="12.75" customHeight="1">
      <c r="A6" s="112" t="s">
        <v>78</v>
      </c>
      <c r="B6" s="189">
        <v>47572962490</v>
      </c>
      <c r="C6" s="276" t="s">
        <v>148</v>
      </c>
      <c r="D6" s="112" t="s">
        <v>77</v>
      </c>
      <c r="E6" s="112"/>
      <c r="F6" s="114">
        <v>1582000.48</v>
      </c>
      <c r="G6" s="115">
        <v>21.484048992047494</v>
      </c>
      <c r="H6" s="285"/>
    </row>
    <row r="7" spans="1:13" ht="12.75" customHeight="1">
      <c r="A7" s="112" t="s">
        <v>1010</v>
      </c>
      <c r="B7" s="189">
        <v>97433886648</v>
      </c>
      <c r="C7" s="276" t="s">
        <v>150</v>
      </c>
      <c r="D7" s="112" t="s">
        <v>103</v>
      </c>
      <c r="E7" s="112"/>
      <c r="F7" s="114">
        <v>3769454.27</v>
      </c>
      <c r="G7" s="115">
        <v>90.923547960399191</v>
      </c>
      <c r="H7" s="285"/>
    </row>
    <row r="8" spans="1:13" ht="12.75" customHeight="1">
      <c r="A8" s="112" t="s">
        <v>819</v>
      </c>
      <c r="B8" s="189" t="s">
        <v>821</v>
      </c>
      <c r="C8" s="276" t="s">
        <v>822</v>
      </c>
      <c r="D8" s="133" t="s">
        <v>820</v>
      </c>
      <c r="E8" s="112"/>
      <c r="F8" s="114">
        <v>22425762.66</v>
      </c>
      <c r="G8" s="115">
        <v>20.377795224214001</v>
      </c>
      <c r="H8" s="285"/>
    </row>
    <row r="9" spans="1:13" ht="12.75" customHeight="1">
      <c r="A9" s="112" t="s">
        <v>1499</v>
      </c>
      <c r="B9" s="189" t="s">
        <v>1522</v>
      </c>
      <c r="C9" s="276" t="s">
        <v>1523</v>
      </c>
      <c r="D9" s="133" t="s">
        <v>173</v>
      </c>
      <c r="E9" s="133"/>
      <c r="F9" s="116">
        <v>3563219.15</v>
      </c>
      <c r="G9" s="115">
        <v>100.91384226250926</v>
      </c>
      <c r="H9" s="285"/>
    </row>
    <row r="10" spans="1:13" ht="12.75" customHeight="1">
      <c r="A10" s="112" t="s">
        <v>137</v>
      </c>
      <c r="B10" s="189">
        <v>57255663752</v>
      </c>
      <c r="C10" s="276" t="s">
        <v>149</v>
      </c>
      <c r="D10" s="133" t="s">
        <v>173</v>
      </c>
      <c r="E10" s="133"/>
      <c r="F10" s="116">
        <v>940161.35</v>
      </c>
      <c r="G10" s="115">
        <v>17.064061100663832</v>
      </c>
      <c r="H10" s="285"/>
    </row>
    <row r="11" spans="1:13" s="261" customFormat="1" ht="12.75" customHeight="1">
      <c r="A11" s="112" t="s">
        <v>1003</v>
      </c>
      <c r="B11" s="189">
        <v>48815690681</v>
      </c>
      <c r="C11" s="276" t="s">
        <v>152</v>
      </c>
      <c r="D11" s="112" t="s">
        <v>112</v>
      </c>
      <c r="E11" s="133"/>
      <c r="F11" s="116">
        <v>271322.81</v>
      </c>
      <c r="G11" s="115">
        <v>76.582911631144924</v>
      </c>
      <c r="H11" s="285"/>
      <c r="K11" s="1077"/>
      <c r="L11" s="1077"/>
      <c r="M11" s="1077"/>
    </row>
    <row r="12" spans="1:13" ht="12.75" customHeight="1">
      <c r="A12" s="112" t="s">
        <v>174</v>
      </c>
      <c r="B12" s="189">
        <v>13264226136</v>
      </c>
      <c r="C12" s="276" t="s">
        <v>151</v>
      </c>
      <c r="D12" s="133" t="s">
        <v>112</v>
      </c>
      <c r="E12" s="133"/>
      <c r="F12" s="116">
        <v>5028019.9000000004</v>
      </c>
      <c r="G12" s="115">
        <v>1.0056039800000001</v>
      </c>
    </row>
    <row r="13" spans="1:13" ht="12.75" customHeight="1">
      <c r="A13" s="112" t="s">
        <v>1317</v>
      </c>
      <c r="B13" s="189" t="s">
        <v>197</v>
      </c>
      <c r="C13" s="277" t="s">
        <v>198</v>
      </c>
      <c r="D13" s="112" t="s">
        <v>112</v>
      </c>
      <c r="E13" s="112"/>
      <c r="F13" s="114">
        <v>7901131.3700000001</v>
      </c>
      <c r="G13" s="115">
        <v>1.0242560331137638</v>
      </c>
      <c r="H13" s="285"/>
    </row>
    <row r="14" spans="1:13" ht="12.75" customHeight="1">
      <c r="A14" s="112" t="s">
        <v>837</v>
      </c>
      <c r="B14" s="189">
        <v>75398635234</v>
      </c>
      <c r="C14" s="276" t="s">
        <v>823</v>
      </c>
      <c r="D14" s="112" t="s">
        <v>871</v>
      </c>
      <c r="E14" s="112"/>
      <c r="F14" s="117">
        <v>6826246.1299999999</v>
      </c>
      <c r="G14" s="118">
        <v>791.73206020542182</v>
      </c>
      <c r="H14" s="285"/>
    </row>
    <row r="15" spans="1:13" ht="18.75" customHeight="1">
      <c r="A15" s="569" t="s">
        <v>404</v>
      </c>
      <c r="B15" s="583"/>
      <c r="C15" s="584"/>
      <c r="D15" s="570"/>
      <c r="E15" s="570"/>
      <c r="F15" s="572">
        <f>SUM(F6:F14)</f>
        <v>52307318.119999997</v>
      </c>
      <c r="G15" s="585"/>
    </row>
    <row r="16" spans="1:13" s="261" customFormat="1">
      <c r="A16" s="272" t="s">
        <v>1620</v>
      </c>
      <c r="K16" s="1077"/>
      <c r="L16" s="1077"/>
      <c r="M16" s="1077"/>
    </row>
    <row r="17" spans="1:13" ht="12.75" customHeight="1">
      <c r="A17" s="21" t="s">
        <v>386</v>
      </c>
    </row>
    <row r="18" spans="1:13" ht="12.75" customHeight="1">
      <c r="A18" s="45" t="s">
        <v>405</v>
      </c>
    </row>
    <row r="19" spans="1:13" ht="12.75" customHeight="1">
      <c r="A19" s="272"/>
    </row>
    <row r="20" spans="1:13" ht="12.75" customHeight="1">
      <c r="A20" s="139" t="s">
        <v>712</v>
      </c>
      <c r="G20" s="158" t="s">
        <v>1460</v>
      </c>
    </row>
    <row r="21" spans="1:13" ht="12.75" customHeight="1">
      <c r="A21" s="531" t="s">
        <v>713</v>
      </c>
      <c r="G21" s="533" t="s">
        <v>1461</v>
      </c>
    </row>
    <row r="22" spans="1:13" ht="12.75" customHeight="1">
      <c r="A22" s="53"/>
    </row>
    <row r="23" spans="1:13" ht="12.75" customHeight="1">
      <c r="A23" s="53"/>
      <c r="G23" s="983" t="s">
        <v>1496</v>
      </c>
    </row>
    <row r="24" spans="1:13" ht="21.75">
      <c r="A24" s="563" t="s">
        <v>406</v>
      </c>
      <c r="B24" s="563" t="s">
        <v>400</v>
      </c>
      <c r="C24" s="563" t="s">
        <v>390</v>
      </c>
      <c r="D24" s="563" t="s">
        <v>401</v>
      </c>
      <c r="E24" s="563" t="s">
        <v>407</v>
      </c>
      <c r="F24" s="563" t="s">
        <v>402</v>
      </c>
      <c r="G24" s="563" t="s">
        <v>403</v>
      </c>
    </row>
    <row r="25" spans="1:13">
      <c r="A25" s="112" t="s">
        <v>201</v>
      </c>
      <c r="B25" s="189" t="s">
        <v>207</v>
      </c>
      <c r="C25" s="276" t="s">
        <v>208</v>
      </c>
      <c r="D25" s="112" t="s">
        <v>77</v>
      </c>
      <c r="E25" s="113"/>
      <c r="F25" s="116">
        <v>632904.92799787631</v>
      </c>
      <c r="G25" s="115">
        <v>10.374049514378711</v>
      </c>
    </row>
    <row r="26" spans="1:13">
      <c r="A26" s="112" t="s">
        <v>202</v>
      </c>
      <c r="B26" s="189" t="s">
        <v>209</v>
      </c>
      <c r="C26" s="276" t="s">
        <v>210</v>
      </c>
      <c r="D26" s="112" t="s">
        <v>205</v>
      </c>
      <c r="E26" s="113"/>
      <c r="F26" s="116">
        <v>42426546.193403676</v>
      </c>
      <c r="G26" s="115">
        <v>113.57163424086251</v>
      </c>
    </row>
    <row r="27" spans="1:13">
      <c r="A27" s="112" t="s">
        <v>203</v>
      </c>
      <c r="B27" s="189" t="s">
        <v>211</v>
      </c>
      <c r="C27" s="276" t="s">
        <v>212</v>
      </c>
      <c r="D27" s="112" t="s">
        <v>205</v>
      </c>
      <c r="E27" s="113"/>
      <c r="F27" s="116">
        <v>709010.42550932372</v>
      </c>
      <c r="G27" s="115">
        <v>115.97934628120208</v>
      </c>
    </row>
    <row r="28" spans="1:13">
      <c r="A28" s="112" t="s">
        <v>1137</v>
      </c>
      <c r="B28" s="189" t="s">
        <v>1311</v>
      </c>
      <c r="C28" s="276" t="s">
        <v>1312</v>
      </c>
      <c r="D28" s="112" t="s">
        <v>205</v>
      </c>
      <c r="E28" s="113"/>
      <c r="F28" s="116">
        <v>360519.82797796797</v>
      </c>
      <c r="G28" s="115">
        <v>114.23624688754019</v>
      </c>
    </row>
    <row r="29" spans="1:13" s="261" customFormat="1">
      <c r="A29" s="112" t="s">
        <v>204</v>
      </c>
      <c r="B29" s="189" t="s">
        <v>213</v>
      </c>
      <c r="C29" s="276" t="s">
        <v>214</v>
      </c>
      <c r="D29" s="112" t="s">
        <v>205</v>
      </c>
      <c r="E29" s="113"/>
      <c r="F29" s="116">
        <v>801015.97315017588</v>
      </c>
      <c r="G29" s="115">
        <v>19.897228644316165</v>
      </c>
      <c r="K29" s="1077"/>
      <c r="L29" s="1077"/>
      <c r="M29" s="1077"/>
    </row>
    <row r="30" spans="1:13" s="261" customFormat="1">
      <c r="A30" s="112" t="s">
        <v>1321</v>
      </c>
      <c r="B30" s="189" t="s">
        <v>1392</v>
      </c>
      <c r="C30" s="276" t="s">
        <v>1393</v>
      </c>
      <c r="D30" s="112" t="s">
        <v>1322</v>
      </c>
      <c r="E30" s="113"/>
      <c r="F30" s="116">
        <v>5954612.1454641977</v>
      </c>
      <c r="G30" s="115">
        <v>72.59336294624552</v>
      </c>
      <c r="K30" s="1077"/>
      <c r="L30" s="1077"/>
      <c r="M30" s="1077"/>
    </row>
    <row r="31" spans="1:13" s="261" customFormat="1">
      <c r="A31" s="112" t="s">
        <v>1438</v>
      </c>
      <c r="B31" s="189" t="s">
        <v>1442</v>
      </c>
      <c r="C31" s="276" t="s">
        <v>1443</v>
      </c>
      <c r="D31" s="112" t="s">
        <v>1396</v>
      </c>
      <c r="E31" s="113"/>
      <c r="F31" s="116">
        <v>3580.1287411241619</v>
      </c>
      <c r="G31" s="115">
        <v>79.732232736792028</v>
      </c>
      <c r="K31" s="1077"/>
      <c r="L31" s="1077"/>
      <c r="M31" s="1077"/>
    </row>
    <row r="32" spans="1:13" s="261" customFormat="1">
      <c r="A32" s="112" t="s">
        <v>1439</v>
      </c>
      <c r="B32" s="189" t="s">
        <v>1444</v>
      </c>
      <c r="C32" s="276" t="s">
        <v>1445</v>
      </c>
      <c r="D32" s="112" t="s">
        <v>1396</v>
      </c>
      <c r="E32" s="113"/>
      <c r="F32" s="116">
        <v>3573.5217997212822</v>
      </c>
      <c r="G32" s="115">
        <v>79.58509104784612</v>
      </c>
      <c r="H32"/>
      <c r="I32"/>
      <c r="J32"/>
      <c r="K32" s="1077"/>
      <c r="L32" s="1077"/>
      <c r="M32" s="1077"/>
    </row>
    <row r="33" spans="1:13" ht="12.75" customHeight="1">
      <c r="A33" s="112" t="s">
        <v>176</v>
      </c>
      <c r="B33" s="189" t="s">
        <v>177</v>
      </c>
      <c r="C33" s="276" t="s">
        <v>178</v>
      </c>
      <c r="D33" s="112" t="s">
        <v>173</v>
      </c>
      <c r="E33" s="113" t="s">
        <v>114</v>
      </c>
      <c r="F33" s="116">
        <v>2135244.2836153693</v>
      </c>
      <c r="G33" s="115">
        <v>21.160408786249917</v>
      </c>
    </row>
    <row r="34" spans="1:13" ht="12.75" customHeight="1">
      <c r="A34" s="112"/>
      <c r="B34" s="189"/>
      <c r="C34" s="276"/>
      <c r="D34" s="112"/>
      <c r="E34" s="113" t="s">
        <v>115</v>
      </c>
      <c r="F34" s="116">
        <v>3791644.2969141947</v>
      </c>
      <c r="G34" s="115">
        <v>19.84345344747495</v>
      </c>
    </row>
    <row r="35" spans="1:13" s="1077" customFormat="1" ht="12.75" customHeight="1">
      <c r="A35" s="112" t="s">
        <v>1574</v>
      </c>
      <c r="B35" s="189"/>
      <c r="C35" s="276"/>
      <c r="D35" s="112" t="s">
        <v>173</v>
      </c>
      <c r="E35" s="113"/>
      <c r="F35" s="116">
        <v>51518.480323843651</v>
      </c>
      <c r="G35" s="115">
        <v>97.209815469201473</v>
      </c>
    </row>
    <row r="36" spans="1:13" ht="12.75" customHeight="1">
      <c r="A36" s="133" t="s">
        <v>1306</v>
      </c>
      <c r="B36" s="189" t="s">
        <v>199</v>
      </c>
      <c r="C36" s="276" t="s">
        <v>200</v>
      </c>
      <c r="D36" s="133" t="s">
        <v>112</v>
      </c>
      <c r="E36" s="133"/>
      <c r="F36" s="116">
        <v>5164951.8242750019</v>
      </c>
      <c r="G36" s="115">
        <v>0.92760005575614779</v>
      </c>
    </row>
    <row r="37" spans="1:13" ht="12.75" customHeight="1">
      <c r="A37" s="112" t="s">
        <v>175</v>
      </c>
      <c r="B37" s="189" t="s">
        <v>169</v>
      </c>
      <c r="C37" s="276" t="s">
        <v>153</v>
      </c>
      <c r="D37" s="112" t="s">
        <v>112</v>
      </c>
      <c r="E37" s="112"/>
      <c r="F37" s="116">
        <v>3897254.671179242</v>
      </c>
      <c r="G37" s="115">
        <v>1.3275948505438091</v>
      </c>
    </row>
    <row r="38" spans="1:13" ht="12.75" customHeight="1">
      <c r="A38" s="112" t="s">
        <v>179</v>
      </c>
      <c r="B38" s="189" t="s">
        <v>180</v>
      </c>
      <c r="C38" s="276" t="s">
        <v>181</v>
      </c>
      <c r="D38" s="112" t="s">
        <v>112</v>
      </c>
      <c r="E38" s="112"/>
      <c r="F38" s="116">
        <v>22025262.677019041</v>
      </c>
      <c r="G38" s="115">
        <v>1.0460828210493116</v>
      </c>
      <c r="H38" s="283"/>
    </row>
    <row r="39" spans="1:13" ht="12.75" customHeight="1">
      <c r="A39" s="112" t="s">
        <v>872</v>
      </c>
      <c r="B39" s="189" t="s">
        <v>874</v>
      </c>
      <c r="C39" s="276" t="s">
        <v>875</v>
      </c>
      <c r="D39" s="112" t="s">
        <v>871</v>
      </c>
      <c r="E39" s="112"/>
      <c r="F39" s="116">
        <v>56478097.303072527</v>
      </c>
      <c r="G39" s="115">
        <v>21.192158161543805</v>
      </c>
      <c r="H39" s="283"/>
    </row>
    <row r="40" spans="1:13" ht="12.75" customHeight="1">
      <c r="A40" s="112" t="s">
        <v>870</v>
      </c>
      <c r="B40" s="189" t="s">
        <v>876</v>
      </c>
      <c r="C40" s="276" t="s">
        <v>877</v>
      </c>
      <c r="D40" s="112" t="s">
        <v>871</v>
      </c>
      <c r="E40" s="112"/>
      <c r="F40" s="114">
        <v>45360.42604021501</v>
      </c>
      <c r="G40" s="115">
        <v>11.340106510053751</v>
      </c>
      <c r="H40" s="282"/>
    </row>
    <row r="41" spans="1:13" ht="12.75" customHeight="1">
      <c r="A41" s="112" t="s">
        <v>873</v>
      </c>
      <c r="B41" s="189" t="s">
        <v>878</v>
      </c>
      <c r="C41" s="276" t="s">
        <v>879</v>
      </c>
      <c r="D41" s="112" t="s">
        <v>871</v>
      </c>
      <c r="E41" s="112"/>
      <c r="F41" s="114">
        <v>400353.30280708737</v>
      </c>
      <c r="G41" s="115">
        <v>12.346598184903362</v>
      </c>
      <c r="H41" s="282"/>
      <c r="I41" s="261"/>
      <c r="J41" s="261"/>
    </row>
    <row r="42" spans="1:13" s="1077" customFormat="1" ht="12.75" customHeight="1">
      <c r="A42" s="112" t="s">
        <v>1572</v>
      </c>
      <c r="B42" s="189"/>
      <c r="C42" s="276"/>
      <c r="D42" s="112" t="s">
        <v>1573</v>
      </c>
      <c r="E42" s="112"/>
      <c r="F42" s="114">
        <v>4151968.6800716701</v>
      </c>
      <c r="G42" s="115">
        <v>97.485560073093723</v>
      </c>
      <c r="H42" s="282"/>
    </row>
    <row r="43" spans="1:13" s="261" customFormat="1" ht="12.75" customHeight="1">
      <c r="A43" s="112" t="s">
        <v>206</v>
      </c>
      <c r="B43" s="189" t="s">
        <v>216</v>
      </c>
      <c r="C43" s="276" t="s">
        <v>215</v>
      </c>
      <c r="D43" s="112" t="s">
        <v>224</v>
      </c>
      <c r="E43" s="112"/>
      <c r="F43" s="114">
        <v>1122075.0069679474</v>
      </c>
      <c r="G43" s="115">
        <v>138.43870273296835</v>
      </c>
      <c r="H43" s="282"/>
      <c r="K43" s="1077"/>
      <c r="L43" s="1077"/>
      <c r="M43" s="1077"/>
    </row>
    <row r="44" spans="1:13" s="1077" customFormat="1" ht="12.75" customHeight="1">
      <c r="A44" s="112" t="s">
        <v>1575</v>
      </c>
      <c r="B44" s="189"/>
      <c r="C44" s="276"/>
      <c r="D44" s="112" t="s">
        <v>224</v>
      </c>
      <c r="E44" s="112"/>
      <c r="F44" s="114">
        <v>419248.64158205589</v>
      </c>
      <c r="G44" s="115">
        <v>94.202908708099216</v>
      </c>
      <c r="H44" s="282"/>
    </row>
    <row r="45" spans="1:13" s="261" customFormat="1" ht="12.75" customHeight="1">
      <c r="A45" s="112" t="s">
        <v>223</v>
      </c>
      <c r="B45" s="189">
        <v>34988643147</v>
      </c>
      <c r="C45" s="276" t="s">
        <v>154</v>
      </c>
      <c r="D45" s="133" t="s">
        <v>224</v>
      </c>
      <c r="E45" s="112"/>
      <c r="F45" s="114">
        <v>6546415.8630300611</v>
      </c>
      <c r="G45" s="115">
        <v>275.04993263595674</v>
      </c>
      <c r="H45" s="282"/>
      <c r="K45" s="1077"/>
      <c r="L45" s="1077"/>
      <c r="M45" s="1077"/>
    </row>
    <row r="46" spans="1:13" s="261" customFormat="1" ht="12.75" customHeight="1">
      <c r="A46" s="112" t="s">
        <v>1009</v>
      </c>
      <c r="B46" s="189" t="s">
        <v>1133</v>
      </c>
      <c r="C46" s="276" t="s">
        <v>1132</v>
      </c>
      <c r="D46" s="133" t="s">
        <v>1138</v>
      </c>
      <c r="E46" s="112"/>
      <c r="F46" s="114">
        <v>176947.99124029462</v>
      </c>
      <c r="G46" s="115">
        <v>175.57234678873553</v>
      </c>
      <c r="H46" s="271"/>
      <c r="I46"/>
      <c r="J46"/>
      <c r="K46" s="1077"/>
      <c r="L46" s="1077"/>
      <c r="M46" s="1077"/>
    </row>
    <row r="47" spans="1:13" ht="18.75" customHeight="1">
      <c r="A47" s="569" t="s">
        <v>408</v>
      </c>
      <c r="B47" s="583"/>
      <c r="C47" s="584"/>
      <c r="D47" s="570"/>
      <c r="E47" s="570"/>
      <c r="F47" s="572">
        <f>SUM(F25:F46)</f>
        <v>157298106.59218261</v>
      </c>
      <c r="G47" s="585"/>
    </row>
    <row r="48" spans="1:13" ht="12.75" customHeight="1">
      <c r="A48" s="21" t="s">
        <v>386</v>
      </c>
    </row>
    <row r="49" spans="1:13" ht="12.75" customHeight="1">
      <c r="A49" s="45" t="s">
        <v>409</v>
      </c>
    </row>
    <row r="50" spans="1:13" ht="12.75" customHeight="1">
      <c r="A50" s="272" t="s">
        <v>410</v>
      </c>
    </row>
    <row r="51" spans="1:13" ht="12.75" customHeight="1">
      <c r="A51" s="272"/>
    </row>
    <row r="52" spans="1:13" s="261" customFormat="1" ht="12.75" customHeight="1">
      <c r="A52" s="272"/>
      <c r="C52" s="272"/>
      <c r="K52" s="1077"/>
      <c r="L52" s="1077"/>
      <c r="M52" s="1077"/>
    </row>
    <row r="53" spans="1:13" ht="12.75" customHeight="1">
      <c r="A53" s="139" t="s">
        <v>714</v>
      </c>
      <c r="G53" s="158" t="s">
        <v>1568</v>
      </c>
    </row>
    <row r="54" spans="1:13" ht="12.75" customHeight="1">
      <c r="A54" s="531" t="s">
        <v>815</v>
      </c>
      <c r="G54" s="533" t="s">
        <v>1569</v>
      </c>
    </row>
    <row r="55" spans="1:13" ht="12.75" customHeight="1">
      <c r="A55" s="68"/>
    </row>
    <row r="56" spans="1:13" ht="12.75" customHeight="1">
      <c r="A56" s="45"/>
      <c r="G56" s="983" t="s">
        <v>1496</v>
      </c>
    </row>
    <row r="57" spans="1:13" ht="47.25" customHeight="1">
      <c r="A57" s="586" t="s">
        <v>411</v>
      </c>
      <c r="B57" s="563" t="s">
        <v>389</v>
      </c>
      <c r="C57" s="563" t="s">
        <v>390</v>
      </c>
      <c r="D57" s="586" t="s">
        <v>391</v>
      </c>
      <c r="E57" s="586"/>
      <c r="F57" s="586" t="s">
        <v>392</v>
      </c>
      <c r="G57" s="586" t="s">
        <v>393</v>
      </c>
    </row>
    <row r="58" spans="1:13">
      <c r="A58" s="119" t="s">
        <v>147</v>
      </c>
      <c r="B58" s="112">
        <v>8269700991</v>
      </c>
      <c r="C58" s="276" t="s">
        <v>159</v>
      </c>
      <c r="D58" s="119" t="s">
        <v>820</v>
      </c>
      <c r="E58" s="119"/>
      <c r="F58" s="120">
        <v>244408054.68000001</v>
      </c>
      <c r="G58" s="115">
        <v>63.556882362012125</v>
      </c>
    </row>
    <row r="59" spans="1:13">
      <c r="A59" s="21" t="s">
        <v>306</v>
      </c>
      <c r="G59" s="220"/>
    </row>
    <row r="60" spans="1:13">
      <c r="A60" s="154" t="s">
        <v>412</v>
      </c>
    </row>
    <row r="61" spans="1:13" ht="12.75" customHeight="1">
      <c r="A61" s="160" t="s">
        <v>107</v>
      </c>
      <c r="B61" s="181"/>
      <c r="C61" s="181"/>
      <c r="D61" s="181"/>
      <c r="E61" s="219"/>
      <c r="F61" s="181"/>
      <c r="G61" s="181"/>
    </row>
    <row r="62" spans="1:13" ht="21.75" customHeight="1">
      <c r="A62" s="1223" t="s">
        <v>108</v>
      </c>
      <c r="B62" s="1223"/>
      <c r="C62" s="1223"/>
      <c r="D62" s="1223"/>
      <c r="E62" s="1223"/>
      <c r="F62" s="1223"/>
      <c r="G62" s="1223"/>
    </row>
    <row r="63" spans="1:13" ht="12.75" customHeight="1">
      <c r="A63" s="53"/>
    </row>
    <row r="64" spans="1:13" ht="12.75" customHeight="1">
      <c r="A64" s="145" t="s">
        <v>715</v>
      </c>
      <c r="F64" s="146"/>
      <c r="G64" s="158" t="s">
        <v>1568</v>
      </c>
    </row>
    <row r="65" spans="1:13" ht="12.75" customHeight="1">
      <c r="A65" s="534" t="s">
        <v>1432</v>
      </c>
      <c r="F65" s="54"/>
      <c r="G65" s="533" t="s">
        <v>1569</v>
      </c>
    </row>
    <row r="66" spans="1:13" ht="12.75" customHeight="1"/>
    <row r="67" spans="1:13" ht="12.75" customHeight="1">
      <c r="G67" s="983" t="s">
        <v>1496</v>
      </c>
    </row>
    <row r="68" spans="1:13" ht="35.25" customHeight="1">
      <c r="A68" s="586" t="s">
        <v>811</v>
      </c>
      <c r="B68" s="563" t="s">
        <v>400</v>
      </c>
      <c r="C68" s="563" t="s">
        <v>390</v>
      </c>
      <c r="D68" s="586" t="s">
        <v>391</v>
      </c>
      <c r="E68" s="586"/>
      <c r="F68" s="586" t="s">
        <v>392</v>
      </c>
      <c r="G68" s="563" t="s">
        <v>403</v>
      </c>
    </row>
    <row r="69" spans="1:13" s="261" customFormat="1">
      <c r="A69" s="123" t="s">
        <v>1436</v>
      </c>
      <c r="B69" s="189" t="s">
        <v>1440</v>
      </c>
      <c r="C69" s="278" t="s">
        <v>1441</v>
      </c>
      <c r="D69" s="123" t="s">
        <v>1437</v>
      </c>
      <c r="E69" s="123"/>
      <c r="F69" s="124">
        <v>15433174.32</v>
      </c>
      <c r="G69" s="125">
        <v>4.6921356804266547E-2</v>
      </c>
      <c r="K69" s="1077"/>
      <c r="L69" s="1077"/>
      <c r="M69" s="1077"/>
    </row>
    <row r="70" spans="1:13" ht="12.75" customHeight="1">
      <c r="A70" s="123" t="s">
        <v>1323</v>
      </c>
      <c r="B70" s="189" t="s">
        <v>1433</v>
      </c>
      <c r="C70" s="278" t="s">
        <v>1434</v>
      </c>
      <c r="D70" s="123" t="s">
        <v>1324</v>
      </c>
      <c r="E70" s="123"/>
      <c r="F70" s="124">
        <v>15467811.67</v>
      </c>
      <c r="G70" s="125">
        <v>74.168098033766171</v>
      </c>
    </row>
    <row r="71" spans="1:13" s="261" customFormat="1" ht="12.75" customHeight="1">
      <c r="A71" s="569" t="s">
        <v>408</v>
      </c>
      <c r="B71" s="583"/>
      <c r="C71" s="584"/>
      <c r="D71" s="583"/>
      <c r="E71" s="583"/>
      <c r="F71" s="587">
        <f>SUM(F67:F70)</f>
        <v>30900985.990000002</v>
      </c>
      <c r="G71" s="588"/>
      <c r="K71" s="1077"/>
      <c r="L71" s="1077"/>
      <c r="M71" s="1077"/>
    </row>
    <row r="72" spans="1:13" ht="12.75" customHeight="1">
      <c r="A72" s="40" t="s">
        <v>413</v>
      </c>
    </row>
    <row r="73" spans="1:13" ht="12.75" customHeight="1">
      <c r="A73" s="45" t="s">
        <v>409</v>
      </c>
    </row>
    <row r="74" spans="1:13" ht="12.75" customHeight="1"/>
    <row r="75" spans="1:13" ht="12.75" customHeight="1">
      <c r="A75" s="145" t="s">
        <v>813</v>
      </c>
      <c r="F75" s="146"/>
      <c r="G75" s="158" t="s">
        <v>1460</v>
      </c>
    </row>
    <row r="76" spans="1:13" ht="12.75" customHeight="1">
      <c r="A76" s="534" t="s">
        <v>814</v>
      </c>
      <c r="F76" s="54"/>
      <c r="G76" s="533" t="s">
        <v>1461</v>
      </c>
    </row>
    <row r="77" spans="1:13" ht="12.75" customHeight="1">
      <c r="A77" s="159"/>
    </row>
    <row r="78" spans="1:13" ht="12.75" customHeight="1">
      <c r="G78" s="983" t="s">
        <v>1496</v>
      </c>
    </row>
    <row r="79" spans="1:13" ht="21.75">
      <c r="A79" s="586" t="s">
        <v>414</v>
      </c>
      <c r="B79" s="563" t="s">
        <v>400</v>
      </c>
      <c r="C79" s="563" t="s">
        <v>390</v>
      </c>
      <c r="D79" s="586" t="s">
        <v>391</v>
      </c>
      <c r="E79" s="586"/>
      <c r="F79" s="586" t="s">
        <v>392</v>
      </c>
      <c r="G79" s="563" t="s">
        <v>403</v>
      </c>
    </row>
    <row r="80" spans="1:13" ht="12.75" customHeight="1">
      <c r="A80" s="123" t="s">
        <v>1326</v>
      </c>
      <c r="B80" s="189">
        <v>61196386099</v>
      </c>
      <c r="C80" s="278" t="s">
        <v>156</v>
      </c>
      <c r="D80" s="123"/>
      <c r="E80" s="123"/>
      <c r="F80" s="961" t="s">
        <v>139</v>
      </c>
      <c r="G80" s="962" t="s">
        <v>139</v>
      </c>
    </row>
    <row r="81" spans="1:13" ht="12.75" customHeight="1">
      <c r="A81" s="279" t="s">
        <v>840</v>
      </c>
      <c r="B81" s="189">
        <v>37735093339</v>
      </c>
      <c r="C81" s="278" t="s">
        <v>155</v>
      </c>
      <c r="D81" s="123" t="s">
        <v>1324</v>
      </c>
      <c r="E81" s="123"/>
      <c r="F81" s="772">
        <v>5632799.3032052554</v>
      </c>
      <c r="G81" s="773">
        <v>0.35399975043008575</v>
      </c>
    </row>
    <row r="82" spans="1:13" ht="18.75" customHeight="1">
      <c r="A82" s="569" t="s">
        <v>408</v>
      </c>
      <c r="B82" s="583"/>
      <c r="C82" s="584"/>
      <c r="D82" s="583"/>
      <c r="E82" s="583"/>
      <c r="F82" s="587">
        <f>SUM(F80:F81)</f>
        <v>5632799.3032052554</v>
      </c>
      <c r="G82" s="588"/>
    </row>
    <row r="83" spans="1:13" s="261" customFormat="1">
      <c r="A83" s="272" t="s">
        <v>1325</v>
      </c>
      <c r="K83" s="1077"/>
      <c r="L83" s="1077"/>
      <c r="M83" s="1077"/>
    </row>
    <row r="84" spans="1:13" ht="12.75" customHeight="1">
      <c r="A84" s="40" t="s">
        <v>413</v>
      </c>
    </row>
    <row r="85" spans="1:13" ht="12.75" customHeight="1">
      <c r="A85" s="45" t="s">
        <v>409</v>
      </c>
      <c r="F85" s="132"/>
    </row>
    <row r="86" spans="1:13" ht="12.75" customHeight="1">
      <c r="A86" s="530" t="s">
        <v>166</v>
      </c>
      <c r="D86" s="44"/>
    </row>
    <row r="87" spans="1:13">
      <c r="A87" s="160" t="s">
        <v>106</v>
      </c>
    </row>
    <row r="88" spans="1:13" ht="21" customHeight="1">
      <c r="A88" s="1224" t="s">
        <v>105</v>
      </c>
      <c r="B88" s="1224"/>
      <c r="C88" s="1224"/>
      <c r="D88" s="1224"/>
      <c r="E88" s="1224"/>
      <c r="F88" s="1224"/>
      <c r="G88" s="1224"/>
    </row>
    <row r="89" spans="1:13" ht="12.75" customHeight="1">
      <c r="A89" s="161"/>
      <c r="D89" s="44"/>
      <c r="F89" s="132"/>
    </row>
    <row r="90" spans="1:13" ht="12.75" customHeight="1">
      <c r="A90" s="613" t="s">
        <v>81</v>
      </c>
      <c r="D90" s="44"/>
    </row>
    <row r="91" spans="1:13" ht="12.75" customHeight="1">
      <c r="D91" s="44"/>
      <c r="G91" s="34" t="s">
        <v>806</v>
      </c>
    </row>
    <row r="92" spans="1:13" ht="12.75" customHeight="1">
      <c r="D92" s="44"/>
    </row>
    <row r="93" spans="1:13" ht="12.75" customHeight="1">
      <c r="A93" s="162"/>
      <c r="F93" s="132"/>
    </row>
    <row r="94" spans="1:13" ht="12.75" customHeight="1">
      <c r="A94" s="160"/>
      <c r="D94" s="44"/>
    </row>
    <row r="95" spans="1:13" ht="12.75" customHeight="1">
      <c r="A95" s="160"/>
      <c r="F95" s="132"/>
    </row>
    <row r="96" spans="1:13" ht="12.75" customHeight="1">
      <c r="A96" s="160"/>
    </row>
    <row r="97" spans="1:6" ht="12.75" customHeight="1">
      <c r="A97" s="161"/>
      <c r="F97" s="44"/>
    </row>
    <row r="98" spans="1:6" ht="12.75" customHeight="1">
      <c r="A98" s="161"/>
    </row>
    <row r="99" spans="1:6" ht="12.75" customHeight="1">
      <c r="A99" s="161"/>
    </row>
    <row r="100" spans="1:6" ht="12.75" customHeight="1">
      <c r="A100" s="161"/>
    </row>
    <row r="101" spans="1:6" ht="12.75" customHeight="1"/>
    <row r="102" spans="1:6" ht="12.75" customHeight="1"/>
  </sheetData>
  <sortState xmlns:xlrd2="http://schemas.microsoft.com/office/spreadsheetml/2017/richdata2" ref="A6:D18">
    <sortCondition ref="D6"/>
  </sortState>
  <mergeCells count="2">
    <mergeCell ref="A62:G62"/>
    <mergeCell ref="A88:G88"/>
  </mergeCells>
  <hyperlinks>
    <hyperlink ref="A90" location="'2 Sadržaj'!A1" display="Sadržaj / Contents" xr:uid="{00000000-0004-0000-1900-000000000000}"/>
  </hyperlinks>
  <pageMargins left="0.7" right="0.7" top="0.75" bottom="0.75" header="0.3" footer="0.3"/>
  <pageSetup paperSize="9" scale="58" orientation="portrait" r:id="rId1"/>
  <ignoredErrors>
    <ignoredError sqref="B45:B46 B70:C70 B69 B36:B41 B25:B34 B43 B8:B1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717</v>
      </c>
      <c r="G1" s="143" t="str">
        <f>Naslovnica!A20</f>
        <v>Rujan 2023.</v>
      </c>
      <c r="K1" s="261"/>
    </row>
    <row r="2" spans="1:11" ht="12.75" customHeight="1">
      <c r="A2" s="527" t="s">
        <v>718</v>
      </c>
      <c r="G2" s="528" t="str">
        <f>Naslovnica!A24</f>
        <v>September 2023</v>
      </c>
    </row>
    <row r="3" spans="1:11" ht="12.75" customHeight="1"/>
    <row r="4" spans="1:11" ht="12.75" customHeight="1">
      <c r="G4" s="13" t="s">
        <v>1496</v>
      </c>
    </row>
    <row r="5" spans="1:11" ht="33">
      <c r="A5" s="586" t="s">
        <v>388</v>
      </c>
      <c r="B5" s="563" t="s">
        <v>389</v>
      </c>
      <c r="C5" s="563" t="s">
        <v>390</v>
      </c>
      <c r="D5" s="586" t="s">
        <v>391</v>
      </c>
      <c r="E5" s="586" t="s">
        <v>141</v>
      </c>
      <c r="F5" s="586" t="s">
        <v>392</v>
      </c>
      <c r="G5" s="563" t="s">
        <v>403</v>
      </c>
    </row>
    <row r="6" spans="1:11">
      <c r="A6" s="119" t="s">
        <v>1409</v>
      </c>
      <c r="B6" s="189" t="s">
        <v>1012</v>
      </c>
      <c r="C6" s="113" t="s">
        <v>1017</v>
      </c>
      <c r="D6" s="119" t="s">
        <v>1396</v>
      </c>
      <c r="E6" s="1086"/>
      <c r="F6" s="120">
        <v>62808.45</v>
      </c>
      <c r="G6" s="165">
        <v>15.901575502472818</v>
      </c>
    </row>
    <row r="7" spans="1:11">
      <c r="A7" s="119" t="s">
        <v>1514</v>
      </c>
      <c r="B7" s="189"/>
      <c r="C7" s="113"/>
      <c r="D7" s="119" t="s">
        <v>112</v>
      </c>
      <c r="E7" s="1086" t="s">
        <v>114</v>
      </c>
      <c r="F7" s="120">
        <v>3288575.2245</v>
      </c>
      <c r="G7" s="165">
        <v>99.030100000000004</v>
      </c>
    </row>
    <row r="8" spans="1:11">
      <c r="A8" s="119"/>
      <c r="B8" s="189"/>
      <c r="C8" s="113"/>
      <c r="D8" s="119"/>
      <c r="E8" s="1086" t="s">
        <v>115</v>
      </c>
      <c r="F8" s="120">
        <v>23945.294300000001</v>
      </c>
      <c r="G8" s="165">
        <v>98.3</v>
      </c>
    </row>
    <row r="9" spans="1:11">
      <c r="A9" s="119"/>
      <c r="B9" s="189"/>
      <c r="C9" s="113"/>
      <c r="D9" s="119"/>
      <c r="E9" s="1086" t="s">
        <v>116</v>
      </c>
      <c r="F9" s="120">
        <v>176487.1257</v>
      </c>
      <c r="G9" s="165">
        <v>99.2834</v>
      </c>
    </row>
    <row r="10" spans="1:11">
      <c r="A10" s="119"/>
      <c r="B10" s="189"/>
      <c r="C10" s="113"/>
      <c r="D10" s="119"/>
      <c r="E10" s="1086" t="s">
        <v>1143</v>
      </c>
      <c r="F10" s="120">
        <v>112338.8855</v>
      </c>
      <c r="G10" s="165">
        <v>99.678100000000001</v>
      </c>
    </row>
    <row r="11" spans="1:11">
      <c r="A11" s="119" t="s">
        <v>1028</v>
      </c>
      <c r="B11" s="189" t="s">
        <v>1105</v>
      </c>
      <c r="C11" s="113" t="s">
        <v>1106</v>
      </c>
      <c r="D11" s="119" t="s">
        <v>1013</v>
      </c>
      <c r="E11" s="1086"/>
      <c r="F11" s="120">
        <v>3101867.79</v>
      </c>
      <c r="G11" s="165">
        <v>103.15432157494324</v>
      </c>
    </row>
    <row r="12" spans="1:11">
      <c r="A12" s="569" t="s">
        <v>385</v>
      </c>
      <c r="B12" s="582"/>
      <c r="C12" s="582"/>
      <c r="D12" s="589"/>
      <c r="E12" s="589"/>
      <c r="F12" s="590">
        <f>SUM(F6:F11)</f>
        <v>6766022.7700000005</v>
      </c>
      <c r="G12" s="591"/>
    </row>
    <row r="13" spans="1:11" ht="12.75" customHeight="1">
      <c r="A13" s="21" t="s">
        <v>394</v>
      </c>
    </row>
    <row r="14" spans="1:11" ht="12.75" customHeight="1">
      <c r="A14" s="21"/>
    </row>
    <row r="15" spans="1:11" ht="12.75" customHeight="1">
      <c r="A15" s="141" t="s">
        <v>719</v>
      </c>
      <c r="G15" s="143" t="s">
        <v>1590</v>
      </c>
    </row>
    <row r="16" spans="1:11" ht="12.75" customHeight="1">
      <c r="A16" s="527" t="s">
        <v>720</v>
      </c>
      <c r="G16" s="528" t="s">
        <v>1591</v>
      </c>
    </row>
    <row r="17" spans="1:7" ht="12.75" customHeight="1"/>
    <row r="18" spans="1:7" ht="12.75" customHeight="1">
      <c r="G18" s="13" t="s">
        <v>1496</v>
      </c>
    </row>
    <row r="19" spans="1:7" ht="54.75">
      <c r="A19" s="586" t="s">
        <v>395</v>
      </c>
      <c r="B19" s="563" t="s">
        <v>389</v>
      </c>
      <c r="C19" s="563" t="s">
        <v>390</v>
      </c>
      <c r="D19" s="586" t="s">
        <v>391</v>
      </c>
      <c r="E19" s="586"/>
      <c r="F19" s="586" t="s">
        <v>392</v>
      </c>
      <c r="G19" s="586" t="s">
        <v>393</v>
      </c>
    </row>
    <row r="20" spans="1:7" ht="12.75" customHeight="1">
      <c r="A20" s="119" t="s">
        <v>138</v>
      </c>
      <c r="B20" s="189">
        <v>75111210338</v>
      </c>
      <c r="C20" s="276" t="s">
        <v>158</v>
      </c>
      <c r="D20" s="274" t="s">
        <v>140</v>
      </c>
      <c r="E20" s="274"/>
      <c r="F20" s="120">
        <v>6097363.4249</v>
      </c>
      <c r="G20" s="165">
        <v>12.050125345652175</v>
      </c>
    </row>
    <row r="21" spans="1:7" ht="12.75" customHeight="1">
      <c r="A21" s="119" t="s">
        <v>146</v>
      </c>
      <c r="B21" s="189" t="s">
        <v>168</v>
      </c>
      <c r="C21" s="276" t="s">
        <v>157</v>
      </c>
      <c r="D21" s="119" t="s">
        <v>173</v>
      </c>
      <c r="E21" s="119"/>
      <c r="F21" s="120">
        <v>14019059.17</v>
      </c>
      <c r="G21" s="165">
        <v>4.6082219780263127</v>
      </c>
    </row>
    <row r="22" spans="1:7">
      <c r="A22" s="569" t="s">
        <v>385</v>
      </c>
      <c r="B22" s="582"/>
      <c r="C22" s="582"/>
      <c r="D22" s="589"/>
      <c r="E22" s="589"/>
      <c r="F22" s="590">
        <f>SUM(F20:F21)</f>
        <v>20116422.594900001</v>
      </c>
      <c r="G22" s="591"/>
    </row>
    <row r="23" spans="1:7" ht="12.75" customHeight="1">
      <c r="A23" s="21" t="s">
        <v>396</v>
      </c>
    </row>
    <row r="24" spans="1:7" ht="12.75" customHeight="1"/>
    <row r="25" spans="1:7" ht="12.75" customHeight="1">
      <c r="A25" s="142" t="s">
        <v>721</v>
      </c>
      <c r="G25" s="143" t="s">
        <v>1590</v>
      </c>
    </row>
    <row r="26" spans="1:7" ht="12.75" customHeight="1">
      <c r="A26" s="525" t="s">
        <v>722</v>
      </c>
      <c r="G26" s="528" t="s">
        <v>1591</v>
      </c>
    </row>
    <row r="27" spans="1:7" ht="12.75" customHeight="1"/>
    <row r="28" spans="1:7" ht="12.75" customHeight="1">
      <c r="G28" s="13" t="s">
        <v>1496</v>
      </c>
    </row>
    <row r="29" spans="1:7" ht="54.75">
      <c r="A29" s="586" t="s">
        <v>395</v>
      </c>
      <c r="B29" s="563" t="s">
        <v>389</v>
      </c>
      <c r="C29" s="563" t="s">
        <v>390</v>
      </c>
      <c r="D29" s="586" t="s">
        <v>391</v>
      </c>
      <c r="E29" s="586"/>
      <c r="F29" s="586" t="s">
        <v>392</v>
      </c>
      <c r="G29" s="586" t="s">
        <v>393</v>
      </c>
    </row>
    <row r="30" spans="1:7" ht="12.75" customHeight="1">
      <c r="A30" s="119" t="s">
        <v>836</v>
      </c>
      <c r="B30" s="189">
        <v>56903349567</v>
      </c>
      <c r="C30" s="276" t="s">
        <v>160</v>
      </c>
      <c r="D30" s="279" t="s">
        <v>889</v>
      </c>
      <c r="E30" s="279"/>
      <c r="F30" s="120" t="s">
        <v>139</v>
      </c>
      <c r="G30" s="165" t="s">
        <v>139</v>
      </c>
    </row>
    <row r="31" spans="1:7" ht="12.75" customHeight="1">
      <c r="A31" s="771" t="s">
        <v>838</v>
      </c>
    </row>
    <row r="32" spans="1:7" ht="12.75" customHeight="1">
      <c r="A32" s="21" t="s">
        <v>394</v>
      </c>
    </row>
    <row r="33" spans="1:7" ht="19.5" customHeight="1">
      <c r="A33" s="1225" t="s">
        <v>107</v>
      </c>
      <c r="B33" s="1225"/>
      <c r="C33" s="1225"/>
      <c r="D33" s="1225"/>
      <c r="E33" s="1085"/>
    </row>
    <row r="34" spans="1:7" ht="21.75" customHeight="1">
      <c r="A34" s="1223" t="s">
        <v>108</v>
      </c>
      <c r="B34" s="1223"/>
      <c r="C34" s="1223"/>
      <c r="D34" s="1223"/>
      <c r="E34" s="1084"/>
      <c r="F34" s="53"/>
      <c r="G34" s="53"/>
    </row>
    <row r="35" spans="1:7" ht="12.75" customHeight="1">
      <c r="A35" s="771"/>
    </row>
    <row r="36" spans="1:7" ht="12.75" customHeight="1"/>
    <row r="37" spans="1:7" ht="12.75" customHeight="1">
      <c r="A37" s="144" t="s">
        <v>723</v>
      </c>
      <c r="G37" s="137" t="str">
        <f>Naslovnica!A20</f>
        <v>Rujan 2023.</v>
      </c>
    </row>
    <row r="38" spans="1:7" ht="12.75" customHeight="1">
      <c r="A38" s="525" t="s">
        <v>724</v>
      </c>
      <c r="G38" s="529" t="str">
        <f>Naslovnica!A24</f>
        <v>September 2023</v>
      </c>
    </row>
    <row r="39" spans="1:7" ht="12.75" customHeight="1"/>
    <row r="40" spans="1:7" ht="12.75" customHeight="1">
      <c r="F40" s="13"/>
      <c r="G40" s="13" t="s">
        <v>1496</v>
      </c>
    </row>
    <row r="41" spans="1:7" ht="33">
      <c r="A41" s="586" t="s">
        <v>397</v>
      </c>
      <c r="B41" s="563" t="s">
        <v>389</v>
      </c>
      <c r="C41" s="563" t="s">
        <v>390</v>
      </c>
      <c r="D41" s="586" t="s">
        <v>391</v>
      </c>
      <c r="E41" s="586"/>
      <c r="F41" s="586" t="s">
        <v>392</v>
      </c>
      <c r="G41" s="563" t="s">
        <v>403</v>
      </c>
    </row>
    <row r="42" spans="1:7" ht="22.5" customHeight="1">
      <c r="A42" s="121" t="s">
        <v>80</v>
      </c>
      <c r="B42" s="189">
        <v>39146857475</v>
      </c>
      <c r="C42" s="276" t="s">
        <v>161</v>
      </c>
      <c r="D42" s="258" t="s">
        <v>112</v>
      </c>
      <c r="E42" s="258"/>
      <c r="F42" s="122">
        <v>141518755.72999999</v>
      </c>
      <c r="G42" s="165">
        <v>79.711299999999994</v>
      </c>
    </row>
    <row r="43" spans="1:7" ht="12.75" customHeight="1">
      <c r="A43" s="21" t="s">
        <v>394</v>
      </c>
      <c r="B43" s="265"/>
      <c r="C43" s="266"/>
      <c r="D43" s="267"/>
      <c r="E43" s="267"/>
      <c r="F43" s="268"/>
    </row>
    <row r="44" spans="1:7" ht="12.75" customHeight="1">
      <c r="A44" s="530" t="s">
        <v>167</v>
      </c>
      <c r="F44" s="951"/>
      <c r="G44" s="952"/>
    </row>
    <row r="45" spans="1:7" ht="12.75" customHeight="1">
      <c r="A45" s="156"/>
      <c r="D45" s="871"/>
      <c r="E45" s="871"/>
    </row>
    <row r="46" spans="1:7" ht="12.75" customHeight="1">
      <c r="A46" s="269"/>
      <c r="B46" s="182"/>
      <c r="C46" s="182"/>
      <c r="D46" s="182"/>
      <c r="E46" s="182"/>
      <c r="F46" s="936"/>
      <c r="G46" s="936"/>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398</v>
      </c>
      <c r="B51" s="610"/>
      <c r="C51" s="610"/>
      <c r="D51" s="610"/>
      <c r="E51" s="610"/>
    </row>
    <row r="52" spans="1:7" ht="12.75" customHeight="1">
      <c r="A52" s="611" t="s">
        <v>171</v>
      </c>
      <c r="B52" s="610"/>
      <c r="C52" s="610"/>
      <c r="D52" s="610"/>
      <c r="E52" s="610"/>
    </row>
    <row r="53" spans="1:7" ht="12.75" customHeight="1">
      <c r="A53" s="613" t="s">
        <v>81</v>
      </c>
    </row>
    <row r="54" spans="1:7" ht="12.75" customHeight="1"/>
    <row r="55" spans="1:7" ht="12.75" customHeight="1">
      <c r="G55" s="273" t="s">
        <v>1056</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681</v>
      </c>
      <c r="B1" s="605"/>
      <c r="C1" s="605"/>
      <c r="D1" s="512"/>
      <c r="E1" s="602"/>
      <c r="F1" s="197"/>
      <c r="G1" s="197"/>
      <c r="H1" s="197"/>
      <c r="I1" s="513" t="s">
        <v>1576</v>
      </c>
    </row>
    <row r="2" spans="1:27" ht="15" customHeight="1">
      <c r="A2" s="606" t="s">
        <v>682</v>
      </c>
      <c r="B2" s="605"/>
      <c r="C2" s="605"/>
      <c r="D2" s="512"/>
      <c r="E2" s="603"/>
      <c r="F2" s="197"/>
      <c r="G2" s="197"/>
      <c r="H2" s="197"/>
      <c r="I2" s="520" t="s">
        <v>1577</v>
      </c>
    </row>
    <row r="3" spans="1:27" ht="12.75" customHeight="1">
      <c r="A3" s="41" t="s">
        <v>845</v>
      </c>
    </row>
    <row r="4" spans="1:27" ht="12.75" customHeight="1"/>
    <row r="5" spans="1:27" ht="12.75" customHeight="1">
      <c r="A5" s="147" t="s">
        <v>683</v>
      </c>
    </row>
    <row r="6" spans="1:27" ht="12.75" customHeight="1">
      <c r="A6" s="521" t="s">
        <v>684</v>
      </c>
    </row>
    <row r="7" spans="1:27" ht="12.75" customHeight="1">
      <c r="J7" s="1229"/>
      <c r="K7" s="1229"/>
      <c r="L7" s="316"/>
      <c r="M7" s="316"/>
      <c r="N7" s="316"/>
      <c r="O7" s="316"/>
      <c r="P7" s="316"/>
    </row>
    <row r="8" spans="1:27" ht="16.5" customHeight="1">
      <c r="A8" s="1231" t="s">
        <v>375</v>
      </c>
      <c r="B8" s="1231"/>
      <c r="C8" s="442">
        <v>45107</v>
      </c>
      <c r="D8" s="316"/>
      <c r="E8" s="316"/>
      <c r="F8" s="316"/>
      <c r="G8" s="316"/>
      <c r="J8" s="1229"/>
      <c r="K8" s="1229"/>
      <c r="L8" s="317"/>
      <c r="M8" s="317"/>
      <c r="N8" s="317"/>
      <c r="O8" s="317"/>
      <c r="P8" s="317"/>
    </row>
    <row r="9" spans="1:27" ht="21.75" customHeight="1">
      <c r="A9" s="1232" t="s">
        <v>376</v>
      </c>
      <c r="B9" s="1232"/>
      <c r="C9" s="443">
        <v>15</v>
      </c>
      <c r="D9" s="316"/>
      <c r="E9" s="317"/>
      <c r="F9" s="317"/>
      <c r="G9" s="317"/>
    </row>
    <row r="10" spans="1:27" ht="12.75" customHeight="1">
      <c r="A10" s="16" t="s">
        <v>306</v>
      </c>
    </row>
    <row r="11" spans="1:27" ht="12.75" customHeight="1"/>
    <row r="12" spans="1:27" ht="12.75" customHeight="1">
      <c r="A12" s="147" t="s">
        <v>685</v>
      </c>
    </row>
    <row r="13" spans="1:27" ht="12.75" customHeight="1">
      <c r="A13" s="521" t="s">
        <v>686</v>
      </c>
      <c r="Z13" s="64"/>
      <c r="AA13" s="64"/>
    </row>
    <row r="14" spans="1:27" s="261" customFormat="1" ht="12.75" customHeight="1">
      <c r="A14" s="42"/>
      <c r="F14" s="197"/>
      <c r="I14" s="13" t="s">
        <v>1486</v>
      </c>
      <c r="Y14" s="64"/>
      <c r="Z14" s="64"/>
      <c r="AA14" s="64"/>
    </row>
    <row r="15" spans="1:27" s="261" customFormat="1" ht="22.5" customHeight="1">
      <c r="A15" s="444"/>
      <c r="B15" s="1228" t="s">
        <v>377</v>
      </c>
      <c r="C15" s="1228"/>
      <c r="D15" s="1228"/>
      <c r="E15" s="1228"/>
      <c r="F15" s="1228" t="s">
        <v>316</v>
      </c>
      <c r="G15" s="1228"/>
      <c r="H15" s="1228"/>
      <c r="I15" s="1228"/>
      <c r="Y15" s="64"/>
      <c r="Z15" s="64"/>
      <c r="AA15" s="64"/>
    </row>
    <row r="16" spans="1:27" ht="135" customHeight="1">
      <c r="A16" s="1230" t="s">
        <v>378</v>
      </c>
      <c r="B16" s="774" t="s">
        <v>773</v>
      </c>
      <c r="C16" s="1227" t="s">
        <v>379</v>
      </c>
      <c r="D16" s="774" t="s">
        <v>380</v>
      </c>
      <c r="E16" s="1227" t="s">
        <v>379</v>
      </c>
      <c r="F16" s="774" t="s">
        <v>774</v>
      </c>
      <c r="G16" s="1227" t="s">
        <v>381</v>
      </c>
      <c r="H16" s="774" t="s">
        <v>771</v>
      </c>
      <c r="I16" s="1227" t="s">
        <v>381</v>
      </c>
    </row>
    <row r="17" spans="1:16" ht="15.75" customHeight="1">
      <c r="A17" s="1230"/>
      <c r="B17" s="442">
        <v>45107</v>
      </c>
      <c r="C17" s="1227"/>
      <c r="D17" s="442">
        <v>45107</v>
      </c>
      <c r="E17" s="1227"/>
      <c r="F17" s="494" t="s">
        <v>1578</v>
      </c>
      <c r="G17" s="1227"/>
      <c r="H17" s="494" t="s">
        <v>1578</v>
      </c>
      <c r="I17" s="1227"/>
      <c r="J17" s="1229"/>
      <c r="K17" s="225"/>
      <c r="L17" s="318"/>
      <c r="M17" s="225"/>
      <c r="N17" s="319"/>
      <c r="O17" s="261"/>
    </row>
    <row r="18" spans="1:16" ht="16.5" customHeight="1">
      <c r="A18" s="445" t="s">
        <v>382</v>
      </c>
      <c r="B18" s="446">
        <v>42100</v>
      </c>
      <c r="C18" s="447">
        <v>6.4906156725856229E-2</v>
      </c>
      <c r="D18" s="446">
        <v>373561.61977999995</v>
      </c>
      <c r="E18" s="447">
        <v>0.1840608658946086</v>
      </c>
      <c r="F18" s="446">
        <v>10433</v>
      </c>
      <c r="G18" s="447">
        <v>0.60581806987840536</v>
      </c>
      <c r="H18" s="446">
        <v>144843.32575999998</v>
      </c>
      <c r="I18" s="449">
        <v>0.53347135948378965</v>
      </c>
      <c r="J18" s="1229"/>
      <c r="K18" s="320"/>
      <c r="L18" s="321"/>
      <c r="M18" s="320"/>
      <c r="N18" s="321"/>
      <c r="O18" s="261"/>
    </row>
    <row r="19" spans="1:16" ht="16.5" customHeight="1">
      <c r="A19" s="445" t="s">
        <v>383</v>
      </c>
      <c r="B19" s="446">
        <v>130493</v>
      </c>
      <c r="C19" s="447">
        <v>8.7459790996516615E-2</v>
      </c>
      <c r="D19" s="446">
        <v>2457034.1859700005</v>
      </c>
      <c r="E19" s="447">
        <v>0.1926009135439597</v>
      </c>
      <c r="F19" s="446">
        <v>24892</v>
      </c>
      <c r="G19" s="447">
        <v>0.11115079010802607</v>
      </c>
      <c r="H19" s="446">
        <v>781555.95392999996</v>
      </c>
      <c r="I19" s="449">
        <v>0.28260202428413495</v>
      </c>
      <c r="J19" s="41"/>
      <c r="K19" s="322"/>
      <c r="L19" s="323"/>
      <c r="M19" s="322"/>
      <c r="N19" s="324"/>
      <c r="O19" s="261"/>
    </row>
    <row r="20" spans="1:16" ht="16.5" customHeight="1">
      <c r="A20" s="445" t="s">
        <v>384</v>
      </c>
      <c r="B20" s="446">
        <v>6</v>
      </c>
      <c r="C20" s="447">
        <v>-0.14285714285714285</v>
      </c>
      <c r="D20" s="446">
        <v>0</v>
      </c>
      <c r="E20" s="447">
        <v>0</v>
      </c>
      <c r="F20" s="446"/>
      <c r="G20" s="447"/>
      <c r="H20" s="446"/>
      <c r="I20" s="448"/>
      <c r="J20" s="41"/>
      <c r="K20" s="322"/>
      <c r="L20" s="323"/>
      <c r="M20" s="322"/>
      <c r="N20" s="324"/>
      <c r="O20" s="261"/>
    </row>
    <row r="21" spans="1:16" ht="16.5" customHeight="1">
      <c r="A21" s="450" t="s">
        <v>385</v>
      </c>
      <c r="B21" s="451">
        <v>172599</v>
      </c>
      <c r="C21" s="452">
        <v>8.1860861607506635E-2</v>
      </c>
      <c r="D21" s="451">
        <v>2830595.8057500003</v>
      </c>
      <c r="E21" s="452">
        <v>0.19146681026431275</v>
      </c>
      <c r="F21" s="451">
        <v>35325</v>
      </c>
      <c r="G21" s="452">
        <v>0.2223606353161009</v>
      </c>
      <c r="H21" s="451">
        <v>926399.27969</v>
      </c>
      <c r="I21" s="453">
        <v>0.31627001329521193</v>
      </c>
      <c r="J21" s="41"/>
      <c r="K21" s="322"/>
      <c r="L21" s="323"/>
      <c r="M21" s="322"/>
      <c r="N21" s="324"/>
      <c r="O21" s="261"/>
    </row>
    <row r="22" spans="1:16" ht="12.75" customHeight="1">
      <c r="A22" s="16" t="s">
        <v>386</v>
      </c>
      <c r="H22" s="132"/>
      <c r="I22" s="76"/>
      <c r="J22" s="132"/>
    </row>
    <row r="23" spans="1:16" ht="49.5" customHeight="1">
      <c r="A23" s="1233" t="s">
        <v>387</v>
      </c>
      <c r="B23" s="1233"/>
      <c r="C23" s="1233"/>
      <c r="D23" s="1233"/>
      <c r="E23" s="1233"/>
      <c r="F23" s="1233"/>
      <c r="G23" s="1233"/>
      <c r="H23" s="1233"/>
      <c r="I23" s="1233"/>
    </row>
    <row r="24" spans="1:16" ht="56.25" customHeight="1">
      <c r="A24" s="1233" t="s">
        <v>772</v>
      </c>
      <c r="B24" s="1233"/>
      <c r="C24" s="1233"/>
      <c r="D24" s="1233"/>
      <c r="E24" s="1233"/>
      <c r="F24" s="1233"/>
      <c r="G24" s="1233"/>
      <c r="H24" s="1233"/>
      <c r="I24" s="1233"/>
    </row>
    <row r="25" spans="1:16" ht="23.25" customHeight="1">
      <c r="A25" s="1226" t="s">
        <v>338</v>
      </c>
      <c r="B25" s="1226"/>
      <c r="C25" s="1226"/>
      <c r="D25" s="1226"/>
      <c r="E25" s="1226"/>
      <c r="F25" s="1226"/>
      <c r="G25" s="1226"/>
      <c r="H25" s="1226"/>
      <c r="I25" s="1226"/>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687</v>
      </c>
      <c r="H1" s="261"/>
    </row>
    <row r="2" spans="1:8" ht="12.75" customHeight="1">
      <c r="A2" s="524" t="s">
        <v>688</v>
      </c>
    </row>
    <row r="3" spans="1:8" ht="12.75" customHeight="1"/>
    <row r="4" spans="1:8" ht="12.75" customHeight="1">
      <c r="D4" s="13" t="s">
        <v>1486</v>
      </c>
      <c r="E4" s="73"/>
    </row>
    <row r="5" spans="1:8" ht="45" customHeight="1">
      <c r="A5" s="1230" t="s">
        <v>307</v>
      </c>
      <c r="B5" s="454" t="s">
        <v>344</v>
      </c>
      <c r="C5" s="1236" t="s">
        <v>345</v>
      </c>
      <c r="D5" s="1236"/>
    </row>
    <row r="6" spans="1:8" ht="22.5" customHeight="1">
      <c r="A6" s="1234"/>
      <c r="B6" s="956">
        <v>45107</v>
      </c>
      <c r="C6" s="761" t="s">
        <v>346</v>
      </c>
      <c r="D6" s="761" t="s">
        <v>347</v>
      </c>
    </row>
    <row r="7" spans="1:8" ht="12.75" customHeight="1">
      <c r="A7" s="463" t="s">
        <v>348</v>
      </c>
      <c r="B7" s="464">
        <v>2414398.3395199999</v>
      </c>
      <c r="C7" s="465">
        <v>0.20365616380607618</v>
      </c>
      <c r="D7" s="464">
        <v>408511.26635000017</v>
      </c>
      <c r="E7" s="43"/>
    </row>
    <row r="8" spans="1:8" ht="12.75" customHeight="1">
      <c r="A8" s="455" t="s">
        <v>349</v>
      </c>
      <c r="B8" s="456">
        <v>3857.6178100000002</v>
      </c>
      <c r="C8" s="457">
        <v>0.14900577057604833</v>
      </c>
      <c r="D8" s="456">
        <v>500.26494999999977</v>
      </c>
      <c r="E8" s="52"/>
    </row>
    <row r="9" spans="1:8" ht="12.75" customHeight="1">
      <c r="A9" s="455" t="s">
        <v>350</v>
      </c>
      <c r="B9" s="456">
        <v>697436.27432000008</v>
      </c>
      <c r="C9" s="457">
        <v>0.16631824680329027</v>
      </c>
      <c r="D9" s="456">
        <v>99455.169050000142</v>
      </c>
      <c r="E9" s="52"/>
    </row>
    <row r="10" spans="1:8" ht="12.75" customHeight="1">
      <c r="A10" s="455" t="s">
        <v>351</v>
      </c>
      <c r="B10" s="456">
        <v>4594.758069999999</v>
      </c>
      <c r="C10" s="457">
        <v>-0.44396604343168017</v>
      </c>
      <c r="D10" s="456">
        <v>-3668.6906200000003</v>
      </c>
    </row>
    <row r="11" spans="1:8" ht="12.75" customHeight="1">
      <c r="A11" s="455" t="s">
        <v>352</v>
      </c>
      <c r="B11" s="456">
        <v>1686962.55406</v>
      </c>
      <c r="C11" s="457">
        <v>0.22767061719127699</v>
      </c>
      <c r="D11" s="456">
        <v>312845.97064000019</v>
      </c>
    </row>
    <row r="12" spans="1:8" ht="12.75" customHeight="1">
      <c r="A12" s="455" t="s">
        <v>353</v>
      </c>
      <c r="B12" s="456">
        <v>21547.135259999995</v>
      </c>
      <c r="C12" s="457">
        <v>-2.8032808538249063E-2</v>
      </c>
      <c r="D12" s="456">
        <v>-621.44764000000214</v>
      </c>
    </row>
    <row r="13" spans="1:8" ht="12.75" customHeight="1">
      <c r="A13" s="463" t="s">
        <v>354</v>
      </c>
      <c r="B13" s="464">
        <v>967741.50394000008</v>
      </c>
      <c r="C13" s="465">
        <v>0.15576630145059581</v>
      </c>
      <c r="D13" s="464">
        <v>130425.60129999998</v>
      </c>
    </row>
    <row r="14" spans="1:8" ht="12.75" customHeight="1">
      <c r="A14" s="455" t="s">
        <v>355</v>
      </c>
      <c r="B14" s="456">
        <v>27685.602330000002</v>
      </c>
      <c r="C14" s="457">
        <v>0.18105059753755515</v>
      </c>
      <c r="D14" s="456">
        <v>4244.0983100000012</v>
      </c>
    </row>
    <row r="15" spans="1:8" ht="12.75" customHeight="1">
      <c r="A15" s="455" t="s">
        <v>356</v>
      </c>
      <c r="B15" s="456">
        <v>887708.72958999989</v>
      </c>
      <c r="C15" s="457">
        <v>0.15926848082979969</v>
      </c>
      <c r="D15" s="456">
        <v>121959.68674999999</v>
      </c>
    </row>
    <row r="16" spans="1:8" ht="12.75" customHeight="1">
      <c r="A16" s="455" t="s">
        <v>357</v>
      </c>
      <c r="B16" s="456">
        <v>1079.7378499999998</v>
      </c>
      <c r="C16" s="457">
        <v>-0.68746564453308345</v>
      </c>
      <c r="D16" s="456">
        <v>-2375.0434599999999</v>
      </c>
    </row>
    <row r="17" spans="1:6" ht="12.75" customHeight="1">
      <c r="A17" s="455" t="s">
        <v>358</v>
      </c>
      <c r="B17" s="456">
        <v>51267.434170000008</v>
      </c>
      <c r="C17" s="457">
        <v>0.14767796847908396</v>
      </c>
      <c r="D17" s="456">
        <v>6596.8596900000121</v>
      </c>
    </row>
    <row r="18" spans="1:6" ht="22.5">
      <c r="A18" s="458" t="s">
        <v>359</v>
      </c>
      <c r="B18" s="456">
        <v>18073.069849999996</v>
      </c>
      <c r="C18" s="457">
        <v>0.14330910594598886</v>
      </c>
      <c r="D18" s="456">
        <v>2265.3851599999962</v>
      </c>
    </row>
    <row r="19" spans="1:6" ht="12.75" customHeight="1">
      <c r="A19" s="466" t="s">
        <v>360</v>
      </c>
      <c r="B19" s="467">
        <v>3400212.9133100002</v>
      </c>
      <c r="C19" s="468">
        <v>0.18929703911601978</v>
      </c>
      <c r="D19" s="467">
        <v>541202.25283000013</v>
      </c>
    </row>
    <row r="20" spans="1:6" ht="12.75" customHeight="1">
      <c r="A20" s="455" t="s">
        <v>361</v>
      </c>
      <c r="B20" s="456">
        <v>4717284.4216700001</v>
      </c>
      <c r="C20" s="457">
        <v>0.1413493338413466</v>
      </c>
      <c r="D20" s="456">
        <v>584207.64859000035</v>
      </c>
    </row>
    <row r="21" spans="1:6" ht="12.75" customHeight="1">
      <c r="A21" s="459" t="s">
        <v>249</v>
      </c>
      <c r="B21" s="460">
        <v>352500.99475000001</v>
      </c>
      <c r="C21" s="461">
        <v>8.5169236286251934E-2</v>
      </c>
      <c r="D21" s="460">
        <v>27665.95246999996</v>
      </c>
    </row>
    <row r="22" spans="1:6" ht="12.75" customHeight="1">
      <c r="A22" s="459" t="s">
        <v>255</v>
      </c>
      <c r="B22" s="460">
        <v>20553.229469999998</v>
      </c>
      <c r="C22" s="461">
        <v>0.81672442559559222</v>
      </c>
      <c r="D22" s="460">
        <v>9239.8848699999962</v>
      </c>
    </row>
    <row r="23" spans="1:6" ht="12.75" customHeight="1">
      <c r="A23" s="459" t="s">
        <v>251</v>
      </c>
      <c r="B23" s="460">
        <v>1747577.3384999998</v>
      </c>
      <c r="C23" s="461">
        <v>0.26333873186894585</v>
      </c>
      <c r="D23" s="460">
        <v>364276.64929000009</v>
      </c>
    </row>
    <row r="24" spans="1:6" ht="12.75" customHeight="1">
      <c r="A24" s="459" t="s">
        <v>252</v>
      </c>
      <c r="B24" s="460">
        <v>1220666.5100199999</v>
      </c>
      <c r="C24" s="461">
        <v>0.12907788031156359</v>
      </c>
      <c r="D24" s="460">
        <v>139548.43011999968</v>
      </c>
    </row>
    <row r="25" spans="1:6" ht="22.5">
      <c r="A25" s="462" t="s">
        <v>362</v>
      </c>
      <c r="B25" s="460">
        <v>58914.84057</v>
      </c>
      <c r="C25" s="461">
        <v>8.0648154848525395E-3</v>
      </c>
      <c r="D25" s="460">
        <v>471.33608000000095</v>
      </c>
    </row>
    <row r="26" spans="1:6">
      <c r="A26" s="466" t="s">
        <v>363</v>
      </c>
      <c r="B26" s="467">
        <v>3400212.9133100002</v>
      </c>
      <c r="C26" s="468">
        <v>0.18929703911601978</v>
      </c>
      <c r="D26" s="467">
        <v>541202.25283000013</v>
      </c>
    </row>
    <row r="27" spans="1:6" ht="12.75" customHeight="1">
      <c r="A27" s="455" t="s">
        <v>364</v>
      </c>
      <c r="B27" s="456">
        <v>4717284.4216700001</v>
      </c>
      <c r="C27" s="457">
        <v>0.1413493338413466</v>
      </c>
      <c r="D27" s="456">
        <v>584207.64859000035</v>
      </c>
    </row>
    <row r="28" spans="1:6" ht="12.75" customHeight="1">
      <c r="A28" s="21" t="s">
        <v>306</v>
      </c>
    </row>
    <row r="29" spans="1:6" ht="12.75" customHeight="1">
      <c r="E29" s="70"/>
      <c r="F29" s="70"/>
    </row>
    <row r="30" spans="1:6" ht="26.25" customHeight="1">
      <c r="A30" s="1226" t="s">
        <v>338</v>
      </c>
      <c r="B30" s="1226"/>
      <c r="C30" s="1226"/>
      <c r="D30" s="1226"/>
      <c r="E30" s="70"/>
      <c r="F30" s="70"/>
    </row>
    <row r="31" spans="1:6" ht="12.75" customHeight="1"/>
    <row r="32" spans="1:6" ht="12.75" customHeight="1">
      <c r="A32" s="147" t="s">
        <v>689</v>
      </c>
    </row>
    <row r="33" spans="1:4" ht="12.75" customHeight="1">
      <c r="A33" s="521" t="s">
        <v>1000</v>
      </c>
    </row>
    <row r="34" spans="1:4" s="261" customFormat="1" ht="12.75" customHeight="1">
      <c r="A34" s="42"/>
    </row>
    <row r="35" spans="1:4" s="261" customFormat="1" ht="12.75" customHeight="1">
      <c r="A35" s="42"/>
      <c r="D35" s="13" t="s">
        <v>1486</v>
      </c>
    </row>
    <row r="36" spans="1:4" ht="55.5" customHeight="1">
      <c r="A36" s="1230" t="s">
        <v>307</v>
      </c>
      <c r="B36" s="469" t="s">
        <v>308</v>
      </c>
      <c r="C36" s="1236" t="s">
        <v>365</v>
      </c>
      <c r="D36" s="1236"/>
    </row>
    <row r="37" spans="1:4" ht="21" customHeight="1">
      <c r="A37" s="1235"/>
      <c r="B37" s="494" t="s">
        <v>1578</v>
      </c>
      <c r="C37" s="454" t="s">
        <v>346</v>
      </c>
      <c r="D37" s="454" t="s">
        <v>347</v>
      </c>
    </row>
    <row r="38" spans="1:4">
      <c r="A38" s="79" t="s">
        <v>366</v>
      </c>
      <c r="B38" s="126">
        <v>61231.444179999999</v>
      </c>
      <c r="C38" s="127">
        <v>0.41688765522076376</v>
      </c>
      <c r="D38" s="126">
        <v>18015.989549999998</v>
      </c>
    </row>
    <row r="39" spans="1:4">
      <c r="A39" s="79" t="s">
        <v>309</v>
      </c>
      <c r="B39" s="126">
        <v>33097.791980000002</v>
      </c>
      <c r="C39" s="127">
        <v>2.5421236929546445</v>
      </c>
      <c r="D39" s="126">
        <v>23753.738850000002</v>
      </c>
    </row>
    <row r="40" spans="1:4">
      <c r="A40" s="128" t="s">
        <v>310</v>
      </c>
      <c r="B40" s="129">
        <v>28133.6522</v>
      </c>
      <c r="C40" s="130">
        <v>-0.16939804808490133</v>
      </c>
      <c r="D40" s="131">
        <v>-5737.7492999999995</v>
      </c>
    </row>
    <row r="41" spans="1:4">
      <c r="A41" s="79" t="s">
        <v>367</v>
      </c>
      <c r="B41" s="126">
        <v>2451.9024100000001</v>
      </c>
      <c r="C41" s="127">
        <v>-4.3655416018338937E-2</v>
      </c>
      <c r="D41" s="126">
        <v>-111.92494999999963</v>
      </c>
    </row>
    <row r="42" spans="1:4">
      <c r="A42" s="79" t="s">
        <v>368</v>
      </c>
      <c r="B42" s="126">
        <v>2106.8074699999997</v>
      </c>
      <c r="C42" s="127">
        <v>3.6742750264447434E-2</v>
      </c>
      <c r="D42" s="126">
        <v>74.666449999999486</v>
      </c>
    </row>
    <row r="43" spans="1:4" ht="19.5" customHeight="1">
      <c r="A43" s="128" t="s">
        <v>369</v>
      </c>
      <c r="B43" s="129">
        <v>345.09494000000012</v>
      </c>
      <c r="C43" s="130">
        <v>-0.35094262530799603</v>
      </c>
      <c r="D43" s="131">
        <v>-186.59139999999974</v>
      </c>
    </row>
    <row r="44" spans="1:4">
      <c r="A44" s="79" t="s">
        <v>370</v>
      </c>
      <c r="B44" s="126">
        <v>87008.494290000002</v>
      </c>
      <c r="C44" s="127">
        <v>7.6699520818929431E-2</v>
      </c>
      <c r="D44" s="126">
        <v>6198.1171999999933</v>
      </c>
    </row>
    <row r="45" spans="1:4">
      <c r="A45" s="79" t="s">
        <v>371</v>
      </c>
      <c r="B45" s="126">
        <v>85118.69862000001</v>
      </c>
      <c r="C45" s="127">
        <v>3.0977583634678809E-2</v>
      </c>
      <c r="D45" s="126">
        <v>2557.5450400000118</v>
      </c>
    </row>
    <row r="46" spans="1:4" ht="19.5" customHeight="1">
      <c r="A46" s="128" t="s">
        <v>311</v>
      </c>
      <c r="B46" s="129">
        <v>1889.79567</v>
      </c>
      <c r="C46" s="130">
        <v>-2.0794042928951812</v>
      </c>
      <c r="D46" s="131">
        <v>3640.5721699999995</v>
      </c>
    </row>
    <row r="47" spans="1:4" ht="28.5" customHeight="1">
      <c r="A47" s="79" t="s">
        <v>312</v>
      </c>
      <c r="B47" s="126">
        <v>30368.542809999999</v>
      </c>
      <c r="C47" s="127">
        <v>-6.994201746454369E-2</v>
      </c>
      <c r="D47" s="126">
        <v>-2283.7685299999976</v>
      </c>
    </row>
    <row r="48" spans="1:4" ht="19.5" customHeight="1">
      <c r="A48" s="79" t="s">
        <v>313</v>
      </c>
      <c r="B48" s="126">
        <v>-1235.3475200000003</v>
      </c>
      <c r="C48" s="127">
        <v>-0.35963071692594084</v>
      </c>
      <c r="D48" s="126">
        <v>693.76986999999986</v>
      </c>
    </row>
    <row r="49" spans="1:4">
      <c r="A49" s="79" t="s">
        <v>372</v>
      </c>
      <c r="B49" s="126">
        <v>31603.890329999998</v>
      </c>
      <c r="C49" s="127">
        <v>-8.6102237536471518E-2</v>
      </c>
      <c r="D49" s="126">
        <v>-2977.5383899999979</v>
      </c>
    </row>
    <row r="50" spans="1:4">
      <c r="A50" s="79" t="s">
        <v>373</v>
      </c>
      <c r="B50" s="126">
        <v>5838.04781</v>
      </c>
      <c r="C50" s="127">
        <v>-7.8129612497008866E-2</v>
      </c>
      <c r="D50" s="126">
        <v>-494.78150000000005</v>
      </c>
    </row>
    <row r="51" spans="1:4" ht="19.5" customHeight="1">
      <c r="A51" s="470" t="s">
        <v>374</v>
      </c>
      <c r="B51" s="471">
        <v>25765.842520000002</v>
      </c>
      <c r="C51" s="472">
        <v>-8.7889556747369355E-2</v>
      </c>
      <c r="D51" s="473">
        <v>-2482.7568800000045</v>
      </c>
    </row>
    <row r="52" spans="1:4" ht="12.75" customHeight="1"/>
    <row r="53" spans="1:4" ht="21" customHeight="1">
      <c r="A53" s="1226" t="s">
        <v>314</v>
      </c>
      <c r="B53" s="1226"/>
      <c r="C53" s="1226"/>
    </row>
    <row r="54" spans="1:4" ht="12.75" customHeight="1"/>
    <row r="55" spans="1:4" ht="12.75" customHeight="1">
      <c r="A55" s="613" t="s">
        <v>81</v>
      </c>
    </row>
    <row r="56" spans="1:4" ht="12.75" customHeight="1">
      <c r="D56" s="34" t="s">
        <v>1057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1" t="s">
        <v>938</v>
      </c>
      <c r="B1" s="661"/>
      <c r="C1" s="661"/>
      <c r="D1" s="558"/>
      <c r="E1" s="558"/>
      <c r="F1" s="558"/>
      <c r="G1" s="558"/>
      <c r="H1" s="558"/>
      <c r="I1" s="558"/>
      <c r="J1" s="558"/>
      <c r="K1" s="558"/>
      <c r="L1" s="558"/>
      <c r="M1" s="558"/>
      <c r="N1" s="558"/>
      <c r="O1" s="558"/>
      <c r="P1" s="558"/>
      <c r="Q1" s="558"/>
      <c r="R1" s="558"/>
      <c r="S1" s="558"/>
    </row>
    <row r="2" spans="1:20" ht="16.5">
      <c r="A2" s="662" t="s">
        <v>939</v>
      </c>
      <c r="B2" s="662"/>
      <c r="C2" s="66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635</v>
      </c>
      <c r="B4" s="150"/>
      <c r="C4" s="150"/>
      <c r="D4" s="339"/>
      <c r="E4" s="5"/>
      <c r="F4" s="6"/>
      <c r="G4" s="1067"/>
      <c r="S4" s="137" t="str">
        <f>Naslovnica!A20</f>
        <v>Rujan 2023.</v>
      </c>
    </row>
    <row r="5" spans="1:20" ht="12.75" customHeight="1">
      <c r="A5" s="551" t="s">
        <v>914</v>
      </c>
      <c r="B5" s="551"/>
      <c r="C5" s="551"/>
      <c r="D5" s="340"/>
      <c r="E5" s="8"/>
      <c r="F5" s="9"/>
      <c r="G5" s="10"/>
      <c r="S5" s="529" t="str">
        <f>Naslovnica!A24</f>
        <v>September 2023</v>
      </c>
    </row>
    <row r="6" spans="1:20" ht="12.75" customHeight="1">
      <c r="E6" s="261"/>
    </row>
    <row r="7" spans="1:20" ht="12.75" customHeight="1">
      <c r="A7" s="1118"/>
      <c r="B7" s="1118"/>
      <c r="C7" s="1118"/>
      <c r="D7" s="1124" t="s">
        <v>19</v>
      </c>
      <c r="E7" s="1124"/>
      <c r="F7" s="1124"/>
      <c r="G7" s="1124" t="s">
        <v>20</v>
      </c>
      <c r="H7" s="1124"/>
      <c r="I7" s="1124"/>
      <c r="J7" s="1124" t="s">
        <v>21</v>
      </c>
      <c r="K7" s="1124"/>
      <c r="L7" s="1124"/>
      <c r="M7" s="1124" t="s">
        <v>22</v>
      </c>
      <c r="N7" s="1124"/>
      <c r="O7" s="1124"/>
      <c r="P7" s="1124" t="s">
        <v>600</v>
      </c>
      <c r="Q7" s="1124"/>
      <c r="R7" s="1124"/>
      <c r="S7" s="1124" t="s">
        <v>470</v>
      </c>
    </row>
    <row r="8" spans="1:20" ht="15" customHeight="1">
      <c r="A8" s="1119"/>
      <c r="B8" s="1119"/>
      <c r="C8" s="1119"/>
      <c r="D8" s="1125" t="s">
        <v>598</v>
      </c>
      <c r="E8" s="1126"/>
      <c r="F8" s="1126"/>
      <c r="G8" s="1125" t="s">
        <v>599</v>
      </c>
      <c r="H8" s="1126"/>
      <c r="I8" s="1126"/>
      <c r="J8" s="1125" t="s">
        <v>598</v>
      </c>
      <c r="K8" s="1126"/>
      <c r="L8" s="1126"/>
      <c r="M8" s="1125" t="s">
        <v>598</v>
      </c>
      <c r="N8" s="1126"/>
      <c r="O8" s="1126"/>
      <c r="P8" s="1125" t="s">
        <v>598</v>
      </c>
      <c r="Q8" s="1126"/>
      <c r="R8" s="1126"/>
      <c r="S8" s="1118"/>
    </row>
    <row r="9" spans="1:20">
      <c r="A9" s="1119" t="s">
        <v>597</v>
      </c>
      <c r="B9" s="1119"/>
      <c r="C9" s="1119"/>
      <c r="D9" s="664" t="s">
        <v>114</v>
      </c>
      <c r="E9" s="664" t="s">
        <v>115</v>
      </c>
      <c r="F9" s="664" t="s">
        <v>116</v>
      </c>
      <c r="G9" s="664" t="s">
        <v>114</v>
      </c>
      <c r="H9" s="664" t="s">
        <v>115</v>
      </c>
      <c r="I9" s="664" t="s">
        <v>116</v>
      </c>
      <c r="J9" s="664" t="s">
        <v>114</v>
      </c>
      <c r="K9" s="664" t="s">
        <v>115</v>
      </c>
      <c r="L9" s="664" t="s">
        <v>116</v>
      </c>
      <c r="M9" s="664" t="s">
        <v>114</v>
      </c>
      <c r="N9" s="664" t="s">
        <v>115</v>
      </c>
      <c r="O9" s="664" t="s">
        <v>116</v>
      </c>
      <c r="P9" s="664" t="s">
        <v>114</v>
      </c>
      <c r="Q9" s="664" t="s">
        <v>115</v>
      </c>
      <c r="R9" s="664" t="s">
        <v>116</v>
      </c>
      <c r="S9" s="1118"/>
    </row>
    <row r="10" spans="1:20" s="331" customFormat="1" ht="22.5" customHeight="1">
      <c r="A10" s="1112" t="s">
        <v>601</v>
      </c>
      <c r="B10" s="1112"/>
      <c r="C10" s="1112"/>
      <c r="D10" s="666">
        <v>67023</v>
      </c>
      <c r="E10" s="666">
        <v>621940</v>
      </c>
      <c r="F10" s="666">
        <v>35701</v>
      </c>
      <c r="G10" s="666">
        <v>61451</v>
      </c>
      <c r="H10" s="666">
        <v>323214</v>
      </c>
      <c r="I10" s="666">
        <v>12742</v>
      </c>
      <c r="J10" s="666">
        <v>98576</v>
      </c>
      <c r="K10" s="666">
        <v>351572</v>
      </c>
      <c r="L10" s="666">
        <v>17627</v>
      </c>
      <c r="M10" s="666">
        <v>57087</v>
      </c>
      <c r="N10" s="666">
        <v>542259</v>
      </c>
      <c r="O10" s="666">
        <v>31287</v>
      </c>
      <c r="P10" s="666">
        <v>284137</v>
      </c>
      <c r="Q10" s="666">
        <v>1838985</v>
      </c>
      <c r="R10" s="666">
        <v>97357</v>
      </c>
      <c r="S10" s="666">
        <v>2220479</v>
      </c>
    </row>
    <row r="11" spans="1:20" ht="21.75" customHeight="1">
      <c r="A11" s="1114" t="s">
        <v>602</v>
      </c>
      <c r="B11" s="1114"/>
      <c r="C11" s="1114"/>
      <c r="D11" s="665">
        <v>3.0184027860655292E-2</v>
      </c>
      <c r="E11" s="665">
        <v>0.28009271873321029</v>
      </c>
      <c r="F11" s="665">
        <v>1.607806243607798E-2</v>
      </c>
      <c r="G11" s="665">
        <v>2.7674659386555785E-2</v>
      </c>
      <c r="H11" s="665">
        <v>0.14556048492239737</v>
      </c>
      <c r="I11" s="665">
        <v>5.7384014890480839E-3</v>
      </c>
      <c r="J11" s="665">
        <v>4.4394024892827177E-2</v>
      </c>
      <c r="K11" s="665">
        <v>0.15833160322615075</v>
      </c>
      <c r="L11" s="665">
        <v>7.9383772600416392E-3</v>
      </c>
      <c r="M11" s="665">
        <v>2.5709317674249565E-2</v>
      </c>
      <c r="N11" s="665">
        <v>0.24420811905899584</v>
      </c>
      <c r="O11" s="665">
        <v>1.4090203059790252E-2</v>
      </c>
      <c r="P11" s="665">
        <v>0.12796202981428781</v>
      </c>
      <c r="Q11" s="665">
        <v>0.82819292594075422</v>
      </c>
      <c r="R11" s="665">
        <v>4.3845044244957956E-2</v>
      </c>
      <c r="S11" s="665">
        <v>1</v>
      </c>
    </row>
    <row r="12" spans="1:20" ht="22.5" customHeight="1">
      <c r="A12" s="1117" t="s">
        <v>603</v>
      </c>
      <c r="B12" s="1117"/>
      <c r="C12" s="1117"/>
      <c r="D12" s="332">
        <v>40</v>
      </c>
      <c r="E12" s="332">
        <v>27</v>
      </c>
      <c r="F12" s="332">
        <v>3</v>
      </c>
      <c r="G12" s="332">
        <v>38</v>
      </c>
      <c r="H12" s="332">
        <v>34</v>
      </c>
      <c r="I12" s="332">
        <v>0</v>
      </c>
      <c r="J12" s="332">
        <v>46</v>
      </c>
      <c r="K12" s="332">
        <v>46</v>
      </c>
      <c r="L12" s="332">
        <v>2</v>
      </c>
      <c r="M12" s="332">
        <v>14</v>
      </c>
      <c r="N12" s="332">
        <v>26</v>
      </c>
      <c r="O12" s="332">
        <v>6</v>
      </c>
      <c r="P12" s="332">
        <v>138</v>
      </c>
      <c r="Q12" s="332">
        <v>133</v>
      </c>
      <c r="R12" s="332">
        <v>11</v>
      </c>
      <c r="S12" s="332">
        <v>282</v>
      </c>
    </row>
    <row r="13" spans="1:20" ht="22.5" customHeight="1">
      <c r="A13" s="1117" t="s">
        <v>604</v>
      </c>
      <c r="B13" s="1117"/>
      <c r="C13" s="1117"/>
      <c r="D13" s="332">
        <v>0</v>
      </c>
      <c r="E13" s="332">
        <v>0</v>
      </c>
      <c r="F13" s="332">
        <v>0</v>
      </c>
      <c r="G13" s="332">
        <v>0</v>
      </c>
      <c r="H13" s="332">
        <v>2</v>
      </c>
      <c r="I13" s="332">
        <v>0</v>
      </c>
      <c r="J13" s="332">
        <v>0</v>
      </c>
      <c r="K13" s="332">
        <v>1</v>
      </c>
      <c r="L13" s="332">
        <v>0</v>
      </c>
      <c r="M13" s="332">
        <v>0</v>
      </c>
      <c r="N13" s="332">
        <v>0</v>
      </c>
      <c r="O13" s="332">
        <v>0</v>
      </c>
      <c r="P13" s="332">
        <v>0</v>
      </c>
      <c r="Q13" s="332">
        <v>3</v>
      </c>
      <c r="R13" s="332">
        <v>0</v>
      </c>
      <c r="S13" s="332">
        <v>3</v>
      </c>
    </row>
    <row r="14" spans="1:20" ht="22.5" customHeight="1">
      <c r="A14" s="1117" t="s">
        <v>605</v>
      </c>
      <c r="B14" s="1117"/>
      <c r="C14" s="1117"/>
      <c r="D14" s="332">
        <v>4381</v>
      </c>
      <c r="E14" s="332">
        <v>0</v>
      </c>
      <c r="F14" s="332">
        <v>0</v>
      </c>
      <c r="G14" s="332">
        <v>2190</v>
      </c>
      <c r="H14" s="332">
        <v>0</v>
      </c>
      <c r="I14" s="332">
        <v>0</v>
      </c>
      <c r="J14" s="332">
        <v>2190</v>
      </c>
      <c r="K14" s="332">
        <v>0</v>
      </c>
      <c r="L14" s="332">
        <v>0</v>
      </c>
      <c r="M14" s="332">
        <v>2190</v>
      </c>
      <c r="N14" s="332">
        <v>1</v>
      </c>
      <c r="O14" s="332">
        <v>1</v>
      </c>
      <c r="P14" s="332">
        <v>10951</v>
      </c>
      <c r="Q14" s="332">
        <v>1</v>
      </c>
      <c r="R14" s="332">
        <v>1</v>
      </c>
      <c r="S14" s="332">
        <v>10953</v>
      </c>
      <c r="T14" s="76"/>
    </row>
    <row r="15" spans="1:20" ht="21.75" customHeight="1">
      <c r="A15" s="1114" t="s">
        <v>606</v>
      </c>
      <c r="B15" s="1114"/>
      <c r="C15" s="1114"/>
      <c r="D15" s="669">
        <v>4421</v>
      </c>
      <c r="E15" s="669">
        <v>27</v>
      </c>
      <c r="F15" s="669">
        <v>3</v>
      </c>
      <c r="G15" s="669">
        <v>2228</v>
      </c>
      <c r="H15" s="669">
        <v>36</v>
      </c>
      <c r="I15" s="669">
        <v>0</v>
      </c>
      <c r="J15" s="669">
        <v>2236</v>
      </c>
      <c r="K15" s="669">
        <v>47</v>
      </c>
      <c r="L15" s="669">
        <v>2</v>
      </c>
      <c r="M15" s="669">
        <v>2204</v>
      </c>
      <c r="N15" s="669">
        <v>27</v>
      </c>
      <c r="O15" s="669">
        <v>7</v>
      </c>
      <c r="P15" s="669">
        <v>11089</v>
      </c>
      <c r="Q15" s="669">
        <v>137</v>
      </c>
      <c r="R15" s="669">
        <v>12</v>
      </c>
      <c r="S15" s="669">
        <v>11238</v>
      </c>
    </row>
    <row r="16" spans="1:20" ht="22.5" customHeight="1">
      <c r="A16" s="1115" t="s">
        <v>607</v>
      </c>
      <c r="B16" s="1115"/>
      <c r="C16" s="1115"/>
      <c r="D16" s="172">
        <v>0</v>
      </c>
      <c r="E16" s="172">
        <v>23</v>
      </c>
      <c r="F16" s="172">
        <v>1</v>
      </c>
      <c r="G16" s="172">
        <v>0</v>
      </c>
      <c r="H16" s="172">
        <v>22</v>
      </c>
      <c r="I16" s="172">
        <v>1</v>
      </c>
      <c r="J16" s="172">
        <v>0</v>
      </c>
      <c r="K16" s="172">
        <v>17</v>
      </c>
      <c r="L16" s="172">
        <v>0</v>
      </c>
      <c r="M16" s="172">
        <v>1</v>
      </c>
      <c r="N16" s="172">
        <v>35</v>
      </c>
      <c r="O16" s="172">
        <v>0</v>
      </c>
      <c r="P16" s="172">
        <v>1</v>
      </c>
      <c r="Q16" s="172">
        <v>97</v>
      </c>
      <c r="R16" s="172">
        <v>2</v>
      </c>
      <c r="S16" s="172">
        <v>100</v>
      </c>
    </row>
    <row r="17" spans="1:20" ht="22.5" customHeight="1">
      <c r="A17" s="1115" t="s">
        <v>608</v>
      </c>
      <c r="B17" s="1115"/>
      <c r="C17" s="1115"/>
      <c r="D17" s="173">
        <v>23</v>
      </c>
      <c r="E17" s="172">
        <v>1</v>
      </c>
      <c r="F17" s="172">
        <v>0</v>
      </c>
      <c r="G17" s="172">
        <v>22</v>
      </c>
      <c r="H17" s="172">
        <v>1</v>
      </c>
      <c r="I17" s="172">
        <v>0</v>
      </c>
      <c r="J17" s="172">
        <v>17</v>
      </c>
      <c r="K17" s="172">
        <v>0</v>
      </c>
      <c r="L17" s="172">
        <v>0</v>
      </c>
      <c r="M17" s="172">
        <v>35</v>
      </c>
      <c r="N17" s="172">
        <v>1</v>
      </c>
      <c r="O17" s="172">
        <v>0</v>
      </c>
      <c r="P17" s="172">
        <v>97</v>
      </c>
      <c r="Q17" s="172">
        <v>3</v>
      </c>
      <c r="R17" s="172">
        <v>0</v>
      </c>
      <c r="S17" s="172">
        <v>100</v>
      </c>
    </row>
    <row r="18" spans="1:20" ht="22.5" customHeight="1">
      <c r="A18" s="1116" t="s">
        <v>609</v>
      </c>
      <c r="B18" s="1116"/>
      <c r="C18" s="1116"/>
      <c r="D18" s="172">
        <v>12</v>
      </c>
      <c r="E18" s="172">
        <v>15</v>
      </c>
      <c r="F18" s="172">
        <v>0</v>
      </c>
      <c r="G18" s="172">
        <v>1</v>
      </c>
      <c r="H18" s="172">
        <v>3</v>
      </c>
      <c r="I18" s="172">
        <v>0</v>
      </c>
      <c r="J18" s="172">
        <v>3</v>
      </c>
      <c r="K18" s="172">
        <v>4</v>
      </c>
      <c r="L18" s="172">
        <v>0</v>
      </c>
      <c r="M18" s="172">
        <v>9</v>
      </c>
      <c r="N18" s="172">
        <v>16</v>
      </c>
      <c r="O18" s="172">
        <v>0</v>
      </c>
      <c r="P18" s="172">
        <v>25</v>
      </c>
      <c r="Q18" s="172">
        <v>38</v>
      </c>
      <c r="R18" s="172">
        <v>0</v>
      </c>
      <c r="S18" s="172">
        <v>63</v>
      </c>
    </row>
    <row r="19" spans="1:20" ht="22.5" customHeight="1">
      <c r="A19" s="1113" t="s">
        <v>610</v>
      </c>
      <c r="B19" s="1113"/>
      <c r="C19" s="1113"/>
      <c r="D19" s="172">
        <v>1</v>
      </c>
      <c r="E19" s="172">
        <v>1</v>
      </c>
      <c r="F19" s="172">
        <v>0</v>
      </c>
      <c r="G19" s="172">
        <v>11</v>
      </c>
      <c r="H19" s="172">
        <v>26</v>
      </c>
      <c r="I19" s="172">
        <v>0</v>
      </c>
      <c r="J19" s="172">
        <v>12</v>
      </c>
      <c r="K19" s="172">
        <v>10</v>
      </c>
      <c r="L19" s="172">
        <v>0</v>
      </c>
      <c r="M19" s="172">
        <v>1</v>
      </c>
      <c r="N19" s="172">
        <v>1</v>
      </c>
      <c r="O19" s="172">
        <v>0</v>
      </c>
      <c r="P19" s="172">
        <v>25</v>
      </c>
      <c r="Q19" s="172">
        <v>38</v>
      </c>
      <c r="R19" s="172">
        <v>0</v>
      </c>
      <c r="S19" s="172">
        <v>63</v>
      </c>
    </row>
    <row r="20" spans="1:20" ht="22.5" customHeight="1">
      <c r="A20" s="1114" t="s">
        <v>611</v>
      </c>
      <c r="B20" s="1114"/>
      <c r="C20" s="1114"/>
      <c r="D20" s="669">
        <v>12</v>
      </c>
      <c r="E20" s="669">
        <v>-36</v>
      </c>
      <c r="F20" s="669">
        <v>-1</v>
      </c>
      <c r="G20" s="669">
        <v>32</v>
      </c>
      <c r="H20" s="669">
        <v>2</v>
      </c>
      <c r="I20" s="669">
        <v>-1</v>
      </c>
      <c r="J20" s="669">
        <v>26</v>
      </c>
      <c r="K20" s="669">
        <v>-11</v>
      </c>
      <c r="L20" s="669">
        <v>0</v>
      </c>
      <c r="M20" s="669">
        <v>26</v>
      </c>
      <c r="N20" s="669">
        <v>-49</v>
      </c>
      <c r="O20" s="669">
        <v>0</v>
      </c>
      <c r="P20" s="669">
        <v>96</v>
      </c>
      <c r="Q20" s="669">
        <v>-94</v>
      </c>
      <c r="R20" s="669">
        <v>-2</v>
      </c>
      <c r="S20" s="669">
        <v>0</v>
      </c>
    </row>
    <row r="21" spans="1:20" ht="22.5" customHeight="1">
      <c r="A21" s="1114" t="s">
        <v>612</v>
      </c>
      <c r="B21" s="1114"/>
      <c r="C21" s="1114"/>
      <c r="D21" s="669">
        <v>8</v>
      </c>
      <c r="E21" s="669">
        <v>155</v>
      </c>
      <c r="F21" s="669">
        <v>415</v>
      </c>
      <c r="G21" s="669">
        <v>1</v>
      </c>
      <c r="H21" s="669">
        <v>74</v>
      </c>
      <c r="I21" s="669">
        <v>137</v>
      </c>
      <c r="J21" s="669">
        <v>1</v>
      </c>
      <c r="K21" s="669">
        <v>88</v>
      </c>
      <c r="L21" s="669">
        <v>227</v>
      </c>
      <c r="M21" s="669">
        <v>1</v>
      </c>
      <c r="N21" s="669">
        <v>136</v>
      </c>
      <c r="O21" s="669">
        <v>367</v>
      </c>
      <c r="P21" s="669">
        <v>11</v>
      </c>
      <c r="Q21" s="669">
        <v>453</v>
      </c>
      <c r="R21" s="669">
        <v>1146</v>
      </c>
      <c r="S21" s="669">
        <v>1610</v>
      </c>
    </row>
    <row r="22" spans="1:20" ht="21.75" customHeight="1">
      <c r="A22" s="1112" t="s">
        <v>613</v>
      </c>
      <c r="B22" s="1112"/>
      <c r="C22" s="1112"/>
      <c r="D22" s="667">
        <v>71448</v>
      </c>
      <c r="E22" s="667">
        <v>621776</v>
      </c>
      <c r="F22" s="667">
        <v>35288</v>
      </c>
      <c r="G22" s="667">
        <v>63710</v>
      </c>
      <c r="H22" s="667">
        <v>323178</v>
      </c>
      <c r="I22" s="667">
        <v>12604</v>
      </c>
      <c r="J22" s="668">
        <v>100837</v>
      </c>
      <c r="K22" s="667">
        <v>351520</v>
      </c>
      <c r="L22" s="667">
        <v>17402</v>
      </c>
      <c r="M22" s="667">
        <v>59316</v>
      </c>
      <c r="N22" s="667">
        <v>542101</v>
      </c>
      <c r="O22" s="667">
        <v>30927</v>
      </c>
      <c r="P22" s="667">
        <v>295311</v>
      </c>
      <c r="Q22" s="667">
        <v>1838575</v>
      </c>
      <c r="R22" s="667">
        <v>96221</v>
      </c>
      <c r="S22" s="667">
        <v>2230107</v>
      </c>
    </row>
    <row r="23" spans="1:20" s="261" customFormat="1" ht="22.5" customHeight="1">
      <c r="A23" s="1113" t="s">
        <v>634</v>
      </c>
      <c r="B23" s="1113"/>
      <c r="C23" s="1113"/>
      <c r="D23" s="335">
        <v>4425</v>
      </c>
      <c r="E23" s="335">
        <v>-164</v>
      </c>
      <c r="F23" s="335">
        <v>-413</v>
      </c>
      <c r="G23" s="335">
        <v>2259</v>
      </c>
      <c r="H23" s="335">
        <v>-36</v>
      </c>
      <c r="I23" s="335">
        <v>-138</v>
      </c>
      <c r="J23" s="335">
        <v>2261</v>
      </c>
      <c r="K23" s="335">
        <v>-52</v>
      </c>
      <c r="L23" s="335">
        <v>-225</v>
      </c>
      <c r="M23" s="335">
        <v>2229</v>
      </c>
      <c r="N23" s="335">
        <v>-158</v>
      </c>
      <c r="O23" s="335">
        <v>-360</v>
      </c>
      <c r="P23" s="335">
        <v>11174</v>
      </c>
      <c r="Q23" s="335">
        <v>-410</v>
      </c>
      <c r="R23" s="335">
        <v>-1136</v>
      </c>
      <c r="S23" s="335">
        <v>9628</v>
      </c>
      <c r="T23" s="289"/>
    </row>
    <row r="24" spans="1:20" ht="22.5" customHeight="1">
      <c r="A24" s="1114" t="s">
        <v>614</v>
      </c>
      <c r="B24" s="1114"/>
      <c r="C24" s="1114"/>
      <c r="D24" s="665">
        <v>6.6022111812362921E-2</v>
      </c>
      <c r="E24" s="665">
        <v>-2.6369103128919187E-4</v>
      </c>
      <c r="F24" s="665">
        <v>-1.1568303408868099E-2</v>
      </c>
      <c r="G24" s="665">
        <v>3.6760996566369955E-2</v>
      </c>
      <c r="H24" s="665">
        <v>-1.1138131392823331E-4</v>
      </c>
      <c r="I24" s="665">
        <v>-1.0830324909747292E-2</v>
      </c>
      <c r="J24" s="665">
        <v>2.2936617432235028E-2</v>
      </c>
      <c r="K24" s="665">
        <v>-1.4790711433219938E-4</v>
      </c>
      <c r="L24" s="665">
        <v>-1.2764508991887446E-2</v>
      </c>
      <c r="M24" s="665">
        <v>3.9045667139628988E-2</v>
      </c>
      <c r="N24" s="665">
        <v>-2.9137367936723965E-4</v>
      </c>
      <c r="O24" s="665">
        <v>-1.1506376450282865E-2</v>
      </c>
      <c r="P24" s="665">
        <v>3.9326099733579221E-2</v>
      </c>
      <c r="Q24" s="665">
        <v>-2.2294907245029187E-4</v>
      </c>
      <c r="R24" s="665">
        <v>-1.1668395698306234E-2</v>
      </c>
      <c r="S24" s="665">
        <v>4.3360013762796228E-3</v>
      </c>
    </row>
    <row r="25" spans="1:20" ht="21.75" customHeight="1">
      <c r="A25" s="1114" t="s">
        <v>602</v>
      </c>
      <c r="B25" s="1114"/>
      <c r="C25" s="1114"/>
      <c r="D25" s="665">
        <v>3.2037924637696759E-2</v>
      </c>
      <c r="E25" s="665">
        <v>0.27880994050958091</v>
      </c>
      <c r="F25" s="665">
        <v>1.5823456004577359E-2</v>
      </c>
      <c r="G25" s="665">
        <v>2.8568135968363849E-2</v>
      </c>
      <c r="H25" s="665">
        <v>0.14491591659054925</v>
      </c>
      <c r="I25" s="665">
        <v>5.6517467547521263E-3</v>
      </c>
      <c r="J25" s="665">
        <v>4.5216216082905436E-2</v>
      </c>
      <c r="K25" s="665">
        <v>0.15762472383612086</v>
      </c>
      <c r="L25" s="665">
        <v>7.8032130296887096E-3</v>
      </c>
      <c r="M25" s="665">
        <v>2.6597826920412338E-2</v>
      </c>
      <c r="N25" s="665">
        <v>0.2430829552124629</v>
      </c>
      <c r="O25" s="665">
        <v>1.3867944452889479E-2</v>
      </c>
      <c r="P25" s="665">
        <v>0.13242010360937839</v>
      </c>
      <c r="Q25" s="665">
        <v>0.82443353614871395</v>
      </c>
      <c r="R25" s="665">
        <v>4.3146360241907676E-2</v>
      </c>
      <c r="S25" s="665">
        <v>1</v>
      </c>
    </row>
    <row r="26" spans="1:20">
      <c r="A26" s="1066" t="s">
        <v>615</v>
      </c>
      <c r="B26" s="1066"/>
      <c r="C26" s="1066"/>
      <c r="D26" s="197"/>
      <c r="E26" s="197"/>
    </row>
    <row r="27" spans="1:20" ht="12.75" customHeight="1">
      <c r="A27" s="171" t="s">
        <v>616</v>
      </c>
      <c r="B27" s="171"/>
      <c r="C27" s="171"/>
      <c r="D27" s="169"/>
      <c r="E27" s="169"/>
      <c r="F27" s="169"/>
      <c r="G27" s="169"/>
      <c r="H27" s="170"/>
    </row>
    <row r="28" spans="1:20" ht="12.75" customHeight="1">
      <c r="A28" s="166" t="s">
        <v>617</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636</v>
      </c>
      <c r="B31" s="197"/>
      <c r="C31" s="197"/>
      <c r="D31" s="197"/>
      <c r="E31" s="197"/>
      <c r="F31" s="197"/>
      <c r="S31" s="137" t="str">
        <f>Naslovnica!A20</f>
        <v>Rujan 2023.</v>
      </c>
    </row>
    <row r="32" spans="1:20">
      <c r="A32" s="557" t="s">
        <v>915</v>
      </c>
      <c r="B32" s="197"/>
      <c r="C32" s="197"/>
      <c r="D32" s="197"/>
      <c r="E32" s="197"/>
      <c r="F32" s="197"/>
      <c r="S32" s="529" t="str">
        <f>Naslovnica!A24</f>
        <v>September 2023</v>
      </c>
    </row>
    <row r="33" spans="1:19">
      <c r="B33"/>
      <c r="C33"/>
    </row>
    <row r="34" spans="1:19" ht="32.25" customHeight="1">
      <c r="A34" s="670"/>
      <c r="B34" s="1119" t="s">
        <v>585</v>
      </c>
      <c r="C34" s="1119"/>
      <c r="D34" s="1119"/>
      <c r="E34" s="1121" t="s">
        <v>586</v>
      </c>
      <c r="F34" s="1121"/>
      <c r="G34" s="1121"/>
      <c r="H34" s="1121" t="s">
        <v>587</v>
      </c>
      <c r="I34" s="1121"/>
      <c r="J34" s="1121"/>
      <c r="K34" s="1120" t="s">
        <v>588</v>
      </c>
      <c r="L34" s="1120"/>
      <c r="M34" s="1120"/>
      <c r="N34" s="1120" t="s">
        <v>589</v>
      </c>
      <c r="O34" s="1120"/>
      <c r="P34" s="1120"/>
      <c r="Q34" s="1121" t="s">
        <v>590</v>
      </c>
      <c r="R34" s="1121"/>
      <c r="S34" s="1121"/>
    </row>
    <row r="35" spans="1:19" ht="21">
      <c r="A35" s="670" t="s">
        <v>534</v>
      </c>
      <c r="B35" s="1119" t="s">
        <v>591</v>
      </c>
      <c r="C35" s="1119"/>
      <c r="D35" s="1119"/>
      <c r="E35" s="1119" t="s">
        <v>592</v>
      </c>
      <c r="F35" s="1119"/>
      <c r="G35" s="1119"/>
      <c r="H35" s="1119" t="s">
        <v>592</v>
      </c>
      <c r="I35" s="1119"/>
      <c r="J35" s="1119"/>
      <c r="K35" s="1119" t="s">
        <v>593</v>
      </c>
      <c r="L35" s="1119"/>
      <c r="M35" s="1119"/>
      <c r="N35" s="1119" t="s">
        <v>593</v>
      </c>
      <c r="O35" s="1119"/>
      <c r="P35" s="1119"/>
      <c r="Q35" s="1119" t="s">
        <v>593</v>
      </c>
      <c r="R35" s="1119"/>
      <c r="S35" s="1119"/>
    </row>
    <row r="36" spans="1:19">
      <c r="A36" s="670"/>
      <c r="B36" s="671" t="s">
        <v>114</v>
      </c>
      <c r="C36" s="671" t="s">
        <v>115</v>
      </c>
      <c r="D36" s="671" t="s">
        <v>116</v>
      </c>
      <c r="E36" s="671" t="s">
        <v>114</v>
      </c>
      <c r="F36" s="671" t="s">
        <v>115</v>
      </c>
      <c r="G36" s="671" t="s">
        <v>116</v>
      </c>
      <c r="H36" s="671" t="s">
        <v>114</v>
      </c>
      <c r="I36" s="671" t="s">
        <v>115</v>
      </c>
      <c r="J36" s="671" t="s">
        <v>116</v>
      </c>
      <c r="K36" s="671" t="s">
        <v>114</v>
      </c>
      <c r="L36" s="671" t="s">
        <v>115</v>
      </c>
      <c r="M36" s="671" t="s">
        <v>116</v>
      </c>
      <c r="N36" s="671" t="s">
        <v>114</v>
      </c>
      <c r="O36" s="671" t="s">
        <v>115</v>
      </c>
      <c r="P36" s="671" t="s">
        <v>116</v>
      </c>
      <c r="Q36" s="663" t="s">
        <v>114</v>
      </c>
      <c r="R36" s="663" t="s">
        <v>115</v>
      </c>
      <c r="S36" s="663" t="s">
        <v>116</v>
      </c>
    </row>
    <row r="37" spans="1:19">
      <c r="A37" s="176" t="s">
        <v>6</v>
      </c>
      <c r="B37" s="183">
        <v>5685</v>
      </c>
      <c r="C37" s="183">
        <v>131</v>
      </c>
      <c r="D37" s="183">
        <v>9</v>
      </c>
      <c r="E37" s="183">
        <v>3880</v>
      </c>
      <c r="F37" s="183">
        <v>43</v>
      </c>
      <c r="G37" s="183">
        <v>7</v>
      </c>
      <c r="H37" s="183">
        <v>9565</v>
      </c>
      <c r="I37" s="183">
        <v>174</v>
      </c>
      <c r="J37" s="183">
        <v>16</v>
      </c>
      <c r="K37" s="183">
        <v>886</v>
      </c>
      <c r="L37" s="183">
        <v>5</v>
      </c>
      <c r="M37" s="183">
        <v>2</v>
      </c>
      <c r="N37" s="183">
        <v>609</v>
      </c>
      <c r="O37" s="183">
        <v>9</v>
      </c>
      <c r="P37" s="183">
        <v>1</v>
      </c>
      <c r="Q37" s="184">
        <v>0.18525402726146223</v>
      </c>
      <c r="R37" s="184">
        <v>8.7499999999999911E-2</v>
      </c>
      <c r="S37" s="184">
        <v>0.23076923076923084</v>
      </c>
    </row>
    <row r="38" spans="1:19">
      <c r="A38" s="77" t="s">
        <v>7</v>
      </c>
      <c r="B38" s="183">
        <v>75583</v>
      </c>
      <c r="C38" s="183">
        <v>33101</v>
      </c>
      <c r="D38" s="183">
        <v>150</v>
      </c>
      <c r="E38" s="183">
        <v>53415</v>
      </c>
      <c r="F38" s="183">
        <v>24829</v>
      </c>
      <c r="G38" s="183">
        <v>93</v>
      </c>
      <c r="H38" s="183">
        <v>128998</v>
      </c>
      <c r="I38" s="183">
        <v>57930</v>
      </c>
      <c r="J38" s="183">
        <v>243</v>
      </c>
      <c r="K38" s="183">
        <v>2194</v>
      </c>
      <c r="L38" s="183">
        <v>-1527</v>
      </c>
      <c r="M38" s="183">
        <v>2</v>
      </c>
      <c r="N38" s="183">
        <v>1843</v>
      </c>
      <c r="O38" s="183">
        <v>-1128</v>
      </c>
      <c r="P38" s="183">
        <v>-2</v>
      </c>
      <c r="Q38" s="184">
        <v>3.2306079496803086E-2</v>
      </c>
      <c r="R38" s="184">
        <v>-4.3822728398118294E-2</v>
      </c>
      <c r="S38" s="184">
        <v>0</v>
      </c>
    </row>
    <row r="39" spans="1:19">
      <c r="A39" s="77" t="s">
        <v>8</v>
      </c>
      <c r="B39" s="183">
        <v>45647</v>
      </c>
      <c r="C39" s="183">
        <v>108576</v>
      </c>
      <c r="D39" s="183">
        <v>210</v>
      </c>
      <c r="E39" s="183">
        <v>33492</v>
      </c>
      <c r="F39" s="183">
        <v>88632</v>
      </c>
      <c r="G39" s="183">
        <v>191</v>
      </c>
      <c r="H39" s="183">
        <v>79139</v>
      </c>
      <c r="I39" s="183">
        <v>197208</v>
      </c>
      <c r="J39" s="183">
        <v>401</v>
      </c>
      <c r="K39" s="183">
        <v>1521</v>
      </c>
      <c r="L39" s="183">
        <v>-466</v>
      </c>
      <c r="M39" s="183">
        <v>0</v>
      </c>
      <c r="N39" s="183">
        <v>1006</v>
      </c>
      <c r="O39" s="183">
        <v>-715</v>
      </c>
      <c r="P39" s="183">
        <v>6</v>
      </c>
      <c r="Q39" s="184">
        <v>3.2984388868584569E-2</v>
      </c>
      <c r="R39" s="184">
        <v>-5.9529510204698877E-3</v>
      </c>
      <c r="S39" s="184">
        <v>1.51898734177216E-2</v>
      </c>
    </row>
    <row r="40" spans="1:19">
      <c r="A40" s="77" t="s">
        <v>9</v>
      </c>
      <c r="B40" s="183">
        <v>26138</v>
      </c>
      <c r="C40" s="183">
        <v>131610</v>
      </c>
      <c r="D40" s="183">
        <v>115</v>
      </c>
      <c r="E40" s="183">
        <v>10149</v>
      </c>
      <c r="F40" s="183">
        <v>119881</v>
      </c>
      <c r="G40" s="183">
        <v>124</v>
      </c>
      <c r="H40" s="183">
        <v>36287</v>
      </c>
      <c r="I40" s="183">
        <v>251491</v>
      </c>
      <c r="J40" s="183">
        <v>239</v>
      </c>
      <c r="K40" s="183">
        <v>981</v>
      </c>
      <c r="L40" s="183">
        <v>-539</v>
      </c>
      <c r="M40" s="183">
        <v>1</v>
      </c>
      <c r="N40" s="183">
        <v>558</v>
      </c>
      <c r="O40" s="183">
        <v>-434</v>
      </c>
      <c r="P40" s="183">
        <v>-1</v>
      </c>
      <c r="Q40" s="184">
        <v>4.4290318867272971E-2</v>
      </c>
      <c r="R40" s="184">
        <v>-3.8540148298371601E-3</v>
      </c>
      <c r="S40" s="184">
        <v>0</v>
      </c>
    </row>
    <row r="41" spans="1:19">
      <c r="A41" s="77" t="s">
        <v>10</v>
      </c>
      <c r="B41" s="183">
        <v>21894</v>
      </c>
      <c r="C41" s="183">
        <v>151754</v>
      </c>
      <c r="D41" s="183">
        <v>81</v>
      </c>
      <c r="E41" s="183">
        <v>6226</v>
      </c>
      <c r="F41" s="183">
        <v>139239</v>
      </c>
      <c r="G41" s="183">
        <v>64</v>
      </c>
      <c r="H41" s="183">
        <v>28120</v>
      </c>
      <c r="I41" s="183">
        <v>290993</v>
      </c>
      <c r="J41" s="183">
        <v>145</v>
      </c>
      <c r="K41" s="183">
        <v>800</v>
      </c>
      <c r="L41" s="183">
        <v>-274</v>
      </c>
      <c r="M41" s="183">
        <v>1</v>
      </c>
      <c r="N41" s="183">
        <v>295</v>
      </c>
      <c r="O41" s="183">
        <v>-194</v>
      </c>
      <c r="P41" s="183">
        <v>0</v>
      </c>
      <c r="Q41" s="184">
        <v>4.0518038852914051E-2</v>
      </c>
      <c r="R41" s="184">
        <v>-1.6057036790514401E-3</v>
      </c>
      <c r="S41" s="184">
        <v>6.9444444444444198E-3</v>
      </c>
    </row>
    <row r="42" spans="1:19">
      <c r="A42" s="77" t="s">
        <v>11</v>
      </c>
      <c r="B42" s="183">
        <v>8287</v>
      </c>
      <c r="C42" s="183">
        <v>161413</v>
      </c>
      <c r="D42" s="183">
        <v>79</v>
      </c>
      <c r="E42" s="183">
        <v>2329</v>
      </c>
      <c r="F42" s="183">
        <v>148684</v>
      </c>
      <c r="G42" s="183">
        <v>83</v>
      </c>
      <c r="H42" s="183">
        <v>10616</v>
      </c>
      <c r="I42" s="183">
        <v>310097</v>
      </c>
      <c r="J42" s="183">
        <v>162</v>
      </c>
      <c r="K42" s="183">
        <v>312</v>
      </c>
      <c r="L42" s="183">
        <v>44</v>
      </c>
      <c r="M42" s="183">
        <v>-1</v>
      </c>
      <c r="N42" s="183">
        <v>112</v>
      </c>
      <c r="O42" s="183">
        <v>-110</v>
      </c>
      <c r="P42" s="183">
        <v>0</v>
      </c>
      <c r="Q42" s="184">
        <v>4.1601255886970279E-2</v>
      </c>
      <c r="R42" s="184">
        <v>-2.1279133874774203E-4</v>
      </c>
      <c r="S42" s="184">
        <v>-6.1349693251533388E-3</v>
      </c>
    </row>
    <row r="43" spans="1:19">
      <c r="A43" s="77" t="s">
        <v>12</v>
      </c>
      <c r="B43" s="183">
        <v>953</v>
      </c>
      <c r="C43" s="183">
        <v>140375</v>
      </c>
      <c r="D43" s="183">
        <v>80</v>
      </c>
      <c r="E43" s="183">
        <v>586</v>
      </c>
      <c r="F43" s="183">
        <v>137815</v>
      </c>
      <c r="G43" s="183">
        <v>80</v>
      </c>
      <c r="H43" s="183">
        <v>1539</v>
      </c>
      <c r="I43" s="183">
        <v>278190</v>
      </c>
      <c r="J43" s="183">
        <v>160</v>
      </c>
      <c r="K43" s="183">
        <v>15</v>
      </c>
      <c r="L43" s="183">
        <v>484</v>
      </c>
      <c r="M43" s="183">
        <v>0</v>
      </c>
      <c r="N43" s="183">
        <v>13</v>
      </c>
      <c r="O43" s="183">
        <v>282</v>
      </c>
      <c r="P43" s="183">
        <v>-3</v>
      </c>
      <c r="Q43" s="184">
        <v>1.8530774321641408E-2</v>
      </c>
      <c r="R43" s="184">
        <v>2.7611165580483377E-3</v>
      </c>
      <c r="S43" s="184">
        <v>-1.8404907975460127E-2</v>
      </c>
    </row>
    <row r="44" spans="1:19">
      <c r="A44" s="77" t="s">
        <v>13</v>
      </c>
      <c r="B44" s="183">
        <v>666</v>
      </c>
      <c r="C44" s="183">
        <v>115399</v>
      </c>
      <c r="D44" s="183">
        <v>107</v>
      </c>
      <c r="E44" s="183">
        <v>392</v>
      </c>
      <c r="F44" s="183">
        <v>122900</v>
      </c>
      <c r="G44" s="183">
        <v>98</v>
      </c>
      <c r="H44" s="183">
        <v>1058</v>
      </c>
      <c r="I44" s="183">
        <v>238299</v>
      </c>
      <c r="J44" s="183">
        <v>205</v>
      </c>
      <c r="K44" s="183">
        <v>13</v>
      </c>
      <c r="L44" s="183">
        <v>264</v>
      </c>
      <c r="M44" s="183">
        <v>-1</v>
      </c>
      <c r="N44" s="183">
        <v>7</v>
      </c>
      <c r="O44" s="183">
        <v>113</v>
      </c>
      <c r="P44" s="183">
        <v>1</v>
      </c>
      <c r="Q44" s="184">
        <v>1.9267822736030782E-2</v>
      </c>
      <c r="R44" s="184">
        <v>1.5845529207050291E-3</v>
      </c>
      <c r="S44" s="184">
        <v>0</v>
      </c>
    </row>
    <row r="45" spans="1:19">
      <c r="A45" s="77" t="s">
        <v>14</v>
      </c>
      <c r="B45" s="183">
        <v>5</v>
      </c>
      <c r="C45" s="183">
        <v>107973</v>
      </c>
      <c r="D45" s="183">
        <v>130</v>
      </c>
      <c r="E45" s="183">
        <v>4</v>
      </c>
      <c r="F45" s="183">
        <v>104463</v>
      </c>
      <c r="G45" s="183">
        <v>7460</v>
      </c>
      <c r="H45" s="183">
        <v>9</v>
      </c>
      <c r="I45" s="183">
        <v>212436</v>
      </c>
      <c r="J45" s="183">
        <v>7590</v>
      </c>
      <c r="K45" s="183">
        <v>5</v>
      </c>
      <c r="L45" s="183">
        <v>173</v>
      </c>
      <c r="M45" s="183">
        <v>-3</v>
      </c>
      <c r="N45" s="183">
        <v>4</v>
      </c>
      <c r="O45" s="183">
        <v>1941</v>
      </c>
      <c r="P45" s="183">
        <v>-1554</v>
      </c>
      <c r="Q45" s="184" t="s">
        <v>1139</v>
      </c>
      <c r="R45" s="184">
        <v>1.0051254742727833E-2</v>
      </c>
      <c r="S45" s="184">
        <v>-0.17021974417841912</v>
      </c>
    </row>
    <row r="46" spans="1:19">
      <c r="A46" s="77" t="s">
        <v>15</v>
      </c>
      <c r="B46" s="183">
        <v>0</v>
      </c>
      <c r="C46" s="183">
        <v>1727</v>
      </c>
      <c r="D46" s="183">
        <v>42897</v>
      </c>
      <c r="E46" s="183">
        <v>0</v>
      </c>
      <c r="F46" s="183">
        <v>5</v>
      </c>
      <c r="G46" s="183">
        <v>38937</v>
      </c>
      <c r="H46" s="183">
        <v>0</v>
      </c>
      <c r="I46" s="183">
        <v>1732</v>
      </c>
      <c r="J46" s="183">
        <v>81834</v>
      </c>
      <c r="K46" s="183">
        <v>0</v>
      </c>
      <c r="L46" s="183">
        <v>1662</v>
      </c>
      <c r="M46" s="183">
        <v>-705</v>
      </c>
      <c r="N46" s="183">
        <v>0</v>
      </c>
      <c r="O46" s="183">
        <v>0</v>
      </c>
      <c r="P46" s="183">
        <v>970</v>
      </c>
      <c r="Q46" s="184" t="s">
        <v>1139</v>
      </c>
      <c r="R46" s="184">
        <v>23.742857142857144</v>
      </c>
      <c r="S46" s="184">
        <v>3.2487832387304572E-3</v>
      </c>
    </row>
    <row r="47" spans="1:19">
      <c r="A47" s="77" t="s">
        <v>16</v>
      </c>
      <c r="B47" s="183">
        <v>0</v>
      </c>
      <c r="C47" s="183">
        <v>5</v>
      </c>
      <c r="D47" s="183">
        <v>3202</v>
      </c>
      <c r="E47" s="183">
        <v>0</v>
      </c>
      <c r="F47" s="183">
        <v>0</v>
      </c>
      <c r="G47" s="183">
        <v>2024</v>
      </c>
      <c r="H47" s="183">
        <v>0</v>
      </c>
      <c r="I47" s="183">
        <v>5</v>
      </c>
      <c r="J47" s="183">
        <v>5226</v>
      </c>
      <c r="K47" s="183">
        <v>0</v>
      </c>
      <c r="L47" s="183">
        <v>0</v>
      </c>
      <c r="M47" s="183">
        <v>104</v>
      </c>
      <c r="N47" s="183">
        <v>0</v>
      </c>
      <c r="O47" s="183">
        <v>0</v>
      </c>
      <c r="P47" s="183">
        <v>46</v>
      </c>
      <c r="Q47" s="184" t="s">
        <v>1139</v>
      </c>
      <c r="R47" s="184">
        <v>0</v>
      </c>
      <c r="S47" s="184">
        <v>2.9550827423167947E-2</v>
      </c>
    </row>
    <row r="48" spans="1:19" ht="24">
      <c r="A48" s="673" t="s">
        <v>594</v>
      </c>
      <c r="B48" s="674">
        <v>184858</v>
      </c>
      <c r="C48" s="674">
        <v>952064</v>
      </c>
      <c r="D48" s="674">
        <v>47060</v>
      </c>
      <c r="E48" s="674">
        <v>110473</v>
      </c>
      <c r="F48" s="674">
        <v>886491</v>
      </c>
      <c r="G48" s="674">
        <v>49161</v>
      </c>
      <c r="H48" s="674">
        <v>295331</v>
      </c>
      <c r="I48" s="674">
        <v>1838555</v>
      </c>
      <c r="J48" s="674">
        <v>96221</v>
      </c>
      <c r="K48" s="674">
        <v>6727</v>
      </c>
      <c r="L48" s="674">
        <v>-174</v>
      </c>
      <c r="M48" s="674">
        <v>-600</v>
      </c>
      <c r="N48" s="674">
        <v>4447</v>
      </c>
      <c r="O48" s="674">
        <v>-236</v>
      </c>
      <c r="P48" s="674">
        <v>-536</v>
      </c>
      <c r="Q48" s="675">
        <v>3.9323331820085405E-2</v>
      </c>
      <c r="R48" s="675">
        <v>-2.2295149717366236E-4</v>
      </c>
      <c r="S48" s="675">
        <v>-1.1668395698306244E-2</v>
      </c>
    </row>
    <row r="49" spans="1:19" ht="24">
      <c r="A49" s="676" t="s">
        <v>595</v>
      </c>
      <c r="B49" s="1123">
        <v>1183982</v>
      </c>
      <c r="C49" s="1123"/>
      <c r="D49" s="1123"/>
      <c r="E49" s="1123">
        <v>1046125</v>
      </c>
      <c r="F49" s="1123"/>
      <c r="G49" s="1123"/>
      <c r="H49" s="1123">
        <v>2230107</v>
      </c>
      <c r="I49" s="1123"/>
      <c r="J49" s="1123"/>
      <c r="K49" s="1123">
        <v>5953</v>
      </c>
      <c r="L49" s="1123"/>
      <c r="M49" s="1123"/>
      <c r="N49" s="1123">
        <v>3675</v>
      </c>
      <c r="O49" s="1123"/>
      <c r="P49" s="1123"/>
      <c r="Q49" s="1122">
        <v>4.3360013762796523E-3</v>
      </c>
      <c r="R49" s="1122"/>
      <c r="S49" s="1122"/>
    </row>
    <row r="50" spans="1:19">
      <c r="A50" s="14" t="s">
        <v>596</v>
      </c>
      <c r="B50"/>
      <c r="C50"/>
    </row>
    <row r="52" spans="1:19">
      <c r="A52" s="612" t="s">
        <v>81</v>
      </c>
    </row>
    <row r="53" spans="1:19">
      <c r="A53" s="612"/>
      <c r="S53" s="13" t="s">
        <v>796</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690</v>
      </c>
    </row>
    <row r="2" spans="1:8" ht="12.75" customHeight="1">
      <c r="A2" s="521" t="s">
        <v>691</v>
      </c>
    </row>
    <row r="3" spans="1:8">
      <c r="D3" s="315"/>
      <c r="E3" s="13" t="s">
        <v>1486</v>
      </c>
    </row>
    <row r="4" spans="1:8" ht="79.5" customHeight="1">
      <c r="A4" s="1230" t="s">
        <v>339</v>
      </c>
      <c r="B4" s="454" t="s">
        <v>340</v>
      </c>
      <c r="C4" s="493" t="s">
        <v>321</v>
      </c>
      <c r="D4" s="454" t="s">
        <v>341</v>
      </c>
      <c r="E4" s="493" t="s">
        <v>321</v>
      </c>
    </row>
    <row r="5" spans="1:8" ht="15.75" customHeight="1">
      <c r="A5" s="1230"/>
      <c r="B5" s="494" t="s">
        <v>1578</v>
      </c>
      <c r="C5" s="495"/>
      <c r="D5" s="494" t="s">
        <v>1578</v>
      </c>
      <c r="E5" s="495"/>
    </row>
    <row r="6" spans="1:8">
      <c r="A6" s="496" t="s">
        <v>1421</v>
      </c>
      <c r="B6" s="497">
        <v>1598</v>
      </c>
      <c r="C6" s="498">
        <v>-4.9940546967895363E-2</v>
      </c>
      <c r="D6" s="497">
        <v>32861.829449999997</v>
      </c>
      <c r="E6" s="498">
        <v>2.1931928283934192E-2</v>
      </c>
      <c r="F6" s="43"/>
      <c r="G6" s="76"/>
      <c r="H6" s="76"/>
    </row>
    <row r="7" spans="1:8">
      <c r="A7" s="496" t="s">
        <v>1348</v>
      </c>
      <c r="B7" s="497">
        <v>1158</v>
      </c>
      <c r="C7" s="498">
        <v>0.34183082271147164</v>
      </c>
      <c r="D7" s="497">
        <v>31052.828530000003</v>
      </c>
      <c r="E7" s="498">
        <v>0.83257543520669985</v>
      </c>
      <c r="F7" s="43"/>
      <c r="G7" s="76"/>
      <c r="H7" s="76"/>
    </row>
    <row r="8" spans="1:8">
      <c r="A8" s="496" t="s">
        <v>1349</v>
      </c>
      <c r="B8" s="497">
        <v>506</v>
      </c>
      <c r="C8" s="498">
        <v>-0.32802124833997343</v>
      </c>
      <c r="D8" s="497">
        <v>18752.959510000001</v>
      </c>
      <c r="E8" s="498">
        <v>1.4316805673019092E-2</v>
      </c>
      <c r="F8" s="43"/>
      <c r="G8" s="76"/>
      <c r="H8" s="76"/>
    </row>
    <row r="9" spans="1:8">
      <c r="A9" s="496" t="s">
        <v>1398</v>
      </c>
      <c r="B9" s="497">
        <v>3248</v>
      </c>
      <c r="C9" s="498">
        <v>-0.12121212121212122</v>
      </c>
      <c r="D9" s="497">
        <v>112831.42719</v>
      </c>
      <c r="E9" s="498">
        <v>3.4742169647899182E-2</v>
      </c>
      <c r="F9" s="43"/>
      <c r="G9" s="76"/>
      <c r="H9" s="76"/>
    </row>
    <row r="10" spans="1:8">
      <c r="A10" s="496" t="s">
        <v>1399</v>
      </c>
      <c r="B10" s="497">
        <v>106</v>
      </c>
      <c r="C10" s="498">
        <v>0.13978494623655913</v>
      </c>
      <c r="D10" s="497">
        <v>7464.5110000000004</v>
      </c>
      <c r="E10" s="498">
        <v>1.135806414877746</v>
      </c>
      <c r="F10" s="43"/>
      <c r="G10" s="76"/>
      <c r="H10" s="76"/>
    </row>
    <row r="11" spans="1:8">
      <c r="A11" s="496" t="s">
        <v>1400</v>
      </c>
      <c r="B11" s="497">
        <v>2354</v>
      </c>
      <c r="C11" s="498">
        <v>-8.7243117487398214E-2</v>
      </c>
      <c r="D11" s="497">
        <v>75732.469719999994</v>
      </c>
      <c r="E11" s="498">
        <v>0.14028129675865189</v>
      </c>
      <c r="F11" s="43"/>
      <c r="G11" s="76"/>
      <c r="H11" s="76"/>
    </row>
    <row r="12" spans="1:8" ht="24">
      <c r="A12" s="496" t="s">
        <v>1422</v>
      </c>
      <c r="B12" s="497">
        <v>1552</v>
      </c>
      <c r="C12" s="498">
        <v>0.74382022471910114</v>
      </c>
      <c r="D12" s="497">
        <v>55831.9637</v>
      </c>
      <c r="E12" s="498">
        <v>0.80633921006672782</v>
      </c>
      <c r="F12" s="43"/>
      <c r="G12" s="76"/>
      <c r="H12" s="76"/>
    </row>
    <row r="13" spans="1:8">
      <c r="A13" s="496" t="s">
        <v>1423</v>
      </c>
      <c r="B13" s="497">
        <v>6704</v>
      </c>
      <c r="C13" s="498">
        <v>0.25308411214953269</v>
      </c>
      <c r="D13" s="497">
        <v>181506.68868000002</v>
      </c>
      <c r="E13" s="498">
        <v>0.38709274056359722</v>
      </c>
      <c r="F13" s="43"/>
      <c r="G13" s="76"/>
      <c r="H13" s="76"/>
    </row>
    <row r="14" spans="1:8">
      <c r="A14" s="496" t="s">
        <v>1401</v>
      </c>
      <c r="B14" s="497">
        <v>1929</v>
      </c>
      <c r="C14" s="498">
        <v>0.52610759493670889</v>
      </c>
      <c r="D14" s="497">
        <v>46283.833700000003</v>
      </c>
      <c r="E14" s="498">
        <v>0.54680434688259771</v>
      </c>
      <c r="F14" s="43"/>
      <c r="G14" s="76"/>
      <c r="H14" s="76"/>
    </row>
    <row r="15" spans="1:8">
      <c r="A15" s="496" t="s">
        <v>1402</v>
      </c>
      <c r="B15" s="497">
        <v>7330</v>
      </c>
      <c r="C15" s="498">
        <v>0.44632991318074189</v>
      </c>
      <c r="D15" s="497">
        <v>119283.18216999999</v>
      </c>
      <c r="E15" s="498">
        <v>0.45330901427561043</v>
      </c>
      <c r="F15" s="43"/>
      <c r="G15" s="76"/>
      <c r="H15" s="76"/>
    </row>
    <row r="16" spans="1:8">
      <c r="A16" s="496" t="s">
        <v>1403</v>
      </c>
      <c r="B16" s="497">
        <v>2136</v>
      </c>
      <c r="C16" s="498">
        <v>0.35275490816972765</v>
      </c>
      <c r="D16" s="497">
        <v>59207.805049999995</v>
      </c>
      <c r="E16" s="498">
        <v>0.42879001686475371</v>
      </c>
      <c r="F16" s="43"/>
      <c r="G16" s="76"/>
      <c r="H16" s="76"/>
    </row>
    <row r="17" spans="1:11">
      <c r="A17" s="496" t="s">
        <v>1424</v>
      </c>
      <c r="B17" s="497">
        <v>260</v>
      </c>
      <c r="C17" s="498">
        <v>0.22641509433962265</v>
      </c>
      <c r="D17" s="497">
        <v>24945.720730000001</v>
      </c>
      <c r="E17" s="498">
        <v>0.50663570930679036</v>
      </c>
      <c r="F17" s="43"/>
      <c r="G17" s="76"/>
      <c r="H17" s="76"/>
    </row>
    <row r="18" spans="1:11">
      <c r="A18" s="496" t="s">
        <v>1425</v>
      </c>
      <c r="B18" s="497">
        <v>581</v>
      </c>
      <c r="C18" s="498">
        <v>0</v>
      </c>
      <c r="D18" s="497">
        <v>8766.7346600000001</v>
      </c>
      <c r="E18" s="498">
        <v>0</v>
      </c>
      <c r="F18" s="43"/>
      <c r="G18" s="76"/>
      <c r="H18" s="76"/>
    </row>
    <row r="19" spans="1:11" s="261" customFormat="1">
      <c r="A19" s="496" t="s">
        <v>1426</v>
      </c>
      <c r="B19" s="497">
        <v>5718</v>
      </c>
      <c r="C19" s="498">
        <v>0.21144067796610169</v>
      </c>
      <c r="D19" s="497">
        <v>137833.96284999998</v>
      </c>
      <c r="E19" s="498">
        <v>0.20136275571603957</v>
      </c>
      <c r="F19" s="43"/>
      <c r="G19" s="76"/>
      <c r="H19" s="76"/>
    </row>
    <row r="20" spans="1:11">
      <c r="A20" s="496" t="s">
        <v>1350</v>
      </c>
      <c r="B20" s="497">
        <v>145</v>
      </c>
      <c r="C20" s="498">
        <v>-3.3333333333333333E-2</v>
      </c>
      <c r="D20" s="497">
        <v>14043.36275</v>
      </c>
      <c r="E20" s="498">
        <v>0.303539184641828</v>
      </c>
      <c r="F20" s="43"/>
      <c r="G20" s="76"/>
      <c r="H20" s="76"/>
    </row>
    <row r="21" spans="1:11">
      <c r="A21" s="499" t="s">
        <v>342</v>
      </c>
      <c r="B21" s="500">
        <v>35325</v>
      </c>
      <c r="C21" s="501">
        <v>0.2223606353161009</v>
      </c>
      <c r="D21" s="500">
        <v>926399.27969</v>
      </c>
      <c r="E21" s="501">
        <v>0.31627001329521193</v>
      </c>
      <c r="G21" s="76"/>
      <c r="H21" s="76"/>
    </row>
    <row r="22" spans="1:11">
      <c r="A22" s="16" t="s">
        <v>336</v>
      </c>
    </row>
    <row r="23" spans="1:11" ht="76.5" customHeight="1">
      <c r="A23" s="1233" t="s">
        <v>343</v>
      </c>
      <c r="B23" s="1233"/>
      <c r="C23" s="1233"/>
      <c r="D23" s="1233"/>
      <c r="E23" s="1233"/>
      <c r="G23" s="1237"/>
      <c r="H23" s="1237"/>
      <c r="I23" s="1237"/>
      <c r="J23" s="1237"/>
      <c r="K23" s="1237"/>
    </row>
    <row r="24" spans="1:11" ht="21.75" customHeight="1">
      <c r="A24" s="1226" t="s">
        <v>314</v>
      </c>
      <c r="B24" s="1226"/>
      <c r="C24" s="1226"/>
      <c r="D24" s="1226"/>
      <c r="E24" s="1226"/>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692</v>
      </c>
    </row>
    <row r="2" spans="1:9" ht="12.75" customHeight="1">
      <c r="A2" s="525" t="s">
        <v>693</v>
      </c>
    </row>
    <row r="3" spans="1:9" ht="12.75" customHeight="1">
      <c r="E3" s="73"/>
      <c r="F3" s="73"/>
      <c r="I3" s="13" t="s">
        <v>1486</v>
      </c>
    </row>
    <row r="4" spans="1:9" s="261" customFormat="1" ht="21" customHeight="1">
      <c r="A4" s="444"/>
      <c r="B4" s="1228" t="s">
        <v>315</v>
      </c>
      <c r="C4" s="1228"/>
      <c r="D4" s="1228"/>
      <c r="E4" s="1228"/>
      <c r="F4" s="1228" t="s">
        <v>316</v>
      </c>
      <c r="G4" s="1228"/>
      <c r="H4" s="1228"/>
      <c r="I4" s="1228"/>
    </row>
    <row r="5" spans="1:9" ht="89.25" customHeight="1">
      <c r="A5" s="454" t="s">
        <v>317</v>
      </c>
      <c r="B5" s="775" t="s">
        <v>318</v>
      </c>
      <c r="C5" s="1239" t="s">
        <v>319</v>
      </c>
      <c r="D5" s="775" t="s">
        <v>767</v>
      </c>
      <c r="E5" s="1239" t="s">
        <v>319</v>
      </c>
      <c r="F5" s="775" t="s">
        <v>320</v>
      </c>
      <c r="G5" s="1239" t="s">
        <v>846</v>
      </c>
      <c r="H5" s="775" t="s">
        <v>768</v>
      </c>
      <c r="I5" s="1239" t="s">
        <v>846</v>
      </c>
    </row>
    <row r="6" spans="1:9" ht="17.25" customHeight="1">
      <c r="A6" s="474"/>
      <c r="B6" s="494">
        <v>45107</v>
      </c>
      <c r="C6" s="1239"/>
      <c r="D6" s="494">
        <v>45107</v>
      </c>
      <c r="E6" s="1239"/>
      <c r="F6" s="494" t="s">
        <v>1578</v>
      </c>
      <c r="G6" s="1239"/>
      <c r="H6" s="494" t="s">
        <v>1578</v>
      </c>
      <c r="I6" s="1239"/>
    </row>
    <row r="7" spans="1:9" ht="12.75" customHeight="1">
      <c r="A7" s="487" t="s">
        <v>322</v>
      </c>
      <c r="B7" s="488"/>
      <c r="C7" s="489"/>
      <c r="D7" s="488"/>
      <c r="E7" s="489"/>
      <c r="F7" s="488"/>
      <c r="G7" s="489"/>
      <c r="H7" s="488"/>
      <c r="I7" s="489"/>
    </row>
    <row r="8" spans="1:9" ht="12.75" customHeight="1">
      <c r="A8" s="479" t="s">
        <v>323</v>
      </c>
      <c r="B8" s="476">
        <v>23</v>
      </c>
      <c r="C8" s="477">
        <v>-0.14814814814814814</v>
      </c>
      <c r="D8" s="478">
        <v>9219.8913600000014</v>
      </c>
      <c r="E8" s="477">
        <v>-0.19583134150969314</v>
      </c>
      <c r="F8" s="476">
        <v>0</v>
      </c>
      <c r="G8" s="477">
        <v>-1</v>
      </c>
      <c r="H8" s="478">
        <v>0</v>
      </c>
      <c r="I8" s="477">
        <v>-1</v>
      </c>
    </row>
    <row r="9" spans="1:9" ht="12.75" customHeight="1">
      <c r="A9" s="479" t="s">
        <v>324</v>
      </c>
      <c r="B9" s="476">
        <v>35962</v>
      </c>
      <c r="C9" s="477">
        <v>8.939444427615037E-2</v>
      </c>
      <c r="D9" s="478">
        <v>308235.44114000001</v>
      </c>
      <c r="E9" s="477">
        <v>0.23786043458702993</v>
      </c>
      <c r="F9" s="476">
        <v>9836</v>
      </c>
      <c r="G9" s="477">
        <v>0.71478382147838215</v>
      </c>
      <c r="H9" s="478">
        <v>127933.31364000001</v>
      </c>
      <c r="I9" s="477">
        <v>0.55891468466587724</v>
      </c>
    </row>
    <row r="10" spans="1:9" ht="12.75" customHeight="1">
      <c r="A10" s="475" t="s">
        <v>325</v>
      </c>
      <c r="B10" s="476">
        <v>5644</v>
      </c>
      <c r="C10" s="477">
        <v>-5.3020134228187916E-2</v>
      </c>
      <c r="D10" s="478">
        <v>46665.926310000003</v>
      </c>
      <c r="E10" s="477">
        <v>7.6908652976190775E-2</v>
      </c>
      <c r="F10" s="476">
        <v>571</v>
      </c>
      <c r="G10" s="477">
        <v>-0.14648729446935724</v>
      </c>
      <c r="H10" s="478">
        <v>15850.65151</v>
      </c>
      <c r="I10" s="477">
        <v>0.53015680527898423</v>
      </c>
    </row>
    <row r="11" spans="1:9" ht="12.75" customHeight="1">
      <c r="A11" s="479" t="s">
        <v>326</v>
      </c>
      <c r="B11" s="476">
        <v>17</v>
      </c>
      <c r="C11" s="477">
        <v>-0.29166666666666669</v>
      </c>
      <c r="D11" s="478">
        <v>271.56135000000006</v>
      </c>
      <c r="E11" s="477">
        <v>-0.600965392692272</v>
      </c>
      <c r="F11" s="476">
        <v>0</v>
      </c>
      <c r="G11" s="477">
        <v>-1</v>
      </c>
      <c r="H11" s="478">
        <v>0</v>
      </c>
      <c r="I11" s="477">
        <v>-1</v>
      </c>
    </row>
    <row r="12" spans="1:9" ht="12.75" customHeight="1">
      <c r="A12" s="480" t="s">
        <v>327</v>
      </c>
      <c r="B12" s="476">
        <v>0</v>
      </c>
      <c r="C12" s="477">
        <v>0</v>
      </c>
      <c r="D12" s="478">
        <v>0</v>
      </c>
      <c r="E12" s="477">
        <v>0</v>
      </c>
      <c r="F12" s="476">
        <v>0</v>
      </c>
      <c r="G12" s="477">
        <v>0</v>
      </c>
      <c r="H12" s="478">
        <v>0</v>
      </c>
      <c r="I12" s="477">
        <v>0</v>
      </c>
    </row>
    <row r="13" spans="1:9" ht="29.25">
      <c r="A13" s="475" t="s">
        <v>328</v>
      </c>
      <c r="B13" s="476">
        <v>433</v>
      </c>
      <c r="C13" s="477">
        <v>-0.13052208835341367</v>
      </c>
      <c r="D13" s="478">
        <v>9086.1563200000001</v>
      </c>
      <c r="E13" s="477">
        <v>-0.16938449178889267</v>
      </c>
      <c r="F13" s="476">
        <v>19</v>
      </c>
      <c r="G13" s="477">
        <v>-0.76829268292682928</v>
      </c>
      <c r="H13" s="478">
        <v>1003.52119</v>
      </c>
      <c r="I13" s="477">
        <v>-2.2629948611776217E-2</v>
      </c>
    </row>
    <row r="14" spans="1:9" ht="12.75" customHeight="1">
      <c r="A14" s="479" t="s">
        <v>329</v>
      </c>
      <c r="B14" s="476">
        <v>21</v>
      </c>
      <c r="C14" s="477">
        <v>0.5</v>
      </c>
      <c r="D14" s="478">
        <v>82.643299999999996</v>
      </c>
      <c r="E14" s="477">
        <v>0.22743705366272987</v>
      </c>
      <c r="F14" s="476">
        <v>7</v>
      </c>
      <c r="G14" s="477">
        <v>0.75</v>
      </c>
      <c r="H14" s="478">
        <v>55.839419999999997</v>
      </c>
      <c r="I14" s="477">
        <v>0.52638578215919685</v>
      </c>
    </row>
    <row r="15" spans="1:9" ht="22.5" customHeight="1">
      <c r="A15" s="481" t="s">
        <v>330</v>
      </c>
      <c r="B15" s="484">
        <v>42100</v>
      </c>
      <c r="C15" s="483">
        <v>6.4906156725856229E-2</v>
      </c>
      <c r="D15" s="484">
        <v>373561.61977999995</v>
      </c>
      <c r="E15" s="483">
        <v>0.1840608658946086</v>
      </c>
      <c r="F15" s="484">
        <v>10433</v>
      </c>
      <c r="G15" s="485">
        <v>0.60581806987840536</v>
      </c>
      <c r="H15" s="484">
        <v>144843.32575999998</v>
      </c>
      <c r="I15" s="485">
        <v>0.53347135948378965</v>
      </c>
    </row>
    <row r="16" spans="1:9" ht="15" customHeight="1">
      <c r="A16" s="487" t="s">
        <v>331</v>
      </c>
      <c r="B16" s="490"/>
      <c r="C16" s="486"/>
      <c r="D16" s="490"/>
      <c r="E16" s="491"/>
      <c r="F16" s="490"/>
      <c r="G16" s="486"/>
      <c r="H16" s="490"/>
      <c r="I16" s="491"/>
    </row>
    <row r="17" spans="1:9" ht="12.75" customHeight="1">
      <c r="A17" s="479" t="s">
        <v>323</v>
      </c>
      <c r="B17" s="476">
        <v>172</v>
      </c>
      <c r="C17" s="477">
        <v>-0.14851485148514851</v>
      </c>
      <c r="D17" s="476">
        <v>49723.417959999999</v>
      </c>
      <c r="E17" s="477">
        <v>-0.29102755694234317</v>
      </c>
      <c r="F17" s="476">
        <v>4</v>
      </c>
      <c r="G17" s="477">
        <v>-0.33333333333333331</v>
      </c>
      <c r="H17" s="478">
        <v>1455.48</v>
      </c>
      <c r="I17" s="477">
        <v>-0.80082675180318141</v>
      </c>
    </row>
    <row r="18" spans="1:9" ht="12.75" customHeight="1">
      <c r="A18" s="479" t="s">
        <v>324</v>
      </c>
      <c r="B18" s="476">
        <v>97229</v>
      </c>
      <c r="C18" s="477">
        <v>0.11224361394236819</v>
      </c>
      <c r="D18" s="476">
        <v>1316596.9803900002</v>
      </c>
      <c r="E18" s="477">
        <v>0.26622434513192544</v>
      </c>
      <c r="F18" s="476">
        <v>20247</v>
      </c>
      <c r="G18" s="477">
        <v>0.13881545643736992</v>
      </c>
      <c r="H18" s="478">
        <v>472091.26531999995</v>
      </c>
      <c r="I18" s="477">
        <v>0.26426171006251853</v>
      </c>
    </row>
    <row r="19" spans="1:9" ht="12.75" customHeight="1">
      <c r="A19" s="475" t="s">
        <v>325</v>
      </c>
      <c r="B19" s="476">
        <v>21908</v>
      </c>
      <c r="C19" s="477">
        <v>-9.13613749434645E-3</v>
      </c>
      <c r="D19" s="476">
        <v>565477.0064500001</v>
      </c>
      <c r="E19" s="477">
        <v>0.13584075345401961</v>
      </c>
      <c r="F19" s="476">
        <v>3070</v>
      </c>
      <c r="G19" s="477">
        <v>-6.150857882809971E-3</v>
      </c>
      <c r="H19" s="478">
        <v>164105.24917000002</v>
      </c>
      <c r="I19" s="477">
        <v>0.23753345933073189</v>
      </c>
    </row>
    <row r="20" spans="1:9" ht="12.75" customHeight="1">
      <c r="A20" s="479" t="s">
        <v>326</v>
      </c>
      <c r="B20" s="476">
        <v>1603</v>
      </c>
      <c r="C20" s="477">
        <v>9.345156889495225E-2</v>
      </c>
      <c r="D20" s="476">
        <v>218395.25812000004</v>
      </c>
      <c r="E20" s="477">
        <v>0.30169496490430642</v>
      </c>
      <c r="F20" s="476">
        <v>302</v>
      </c>
      <c r="G20" s="477">
        <v>0.44497607655502391</v>
      </c>
      <c r="H20" s="478">
        <v>72309.483030000003</v>
      </c>
      <c r="I20" s="477">
        <v>0.99954599086369311</v>
      </c>
    </row>
    <row r="21" spans="1:9" ht="12.75" customHeight="1">
      <c r="A21" s="480" t="s">
        <v>327</v>
      </c>
      <c r="B21" s="476">
        <v>0</v>
      </c>
      <c r="C21" s="477"/>
      <c r="D21" s="476">
        <v>0</v>
      </c>
      <c r="E21" s="477">
        <v>0</v>
      </c>
      <c r="F21" s="476">
        <v>0</v>
      </c>
      <c r="G21" s="477">
        <v>0</v>
      </c>
      <c r="H21" s="478">
        <v>0</v>
      </c>
      <c r="I21" s="477">
        <v>0</v>
      </c>
    </row>
    <row r="22" spans="1:9" ht="29.25">
      <c r="A22" s="475" t="s">
        <v>328</v>
      </c>
      <c r="B22" s="476">
        <v>9199</v>
      </c>
      <c r="C22" s="477">
        <v>8.7352245862884162E-2</v>
      </c>
      <c r="D22" s="476">
        <v>299426.46765999997</v>
      </c>
      <c r="E22" s="477">
        <v>7.4014479524978388E-2</v>
      </c>
      <c r="F22" s="476">
        <v>1189</v>
      </c>
      <c r="G22" s="477">
        <v>-3.9579967689822297E-2</v>
      </c>
      <c r="H22" s="478">
        <v>68808.829339999997</v>
      </c>
      <c r="I22" s="477">
        <v>0.20331437505658823</v>
      </c>
    </row>
    <row r="23" spans="1:9" ht="12.75" customHeight="1">
      <c r="A23" s="479" t="s">
        <v>332</v>
      </c>
      <c r="B23" s="476">
        <v>382</v>
      </c>
      <c r="C23" s="477">
        <v>0.11370262390670553</v>
      </c>
      <c r="D23" s="476">
        <v>7415.0553899999995</v>
      </c>
      <c r="E23" s="477">
        <v>0.25739561466587796</v>
      </c>
      <c r="F23" s="476">
        <v>80</v>
      </c>
      <c r="G23" s="477">
        <v>-1.2345679012345678E-2</v>
      </c>
      <c r="H23" s="478">
        <v>2785.64707</v>
      </c>
      <c r="I23" s="477">
        <v>3.971542809691863E-2</v>
      </c>
    </row>
    <row r="24" spans="1:9" ht="22.5" customHeight="1">
      <c r="A24" s="481" t="s">
        <v>333</v>
      </c>
      <c r="B24" s="482">
        <v>130493</v>
      </c>
      <c r="C24" s="483">
        <v>8.7459790996516615E-2</v>
      </c>
      <c r="D24" s="484">
        <v>2457034.1859700005</v>
      </c>
      <c r="E24" s="483">
        <v>0.1926009135439597</v>
      </c>
      <c r="F24" s="484">
        <v>24892</v>
      </c>
      <c r="G24" s="485">
        <v>0.11115079010802607</v>
      </c>
      <c r="H24" s="484">
        <v>781555.95392999996</v>
      </c>
      <c r="I24" s="485">
        <v>0.28260202428413495</v>
      </c>
    </row>
    <row r="25" spans="1:9" ht="15" customHeight="1">
      <c r="A25" s="487" t="s">
        <v>334</v>
      </c>
      <c r="B25" s="490"/>
      <c r="C25" s="486"/>
      <c r="D25" s="490"/>
      <c r="E25" s="492"/>
      <c r="F25" s="490"/>
      <c r="G25" s="486"/>
      <c r="H25" s="490"/>
      <c r="I25" s="492"/>
    </row>
    <row r="26" spans="1:9" ht="12.75" customHeight="1">
      <c r="A26" s="479" t="s">
        <v>323</v>
      </c>
      <c r="B26" s="476">
        <v>2</v>
      </c>
      <c r="C26" s="477">
        <v>0</v>
      </c>
      <c r="D26" s="476">
        <v>0</v>
      </c>
      <c r="E26" s="477">
        <v>0</v>
      </c>
      <c r="F26" s="476"/>
      <c r="G26" s="477"/>
      <c r="H26" s="476"/>
      <c r="I26" s="477"/>
    </row>
    <row r="27" spans="1:9" ht="12.75" customHeight="1">
      <c r="A27" s="479" t="s">
        <v>324</v>
      </c>
      <c r="B27" s="476">
        <v>4</v>
      </c>
      <c r="C27" s="477">
        <v>0</v>
      </c>
      <c r="D27" s="476">
        <v>0</v>
      </c>
      <c r="E27" s="477">
        <v>0</v>
      </c>
      <c r="F27" s="476"/>
      <c r="G27" s="477"/>
      <c r="H27" s="476"/>
      <c r="I27" s="477"/>
    </row>
    <row r="28" spans="1:9" ht="12.75" customHeight="1">
      <c r="A28" s="475" t="s">
        <v>325</v>
      </c>
      <c r="B28" s="476">
        <v>0</v>
      </c>
      <c r="C28" s="477">
        <v>0</v>
      </c>
      <c r="D28" s="476">
        <v>0</v>
      </c>
      <c r="E28" s="477">
        <v>0</v>
      </c>
      <c r="F28" s="476"/>
      <c r="G28" s="477"/>
      <c r="H28" s="476"/>
      <c r="I28" s="477"/>
    </row>
    <row r="29" spans="1:9" ht="12.75" customHeight="1">
      <c r="A29" s="479" t="s">
        <v>326</v>
      </c>
      <c r="B29" s="476">
        <v>0</v>
      </c>
      <c r="C29" s="477">
        <v>0</v>
      </c>
      <c r="D29" s="476">
        <v>0</v>
      </c>
      <c r="E29" s="477">
        <v>0</v>
      </c>
      <c r="F29" s="476"/>
      <c r="G29" s="477"/>
      <c r="H29" s="476"/>
      <c r="I29" s="477"/>
    </row>
    <row r="30" spans="1:9" ht="12.75" customHeight="1">
      <c r="A30" s="480" t="s">
        <v>335</v>
      </c>
      <c r="B30" s="476">
        <v>0</v>
      </c>
      <c r="C30" s="477">
        <v>0</v>
      </c>
      <c r="D30" s="476">
        <v>0</v>
      </c>
      <c r="E30" s="477">
        <v>0</v>
      </c>
      <c r="F30" s="476"/>
      <c r="G30" s="477"/>
      <c r="H30" s="476"/>
      <c r="I30" s="477"/>
    </row>
    <row r="31" spans="1:9" ht="29.25">
      <c r="A31" s="475" t="s">
        <v>328</v>
      </c>
      <c r="B31" s="476">
        <v>0</v>
      </c>
      <c r="C31" s="477">
        <v>-1</v>
      </c>
      <c r="D31" s="476">
        <v>0</v>
      </c>
      <c r="E31" s="477">
        <v>0</v>
      </c>
      <c r="F31" s="476"/>
      <c r="G31" s="477"/>
      <c r="H31" s="476"/>
      <c r="I31" s="477"/>
    </row>
    <row r="32" spans="1:9" ht="12.75" customHeight="1">
      <c r="A32" s="479" t="s">
        <v>329</v>
      </c>
      <c r="B32" s="476">
        <v>0</v>
      </c>
      <c r="C32" s="477">
        <v>0</v>
      </c>
      <c r="D32" s="476">
        <v>0</v>
      </c>
      <c r="E32" s="477">
        <v>0</v>
      </c>
      <c r="F32" s="476"/>
      <c r="G32" s="477"/>
      <c r="H32" s="476"/>
      <c r="I32" s="477"/>
    </row>
    <row r="33" spans="1:13" ht="22.5" customHeight="1">
      <c r="A33" s="481" t="s">
        <v>330</v>
      </c>
      <c r="B33" s="484">
        <v>6</v>
      </c>
      <c r="C33" s="483">
        <v>-0.14285714285714285</v>
      </c>
      <c r="D33" s="484">
        <v>0</v>
      </c>
      <c r="E33" s="483">
        <v>0</v>
      </c>
      <c r="F33" s="484"/>
      <c r="G33" s="483"/>
      <c r="H33" s="484"/>
      <c r="I33" s="483"/>
    </row>
    <row r="34" spans="1:13" ht="12.75" customHeight="1">
      <c r="A34" s="16" t="s">
        <v>336</v>
      </c>
      <c r="J34" s="197"/>
      <c r="K34" s="197"/>
      <c r="L34" s="197"/>
      <c r="M34" s="197"/>
    </row>
    <row r="35" spans="1:13" ht="48" customHeight="1">
      <c r="A35" s="1240" t="s">
        <v>337</v>
      </c>
      <c r="B35" s="1240"/>
      <c r="C35" s="1240"/>
      <c r="D35" s="1240"/>
      <c r="E35" s="1240"/>
      <c r="F35" s="1240"/>
      <c r="G35" s="1240"/>
      <c r="H35" s="1240"/>
      <c r="I35" s="1240"/>
      <c r="J35" s="197"/>
      <c r="K35" s="197"/>
      <c r="L35" s="197"/>
      <c r="M35" s="197"/>
    </row>
    <row r="36" spans="1:13" ht="25.5" customHeight="1">
      <c r="A36" s="1238" t="s">
        <v>338</v>
      </c>
      <c r="B36" s="1238"/>
      <c r="C36" s="1238"/>
      <c r="D36" s="1238"/>
      <c r="E36" s="1238"/>
      <c r="F36" s="1238"/>
      <c r="G36" s="1238"/>
      <c r="H36" s="1238"/>
      <c r="I36" s="1238"/>
    </row>
    <row r="37" spans="1:13" ht="58.5" customHeight="1">
      <c r="A37" s="1233" t="s">
        <v>769</v>
      </c>
      <c r="B37" s="1233"/>
      <c r="C37" s="1233"/>
      <c r="D37" s="1233"/>
      <c r="E37" s="1233"/>
      <c r="F37" s="1233"/>
      <c r="G37" s="1233"/>
      <c r="H37" s="1233"/>
      <c r="I37" s="1233"/>
    </row>
    <row r="38" spans="1:13" ht="22.5" customHeight="1">
      <c r="A38" s="1238" t="s">
        <v>314</v>
      </c>
      <c r="B38" s="1238"/>
      <c r="C38" s="1238"/>
      <c r="D38" s="1238"/>
      <c r="E38" s="1238"/>
      <c r="F38" s="1238"/>
      <c r="G38" s="1238"/>
      <c r="H38" s="1238"/>
      <c r="I38" s="1238"/>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694</v>
      </c>
      <c r="C1" s="42"/>
      <c r="O1" s="137"/>
    </row>
    <row r="2" spans="1:15">
      <c r="A2" s="524" t="s">
        <v>695</v>
      </c>
      <c r="O2" s="65"/>
    </row>
    <row r="3" spans="1:15" ht="12.75" customHeight="1">
      <c r="A3" s="42"/>
      <c r="B3" s="63"/>
      <c r="C3" s="63"/>
      <c r="D3" s="63"/>
      <c r="E3" s="63"/>
      <c r="F3" s="63"/>
      <c r="G3" s="63"/>
      <c r="H3" s="63"/>
      <c r="I3" s="63"/>
      <c r="J3" s="63"/>
      <c r="K3" s="63"/>
      <c r="L3" s="63"/>
      <c r="M3" s="63"/>
      <c r="O3" s="13" t="s">
        <v>1486</v>
      </c>
    </row>
    <row r="4" spans="1:15" ht="30.75" customHeight="1">
      <c r="A4" s="502" t="s">
        <v>1579</v>
      </c>
      <c r="B4" s="1241" t="s">
        <v>280</v>
      </c>
      <c r="C4" s="1241"/>
      <c r="D4" s="1241" t="s">
        <v>281</v>
      </c>
      <c r="E4" s="1241"/>
      <c r="F4" s="1241" t="s">
        <v>282</v>
      </c>
      <c r="G4" s="1241"/>
      <c r="H4" s="1241" t="s">
        <v>283</v>
      </c>
      <c r="I4" s="1241"/>
      <c r="J4" s="1241" t="s">
        <v>284</v>
      </c>
      <c r="K4" s="1241"/>
      <c r="L4" s="1241" t="s">
        <v>285</v>
      </c>
      <c r="M4" s="1241"/>
      <c r="N4" s="1241" t="s">
        <v>286</v>
      </c>
      <c r="O4" s="1241"/>
    </row>
    <row r="5" spans="1:15" ht="48.75" customHeight="1">
      <c r="A5" s="762" t="s">
        <v>279</v>
      </c>
      <c r="B5" s="763" t="s">
        <v>287</v>
      </c>
      <c r="C5" s="763" t="s">
        <v>288</v>
      </c>
      <c r="D5" s="763" t="s">
        <v>287</v>
      </c>
      <c r="E5" s="763" t="s">
        <v>288</v>
      </c>
      <c r="F5" s="763" t="s">
        <v>287</v>
      </c>
      <c r="G5" s="763" t="s">
        <v>288</v>
      </c>
      <c r="H5" s="763" t="s">
        <v>287</v>
      </c>
      <c r="I5" s="763" t="s">
        <v>288</v>
      </c>
      <c r="J5" s="763" t="s">
        <v>287</v>
      </c>
      <c r="K5" s="763" t="s">
        <v>288</v>
      </c>
      <c r="L5" s="763" t="s">
        <v>287</v>
      </c>
      <c r="M5" s="763" t="s">
        <v>288</v>
      </c>
      <c r="N5" s="763" t="s">
        <v>287</v>
      </c>
      <c r="O5" s="763" t="s">
        <v>288</v>
      </c>
    </row>
    <row r="6" spans="1:15" ht="13.5" customHeight="1">
      <c r="A6" s="503" t="s">
        <v>289</v>
      </c>
      <c r="B6" s="504">
        <v>2486744.9353400003</v>
      </c>
      <c r="C6" s="504">
        <v>49220.131090000003</v>
      </c>
      <c r="D6" s="504">
        <v>6374.9518300000009</v>
      </c>
      <c r="E6" s="504">
        <v>1136.9385700000003</v>
      </c>
      <c r="F6" s="504">
        <v>3451.9124400000001</v>
      </c>
      <c r="G6" s="504">
        <v>203.61834999999999</v>
      </c>
      <c r="H6" s="504">
        <v>2265.9058500000001</v>
      </c>
      <c r="I6" s="504">
        <v>596.25401999999997</v>
      </c>
      <c r="J6" s="504">
        <v>26959.02259</v>
      </c>
      <c r="K6" s="504">
        <v>24833.981999999996</v>
      </c>
      <c r="L6" s="504">
        <v>2525796.7280499996</v>
      </c>
      <c r="M6" s="504">
        <v>75990.924029999995</v>
      </c>
      <c r="N6" s="504">
        <v>66240.749540000004</v>
      </c>
      <c r="O6" s="504">
        <v>8054.3807899999993</v>
      </c>
    </row>
    <row r="7" spans="1:15" ht="13.5" customHeight="1">
      <c r="A7" s="507" t="s">
        <v>290</v>
      </c>
      <c r="B7" s="508">
        <v>49921.173289999999</v>
      </c>
      <c r="C7" s="508">
        <v>4559.3560900000002</v>
      </c>
      <c r="D7" s="508">
        <v>36.948999999999998</v>
      </c>
      <c r="E7" s="508">
        <v>0.59299999999999997</v>
      </c>
      <c r="F7" s="508">
        <v>12.063000000000001</v>
      </c>
      <c r="G7" s="508">
        <v>0</v>
      </c>
      <c r="H7" s="508">
        <v>12.367000000000001</v>
      </c>
      <c r="I7" s="508">
        <v>115.465</v>
      </c>
      <c r="J7" s="508">
        <v>9207.4516899999999</v>
      </c>
      <c r="K7" s="508">
        <v>8741.9016499999998</v>
      </c>
      <c r="L7" s="508">
        <v>59190.003979999994</v>
      </c>
      <c r="M7" s="508">
        <v>13417.315739999998</v>
      </c>
      <c r="N7" s="508">
        <v>1622.2794100000001</v>
      </c>
      <c r="O7" s="508">
        <v>446.9128</v>
      </c>
    </row>
    <row r="8" spans="1:15" ht="13.5" customHeight="1">
      <c r="A8" s="507" t="s">
        <v>291</v>
      </c>
      <c r="B8" s="508">
        <v>1334271.7031400001</v>
      </c>
      <c r="C8" s="508">
        <v>14671.34871</v>
      </c>
      <c r="D8" s="508">
        <v>3525.4483799999998</v>
      </c>
      <c r="E8" s="508">
        <v>434.09773000000001</v>
      </c>
      <c r="F8" s="508">
        <v>2998.11771</v>
      </c>
      <c r="G8" s="508">
        <v>155.53092000000001</v>
      </c>
      <c r="H8" s="508">
        <v>1794.9525100000001</v>
      </c>
      <c r="I8" s="508">
        <v>276.85662000000008</v>
      </c>
      <c r="J8" s="508">
        <v>8068.9137299999993</v>
      </c>
      <c r="K8" s="508">
        <v>6705.1527700000006</v>
      </c>
      <c r="L8" s="508">
        <v>1350659.1354700001</v>
      </c>
      <c r="M8" s="508">
        <v>22242.98675</v>
      </c>
      <c r="N8" s="508">
        <v>9657.0163700000012</v>
      </c>
      <c r="O8" s="508">
        <v>533.06984</v>
      </c>
    </row>
    <row r="9" spans="1:15" ht="13.5" customHeight="1">
      <c r="A9" s="507" t="s">
        <v>292</v>
      </c>
      <c r="B9" s="508">
        <v>573414.65948000003</v>
      </c>
      <c r="C9" s="508">
        <v>17303.825210000003</v>
      </c>
      <c r="D9" s="508">
        <v>702.99850000000004</v>
      </c>
      <c r="E9" s="508">
        <v>224.47232</v>
      </c>
      <c r="F9" s="508">
        <v>266.21875</v>
      </c>
      <c r="G9" s="508">
        <v>37.341470000000001</v>
      </c>
      <c r="H9" s="508">
        <v>263.20125999999999</v>
      </c>
      <c r="I9" s="508">
        <v>83.901060000000001</v>
      </c>
      <c r="J9" s="508">
        <v>4230.5259599999999</v>
      </c>
      <c r="K9" s="508">
        <v>4028.4155100000003</v>
      </c>
      <c r="L9" s="508">
        <v>578877.60395000002</v>
      </c>
      <c r="M9" s="508">
        <v>21677.955570000002</v>
      </c>
      <c r="N9" s="508">
        <v>19324.155320000002</v>
      </c>
      <c r="O9" s="508">
        <v>4993.7421599999989</v>
      </c>
    </row>
    <row r="10" spans="1:15" ht="13.5" customHeight="1">
      <c r="A10" s="507" t="s">
        <v>293</v>
      </c>
      <c r="B10" s="508">
        <v>218115.82078000001</v>
      </c>
      <c r="C10" s="508">
        <v>5536.9557300000006</v>
      </c>
      <c r="D10" s="508">
        <v>862.95275000000004</v>
      </c>
      <c r="E10" s="508">
        <v>160.7978</v>
      </c>
      <c r="F10" s="508">
        <v>0</v>
      </c>
      <c r="G10" s="508">
        <v>0</v>
      </c>
      <c r="H10" s="508">
        <v>9.9505300000000005</v>
      </c>
      <c r="I10" s="508">
        <v>4.6689999999999995E-2</v>
      </c>
      <c r="J10" s="508">
        <v>393.15339</v>
      </c>
      <c r="K10" s="508">
        <v>393.04554999999999</v>
      </c>
      <c r="L10" s="508">
        <v>219381.87745000003</v>
      </c>
      <c r="M10" s="508">
        <v>6090.8457700000008</v>
      </c>
      <c r="N10" s="508">
        <v>26209.471450000001</v>
      </c>
      <c r="O10" s="508">
        <v>1003.9606900000001</v>
      </c>
    </row>
    <row r="11" spans="1:15" ht="13.5" customHeight="1">
      <c r="A11" s="507" t="s">
        <v>294</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295</v>
      </c>
      <c r="B12" s="508">
        <v>303355.96366000001</v>
      </c>
      <c r="C12" s="508">
        <v>6660.5924199999999</v>
      </c>
      <c r="D12" s="508">
        <v>1246.6032</v>
      </c>
      <c r="E12" s="508">
        <v>316.97771999999998</v>
      </c>
      <c r="F12" s="508">
        <v>175.50898000000001</v>
      </c>
      <c r="G12" s="508">
        <v>10.745959999999998</v>
      </c>
      <c r="H12" s="508">
        <v>185.42755</v>
      </c>
      <c r="I12" s="508">
        <v>119.98465</v>
      </c>
      <c r="J12" s="508">
        <v>4586.6519000000008</v>
      </c>
      <c r="K12" s="508">
        <v>4493.58025</v>
      </c>
      <c r="L12" s="508">
        <v>309550.15528999997</v>
      </c>
      <c r="M12" s="508">
        <v>11601.880999999999</v>
      </c>
      <c r="N12" s="508">
        <v>9241.5176499999998</v>
      </c>
      <c r="O12" s="508">
        <v>968.82038999999997</v>
      </c>
    </row>
    <row r="13" spans="1:15" ht="13.5" customHeight="1">
      <c r="A13" s="507" t="s">
        <v>296</v>
      </c>
      <c r="B13" s="508">
        <v>7665.61499</v>
      </c>
      <c r="C13" s="508">
        <v>488.05292999999995</v>
      </c>
      <c r="D13" s="508">
        <v>0</v>
      </c>
      <c r="E13" s="508">
        <v>0</v>
      </c>
      <c r="F13" s="508">
        <v>4.0000000000000001E-3</v>
      </c>
      <c r="G13" s="508">
        <v>0</v>
      </c>
      <c r="H13" s="508">
        <v>7.0000000000000001E-3</v>
      </c>
      <c r="I13" s="508">
        <v>0</v>
      </c>
      <c r="J13" s="508">
        <v>472.32592</v>
      </c>
      <c r="K13" s="508">
        <v>471.88626999999997</v>
      </c>
      <c r="L13" s="508">
        <v>8137.9519099999998</v>
      </c>
      <c r="M13" s="508">
        <v>959.93919999999991</v>
      </c>
      <c r="N13" s="508">
        <v>186.30933999999999</v>
      </c>
      <c r="O13" s="508">
        <v>107.87490999999999</v>
      </c>
    </row>
    <row r="14" spans="1:15" ht="13.5" customHeight="1">
      <c r="A14" s="503" t="s">
        <v>297</v>
      </c>
      <c r="B14" s="504">
        <v>382225.05866000004</v>
      </c>
      <c r="C14" s="504">
        <v>500.01077000000004</v>
      </c>
      <c r="D14" s="504">
        <v>1158.8886199999999</v>
      </c>
      <c r="E14" s="504">
        <v>224.38292999999999</v>
      </c>
      <c r="F14" s="504">
        <v>363.91419999999999</v>
      </c>
      <c r="G14" s="504">
        <v>117.93181000000001</v>
      </c>
      <c r="H14" s="504">
        <v>86.267730000000014</v>
      </c>
      <c r="I14" s="504">
        <v>23.676909999999999</v>
      </c>
      <c r="J14" s="504">
        <v>6603.6958599999998</v>
      </c>
      <c r="K14" s="504">
        <v>4859.1350399999992</v>
      </c>
      <c r="L14" s="504">
        <v>390437.8250699999</v>
      </c>
      <c r="M14" s="504">
        <v>5725.1374599999999</v>
      </c>
      <c r="N14" s="504">
        <v>1350.7949099999998</v>
      </c>
      <c r="O14" s="504">
        <v>50.972799999999992</v>
      </c>
    </row>
    <row r="15" spans="1:15" ht="13.5" customHeight="1">
      <c r="A15" s="507" t="s">
        <v>290</v>
      </c>
      <c r="B15" s="508">
        <v>9358.6569899999995</v>
      </c>
      <c r="C15" s="508">
        <v>2.0619999999999999E-2</v>
      </c>
      <c r="D15" s="508">
        <v>0</v>
      </c>
      <c r="E15" s="508">
        <v>0</v>
      </c>
      <c r="F15" s="508">
        <v>0</v>
      </c>
      <c r="G15" s="508">
        <v>0</v>
      </c>
      <c r="H15" s="508">
        <v>0</v>
      </c>
      <c r="I15" s="508">
        <v>0</v>
      </c>
      <c r="J15" s="508">
        <v>10.372110000000001</v>
      </c>
      <c r="K15" s="508">
        <v>10.372110000000001</v>
      </c>
      <c r="L15" s="508">
        <v>9369.0291000000016</v>
      </c>
      <c r="M15" s="508">
        <v>10.39273</v>
      </c>
      <c r="N15" s="508">
        <v>0</v>
      </c>
      <c r="O15" s="508">
        <v>0</v>
      </c>
    </row>
    <row r="16" spans="1:15" ht="13.5" customHeight="1">
      <c r="A16" s="507" t="s">
        <v>291</v>
      </c>
      <c r="B16" s="508">
        <v>315447.00039</v>
      </c>
      <c r="C16" s="508">
        <v>391.62463999999994</v>
      </c>
      <c r="D16" s="508">
        <v>360.43673999999999</v>
      </c>
      <c r="E16" s="508">
        <v>54.419090000000004</v>
      </c>
      <c r="F16" s="508">
        <v>205.60479999999998</v>
      </c>
      <c r="G16" s="508">
        <v>90.042479999999998</v>
      </c>
      <c r="H16" s="508">
        <v>74.217570000000009</v>
      </c>
      <c r="I16" s="508">
        <v>20.361820000000002</v>
      </c>
      <c r="J16" s="508">
        <v>4975.8268499999995</v>
      </c>
      <c r="K16" s="508">
        <v>3342.57935</v>
      </c>
      <c r="L16" s="508">
        <v>321063.08634999994</v>
      </c>
      <c r="M16" s="508">
        <v>3899.02738</v>
      </c>
      <c r="N16" s="508">
        <v>1078.8479199999999</v>
      </c>
      <c r="O16" s="508">
        <v>49.178579999999997</v>
      </c>
    </row>
    <row r="17" spans="1:15" ht="13.5" customHeight="1">
      <c r="A17" s="507" t="s">
        <v>298</v>
      </c>
      <c r="B17" s="508">
        <v>47934.416160000001</v>
      </c>
      <c r="C17" s="508">
        <v>91.248850000000004</v>
      </c>
      <c r="D17" s="508">
        <v>798.45187999999996</v>
      </c>
      <c r="E17" s="508">
        <v>169.92994000000002</v>
      </c>
      <c r="F17" s="508">
        <v>158.30939999999998</v>
      </c>
      <c r="G17" s="508">
        <v>27.889330000000001</v>
      </c>
      <c r="H17" s="508">
        <v>12.05016</v>
      </c>
      <c r="I17" s="508">
        <v>3.3150900000000001</v>
      </c>
      <c r="J17" s="508">
        <v>846.5263299999998</v>
      </c>
      <c r="K17" s="508">
        <v>735.21301000000005</v>
      </c>
      <c r="L17" s="508">
        <v>49749.753930000006</v>
      </c>
      <c r="M17" s="508">
        <v>1027.5962199999999</v>
      </c>
      <c r="N17" s="508">
        <v>68.660699999999991</v>
      </c>
      <c r="O17" s="508">
        <v>1.5708299999999999</v>
      </c>
    </row>
    <row r="18" spans="1:15" ht="13.5" customHeight="1">
      <c r="A18" s="507" t="s">
        <v>299</v>
      </c>
      <c r="B18" s="508">
        <v>271.59015000000005</v>
      </c>
      <c r="C18" s="508">
        <v>0.10148</v>
      </c>
      <c r="D18" s="508">
        <v>0</v>
      </c>
      <c r="E18" s="508">
        <v>0</v>
      </c>
      <c r="F18" s="508">
        <v>0</v>
      </c>
      <c r="G18" s="508">
        <v>0</v>
      </c>
      <c r="H18" s="508">
        <v>0</v>
      </c>
      <c r="I18" s="508">
        <v>0</v>
      </c>
      <c r="J18" s="508">
        <v>240.31159</v>
      </c>
      <c r="K18" s="508">
        <v>240.31159</v>
      </c>
      <c r="L18" s="508">
        <v>511.90174000000002</v>
      </c>
      <c r="M18" s="508">
        <v>240.41307</v>
      </c>
      <c r="N18" s="508">
        <v>37.201889999999999</v>
      </c>
      <c r="O18" s="508">
        <v>1.8089999999999998E-2</v>
      </c>
    </row>
    <row r="19" spans="1:15" ht="13.5" customHeight="1">
      <c r="A19" s="507" t="s">
        <v>300</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295</v>
      </c>
      <c r="B20" s="508">
        <v>9130.3324700000012</v>
      </c>
      <c r="C20" s="508">
        <v>16.941329999999997</v>
      </c>
      <c r="D20" s="508">
        <v>0</v>
      </c>
      <c r="E20" s="508">
        <v>3.39E-2</v>
      </c>
      <c r="F20" s="508">
        <v>0</v>
      </c>
      <c r="G20" s="508">
        <v>0</v>
      </c>
      <c r="H20" s="508">
        <v>0</v>
      </c>
      <c r="I20" s="508">
        <v>0</v>
      </c>
      <c r="J20" s="508">
        <v>530.65897999999993</v>
      </c>
      <c r="K20" s="508">
        <v>530.65897999999993</v>
      </c>
      <c r="L20" s="508">
        <v>9660.9914499999995</v>
      </c>
      <c r="M20" s="508">
        <v>547.63420999999994</v>
      </c>
      <c r="N20" s="508">
        <v>166.08439999999999</v>
      </c>
      <c r="O20" s="508">
        <v>0.20530000000000001</v>
      </c>
    </row>
    <row r="21" spans="1:15" ht="13.5" customHeight="1">
      <c r="A21" s="507" t="s">
        <v>301</v>
      </c>
      <c r="B21" s="508">
        <v>83.0625</v>
      </c>
      <c r="C21" s="508">
        <v>7.3849999999999999E-2</v>
      </c>
      <c r="D21" s="508">
        <v>0</v>
      </c>
      <c r="E21" s="508">
        <v>0</v>
      </c>
      <c r="F21" s="508">
        <v>0</v>
      </c>
      <c r="G21" s="508">
        <v>0</v>
      </c>
      <c r="H21" s="508">
        <v>0</v>
      </c>
      <c r="I21" s="508">
        <v>0</v>
      </c>
      <c r="J21" s="508">
        <v>0</v>
      </c>
      <c r="K21" s="508">
        <v>0</v>
      </c>
      <c r="L21" s="508">
        <v>83.0625</v>
      </c>
      <c r="M21" s="508">
        <v>7.3849999999999999E-2</v>
      </c>
      <c r="N21" s="508">
        <v>0</v>
      </c>
      <c r="O21" s="508">
        <v>0</v>
      </c>
    </row>
    <row r="22" spans="1:15" ht="13.5" customHeight="1">
      <c r="A22" s="503" t="s">
        <v>302</v>
      </c>
      <c r="B22" s="504">
        <v>0</v>
      </c>
      <c r="C22" s="504">
        <v>0</v>
      </c>
      <c r="D22" s="504">
        <v>0</v>
      </c>
      <c r="E22" s="504">
        <v>0</v>
      </c>
      <c r="F22" s="504">
        <v>0</v>
      </c>
      <c r="G22" s="504">
        <v>0</v>
      </c>
      <c r="H22" s="504">
        <v>0</v>
      </c>
      <c r="I22" s="504">
        <v>0</v>
      </c>
      <c r="J22" s="504">
        <v>316.28523999999999</v>
      </c>
      <c r="K22" s="504">
        <v>316.28523999999999</v>
      </c>
      <c r="L22" s="504">
        <v>316.28523999999999</v>
      </c>
      <c r="M22" s="504">
        <v>316.28523999999999</v>
      </c>
      <c r="N22" s="504">
        <v>0</v>
      </c>
      <c r="O22" s="504">
        <v>0</v>
      </c>
    </row>
    <row r="23" spans="1:15" ht="13.5" customHeight="1">
      <c r="A23" s="507" t="s">
        <v>290</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303</v>
      </c>
      <c r="B24" s="508">
        <v>0</v>
      </c>
      <c r="C24" s="508">
        <v>0</v>
      </c>
      <c r="D24" s="508">
        <v>0</v>
      </c>
      <c r="E24" s="508">
        <v>0</v>
      </c>
      <c r="F24" s="508">
        <v>0</v>
      </c>
      <c r="G24" s="508">
        <v>0</v>
      </c>
      <c r="H24" s="508">
        <v>0</v>
      </c>
      <c r="I24" s="508">
        <v>0</v>
      </c>
      <c r="J24" s="508">
        <v>50.261369999999992</v>
      </c>
      <c r="K24" s="508">
        <v>50.261369999999992</v>
      </c>
      <c r="L24" s="508">
        <v>50.261369999999992</v>
      </c>
      <c r="M24" s="508">
        <v>50.261369999999992</v>
      </c>
      <c r="N24" s="508">
        <v>0</v>
      </c>
      <c r="O24" s="508">
        <v>0</v>
      </c>
    </row>
    <row r="25" spans="1:15" ht="13.5" customHeight="1">
      <c r="A25" s="507" t="s">
        <v>292</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304</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300</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295</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301</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305</v>
      </c>
      <c r="B30" s="506">
        <v>2868969.9939999999</v>
      </c>
      <c r="C30" s="506">
        <v>49720.141859999996</v>
      </c>
      <c r="D30" s="506">
        <v>7533.8404500000006</v>
      </c>
      <c r="E30" s="506">
        <v>1361.3215</v>
      </c>
      <c r="F30" s="506">
        <v>3815.8266399999998</v>
      </c>
      <c r="G30" s="506">
        <v>321.55016000000001</v>
      </c>
      <c r="H30" s="506">
        <v>2352.1735800000001</v>
      </c>
      <c r="I30" s="506">
        <v>619.93092999999999</v>
      </c>
      <c r="J30" s="506">
        <v>33879.003689999998</v>
      </c>
      <c r="K30" s="506">
        <v>30009.402279999998</v>
      </c>
      <c r="L30" s="506">
        <v>2916550.8383599999</v>
      </c>
      <c r="M30" s="506">
        <v>82032.34672999999</v>
      </c>
      <c r="N30" s="506">
        <v>67591.544450000001</v>
      </c>
      <c r="O30" s="506">
        <v>8105.3535899999988</v>
      </c>
    </row>
    <row r="31" spans="1:15" ht="12.75" customHeight="1">
      <c r="A31" s="21" t="s">
        <v>306</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989</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826</v>
      </c>
    </row>
    <row r="2" spans="1:2">
      <c r="A2" s="524" t="s">
        <v>827</v>
      </c>
    </row>
    <row r="4" spans="1:2">
      <c r="B4" s="13" t="s">
        <v>1486</v>
      </c>
    </row>
    <row r="5" spans="1:2" ht="50.25" customHeight="1">
      <c r="A5" s="767" t="s">
        <v>829</v>
      </c>
      <c r="B5" s="767" t="s">
        <v>828</v>
      </c>
    </row>
    <row r="6" spans="1:2" ht="12.75" customHeight="1">
      <c r="A6" s="785">
        <v>42735</v>
      </c>
      <c r="B6" s="786">
        <v>5360.5498586502081</v>
      </c>
    </row>
    <row r="7" spans="1:2" ht="12.75" customHeight="1">
      <c r="A7" s="785">
        <v>42825</v>
      </c>
      <c r="B7" s="786">
        <v>5005.380372951091</v>
      </c>
    </row>
    <row r="8" spans="1:2" ht="12.75" customHeight="1">
      <c r="A8" s="785">
        <v>42916</v>
      </c>
      <c r="B8" s="786">
        <v>18911.764140951622</v>
      </c>
    </row>
    <row r="9" spans="1:2" ht="12.75" customHeight="1">
      <c r="A9" s="785">
        <v>43008</v>
      </c>
      <c r="B9" s="786">
        <v>18246.356153693006</v>
      </c>
    </row>
    <row r="10" spans="1:2" ht="12.75" customHeight="1">
      <c r="A10" s="785">
        <v>43100</v>
      </c>
      <c r="B10" s="786">
        <v>17633.888775632091</v>
      </c>
    </row>
    <row r="11" spans="1:2" ht="12.75" customHeight="1">
      <c r="A11" s="785">
        <v>43190</v>
      </c>
      <c r="B11" s="786">
        <v>17240.995731634481</v>
      </c>
    </row>
    <row r="12" spans="1:2" ht="12.75" customHeight="1">
      <c r="A12" s="785">
        <v>43281</v>
      </c>
      <c r="B12" s="786">
        <v>16698.389825469505</v>
      </c>
    </row>
    <row r="13" spans="1:2" ht="12.75" customHeight="1">
      <c r="A13" s="785">
        <v>43373</v>
      </c>
      <c r="B13" s="786">
        <v>16133.227658106043</v>
      </c>
    </row>
    <row r="14" spans="1:2" ht="12.75" customHeight="1">
      <c r="A14" s="785">
        <v>43465</v>
      </c>
      <c r="B14" s="786">
        <v>15499.972177317672</v>
      </c>
    </row>
    <row r="15" spans="1:2" ht="12.75" customHeight="1">
      <c r="A15" s="785">
        <v>43555</v>
      </c>
      <c r="B15" s="786">
        <v>14762.952525051431</v>
      </c>
    </row>
    <row r="16" spans="1:2">
      <c r="A16" s="785">
        <v>43646</v>
      </c>
      <c r="B16" s="786">
        <v>14112.580264118389</v>
      </c>
    </row>
    <row r="17" spans="1:2">
      <c r="A17" s="785">
        <v>43738</v>
      </c>
      <c r="B17" s="786">
        <v>13377.254628707944</v>
      </c>
    </row>
    <row r="18" spans="1:2">
      <c r="A18" s="785">
        <v>43830</v>
      </c>
      <c r="B18" s="786">
        <v>12863.446034906099</v>
      </c>
    </row>
    <row r="19" spans="1:2">
      <c r="A19" s="785">
        <v>43921</v>
      </c>
      <c r="B19" s="786">
        <v>12442.159421328552</v>
      </c>
    </row>
    <row r="20" spans="1:2">
      <c r="A20" s="785">
        <v>44012</v>
      </c>
      <c r="B20" s="786">
        <v>12846.786085340766</v>
      </c>
    </row>
    <row r="21" spans="1:2">
      <c r="A21" s="785">
        <v>44104</v>
      </c>
      <c r="B21" s="786">
        <v>13140.129540115468</v>
      </c>
    </row>
    <row r="22" spans="1:2">
      <c r="A22" s="785">
        <v>44196</v>
      </c>
      <c r="B22" s="786">
        <v>12563.543457429161</v>
      </c>
    </row>
    <row r="23" spans="1:2">
      <c r="A23" s="785">
        <v>44286</v>
      </c>
      <c r="B23" s="786">
        <v>11828.083975048112</v>
      </c>
    </row>
    <row r="24" spans="1:2">
      <c r="A24" s="785">
        <v>44377</v>
      </c>
      <c r="B24" s="786">
        <v>11165.416486827258</v>
      </c>
    </row>
    <row r="25" spans="1:2">
      <c r="A25" s="785">
        <v>44469</v>
      </c>
      <c r="B25" s="786">
        <v>10458.457596389937</v>
      </c>
    </row>
    <row r="26" spans="1:2">
      <c r="A26" s="785">
        <v>44561</v>
      </c>
      <c r="B26" s="786">
        <v>9608.6311354436275</v>
      </c>
    </row>
    <row r="27" spans="1:2">
      <c r="A27" s="785">
        <v>44651</v>
      </c>
      <c r="B27" s="786">
        <v>8443.7301586037538</v>
      </c>
    </row>
    <row r="28" spans="1:2">
      <c r="A28" s="785">
        <v>44742</v>
      </c>
      <c r="B28" s="786">
        <v>8060.9663892759972</v>
      </c>
    </row>
    <row r="29" spans="1:2">
      <c r="A29" s="785">
        <v>44834</v>
      </c>
      <c r="B29" s="786">
        <v>7013.6522503152155</v>
      </c>
    </row>
    <row r="30" spans="1:2">
      <c r="A30" s="785">
        <v>44926</v>
      </c>
      <c r="B30" s="786">
        <v>5800.6025363328672</v>
      </c>
    </row>
    <row r="31" spans="1:2">
      <c r="A31" s="785">
        <v>45016</v>
      </c>
      <c r="B31" s="786">
        <v>4830.21774</v>
      </c>
    </row>
    <row r="32" spans="1:2">
      <c r="A32" s="785">
        <v>45107</v>
      </c>
      <c r="B32" s="786">
        <v>4182.1671299999998</v>
      </c>
    </row>
    <row r="33" spans="1:1">
      <c r="A33" s="21" t="s">
        <v>830</v>
      </c>
    </row>
    <row r="55" spans="8:8">
      <c r="H55" s="34" t="s">
        <v>990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696</v>
      </c>
      <c r="B1" s="512"/>
      <c r="C1" s="512"/>
      <c r="D1" s="513" t="s">
        <v>1576</v>
      </c>
      <c r="G1" s="985"/>
    </row>
    <row r="2" spans="1:7" ht="15" customHeight="1">
      <c r="A2" s="526" t="s">
        <v>697</v>
      </c>
      <c r="B2" s="512"/>
      <c r="C2" s="519"/>
      <c r="D2" s="520" t="s">
        <v>1577</v>
      </c>
    </row>
    <row r="3" spans="1:7" ht="15" customHeight="1">
      <c r="A3" s="959"/>
      <c r="B3" s="512"/>
      <c r="C3" s="519"/>
      <c r="D3" s="520"/>
    </row>
    <row r="4" spans="1:7" ht="15" customHeight="1">
      <c r="A4" s="147" t="s">
        <v>698</v>
      </c>
      <c r="B4" s="512"/>
      <c r="C4" s="519"/>
      <c r="D4" s="520"/>
    </row>
    <row r="5" spans="1:7" ht="15" customHeight="1">
      <c r="A5" s="521" t="s">
        <v>699</v>
      </c>
      <c r="B5" s="512"/>
      <c r="C5" s="519"/>
      <c r="D5" s="520"/>
    </row>
    <row r="6" spans="1:7" ht="15" customHeight="1">
      <c r="A6" s="947" t="s">
        <v>1316</v>
      </c>
      <c r="B6" s="787">
        <v>45107</v>
      </c>
      <c r="C6" s="519"/>
      <c r="D6" s="520"/>
    </row>
    <row r="7" spans="1:7" ht="23.25">
      <c r="A7" s="616" t="s">
        <v>242</v>
      </c>
      <c r="B7" s="511">
        <v>4</v>
      </c>
      <c r="C7" s="617"/>
      <c r="D7" s="618"/>
    </row>
    <row r="8" spans="1:7">
      <c r="B8" s="231"/>
      <c r="C8" s="232"/>
      <c r="D8" s="230"/>
      <c r="E8" s="233"/>
    </row>
    <row r="9" spans="1:7">
      <c r="A9" s="223" t="s">
        <v>700</v>
      </c>
    </row>
    <row r="10" spans="1:7">
      <c r="A10" s="522" t="s">
        <v>701</v>
      </c>
    </row>
    <row r="11" spans="1:7" ht="12.75" customHeight="1">
      <c r="A11"/>
      <c r="B11"/>
      <c r="C11"/>
      <c r="D11" s="13" t="s">
        <v>1486</v>
      </c>
    </row>
    <row r="12" spans="1:7" ht="44.25" customHeight="1">
      <c r="A12" s="938"/>
      <c r="B12" s="938"/>
      <c r="C12" s="1243" t="s">
        <v>345</v>
      </c>
      <c r="D12" s="1243"/>
    </row>
    <row r="13" spans="1:7" ht="22.5" customHeight="1">
      <c r="A13" s="1243" t="s">
        <v>245</v>
      </c>
      <c r="B13" s="509" t="s">
        <v>243</v>
      </c>
      <c r="C13" s="1243" t="s">
        <v>244</v>
      </c>
      <c r="D13" s="1243" t="s">
        <v>1315</v>
      </c>
    </row>
    <row r="14" spans="1:7" ht="22.5" customHeight="1">
      <c r="A14" s="1244"/>
      <c r="B14" s="943">
        <v>45107</v>
      </c>
      <c r="C14" s="1243"/>
      <c r="D14" s="1243"/>
      <c r="E14" s="325"/>
    </row>
    <row r="15" spans="1:7" ht="15">
      <c r="A15" s="459" t="s">
        <v>246</v>
      </c>
      <c r="B15" s="456">
        <v>3660.9535500000002</v>
      </c>
      <c r="C15" s="457">
        <v>1.6579000540770834E-2</v>
      </c>
      <c r="D15" s="456">
        <v>59.70510000000013</v>
      </c>
      <c r="F15" s="52"/>
    </row>
    <row r="16" spans="1:7">
      <c r="A16" s="459" t="s">
        <v>247</v>
      </c>
      <c r="B16" s="456">
        <v>12917.32164</v>
      </c>
      <c r="C16" s="457">
        <v>-7.0199941566793045E-2</v>
      </c>
      <c r="D16" s="456">
        <v>-975.25830000000133</v>
      </c>
    </row>
    <row r="17" spans="1:6" ht="22.5">
      <c r="A17" s="462" t="s">
        <v>248</v>
      </c>
      <c r="B17" s="456">
        <v>23.196849999999998</v>
      </c>
      <c r="C17" s="457">
        <v>-0.48288391998682073</v>
      </c>
      <c r="D17" s="456">
        <v>-21.661260000000006</v>
      </c>
      <c r="F17" s="52"/>
    </row>
    <row r="18" spans="1:6">
      <c r="A18" s="619" t="s">
        <v>250</v>
      </c>
      <c r="B18" s="620">
        <v>16601.472040000001</v>
      </c>
      <c r="C18" s="621">
        <v>-5.3436981155914914E-2</v>
      </c>
      <c r="D18" s="620">
        <v>-937.21445999999924</v>
      </c>
    </row>
    <row r="19" spans="1:6">
      <c r="A19" s="459" t="s">
        <v>249</v>
      </c>
      <c r="B19" s="460">
        <v>8826.9331999999995</v>
      </c>
      <c r="C19" s="461">
        <v>5.2818520574540451E-2</v>
      </c>
      <c r="D19" s="460">
        <v>442.83562999999958</v>
      </c>
    </row>
    <row r="20" spans="1:6">
      <c r="A20" s="459" t="s">
        <v>255</v>
      </c>
      <c r="B20" s="456">
        <v>0</v>
      </c>
      <c r="C20" s="937">
        <v>0</v>
      </c>
      <c r="D20" s="510">
        <v>0</v>
      </c>
    </row>
    <row r="21" spans="1:6">
      <c r="A21" s="459" t="s">
        <v>251</v>
      </c>
      <c r="B21" s="456">
        <v>1176.4990400000002</v>
      </c>
      <c r="C21" s="457">
        <v>-1.5009674094774949E-2</v>
      </c>
      <c r="D21" s="456">
        <v>-17.927959999999757</v>
      </c>
    </row>
    <row r="22" spans="1:6">
      <c r="A22" s="459" t="s">
        <v>252</v>
      </c>
      <c r="B22" s="456">
        <v>6517.1613399999997</v>
      </c>
      <c r="C22" s="457">
        <v>-0.16948131469634714</v>
      </c>
      <c r="D22" s="456">
        <v>-1329.9364500000001</v>
      </c>
    </row>
    <row r="23" spans="1:6" ht="22.5">
      <c r="A23" s="462" t="s">
        <v>253</v>
      </c>
      <c r="B23" s="456">
        <v>80.87848000000001</v>
      </c>
      <c r="C23" s="457">
        <v>-0.28466733266026412</v>
      </c>
      <c r="D23" s="456">
        <v>-32.185670000000002</v>
      </c>
    </row>
    <row r="24" spans="1:6">
      <c r="A24" s="619" t="s">
        <v>254</v>
      </c>
      <c r="B24" s="622">
        <v>16601.47206</v>
      </c>
      <c r="C24" s="623">
        <v>-5.3436980555278936E-2</v>
      </c>
      <c r="D24" s="622">
        <v>-937.21445000000313</v>
      </c>
    </row>
    <row r="25" spans="1:6">
      <c r="A25" s="21" t="s">
        <v>271</v>
      </c>
    </row>
    <row r="26" spans="1:6">
      <c r="A26" s="21"/>
    </row>
    <row r="27" spans="1:6">
      <c r="A27" s="224" t="s">
        <v>702</v>
      </c>
    </row>
    <row r="28" spans="1:6">
      <c r="A28" s="523" t="s">
        <v>703</v>
      </c>
    </row>
    <row r="29" spans="1:6">
      <c r="D29" s="13" t="s">
        <v>1486</v>
      </c>
    </row>
    <row r="30" spans="1:6" ht="47.25" customHeight="1">
      <c r="A30" s="939"/>
      <c r="B30" s="939"/>
      <c r="C30" s="1245" t="s">
        <v>365</v>
      </c>
      <c r="D30" s="1245"/>
    </row>
    <row r="31" spans="1:6" ht="24" customHeight="1">
      <c r="A31" s="1243" t="s">
        <v>245</v>
      </c>
      <c r="B31" s="509" t="s">
        <v>257</v>
      </c>
      <c r="C31" s="1243" t="s">
        <v>244</v>
      </c>
      <c r="D31" s="1243" t="s">
        <v>1315</v>
      </c>
    </row>
    <row r="32" spans="1:6" ht="24">
      <c r="A32" s="1244"/>
      <c r="B32" s="943" t="s">
        <v>1578</v>
      </c>
      <c r="C32" s="1243"/>
      <c r="D32" s="1243"/>
    </row>
    <row r="33" spans="1:4">
      <c r="A33" s="462" t="s">
        <v>258</v>
      </c>
      <c r="B33" s="514">
        <v>425.77859000000001</v>
      </c>
      <c r="C33" s="457">
        <v>-0.32475148915404844</v>
      </c>
      <c r="D33" s="456">
        <v>-204.77235999999994</v>
      </c>
    </row>
    <row r="34" spans="1:4">
      <c r="A34" s="462" t="s">
        <v>259</v>
      </c>
      <c r="B34" s="514">
        <v>138.09746999999999</v>
      </c>
      <c r="C34" s="457">
        <v>0.13896182675998994</v>
      </c>
      <c r="D34" s="456">
        <v>16.848919999999978</v>
      </c>
    </row>
    <row r="35" spans="1:4">
      <c r="A35" s="462" t="s">
        <v>260</v>
      </c>
      <c r="B35" s="514">
        <v>287.68112000000002</v>
      </c>
      <c r="C35" s="457">
        <v>-0.43514675298709066</v>
      </c>
      <c r="D35" s="456">
        <v>-221.62128999999999</v>
      </c>
    </row>
    <row r="36" spans="1:4">
      <c r="A36" s="462" t="s">
        <v>261</v>
      </c>
      <c r="B36" s="514">
        <v>418.98382999999995</v>
      </c>
      <c r="C36" s="457">
        <v>5.3944813621658039E-2</v>
      </c>
      <c r="D36" s="456">
        <v>21.445149999999956</v>
      </c>
    </row>
    <row r="37" spans="1:4">
      <c r="A37" s="462" t="s">
        <v>262</v>
      </c>
      <c r="B37" s="514">
        <v>110.38694</v>
      </c>
      <c r="C37" s="457">
        <v>1.446920372578836</v>
      </c>
      <c r="D37" s="456">
        <v>65.274339999999995</v>
      </c>
    </row>
    <row r="38" spans="1:4" ht="22.5">
      <c r="A38" s="462" t="s">
        <v>263</v>
      </c>
      <c r="B38" s="514">
        <v>308.59689000000003</v>
      </c>
      <c r="C38" s="515">
        <v>-0.12436420709840751</v>
      </c>
      <c r="D38" s="456">
        <v>-43.829189999999926</v>
      </c>
    </row>
    <row r="39" spans="1:4">
      <c r="A39" s="462" t="s">
        <v>265</v>
      </c>
      <c r="B39" s="514">
        <v>373.65025000000003</v>
      </c>
      <c r="C39" s="457">
        <v>0.12898887986732424</v>
      </c>
      <c r="D39" s="456">
        <v>42.690170000000023</v>
      </c>
    </row>
    <row r="40" spans="1:4">
      <c r="A40" s="462" t="s">
        <v>264</v>
      </c>
      <c r="B40" s="514">
        <v>536.19611999999995</v>
      </c>
      <c r="C40" s="457">
        <v>-0.22403237461082132</v>
      </c>
      <c r="D40" s="456">
        <v>-154.80709000000002</v>
      </c>
    </row>
    <row r="41" spans="1:4" ht="22.5">
      <c r="A41" s="462" t="s">
        <v>266</v>
      </c>
      <c r="B41" s="514">
        <v>-162.54587000000001</v>
      </c>
      <c r="C41" s="515">
        <v>-0.54853778212626914</v>
      </c>
      <c r="D41" s="456">
        <v>197.49726000000001</v>
      </c>
    </row>
    <row r="42" spans="1:4">
      <c r="A42" s="462" t="s">
        <v>268</v>
      </c>
      <c r="B42" s="514">
        <v>1218.4126699999999</v>
      </c>
      <c r="C42" s="457">
        <v>-0.10348189544884276</v>
      </c>
      <c r="D42" s="456">
        <v>-140.63704000000007</v>
      </c>
    </row>
    <row r="43" spans="1:4">
      <c r="A43" s="462" t="s">
        <v>267</v>
      </c>
      <c r="B43" s="514">
        <v>784.68052999999998</v>
      </c>
      <c r="C43" s="457">
        <v>-8.4775883205314137E-2</v>
      </c>
      <c r="D43" s="456">
        <v>-72.683820000000082</v>
      </c>
    </row>
    <row r="44" spans="1:4" ht="22.5">
      <c r="A44" s="462" t="s">
        <v>269</v>
      </c>
      <c r="B44" s="514">
        <v>433.73214000000002</v>
      </c>
      <c r="C44" s="515">
        <v>-0.13544987639264575</v>
      </c>
      <c r="D44" s="456">
        <v>-67.953219999999988</v>
      </c>
    </row>
    <row r="45" spans="1:4">
      <c r="A45" s="462" t="s">
        <v>272</v>
      </c>
      <c r="B45" s="514">
        <v>0.15247999999999998</v>
      </c>
      <c r="C45" s="515">
        <v>-0.99422234280058741</v>
      </c>
      <c r="D45" s="456">
        <v>-26.23884</v>
      </c>
    </row>
    <row r="46" spans="1:4" ht="21.75">
      <c r="A46" s="624" t="s">
        <v>270</v>
      </c>
      <c r="B46" s="625">
        <v>433.57966000000005</v>
      </c>
      <c r="C46" s="626">
        <v>-8.7765417803261331E-2</v>
      </c>
      <c r="D46" s="620">
        <v>-41.714380000000006</v>
      </c>
    </row>
    <row r="47" spans="1:4">
      <c r="A47" s="21" t="s">
        <v>271</v>
      </c>
    </row>
    <row r="49" spans="1:5">
      <c r="A49" s="224" t="s">
        <v>1131</v>
      </c>
    </row>
    <row r="50" spans="1:5">
      <c r="A50" s="523" t="s">
        <v>705</v>
      </c>
    </row>
    <row r="51" spans="1:5">
      <c r="B51" s="64"/>
      <c r="C51" s="13" t="s">
        <v>1486</v>
      </c>
    </row>
    <row r="52" spans="1:5" ht="22.5">
      <c r="A52" s="1243" t="s">
        <v>245</v>
      </c>
      <c r="B52" s="509" t="s">
        <v>257</v>
      </c>
      <c r="C52" s="946" t="s">
        <v>32</v>
      </c>
      <c r="D52" s="1242"/>
      <c r="E52" s="1242"/>
    </row>
    <row r="53" spans="1:5" ht="24">
      <c r="A53" s="1244"/>
      <c r="B53" s="943" t="s">
        <v>1578</v>
      </c>
      <c r="C53" s="950" t="s">
        <v>30</v>
      </c>
      <c r="D53" s="1242"/>
      <c r="E53" s="1242"/>
    </row>
    <row r="54" spans="1:5">
      <c r="A54" s="516" t="s">
        <v>273</v>
      </c>
      <c r="B54" s="517">
        <v>42585.712260000008</v>
      </c>
      <c r="C54" s="457">
        <f>B54/B$57</f>
        <v>0.8725381376071395</v>
      </c>
      <c r="D54" s="226"/>
      <c r="E54" s="227"/>
    </row>
    <row r="55" spans="1:5" ht="22.5">
      <c r="A55" s="462" t="s">
        <v>274</v>
      </c>
      <c r="B55" s="517">
        <v>2499.5562999999997</v>
      </c>
      <c r="C55" s="457">
        <f t="shared" ref="C55:C56" si="0">B55/B$57</f>
        <v>5.1213378457326562E-2</v>
      </c>
      <c r="D55" s="226"/>
      <c r="E55" s="227"/>
    </row>
    <row r="56" spans="1:5" ht="22.5">
      <c r="A56" s="462" t="s">
        <v>275</v>
      </c>
      <c r="B56" s="517">
        <v>3721.4373300000002</v>
      </c>
      <c r="C56" s="457">
        <f t="shared" si="0"/>
        <v>7.6248483935534045E-2</v>
      </c>
      <c r="D56" s="226"/>
      <c r="E56" s="227"/>
    </row>
    <row r="57" spans="1:5">
      <c r="A57" s="627" t="s">
        <v>276</v>
      </c>
      <c r="B57" s="628">
        <v>48806.705890000005</v>
      </c>
      <c r="C57" s="626">
        <f>SUM(C54:C56)</f>
        <v>1</v>
      </c>
      <c r="D57" s="228"/>
      <c r="E57" s="229"/>
    </row>
    <row r="58" spans="1:5">
      <c r="A58" s="21" t="s">
        <v>256</v>
      </c>
      <c r="C58" s="948"/>
    </row>
    <row r="59" spans="1:5">
      <c r="A59" s="21"/>
    </row>
    <row r="60" spans="1:5">
      <c r="A60" s="224" t="s">
        <v>706</v>
      </c>
    </row>
    <row r="61" spans="1:5">
      <c r="A61" s="523" t="s">
        <v>707</v>
      </c>
    </row>
    <row r="62" spans="1:5">
      <c r="A62" s="21"/>
      <c r="B62" s="64"/>
      <c r="C62" s="13" t="s">
        <v>1486</v>
      </c>
    </row>
    <row r="63" spans="1:5" ht="22.5">
      <c r="A63" s="1243" t="s">
        <v>245</v>
      </c>
      <c r="B63" s="509" t="s">
        <v>243</v>
      </c>
      <c r="C63" s="946" t="s">
        <v>32</v>
      </c>
    </row>
    <row r="64" spans="1:5">
      <c r="A64" s="1244"/>
      <c r="B64" s="943">
        <v>45107</v>
      </c>
      <c r="C64" s="950" t="s">
        <v>30</v>
      </c>
    </row>
    <row r="65" spans="1:5">
      <c r="A65" s="516" t="s">
        <v>277</v>
      </c>
      <c r="B65" s="517">
        <v>6489.1534700000011</v>
      </c>
      <c r="C65" s="457">
        <f>B65/B$68</f>
        <v>0.66404392030997894</v>
      </c>
    </row>
    <row r="66" spans="1:5" ht="22.5">
      <c r="A66" s="462" t="s">
        <v>274</v>
      </c>
      <c r="B66" s="517">
        <v>1598.04312</v>
      </c>
      <c r="C66" s="457">
        <f t="shared" ref="C66:C67" si="1">B66/B$68</f>
        <v>0.1635299308507786</v>
      </c>
    </row>
    <row r="67" spans="1:5" ht="22.5">
      <c r="A67" s="462" t="s">
        <v>275</v>
      </c>
      <c r="B67" s="517">
        <v>1684.9785200000001</v>
      </c>
      <c r="C67" s="457">
        <f t="shared" si="1"/>
        <v>0.17242614883924237</v>
      </c>
    </row>
    <row r="68" spans="1:5">
      <c r="A68" s="627" t="s">
        <v>278</v>
      </c>
      <c r="B68" s="628">
        <v>9772.175110000002</v>
      </c>
      <c r="C68" s="626">
        <f>SUM(C65:C67)</f>
        <v>0.99999999999999989</v>
      </c>
    </row>
    <row r="69" spans="1:5">
      <c r="A69" s="21" t="s">
        <v>271</v>
      </c>
      <c r="C69" s="949"/>
    </row>
    <row r="70" spans="1:5">
      <c r="A70" s="960" t="s">
        <v>1554</v>
      </c>
      <c r="C70" s="949"/>
    </row>
    <row r="71" spans="1:5">
      <c r="A71" s="960" t="s">
        <v>1555</v>
      </c>
    </row>
    <row r="72" spans="1:5">
      <c r="A72" s="613" t="s">
        <v>81</v>
      </c>
      <c r="E72" s="34" t="s">
        <v>1058</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6" customWidth="1"/>
    <col min="2" max="2" width="19.42578125" style="766" customWidth="1"/>
    <col min="3" max="16384" width="9.140625" style="766"/>
  </cols>
  <sheetData>
    <row r="1" spans="1:7" ht="12.75">
      <c r="A1" s="147" t="s">
        <v>831</v>
      </c>
      <c r="G1" s="55"/>
    </row>
    <row r="2" spans="1:7">
      <c r="A2" s="524" t="s">
        <v>832</v>
      </c>
    </row>
    <row r="4" spans="1:7">
      <c r="B4" s="13" t="s">
        <v>1486</v>
      </c>
    </row>
    <row r="5" spans="1:7" ht="48">
      <c r="A5" s="770" t="s">
        <v>829</v>
      </c>
      <c r="B5" s="770" t="s">
        <v>833</v>
      </c>
    </row>
    <row r="6" spans="1:7">
      <c r="A6" s="769">
        <v>42735</v>
      </c>
      <c r="B6" s="768">
        <v>159731.2424712987</v>
      </c>
    </row>
    <row r="7" spans="1:7">
      <c r="A7" s="769">
        <v>42825</v>
      </c>
      <c r="B7" s="768">
        <v>152142.7703311434</v>
      </c>
    </row>
    <row r="8" spans="1:7">
      <c r="A8" s="769">
        <v>42916</v>
      </c>
      <c r="B8" s="768">
        <v>116428.2208043002</v>
      </c>
    </row>
    <row r="9" spans="1:7">
      <c r="A9" s="769">
        <v>43008</v>
      </c>
      <c r="B9" s="768">
        <v>118674.3446187537</v>
      </c>
    </row>
    <row r="10" spans="1:7">
      <c r="A10" s="769">
        <v>43100</v>
      </c>
      <c r="B10" s="768">
        <v>146958.99762028002</v>
      </c>
    </row>
    <row r="11" spans="1:7">
      <c r="A11" s="769">
        <v>43190</v>
      </c>
      <c r="B11" s="768">
        <v>119567.87473754065</v>
      </c>
    </row>
    <row r="12" spans="1:7">
      <c r="A12" s="769">
        <v>43281</v>
      </c>
      <c r="B12" s="768">
        <v>112576.96625788041</v>
      </c>
    </row>
    <row r="13" spans="1:7">
      <c r="A13" s="769">
        <v>43373</v>
      </c>
      <c r="B13" s="768">
        <v>107630.01178445814</v>
      </c>
    </row>
    <row r="14" spans="1:7">
      <c r="A14" s="769">
        <v>43465</v>
      </c>
      <c r="B14" s="768">
        <v>150092.2386395912</v>
      </c>
    </row>
    <row r="15" spans="1:7">
      <c r="A15" s="769">
        <v>43555</v>
      </c>
      <c r="B15" s="768">
        <v>148003.31107704557</v>
      </c>
    </row>
    <row r="16" spans="1:7">
      <c r="A16" s="769" t="s">
        <v>839</v>
      </c>
      <c r="B16" s="768">
        <v>127856.52876766871</v>
      </c>
    </row>
    <row r="17" spans="1:2">
      <c r="A17" s="769">
        <v>43738</v>
      </c>
      <c r="B17" s="768">
        <v>157048.07618289202</v>
      </c>
    </row>
    <row r="18" spans="1:2">
      <c r="A18" s="769">
        <v>43830</v>
      </c>
      <c r="B18" s="768">
        <v>168550.04707545295</v>
      </c>
    </row>
    <row r="19" spans="1:2">
      <c r="A19" s="769">
        <v>43921</v>
      </c>
      <c r="B19" s="768">
        <v>167446.26327029002</v>
      </c>
    </row>
    <row r="20" spans="1:2">
      <c r="A20" s="769">
        <v>44012</v>
      </c>
      <c r="B20" s="768">
        <v>203899.62697723808</v>
      </c>
    </row>
    <row r="21" spans="1:2">
      <c r="A21" s="769">
        <v>44104</v>
      </c>
      <c r="B21" s="768">
        <v>177869.08103258343</v>
      </c>
    </row>
    <row r="22" spans="1:2">
      <c r="A22" s="769">
        <v>44196</v>
      </c>
      <c r="B22" s="768">
        <v>241493.62867476273</v>
      </c>
    </row>
    <row r="23" spans="1:2">
      <c r="A23" s="769">
        <v>44286</v>
      </c>
      <c r="B23" s="768">
        <v>237645.01494060655</v>
      </c>
    </row>
    <row r="24" spans="1:2">
      <c r="A24" s="769">
        <v>44377</v>
      </c>
      <c r="B24" s="768">
        <v>240655.43032848896</v>
      </c>
    </row>
    <row r="25" spans="1:2">
      <c r="A25" s="769">
        <v>44469</v>
      </c>
      <c r="B25" s="768">
        <v>229136.77986196824</v>
      </c>
    </row>
    <row r="26" spans="1:2">
      <c r="A26" s="769">
        <v>44561</v>
      </c>
      <c r="B26" s="768">
        <v>273254.65849625051</v>
      </c>
    </row>
    <row r="27" spans="1:2">
      <c r="A27" s="769">
        <v>44651</v>
      </c>
      <c r="B27" s="768">
        <v>278508.74748423917</v>
      </c>
    </row>
    <row r="28" spans="1:2">
      <c r="A28" s="769">
        <v>44742</v>
      </c>
      <c r="B28" s="768">
        <v>266351.77529232198</v>
      </c>
    </row>
    <row r="29" spans="1:2">
      <c r="A29" s="769">
        <v>44834</v>
      </c>
      <c r="B29" s="768">
        <v>265029.92544163507</v>
      </c>
    </row>
    <row r="30" spans="1:2">
      <c r="A30" s="769">
        <v>44926</v>
      </c>
      <c r="B30" s="768">
        <v>263543.03537062841</v>
      </c>
    </row>
    <row r="31" spans="1:2">
      <c r="A31" s="769">
        <v>45016</v>
      </c>
      <c r="B31" s="768">
        <v>244156.93771999999</v>
      </c>
    </row>
    <row r="32" spans="1:2">
      <c r="A32" s="769">
        <v>45107</v>
      </c>
      <c r="B32" s="768">
        <v>234053.524</v>
      </c>
    </row>
    <row r="33" spans="1:1">
      <c r="A33" s="21" t="s">
        <v>830</v>
      </c>
    </row>
    <row r="60" spans="8:8">
      <c r="H60" s="34" t="s">
        <v>1059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725</v>
      </c>
      <c r="D1" s="137" t="str">
        <f>Naslovnica!A20</f>
        <v>Rujan 2023.</v>
      </c>
    </row>
    <row r="2" spans="1:13" ht="12.75" customHeight="1">
      <c r="A2" s="551" t="s">
        <v>726</v>
      </c>
      <c r="D2" s="529" t="str">
        <f>Naslovnica!A24</f>
        <v>September 2023</v>
      </c>
    </row>
    <row r="3" spans="1:13" ht="12.75" customHeight="1"/>
    <row r="4" spans="1:13" ht="12.75" customHeight="1">
      <c r="D4" s="13" t="s">
        <v>1486</v>
      </c>
      <c r="E4" s="298"/>
      <c r="F4" s="298"/>
      <c r="G4" s="298"/>
      <c r="J4" s="298"/>
      <c r="K4" s="298"/>
      <c r="L4" s="298"/>
      <c r="M4" s="298"/>
    </row>
    <row r="5" spans="1:13" ht="31.5" customHeight="1">
      <c r="A5" s="741"/>
      <c r="B5" s="742" t="str">
        <f>D1</f>
        <v>Rujan 2023.</v>
      </c>
      <c r="C5" s="743" t="s">
        <v>626</v>
      </c>
      <c r="D5" s="743" t="s">
        <v>18</v>
      </c>
      <c r="E5" s="296"/>
      <c r="F5" s="297"/>
      <c r="G5" s="297"/>
      <c r="H5" s="296"/>
      <c r="I5" s="296"/>
      <c r="J5" s="296"/>
      <c r="K5" s="1127"/>
      <c r="L5" s="1127"/>
      <c r="M5" s="1127"/>
    </row>
    <row r="6" spans="1:13" s="261" customFormat="1" ht="24">
      <c r="A6" s="741"/>
      <c r="B6" s="744" t="str">
        <f>D2</f>
        <v>September 2023</v>
      </c>
      <c r="C6" s="744" t="s">
        <v>45</v>
      </c>
      <c r="D6" s="759" t="s">
        <v>237</v>
      </c>
      <c r="E6" s="296"/>
      <c r="F6" s="297"/>
      <c r="G6" s="297"/>
      <c r="H6" s="296"/>
      <c r="I6" s="296"/>
      <c r="J6" s="296"/>
      <c r="K6" s="1127"/>
      <c r="L6" s="1127"/>
      <c r="M6" s="1127"/>
    </row>
    <row r="7" spans="1:13" ht="24">
      <c r="A7" s="745" t="s">
        <v>776</v>
      </c>
      <c r="B7" s="746">
        <v>2733.0243586727379</v>
      </c>
      <c r="C7" s="746">
        <v>-5972.2174199999572</v>
      </c>
      <c r="D7" s="746"/>
      <c r="E7" s="290"/>
      <c r="F7" s="297"/>
      <c r="G7" s="732"/>
      <c r="H7" s="290"/>
      <c r="I7" s="290"/>
      <c r="J7" s="290"/>
      <c r="K7" s="1127"/>
      <c r="L7" s="1127"/>
      <c r="M7" s="1127"/>
    </row>
    <row r="8" spans="1:13" s="261" customFormat="1">
      <c r="A8" s="747" t="s">
        <v>911</v>
      </c>
      <c r="B8" s="748"/>
      <c r="C8" s="748"/>
      <c r="D8" s="748"/>
      <c r="E8" s="290"/>
      <c r="F8" s="290"/>
      <c r="G8" s="290"/>
      <c r="H8" s="290"/>
      <c r="I8" s="290"/>
      <c r="J8" s="290"/>
      <c r="K8" s="290"/>
      <c r="L8" s="290"/>
      <c r="M8" s="290"/>
    </row>
    <row r="9" spans="1:13" s="261" customFormat="1">
      <c r="A9" s="749" t="s">
        <v>777</v>
      </c>
      <c r="B9" s="746">
        <v>110557.33216000001</v>
      </c>
      <c r="C9" s="746">
        <v>2039.2252599999774</v>
      </c>
      <c r="D9" s="746">
        <v>923777.93054999993</v>
      </c>
      <c r="E9" s="290"/>
      <c r="F9" s="290"/>
      <c r="G9" s="290"/>
      <c r="H9" s="290"/>
      <c r="I9" s="290"/>
      <c r="J9" s="290"/>
      <c r="K9" s="290"/>
      <c r="L9" s="290"/>
      <c r="M9" s="290"/>
    </row>
    <row r="10" spans="1:13" s="261" customFormat="1">
      <c r="A10" s="749" t="s">
        <v>778</v>
      </c>
      <c r="B10" s="746">
        <v>75277.243000000002</v>
      </c>
      <c r="C10" s="746">
        <v>1011.2259599999961</v>
      </c>
      <c r="D10" s="746">
        <v>658638.10163000005</v>
      </c>
      <c r="E10" s="290"/>
      <c r="F10" s="290"/>
      <c r="G10" s="290"/>
      <c r="H10" s="290"/>
      <c r="I10" s="290"/>
      <c r="J10" s="290"/>
      <c r="K10" s="290"/>
      <c r="L10" s="290"/>
      <c r="M10" s="290"/>
    </row>
    <row r="11" spans="1:13" s="261" customFormat="1" ht="24">
      <c r="A11" s="750" t="s">
        <v>779</v>
      </c>
      <c r="B11" s="746">
        <v>3330.2247400000001</v>
      </c>
      <c r="C11" s="746">
        <v>404.16896000000042</v>
      </c>
      <c r="D11" s="746">
        <v>36554.534680000004</v>
      </c>
      <c r="E11" s="290"/>
      <c r="F11" s="290"/>
      <c r="G11" s="290"/>
      <c r="H11" s="290"/>
      <c r="I11" s="290"/>
      <c r="J11" s="290"/>
      <c r="K11" s="290"/>
      <c r="L11" s="290"/>
      <c r="M11" s="290"/>
    </row>
    <row r="12" spans="1:13" s="261" customFormat="1">
      <c r="A12" s="749" t="s">
        <v>780</v>
      </c>
      <c r="B12" s="746">
        <v>278.41660999999999</v>
      </c>
      <c r="C12" s="746">
        <v>-0.94592999999997573</v>
      </c>
      <c r="D12" s="746">
        <v>9211.5329300000012</v>
      </c>
      <c r="E12" s="290"/>
      <c r="F12" s="290"/>
      <c r="G12" s="290"/>
      <c r="H12" s="290"/>
      <c r="I12" s="290"/>
      <c r="J12" s="290"/>
      <c r="K12" s="290"/>
      <c r="L12" s="290"/>
      <c r="M12" s="290"/>
    </row>
    <row r="13" spans="1:13" s="261" customFormat="1">
      <c r="A13" s="750" t="s">
        <v>781</v>
      </c>
      <c r="B13" s="746">
        <v>103.49404</v>
      </c>
      <c r="C13" s="746">
        <v>9.743140000000011</v>
      </c>
      <c r="D13" s="746">
        <v>1113.0806400000001</v>
      </c>
      <c r="E13" s="290"/>
      <c r="F13" s="290"/>
      <c r="G13" s="290"/>
      <c r="H13" s="290"/>
      <c r="I13" s="290"/>
      <c r="J13" s="290"/>
      <c r="K13" s="290"/>
      <c r="L13" s="290"/>
      <c r="M13" s="290"/>
    </row>
    <row r="14" spans="1:13" s="1077" customFormat="1" ht="24">
      <c r="A14" s="750" t="s">
        <v>1524</v>
      </c>
      <c r="B14" s="746">
        <v>0</v>
      </c>
      <c r="C14" s="746">
        <v>0</v>
      </c>
      <c r="D14" s="746">
        <v>7255.9644000000008</v>
      </c>
      <c r="E14" s="1092"/>
      <c r="F14" s="1092"/>
      <c r="G14" s="1092"/>
      <c r="H14" s="1092"/>
      <c r="I14" s="1092"/>
      <c r="J14" s="1092"/>
      <c r="K14" s="1092"/>
      <c r="L14" s="1092"/>
      <c r="M14" s="1092"/>
    </row>
    <row r="15" spans="1:13" s="1077" customFormat="1" ht="24">
      <c r="A15" s="750" t="s">
        <v>1525</v>
      </c>
      <c r="B15" s="1093">
        <v>1.2999999999999999E-3</v>
      </c>
      <c r="C15" s="1093">
        <v>-9.2000000000000024E-4</v>
      </c>
      <c r="D15" s="1093">
        <v>8.3960000000000007E-2</v>
      </c>
      <c r="E15" s="1092"/>
      <c r="F15" s="1092"/>
      <c r="G15" s="1092"/>
      <c r="H15" s="1092"/>
      <c r="I15" s="1092"/>
      <c r="J15" s="1092"/>
      <c r="K15" s="1092"/>
      <c r="L15" s="1092"/>
      <c r="M15" s="1092"/>
    </row>
    <row r="16" spans="1:13" s="261" customFormat="1">
      <c r="A16" s="971" t="s">
        <v>782</v>
      </c>
      <c r="B16" s="972">
        <v>189546.71184999999</v>
      </c>
      <c r="C16" s="972">
        <v>3463.4164699999742</v>
      </c>
      <c r="D16" s="972">
        <v>1636551.2287900001</v>
      </c>
      <c r="E16" s="290"/>
      <c r="F16" s="290"/>
      <c r="G16" s="290"/>
      <c r="H16" s="290"/>
      <c r="I16" s="290"/>
      <c r="J16" s="290"/>
      <c r="K16" s="290"/>
      <c r="L16" s="290"/>
      <c r="M16" s="290"/>
    </row>
    <row r="17" spans="1:14" s="261" customFormat="1">
      <c r="A17" s="747" t="s">
        <v>783</v>
      </c>
      <c r="B17" s="746"/>
      <c r="C17" s="746"/>
      <c r="D17" s="746"/>
      <c r="E17" s="290"/>
      <c r="F17" s="290"/>
      <c r="G17" s="290"/>
      <c r="H17" s="290"/>
      <c r="I17" s="290"/>
      <c r="J17" s="290"/>
      <c r="K17" s="290"/>
      <c r="L17" s="290"/>
      <c r="M17" s="290"/>
    </row>
    <row r="18" spans="1:14" s="261" customFormat="1">
      <c r="A18" s="749" t="s">
        <v>784</v>
      </c>
      <c r="B18" s="746">
        <v>550.78902999999991</v>
      </c>
      <c r="C18" s="746">
        <v>4.8673999999999751</v>
      </c>
      <c r="D18" s="746">
        <v>4644.50983</v>
      </c>
      <c r="E18" s="290"/>
      <c r="F18" s="290"/>
      <c r="G18" s="290"/>
      <c r="H18" s="290"/>
      <c r="I18" s="290"/>
      <c r="J18" s="290"/>
      <c r="K18" s="290"/>
      <c r="L18" s="290"/>
      <c r="M18" s="290"/>
    </row>
    <row r="19" spans="1:14" s="261" customFormat="1">
      <c r="A19" s="751" t="s">
        <v>785</v>
      </c>
      <c r="B19" s="746">
        <v>550.76956999999993</v>
      </c>
      <c r="C19" s="746">
        <v>5.0466099999999869</v>
      </c>
      <c r="D19" s="746">
        <v>4643.7676499999998</v>
      </c>
      <c r="E19" s="290"/>
      <c r="F19" s="290"/>
      <c r="G19" s="290"/>
      <c r="H19" s="290"/>
      <c r="I19" s="290"/>
      <c r="J19" s="290"/>
      <c r="K19" s="290"/>
      <c r="L19" s="290"/>
      <c r="M19" s="290"/>
    </row>
    <row r="20" spans="1:14" s="261" customFormat="1">
      <c r="A20" s="751" t="s">
        <v>786</v>
      </c>
      <c r="B20" s="752">
        <v>1.9460000000000002E-2</v>
      </c>
      <c r="C20" s="752">
        <v>-0.17920999999999998</v>
      </c>
      <c r="D20" s="746">
        <v>0.74217999999999995</v>
      </c>
      <c r="E20" s="290"/>
      <c r="F20" s="290"/>
      <c r="G20" s="290"/>
      <c r="H20" s="290"/>
      <c r="I20" s="290"/>
      <c r="J20" s="290"/>
      <c r="K20" s="290"/>
      <c r="L20" s="290"/>
      <c r="M20" s="290"/>
    </row>
    <row r="21" spans="1:14" s="261" customFormat="1">
      <c r="A21" s="749" t="s">
        <v>787</v>
      </c>
      <c r="B21" s="746">
        <v>161313.01623000001</v>
      </c>
      <c r="C21" s="746">
        <v>-2317.1184799999755</v>
      </c>
      <c r="D21" s="746">
        <v>1406979.3571199998</v>
      </c>
      <c r="E21" s="290"/>
      <c r="F21" s="290"/>
      <c r="G21" s="290"/>
      <c r="H21" s="290"/>
      <c r="I21" s="290"/>
      <c r="J21" s="290"/>
      <c r="K21" s="290"/>
      <c r="L21" s="290"/>
      <c r="M21" s="290"/>
    </row>
    <row r="22" spans="1:14" s="261" customFormat="1">
      <c r="A22" s="751" t="s">
        <v>788</v>
      </c>
      <c r="B22" s="746">
        <v>109576.61138</v>
      </c>
      <c r="C22" s="746">
        <v>1006.6779300000053</v>
      </c>
      <c r="D22" s="746">
        <v>923876.59957999992</v>
      </c>
      <c r="E22" s="290"/>
      <c r="F22" s="290"/>
      <c r="G22" s="290"/>
      <c r="H22" s="290"/>
      <c r="I22" s="290"/>
      <c r="J22" s="290"/>
      <c r="K22" s="290"/>
      <c r="L22" s="290"/>
      <c r="M22" s="290"/>
    </row>
    <row r="23" spans="1:14" s="261" customFormat="1">
      <c r="A23" s="751" t="s">
        <v>789</v>
      </c>
      <c r="B23" s="746">
        <v>51736.404849999999</v>
      </c>
      <c r="C23" s="746">
        <v>-3323.7964099999954</v>
      </c>
      <c r="D23" s="746">
        <v>475846.79314000002</v>
      </c>
      <c r="E23" s="290"/>
      <c r="F23" s="290"/>
      <c r="G23" s="290"/>
      <c r="H23" s="290"/>
      <c r="I23" s="290"/>
      <c r="J23" s="290"/>
      <c r="K23" s="290"/>
      <c r="L23" s="290"/>
      <c r="M23" s="290"/>
    </row>
    <row r="24" spans="1:14" s="1077" customFormat="1" ht="30.75" customHeight="1">
      <c r="A24" s="1094" t="s">
        <v>1526</v>
      </c>
      <c r="B24" s="746">
        <v>0</v>
      </c>
      <c r="C24" s="746">
        <v>0</v>
      </c>
      <c r="D24" s="746">
        <v>7255.9644000000008</v>
      </c>
      <c r="E24" s="1092"/>
      <c r="F24" s="1092"/>
      <c r="G24" s="1092"/>
      <c r="H24" s="1092"/>
      <c r="I24" s="1092"/>
      <c r="J24" s="1092"/>
      <c r="K24" s="1092"/>
      <c r="L24" s="1092"/>
      <c r="M24" s="1092"/>
    </row>
    <row r="25" spans="1:14" s="261" customFormat="1" ht="24">
      <c r="A25" s="750" t="s">
        <v>790</v>
      </c>
      <c r="B25" s="746">
        <v>3611.7820999999999</v>
      </c>
      <c r="C25" s="746">
        <v>-511.96484999999984</v>
      </c>
      <c r="D25" s="746">
        <v>41511.577719999994</v>
      </c>
      <c r="E25" s="290"/>
      <c r="F25" s="290"/>
      <c r="G25" s="290"/>
      <c r="H25" s="290"/>
      <c r="I25" s="290"/>
      <c r="J25" s="290"/>
      <c r="K25" s="290"/>
      <c r="L25" s="290"/>
      <c r="M25" s="290"/>
    </row>
    <row r="26" spans="1:14" s="261" customFormat="1">
      <c r="A26" s="750" t="s">
        <v>791</v>
      </c>
      <c r="B26" s="746">
        <v>23216.512870000002</v>
      </c>
      <c r="C26" s="746">
        <v>-354.24411999999575</v>
      </c>
      <c r="D26" s="746">
        <v>182038.10921</v>
      </c>
      <c r="E26" s="290"/>
      <c r="F26" s="290"/>
      <c r="G26" s="290"/>
      <c r="H26" s="290"/>
      <c r="I26" s="290"/>
      <c r="J26" s="290"/>
      <c r="K26" s="290"/>
      <c r="L26" s="290"/>
      <c r="M26" s="290"/>
    </row>
    <row r="27" spans="1:14" s="261" customFormat="1">
      <c r="A27" s="749" t="s">
        <v>792</v>
      </c>
      <c r="B27" s="746">
        <v>103.49404</v>
      </c>
      <c r="C27" s="746">
        <v>9.743140000000011</v>
      </c>
      <c r="D27" s="746">
        <v>1113.0806400000001</v>
      </c>
      <c r="E27" s="290"/>
      <c r="F27" s="290"/>
      <c r="G27" s="290"/>
      <c r="H27" s="290"/>
      <c r="I27" s="290"/>
      <c r="J27" s="290"/>
      <c r="K27" s="290"/>
      <c r="L27" s="290"/>
      <c r="M27" s="290"/>
    </row>
    <row r="28" spans="1:14" s="261" customFormat="1" ht="30.75" customHeight="1">
      <c r="A28" s="750" t="s">
        <v>793</v>
      </c>
      <c r="B28" s="746">
        <v>138.71792000000002</v>
      </c>
      <c r="C28" s="746">
        <v>47.519060000000025</v>
      </c>
      <c r="D28" s="746">
        <v>1129.81161</v>
      </c>
      <c r="E28" s="290"/>
      <c r="F28" s="290"/>
      <c r="G28" s="290"/>
      <c r="H28" s="290"/>
      <c r="I28" s="290"/>
      <c r="J28" s="290"/>
      <c r="K28" s="290"/>
      <c r="L28" s="290"/>
      <c r="M28" s="290"/>
    </row>
    <row r="29" spans="1:14" s="1077" customFormat="1" ht="24">
      <c r="A29" s="750" t="s">
        <v>1527</v>
      </c>
      <c r="B29" s="1093">
        <v>2.65E-3</v>
      </c>
      <c r="C29" s="1093">
        <v>-1.0999999999999985E-4</v>
      </c>
      <c r="D29" s="1093">
        <v>0.10806</v>
      </c>
      <c r="E29" s="1092"/>
      <c r="F29" s="1092"/>
      <c r="G29" s="1092"/>
      <c r="H29" s="1092"/>
      <c r="I29" s="1092"/>
      <c r="J29" s="1092"/>
      <c r="K29" s="1092"/>
      <c r="L29" s="1092"/>
      <c r="M29" s="1092"/>
    </row>
    <row r="30" spans="1:14">
      <c r="A30" s="971" t="s">
        <v>794</v>
      </c>
      <c r="B30" s="972">
        <v>188934.31484000001</v>
      </c>
      <c r="C30" s="972">
        <v>-3121.1979599999613</v>
      </c>
      <c r="D30" s="972">
        <v>1637416.5541900001</v>
      </c>
      <c r="E30" s="291"/>
      <c r="F30" s="291"/>
      <c r="G30" s="291"/>
      <c r="H30" s="291"/>
      <c r="I30" s="291"/>
      <c r="J30" s="291"/>
      <c r="K30" s="292"/>
      <c r="L30" s="291"/>
      <c r="M30" s="291"/>
      <c r="N30" s="52"/>
    </row>
    <row r="31" spans="1:14">
      <c r="A31" s="358" t="s">
        <v>1509</v>
      </c>
      <c r="B31" s="746">
        <v>3345.4213686727585</v>
      </c>
      <c r="C31" s="746">
        <v>612.3970100000206</v>
      </c>
      <c r="D31" s="746"/>
      <c r="E31" s="291"/>
      <c r="F31" s="291"/>
      <c r="G31" s="291"/>
      <c r="H31" s="291"/>
      <c r="I31" s="291"/>
      <c r="J31" s="291"/>
      <c r="K31" s="292"/>
      <c r="L31" s="291"/>
      <c r="M31" s="291"/>
      <c r="N31" s="52"/>
    </row>
    <row r="32" spans="1:14" ht="12.75" customHeight="1">
      <c r="A32" s="12" t="s">
        <v>584</v>
      </c>
      <c r="B32" s="814"/>
      <c r="C32" s="820"/>
    </row>
    <row r="33" spans="1:14" s="261" customFormat="1" ht="12.75" customHeight="1">
      <c r="A33" s="47"/>
      <c r="B33" s="814"/>
      <c r="C33" s="814"/>
    </row>
    <row r="34" spans="1:14" ht="12.75" customHeight="1">
      <c r="A34" s="819"/>
    </row>
    <row r="35" spans="1:14" ht="12.75" customHeight="1">
      <c r="D35" s="7" t="str">
        <f>Naslovnica!A20</f>
        <v>Rujan 2023.</v>
      </c>
    </row>
    <row r="36" spans="1:14" ht="12.75" customHeight="1">
      <c r="A36" s="338" t="s">
        <v>638</v>
      </c>
      <c r="B36" s="300"/>
      <c r="C36" s="300"/>
      <c r="D36" s="529" t="str">
        <f>Naslovnica!A24</f>
        <v>September 2023</v>
      </c>
      <c r="E36" s="261"/>
      <c r="G36" s="261"/>
      <c r="H36" s="261"/>
      <c r="I36" s="261"/>
    </row>
    <row r="37" spans="1:14" ht="12.75" customHeight="1">
      <c r="A37" s="551" t="s">
        <v>766</v>
      </c>
      <c r="B37" s="300"/>
      <c r="C37" s="300"/>
      <c r="D37" s="13" t="s">
        <v>1486</v>
      </c>
      <c r="E37" s="261"/>
      <c r="F37" s="261"/>
      <c r="G37" s="261"/>
      <c r="H37" s="261"/>
      <c r="I37" s="261"/>
    </row>
    <row r="38" spans="1:14" ht="28.5" customHeight="1">
      <c r="A38" s="677"/>
      <c r="B38" s="742" t="str">
        <f>$D$1</f>
        <v>Rujan 2023.</v>
      </c>
      <c r="C38" s="743" t="str">
        <f>$C$5</f>
        <v>Promjena u odnosu na prethodni mjesec</v>
      </c>
      <c r="D38" s="743" t="s">
        <v>18</v>
      </c>
      <c r="E38" s="261"/>
      <c r="F38" s="261"/>
      <c r="G38" s="261"/>
      <c r="H38" s="261"/>
      <c r="I38" s="261"/>
      <c r="J38" s="298"/>
      <c r="K38" s="298"/>
      <c r="L38" s="298"/>
      <c r="M38" s="298"/>
    </row>
    <row r="39" spans="1:14" s="261" customFormat="1" ht="24">
      <c r="A39" s="677"/>
      <c r="B39" s="744" t="str">
        <f>D2</f>
        <v>September 2023</v>
      </c>
      <c r="C39" s="744" t="s">
        <v>45</v>
      </c>
      <c r="D39" s="759" t="s">
        <v>237</v>
      </c>
      <c r="J39" s="298"/>
      <c r="K39" s="298"/>
      <c r="L39" s="298"/>
      <c r="M39" s="298"/>
    </row>
    <row r="40" spans="1:14" ht="25.5">
      <c r="A40" s="1095" t="s">
        <v>1528</v>
      </c>
      <c r="B40" s="334">
        <v>52344.600720000009</v>
      </c>
      <c r="C40" s="334">
        <v>1200.3739299999943</v>
      </c>
      <c r="D40" s="334"/>
      <c r="E40" s="296"/>
      <c r="F40" s="296"/>
      <c r="G40" s="296"/>
      <c r="H40" s="296"/>
      <c r="I40" s="297"/>
      <c r="J40" s="1127"/>
      <c r="K40" s="1127"/>
      <c r="L40" s="1129"/>
      <c r="M40" s="1127"/>
    </row>
    <row r="41" spans="1:14" ht="14.25" customHeight="1">
      <c r="A41" s="336" t="s">
        <v>758</v>
      </c>
      <c r="B41" s="334"/>
      <c r="C41" s="334"/>
      <c r="D41" s="334"/>
      <c r="E41" s="290"/>
      <c r="F41" s="290"/>
      <c r="G41" s="290"/>
      <c r="H41" s="290"/>
      <c r="I41" s="299"/>
      <c r="J41" s="1128"/>
      <c r="K41" s="1127"/>
      <c r="L41" s="1128"/>
      <c r="M41" s="1128"/>
    </row>
    <row r="42" spans="1:14">
      <c r="A42" s="337" t="s">
        <v>759</v>
      </c>
      <c r="B42" s="334">
        <v>3435.9702200000002</v>
      </c>
      <c r="C42" s="334">
        <v>-378.03242999999975</v>
      </c>
      <c r="D42" s="334">
        <v>39946.933700000001</v>
      </c>
      <c r="E42" s="294"/>
      <c r="F42" s="294"/>
      <c r="G42" s="294"/>
      <c r="H42" s="294"/>
      <c r="I42" s="294"/>
      <c r="J42" s="294"/>
      <c r="K42" s="294"/>
      <c r="L42" s="294"/>
      <c r="M42" s="294"/>
      <c r="N42" s="52"/>
    </row>
    <row r="43" spans="1:14" ht="26.25" customHeight="1">
      <c r="A43" s="337" t="s">
        <v>760</v>
      </c>
      <c r="B43" s="334">
        <v>175.81188</v>
      </c>
      <c r="C43" s="334">
        <v>-133.93242000000001</v>
      </c>
      <c r="D43" s="334">
        <v>1564.6440200000002</v>
      </c>
      <c r="E43" s="294"/>
      <c r="F43" s="294"/>
      <c r="G43" s="294"/>
      <c r="H43" s="294"/>
      <c r="I43" s="294"/>
      <c r="J43" s="294"/>
      <c r="K43" s="294"/>
      <c r="L43" s="294"/>
      <c r="M43" s="294"/>
      <c r="N43" s="52"/>
    </row>
    <row r="44" spans="1:14" s="261" customFormat="1" ht="25.5">
      <c r="A44" s="337" t="s">
        <v>761</v>
      </c>
      <c r="B44" s="334">
        <v>3.8060200000000002</v>
      </c>
      <c r="C44" s="334">
        <v>1.1232600000000001</v>
      </c>
      <c r="D44" s="334">
        <v>43.699120000000008</v>
      </c>
      <c r="E44" s="294"/>
      <c r="F44" s="294"/>
      <c r="G44" s="294"/>
      <c r="H44" s="294"/>
      <c r="I44" s="294"/>
      <c r="J44" s="294"/>
      <c r="K44" s="294"/>
      <c r="L44" s="294"/>
      <c r="M44" s="294"/>
      <c r="N44" s="52"/>
    </row>
    <row r="45" spans="1:14" s="1077" customFormat="1" ht="25.5">
      <c r="A45" s="337" t="s">
        <v>1529</v>
      </c>
      <c r="B45" s="1093">
        <v>2.0250000000000001E-2</v>
      </c>
      <c r="C45" s="1093">
        <v>1.2700000000000001E-2</v>
      </c>
      <c r="D45" s="1093">
        <v>0.27626000000000001</v>
      </c>
      <c r="E45" s="294"/>
      <c r="F45" s="294"/>
      <c r="G45" s="294"/>
      <c r="H45" s="294"/>
      <c r="I45" s="294"/>
      <c r="J45" s="294"/>
      <c r="K45" s="294"/>
      <c r="L45" s="294"/>
      <c r="M45" s="294"/>
      <c r="N45" s="52"/>
    </row>
    <row r="46" spans="1:14" s="261" customFormat="1">
      <c r="A46" s="973" t="s">
        <v>762</v>
      </c>
      <c r="B46" s="974">
        <v>3615.5881200000003</v>
      </c>
      <c r="C46" s="974">
        <v>-510.84158999999909</v>
      </c>
      <c r="D46" s="974">
        <v>41555.276839999999</v>
      </c>
      <c r="E46" s="294"/>
      <c r="F46" s="294"/>
      <c r="G46" s="294"/>
      <c r="H46" s="294"/>
      <c r="I46" s="294"/>
      <c r="J46" s="294"/>
      <c r="K46" s="294"/>
      <c r="L46" s="294"/>
      <c r="M46" s="294"/>
      <c r="N46" s="52"/>
    </row>
    <row r="47" spans="1:14" s="261" customFormat="1">
      <c r="A47" s="336" t="s">
        <v>763</v>
      </c>
      <c r="B47" s="334"/>
      <c r="C47" s="334"/>
      <c r="D47" s="334"/>
      <c r="E47" s="294"/>
      <c r="F47" s="294"/>
      <c r="G47" s="294"/>
      <c r="H47" s="294"/>
      <c r="I47" s="294"/>
      <c r="J47" s="294"/>
      <c r="K47" s="294"/>
      <c r="L47" s="294"/>
      <c r="M47" s="294"/>
      <c r="N47" s="52"/>
    </row>
    <row r="48" spans="1:14" ht="25.5">
      <c r="A48" s="337" t="s">
        <v>764</v>
      </c>
      <c r="B48" s="334">
        <v>3326.4187200000001</v>
      </c>
      <c r="C48" s="334">
        <v>403.04570000000012</v>
      </c>
      <c r="D48" s="334">
        <v>36510.835560000007</v>
      </c>
      <c r="E48" s="293"/>
      <c r="F48" s="293"/>
      <c r="G48" s="293"/>
      <c r="H48" s="293"/>
      <c r="I48" s="293"/>
      <c r="J48" s="293"/>
      <c r="K48" s="293"/>
      <c r="L48" s="293"/>
      <c r="M48" s="293"/>
      <c r="N48" s="52"/>
    </row>
    <row r="49" spans="1:14" ht="25.5">
      <c r="A49" s="337" t="s">
        <v>765</v>
      </c>
      <c r="B49" s="334">
        <v>3.8060200000000002</v>
      </c>
      <c r="C49" s="334">
        <v>1.1232600000000001</v>
      </c>
      <c r="D49" s="334">
        <v>43.699120000000008</v>
      </c>
      <c r="E49" s="294"/>
      <c r="F49" s="294"/>
      <c r="G49" s="294"/>
      <c r="H49" s="294"/>
      <c r="I49" s="294"/>
      <c r="J49" s="294"/>
      <c r="K49" s="294"/>
      <c r="L49" s="294"/>
      <c r="M49" s="294"/>
      <c r="N49" s="43"/>
    </row>
    <row r="50" spans="1:14" s="1077" customFormat="1" ht="25.5">
      <c r="A50" s="337" t="s">
        <v>1530</v>
      </c>
      <c r="B50" s="1093">
        <v>3.2619999999999996E-2</v>
      </c>
      <c r="C50" s="1093">
        <v>2.1699999999999997E-2</v>
      </c>
      <c r="D50" s="1093">
        <v>0.36707999999999996</v>
      </c>
      <c r="E50" s="294"/>
      <c r="F50" s="294"/>
      <c r="G50" s="294"/>
      <c r="H50" s="294"/>
      <c r="I50" s="294"/>
      <c r="J50" s="294"/>
      <c r="K50" s="294"/>
      <c r="L50" s="294"/>
      <c r="M50" s="294"/>
      <c r="N50" s="43"/>
    </row>
    <row r="51" spans="1:14">
      <c r="A51" s="973" t="s">
        <v>762</v>
      </c>
      <c r="B51" s="974">
        <v>3330.2247400000001</v>
      </c>
      <c r="C51" s="974">
        <v>404.16895999999997</v>
      </c>
      <c r="D51" s="974">
        <v>36554.534680000004</v>
      </c>
      <c r="E51" s="293"/>
      <c r="F51" s="293"/>
      <c r="G51" s="293"/>
      <c r="H51" s="293"/>
      <c r="I51" s="293"/>
      <c r="J51" s="293"/>
      <c r="K51" s="293"/>
      <c r="L51" s="293"/>
      <c r="M51" s="293"/>
    </row>
    <row r="52" spans="1:14">
      <c r="A52" s="333" t="s">
        <v>757</v>
      </c>
      <c r="B52" s="334">
        <v>52629.964100000012</v>
      </c>
      <c r="C52" s="334">
        <v>285.36338000000251</v>
      </c>
      <c r="D52" s="334"/>
      <c r="E52" s="295"/>
      <c r="F52" s="295"/>
      <c r="G52" s="295"/>
      <c r="H52" s="295"/>
      <c r="I52" s="295"/>
      <c r="J52" s="295"/>
      <c r="K52" s="295"/>
      <c r="L52" s="295"/>
      <c r="M52" s="295"/>
    </row>
    <row r="53" spans="1:14" ht="12.75" customHeight="1">
      <c r="A53" s="12" t="s">
        <v>584</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639</v>
      </c>
      <c r="E1" s="137" t="str">
        <f>Naslovnica!A20</f>
        <v>Rujan 2023.</v>
      </c>
    </row>
    <row r="2" spans="1:13" ht="12.75" customHeight="1">
      <c r="A2" s="551" t="s">
        <v>912</v>
      </c>
      <c r="E2" s="529" t="str">
        <f>Naslovnica!A24</f>
        <v>September 2023</v>
      </c>
    </row>
    <row r="3" spans="1:13">
      <c r="A3" s="301"/>
      <c r="B3" s="296"/>
      <c r="C3" s="296"/>
      <c r="D3" s="13" t="s">
        <v>1486</v>
      </c>
      <c r="F3" s="296"/>
      <c r="G3" s="302"/>
    </row>
    <row r="4" spans="1:13" ht="48.75" customHeight="1">
      <c r="A4" s="1130" t="s">
        <v>573</v>
      </c>
      <c r="B4" s="1132" t="s">
        <v>913</v>
      </c>
      <c r="C4" s="1132"/>
      <c r="D4" s="1132"/>
      <c r="E4" s="740"/>
      <c r="F4" s="301"/>
      <c r="G4" s="301"/>
    </row>
    <row r="5" spans="1:13" ht="60">
      <c r="A5" s="1130"/>
      <c r="B5" s="678" t="s">
        <v>574</v>
      </c>
      <c r="C5" s="678" t="s">
        <v>575</v>
      </c>
      <c r="D5" s="678" t="s">
        <v>576</v>
      </c>
      <c r="E5" s="303"/>
      <c r="F5" s="303"/>
    </row>
    <row r="6" spans="1:13" ht="12.75" customHeight="1">
      <c r="A6" s="341" t="s">
        <v>117</v>
      </c>
      <c r="B6" s="342">
        <v>2745.61373</v>
      </c>
      <c r="C6" s="342">
        <v>18551.259810000003</v>
      </c>
      <c r="D6" s="342">
        <v>59851.302368895733</v>
      </c>
      <c r="E6" s="304"/>
      <c r="F6" s="304"/>
      <c r="G6" s="982"/>
      <c r="K6" s="132"/>
      <c r="L6" s="132"/>
      <c r="M6" s="132"/>
    </row>
    <row r="7" spans="1:13" ht="12.75" customHeight="1">
      <c r="A7" s="343" t="s">
        <v>118</v>
      </c>
      <c r="B7" s="342">
        <v>33052.385239999996</v>
      </c>
      <c r="C7" s="342">
        <v>285272.32893000002</v>
      </c>
      <c r="D7" s="342">
        <v>5338936.3985550571</v>
      </c>
      <c r="E7" s="304"/>
      <c r="F7" s="304"/>
      <c r="G7" s="982"/>
      <c r="K7" s="132"/>
      <c r="L7" s="132"/>
      <c r="M7" s="132"/>
    </row>
    <row r="8" spans="1:13" ht="12.75" customHeight="1">
      <c r="A8" s="343" t="s">
        <v>119</v>
      </c>
      <c r="B8" s="342">
        <v>2443.2870699999999</v>
      </c>
      <c r="C8" s="342">
        <v>19848.89903</v>
      </c>
      <c r="D8" s="342">
        <v>114745.26413717367</v>
      </c>
      <c r="E8" s="304"/>
      <c r="F8" s="304"/>
      <c r="G8" s="982"/>
      <c r="K8" s="132"/>
      <c r="L8" s="132"/>
      <c r="M8" s="132"/>
    </row>
    <row r="9" spans="1:13" ht="12.75" customHeight="1">
      <c r="A9" s="679" t="s">
        <v>230</v>
      </c>
      <c r="B9" s="680">
        <v>38241.286039999992</v>
      </c>
      <c r="C9" s="680">
        <v>323672.48777000001</v>
      </c>
      <c r="D9" s="680">
        <v>5513532.9650611272</v>
      </c>
      <c r="E9" s="305"/>
      <c r="F9" s="305"/>
      <c r="G9" s="982"/>
      <c r="K9" s="132"/>
      <c r="L9" s="132"/>
      <c r="M9" s="132"/>
    </row>
    <row r="10" spans="1:13" ht="12.75" customHeight="1">
      <c r="A10" s="343" t="s">
        <v>120</v>
      </c>
      <c r="B10" s="342">
        <v>2288.8553700000002</v>
      </c>
      <c r="C10" s="342">
        <v>16803.679489999999</v>
      </c>
      <c r="D10" s="342">
        <v>50197.658079156536</v>
      </c>
      <c r="E10" s="304"/>
      <c r="F10" s="304"/>
      <c r="G10" s="982"/>
      <c r="K10" s="132"/>
      <c r="L10" s="132"/>
      <c r="M10" s="132"/>
    </row>
    <row r="11" spans="1:13" ht="12.75" customHeight="1">
      <c r="A11" s="343" t="s">
        <v>121</v>
      </c>
      <c r="B11" s="342">
        <v>15132.010460000001</v>
      </c>
      <c r="C11" s="342">
        <v>128394.09931999999</v>
      </c>
      <c r="D11" s="342">
        <v>1942739.2686955391</v>
      </c>
      <c r="E11" s="304"/>
      <c r="F11" s="304"/>
      <c r="G11" s="982"/>
      <c r="K11" s="132"/>
      <c r="L11" s="132"/>
      <c r="M11" s="132"/>
    </row>
    <row r="12" spans="1:13" ht="12.75" customHeight="1">
      <c r="A12" s="343" t="s">
        <v>122</v>
      </c>
      <c r="B12" s="342">
        <v>664.86709999999994</v>
      </c>
      <c r="C12" s="342">
        <v>5377.65092</v>
      </c>
      <c r="D12" s="342">
        <v>30236.677816277122</v>
      </c>
      <c r="E12" s="304"/>
      <c r="F12" s="304"/>
      <c r="G12" s="982"/>
      <c r="K12" s="132"/>
      <c r="L12" s="132"/>
      <c r="M12" s="132"/>
    </row>
    <row r="13" spans="1:13" ht="12.75" customHeight="1">
      <c r="A13" s="679" t="s">
        <v>231</v>
      </c>
      <c r="B13" s="680">
        <v>18085.732930000002</v>
      </c>
      <c r="C13" s="680">
        <v>150575.42972999997</v>
      </c>
      <c r="D13" s="680">
        <v>2023173.6045909727</v>
      </c>
      <c r="E13" s="305"/>
      <c r="F13" s="305"/>
      <c r="G13" s="982"/>
      <c r="K13" s="132"/>
      <c r="L13" s="132"/>
      <c r="M13" s="132"/>
    </row>
    <row r="14" spans="1:13" ht="12.75" customHeight="1">
      <c r="A14" s="343" t="s">
        <v>123</v>
      </c>
      <c r="B14" s="342">
        <v>3495.9238999999998</v>
      </c>
      <c r="C14" s="342">
        <v>26546.508879999998</v>
      </c>
      <c r="D14" s="342">
        <v>73173.877420712714</v>
      </c>
      <c r="E14" s="304"/>
      <c r="F14" s="304"/>
      <c r="G14" s="982"/>
      <c r="K14" s="132"/>
      <c r="L14" s="132"/>
      <c r="M14" s="132"/>
    </row>
    <row r="15" spans="1:13" ht="12.75" customHeight="1">
      <c r="A15" s="343" t="s">
        <v>124</v>
      </c>
      <c r="B15" s="342">
        <v>17322.908739999999</v>
      </c>
      <c r="C15" s="342">
        <v>148291.16290999998</v>
      </c>
      <c r="D15" s="342">
        <v>2496722.4089263235</v>
      </c>
      <c r="E15" s="304"/>
      <c r="F15" s="304"/>
      <c r="G15" s="982"/>
      <c r="K15" s="132"/>
      <c r="L15" s="132"/>
      <c r="M15" s="132"/>
    </row>
    <row r="16" spans="1:13" ht="12.75" customHeight="1">
      <c r="A16" s="343" t="s">
        <v>125</v>
      </c>
      <c r="B16" s="342">
        <v>1072.8041000000001</v>
      </c>
      <c r="C16" s="342">
        <v>8694.5149700000002</v>
      </c>
      <c r="D16" s="342">
        <v>47628.392697785523</v>
      </c>
      <c r="E16" s="304"/>
      <c r="F16" s="304"/>
      <c r="G16" s="982"/>
      <c r="K16" s="132"/>
      <c r="L16" s="132"/>
      <c r="M16" s="132"/>
    </row>
    <row r="17" spans="1:13" ht="12.75" customHeight="1">
      <c r="A17" s="679" t="s">
        <v>232</v>
      </c>
      <c r="B17" s="680">
        <v>21891.636740000002</v>
      </c>
      <c r="C17" s="680">
        <v>183532.18675999998</v>
      </c>
      <c r="D17" s="680">
        <v>2617524.6790448218</v>
      </c>
      <c r="E17" s="305"/>
      <c r="F17" s="305"/>
      <c r="G17" s="982"/>
      <c r="K17" s="132"/>
      <c r="L17" s="132"/>
      <c r="M17" s="132"/>
    </row>
    <row r="18" spans="1:13" ht="12.75" customHeight="1">
      <c r="A18" s="343" t="s">
        <v>126</v>
      </c>
      <c r="B18" s="342">
        <v>2174.5640400000002</v>
      </c>
      <c r="C18" s="342">
        <v>15775.171920000003</v>
      </c>
      <c r="D18" s="342">
        <v>49761.460845608868</v>
      </c>
      <c r="E18" s="304"/>
      <c r="F18" s="304"/>
      <c r="G18" s="982"/>
      <c r="K18" s="132"/>
      <c r="L18" s="132"/>
      <c r="M18" s="132"/>
    </row>
    <row r="19" spans="1:13" ht="12.75" customHeight="1">
      <c r="A19" s="343" t="s">
        <v>127</v>
      </c>
      <c r="B19" s="342">
        <v>27291.47694</v>
      </c>
      <c r="C19" s="342">
        <v>234667.93867999996</v>
      </c>
      <c r="D19" s="342">
        <v>4218400.6453002142</v>
      </c>
      <c r="E19" s="304"/>
      <c r="F19" s="304"/>
      <c r="G19" s="982"/>
      <c r="K19" s="132"/>
      <c r="L19" s="132"/>
      <c r="M19" s="132"/>
    </row>
    <row r="20" spans="1:13" ht="12.75" customHeight="1">
      <c r="A20" s="343" t="s">
        <v>128</v>
      </c>
      <c r="B20" s="342">
        <v>1891.9146899999998</v>
      </c>
      <c r="C20" s="342">
        <v>15653.38472</v>
      </c>
      <c r="D20" s="342">
        <v>93968.040506050849</v>
      </c>
      <c r="E20" s="304"/>
      <c r="F20" s="304"/>
      <c r="G20" s="982"/>
      <c r="K20" s="132"/>
      <c r="L20" s="132"/>
      <c r="M20" s="132"/>
    </row>
    <row r="21" spans="1:13" ht="12.75" customHeight="1">
      <c r="A21" s="679" t="s">
        <v>233</v>
      </c>
      <c r="B21" s="680">
        <v>31357.955670000003</v>
      </c>
      <c r="C21" s="680">
        <v>266096.49531999993</v>
      </c>
      <c r="D21" s="680">
        <v>4362130.1466518743</v>
      </c>
      <c r="E21" s="305"/>
      <c r="F21" s="305"/>
      <c r="G21" s="982"/>
      <c r="K21" s="132"/>
      <c r="L21" s="132"/>
      <c r="M21" s="132"/>
    </row>
    <row r="22" spans="1:13" ht="12.75" customHeight="1">
      <c r="A22" s="344" t="s">
        <v>234</v>
      </c>
      <c r="B22" s="345">
        <v>10704.957040000001</v>
      </c>
      <c r="C22" s="345">
        <v>77676.6201</v>
      </c>
      <c r="D22" s="345">
        <v>232984.29871437387</v>
      </c>
      <c r="E22" s="305"/>
      <c r="F22" s="305"/>
      <c r="G22" s="982"/>
      <c r="H22" s="132"/>
      <c r="K22" s="132"/>
      <c r="L22" s="132"/>
      <c r="M22" s="132"/>
    </row>
    <row r="23" spans="1:13" ht="12.75" customHeight="1">
      <c r="A23" s="344" t="s">
        <v>235</v>
      </c>
      <c r="B23" s="345">
        <v>92798.78138</v>
      </c>
      <c r="C23" s="345">
        <v>796625.52983999997</v>
      </c>
      <c r="D23" s="345">
        <v>13996798.721477132</v>
      </c>
      <c r="E23" s="305"/>
      <c r="F23" s="305"/>
      <c r="G23" s="982"/>
      <c r="H23" s="132"/>
      <c r="K23" s="132"/>
      <c r="L23" s="132"/>
      <c r="M23" s="132"/>
    </row>
    <row r="24" spans="1:13" ht="12.75" customHeight="1">
      <c r="A24" s="344" t="s">
        <v>236</v>
      </c>
      <c r="B24" s="345">
        <v>6072.8729599999997</v>
      </c>
      <c r="C24" s="345">
        <v>49574.449640000006</v>
      </c>
      <c r="D24" s="345">
        <v>286578.37515728717</v>
      </c>
      <c r="E24" s="305"/>
      <c r="F24" s="305"/>
      <c r="G24" s="982"/>
      <c r="H24" s="132"/>
      <c r="K24" s="132"/>
      <c r="L24" s="132"/>
      <c r="M24" s="132"/>
    </row>
    <row r="25" spans="1:13">
      <c r="A25" s="964" t="s">
        <v>577</v>
      </c>
      <c r="B25" s="967">
        <v>109576.61138</v>
      </c>
      <c r="C25" s="967">
        <v>923876.59957999992</v>
      </c>
      <c r="D25" s="967">
        <v>14516361.395348793</v>
      </c>
      <c r="E25" s="305"/>
      <c r="F25" s="305"/>
      <c r="H25" s="132"/>
      <c r="K25" s="132"/>
      <c r="L25" s="132"/>
      <c r="M25" s="132"/>
    </row>
    <row r="26" spans="1:13" ht="21.75" customHeight="1">
      <c r="A26" s="1134" t="s">
        <v>23</v>
      </c>
      <c r="B26" s="1134"/>
      <c r="C26" s="1134"/>
      <c r="D26" s="1134"/>
      <c r="E26" s="1134"/>
      <c r="F26" s="756"/>
      <c r="G26" s="756"/>
    </row>
    <row r="27" spans="1:13" ht="21" customHeight="1">
      <c r="A27" s="1135" t="s">
        <v>24</v>
      </c>
      <c r="B27" s="1135"/>
      <c r="C27" s="1135"/>
      <c r="D27" s="1135"/>
      <c r="E27" s="1135"/>
      <c r="F27" s="757"/>
      <c r="G27" s="757"/>
    </row>
    <row r="28" spans="1:13" ht="12.75" customHeight="1"/>
    <row r="29" spans="1:13" ht="12.75" customHeight="1">
      <c r="A29" s="150" t="s">
        <v>640</v>
      </c>
      <c r="E29" s="137" t="str">
        <f>Naslovnica!A20</f>
        <v>Rujan 2023.</v>
      </c>
    </row>
    <row r="30" spans="1:13" ht="12.75" customHeight="1">
      <c r="A30" s="551" t="s">
        <v>925</v>
      </c>
      <c r="E30" s="529" t="str">
        <f>Naslovnica!A24</f>
        <v>September 2023</v>
      </c>
    </row>
    <row r="31" spans="1:13" ht="12.75" customHeight="1">
      <c r="D31" s="298"/>
      <c r="E31" s="13" t="s">
        <v>1486</v>
      </c>
    </row>
    <row r="32" spans="1:13" ht="25.5" customHeight="1">
      <c r="A32" s="1130" t="s">
        <v>578</v>
      </c>
      <c r="B32" s="1133" t="s">
        <v>809</v>
      </c>
      <c r="C32" s="1133"/>
      <c r="D32" s="1133" t="s">
        <v>808</v>
      </c>
      <c r="E32" s="1133"/>
      <c r="F32" s="753"/>
      <c r="G32" s="753"/>
    </row>
    <row r="33" spans="1:15" ht="60">
      <c r="A33" s="1130"/>
      <c r="B33" s="678" t="s">
        <v>574</v>
      </c>
      <c r="C33" s="678" t="s">
        <v>579</v>
      </c>
      <c r="D33" s="678" t="s">
        <v>574</v>
      </c>
      <c r="E33" s="678" t="s">
        <v>579</v>
      </c>
    </row>
    <row r="34" spans="1:15">
      <c r="A34" s="341" t="s">
        <v>117</v>
      </c>
      <c r="B34" s="346">
        <v>13.81052</v>
      </c>
      <c r="C34" s="346">
        <v>93.31507000000002</v>
      </c>
      <c r="D34" s="347">
        <v>1.358E-2</v>
      </c>
      <c r="E34" s="348">
        <v>0.20136999999999999</v>
      </c>
      <c r="L34" s="132"/>
      <c r="M34" s="132"/>
      <c r="N34" s="132"/>
      <c r="O34" s="132"/>
    </row>
    <row r="35" spans="1:15" ht="12.75" customHeight="1">
      <c r="A35" s="343" t="s">
        <v>118</v>
      </c>
      <c r="B35" s="346">
        <v>166.11789000000002</v>
      </c>
      <c r="C35" s="346">
        <v>1433.7622900000001</v>
      </c>
      <c r="D35" s="347">
        <v>0</v>
      </c>
      <c r="E35" s="348">
        <v>5.3400000000000001E-3</v>
      </c>
      <c r="F35" s="52"/>
      <c r="L35" s="132"/>
      <c r="M35" s="132"/>
      <c r="N35" s="132"/>
      <c r="O35" s="132"/>
    </row>
    <row r="36" spans="1:15" ht="12.75" customHeight="1">
      <c r="A36" s="343" t="s">
        <v>119</v>
      </c>
      <c r="B36" s="346">
        <v>12.27901</v>
      </c>
      <c r="C36" s="346">
        <v>99.733649999999997</v>
      </c>
      <c r="D36" s="347">
        <v>0</v>
      </c>
      <c r="E36" s="348">
        <v>0</v>
      </c>
      <c r="F36" s="52"/>
      <c r="L36" s="132"/>
      <c r="M36" s="132"/>
      <c r="N36" s="132"/>
      <c r="O36" s="132"/>
    </row>
    <row r="37" spans="1:15" ht="12.75" customHeight="1">
      <c r="A37" s="679" t="s">
        <v>230</v>
      </c>
      <c r="B37" s="681">
        <v>192.20742000000001</v>
      </c>
      <c r="C37" s="681">
        <v>1626.8110100000001</v>
      </c>
      <c r="D37" s="682">
        <v>1.358E-2</v>
      </c>
      <c r="E37" s="683">
        <v>0.20671</v>
      </c>
      <c r="F37" s="52"/>
      <c r="L37" s="132"/>
      <c r="M37" s="132"/>
      <c r="N37" s="132"/>
      <c r="O37" s="132"/>
    </row>
    <row r="38" spans="1:15" ht="12.75" customHeight="1">
      <c r="A38" s="343" t="s">
        <v>120</v>
      </c>
      <c r="B38" s="346">
        <v>11.51155</v>
      </c>
      <c r="C38" s="346">
        <v>84.518740000000008</v>
      </c>
      <c r="D38" s="347">
        <v>5.8799999999999998E-3</v>
      </c>
      <c r="E38" s="348">
        <v>1.8409999999999999E-2</v>
      </c>
      <c r="F38" s="52"/>
      <c r="L38" s="132"/>
      <c r="M38" s="132"/>
      <c r="N38" s="132"/>
      <c r="O38" s="132"/>
    </row>
    <row r="39" spans="1:15" ht="12.75" customHeight="1">
      <c r="A39" s="343" t="s">
        <v>121</v>
      </c>
      <c r="B39" s="346">
        <v>76.057009999999991</v>
      </c>
      <c r="C39" s="346">
        <v>645.36451</v>
      </c>
      <c r="D39" s="347">
        <v>0</v>
      </c>
      <c r="E39" s="348">
        <v>0</v>
      </c>
      <c r="F39" s="52"/>
      <c r="L39" s="132"/>
      <c r="M39" s="132"/>
      <c r="N39" s="132"/>
      <c r="O39" s="132"/>
    </row>
    <row r="40" spans="1:15" ht="12.75" customHeight="1">
      <c r="A40" s="343" t="s">
        <v>122</v>
      </c>
      <c r="B40" s="346">
        <v>3.3411200000000001</v>
      </c>
      <c r="C40" s="346">
        <v>27.020160000000001</v>
      </c>
      <c r="D40" s="347">
        <v>0</v>
      </c>
      <c r="E40" s="348">
        <v>0</v>
      </c>
      <c r="F40" s="52"/>
      <c r="L40" s="132"/>
      <c r="M40" s="132"/>
      <c r="N40" s="132"/>
      <c r="O40" s="132"/>
    </row>
    <row r="41" spans="1:15" ht="12.75" customHeight="1">
      <c r="A41" s="679" t="s">
        <v>231</v>
      </c>
      <c r="B41" s="681">
        <v>90.909679999999994</v>
      </c>
      <c r="C41" s="681">
        <v>756.90341000000001</v>
      </c>
      <c r="D41" s="682">
        <v>5.8799999999999998E-3</v>
      </c>
      <c r="E41" s="683">
        <v>1.8409999999999999E-2</v>
      </c>
      <c r="F41" s="52"/>
      <c r="L41" s="132"/>
      <c r="M41" s="132"/>
      <c r="N41" s="132"/>
      <c r="O41" s="132"/>
    </row>
    <row r="42" spans="1:15" ht="12.75" customHeight="1">
      <c r="A42" s="343" t="s">
        <v>123</v>
      </c>
      <c r="B42" s="346">
        <v>17.581479999999999</v>
      </c>
      <c r="C42" s="346">
        <v>133.52922000000004</v>
      </c>
      <c r="D42" s="347">
        <v>0</v>
      </c>
      <c r="E42" s="348">
        <v>2.3980000000000001E-2</v>
      </c>
      <c r="F42" s="52"/>
      <c r="L42" s="132"/>
      <c r="M42" s="132"/>
      <c r="N42" s="132"/>
      <c r="O42" s="132"/>
    </row>
    <row r="43" spans="1:15" ht="12.75" customHeight="1">
      <c r="A43" s="343" t="s">
        <v>124</v>
      </c>
      <c r="B43" s="346">
        <v>87.066000000000003</v>
      </c>
      <c r="C43" s="346">
        <v>745.32029999999997</v>
      </c>
      <c r="D43" s="347">
        <v>0</v>
      </c>
      <c r="E43" s="348">
        <v>0.29605999999999999</v>
      </c>
      <c r="F43" s="52"/>
      <c r="L43" s="132"/>
      <c r="M43" s="132"/>
      <c r="N43" s="132"/>
      <c r="O43" s="132"/>
    </row>
    <row r="44" spans="1:15" ht="12.75" customHeight="1">
      <c r="A44" s="343" t="s">
        <v>125</v>
      </c>
      <c r="B44" s="346">
        <v>5.3905699999999994</v>
      </c>
      <c r="C44" s="346">
        <v>43.688300000000005</v>
      </c>
      <c r="D44" s="347">
        <v>0</v>
      </c>
      <c r="E44" s="348">
        <v>0</v>
      </c>
      <c r="F44" s="52"/>
      <c r="L44" s="132"/>
      <c r="M44" s="132"/>
      <c r="N44" s="132"/>
      <c r="O44" s="132"/>
    </row>
    <row r="45" spans="1:15" ht="12.75" customHeight="1">
      <c r="A45" s="679" t="s">
        <v>232</v>
      </c>
      <c r="B45" s="681">
        <v>92.456569999999999</v>
      </c>
      <c r="C45" s="681">
        <v>922.53782000000001</v>
      </c>
      <c r="D45" s="682">
        <v>0</v>
      </c>
      <c r="E45" s="683">
        <v>0.32003999999999999</v>
      </c>
      <c r="F45" s="52"/>
      <c r="L45" s="132"/>
      <c r="M45" s="132"/>
      <c r="N45" s="132"/>
      <c r="O45" s="132"/>
    </row>
    <row r="46" spans="1:15" ht="12.75" customHeight="1">
      <c r="A46" s="343" t="s">
        <v>126</v>
      </c>
      <c r="B46" s="346">
        <v>10.937389999999999</v>
      </c>
      <c r="C46" s="346">
        <v>79.351690000000005</v>
      </c>
      <c r="D46" s="347">
        <v>0</v>
      </c>
      <c r="E46" s="348">
        <v>2.0389999999999998E-2</v>
      </c>
      <c r="F46" s="52"/>
      <c r="L46" s="132"/>
      <c r="M46" s="132"/>
      <c r="N46" s="132"/>
      <c r="O46" s="132"/>
    </row>
    <row r="47" spans="1:15" ht="12.75" customHeight="1">
      <c r="A47" s="343" t="s">
        <v>127</v>
      </c>
      <c r="B47" s="346">
        <v>137.16927999999999</v>
      </c>
      <c r="C47" s="346">
        <v>1179.50487</v>
      </c>
      <c r="D47" s="347">
        <v>0</v>
      </c>
      <c r="E47" s="348">
        <v>0.17663000000000001</v>
      </c>
      <c r="F47" s="52"/>
      <c r="L47" s="132"/>
      <c r="M47" s="132"/>
      <c r="N47" s="132"/>
      <c r="O47" s="132"/>
    </row>
    <row r="48" spans="1:15" ht="12.75" customHeight="1">
      <c r="A48" s="343" t="s">
        <v>128</v>
      </c>
      <c r="B48" s="346">
        <v>9.5077499999999997</v>
      </c>
      <c r="C48" s="346">
        <v>78.658850000000001</v>
      </c>
      <c r="D48" s="347">
        <v>0</v>
      </c>
      <c r="E48" s="348">
        <v>0</v>
      </c>
      <c r="F48" s="52"/>
      <c r="L48" s="132"/>
      <c r="M48" s="132"/>
      <c r="N48" s="132"/>
      <c r="O48" s="132"/>
    </row>
    <row r="49" spans="1:15" ht="12.75" customHeight="1">
      <c r="A49" s="679" t="s">
        <v>233</v>
      </c>
      <c r="B49" s="681">
        <v>157.61441999999997</v>
      </c>
      <c r="C49" s="681">
        <v>1337.51541</v>
      </c>
      <c r="D49" s="682">
        <v>0</v>
      </c>
      <c r="E49" s="683">
        <v>0.19702</v>
      </c>
      <c r="F49" s="52"/>
      <c r="L49" s="132"/>
      <c r="M49" s="132"/>
      <c r="N49" s="132"/>
      <c r="O49" s="132"/>
    </row>
    <row r="50" spans="1:15" ht="12.75" customHeight="1">
      <c r="A50" s="344" t="s">
        <v>234</v>
      </c>
      <c r="B50" s="349">
        <v>53.840939999999996</v>
      </c>
      <c r="C50" s="349">
        <v>390.71472000000011</v>
      </c>
      <c r="D50" s="350">
        <v>1.9459999999999998E-2</v>
      </c>
      <c r="E50" s="351">
        <v>0.26415</v>
      </c>
      <c r="F50" s="52"/>
      <c r="L50" s="132"/>
      <c r="M50" s="132"/>
      <c r="N50" s="132"/>
      <c r="O50" s="132"/>
    </row>
    <row r="51" spans="1:15" ht="12.75" customHeight="1">
      <c r="A51" s="344" t="s">
        <v>235</v>
      </c>
      <c r="B51" s="349">
        <v>466.41017999999997</v>
      </c>
      <c r="C51" s="349">
        <v>4003.9519700000001</v>
      </c>
      <c r="D51" s="350">
        <v>0</v>
      </c>
      <c r="E51" s="351">
        <v>0.47803000000000001</v>
      </c>
      <c r="F51" s="52"/>
      <c r="L51" s="132"/>
      <c r="M51" s="132"/>
      <c r="N51" s="132"/>
      <c r="O51" s="132"/>
    </row>
    <row r="52" spans="1:15" ht="12.75" customHeight="1">
      <c r="A52" s="344" t="s">
        <v>236</v>
      </c>
      <c r="B52" s="349">
        <v>30.518450000000001</v>
      </c>
      <c r="C52" s="349">
        <v>249.10096000000001</v>
      </c>
      <c r="D52" s="350">
        <v>0</v>
      </c>
      <c r="E52" s="351">
        <v>0</v>
      </c>
      <c r="F52" s="43"/>
      <c r="L52" s="132"/>
      <c r="M52" s="132"/>
      <c r="N52" s="132"/>
      <c r="O52" s="132"/>
    </row>
    <row r="53" spans="1:15" ht="12.75" customHeight="1">
      <c r="A53" s="964" t="s">
        <v>577</v>
      </c>
      <c r="B53" s="968">
        <v>550.76957000000004</v>
      </c>
      <c r="C53" s="968">
        <v>4643.7676499999998</v>
      </c>
      <c r="D53" s="969">
        <v>1.9459999999999998E-2</v>
      </c>
      <c r="E53" s="970">
        <v>0.74218000000000006</v>
      </c>
      <c r="L53" s="132"/>
      <c r="M53" s="132"/>
      <c r="N53" s="132"/>
      <c r="O53" s="132"/>
    </row>
    <row r="54" spans="1:15" ht="24.75" customHeight="1">
      <c r="A54" s="1136" t="s">
        <v>25</v>
      </c>
      <c r="B54" s="1136"/>
      <c r="C54" s="1136"/>
      <c r="D54" s="1136"/>
      <c r="E54" s="1136"/>
      <c r="F54" s="758"/>
    </row>
    <row r="55" spans="1:15">
      <c r="A55" s="555" t="s">
        <v>26</v>
      </c>
      <c r="B55" s="174"/>
      <c r="C55" s="174"/>
      <c r="D55" s="174"/>
      <c r="E55" s="174"/>
      <c r="F55" s="174"/>
    </row>
    <row r="56" spans="1:15" ht="12.75" customHeight="1">
      <c r="A56" s="16" t="s">
        <v>580</v>
      </c>
    </row>
    <row r="57" spans="1:15" ht="12.75" customHeight="1"/>
    <row r="58" spans="1:15" ht="12.75" customHeight="1">
      <c r="A58" s="306" t="s">
        <v>641</v>
      </c>
      <c r="D58" s="137" t="str">
        <f t="shared" ref="D58:D59" si="0">E1</f>
        <v>Rujan 2023.</v>
      </c>
    </row>
    <row r="59" spans="1:15" ht="12.75" customHeight="1">
      <c r="A59" s="556" t="s">
        <v>642</v>
      </c>
      <c r="D59" s="529" t="str">
        <f t="shared" si="0"/>
        <v>September 2023</v>
      </c>
    </row>
    <row r="60" spans="1:15" ht="12.75" customHeight="1">
      <c r="D60" s="13" t="s">
        <v>1486</v>
      </c>
    </row>
    <row r="61" spans="1:15" ht="42.75" customHeight="1">
      <c r="A61" s="1131" t="s">
        <v>578</v>
      </c>
      <c r="B61" s="1132" t="s">
        <v>581</v>
      </c>
      <c r="C61" s="1132"/>
      <c r="D61" s="1132"/>
      <c r="E61" s="754"/>
    </row>
    <row r="62" spans="1:15" ht="60">
      <c r="A62" s="1131"/>
      <c r="B62" s="678" t="s">
        <v>574</v>
      </c>
      <c r="C62" s="678" t="s">
        <v>579</v>
      </c>
      <c r="D62" s="678" t="s">
        <v>582</v>
      </c>
    </row>
    <row r="63" spans="1:15" ht="12.75" customHeight="1">
      <c r="A63" s="341" t="s">
        <v>117</v>
      </c>
      <c r="B63" s="342">
        <v>0</v>
      </c>
      <c r="C63" s="342">
        <v>3.48753</v>
      </c>
      <c r="D63" s="342">
        <v>600.69669052823656</v>
      </c>
      <c r="M63" s="132"/>
      <c r="N63" s="132"/>
      <c r="O63" s="132"/>
    </row>
    <row r="64" spans="1:15" ht="12.75" customHeight="1">
      <c r="A64" s="343" t="s">
        <v>118</v>
      </c>
      <c r="B64" s="342">
        <v>1611.3446799999999</v>
      </c>
      <c r="C64" s="342">
        <v>15334.166519999995</v>
      </c>
      <c r="D64" s="342">
        <v>426015.96061383531</v>
      </c>
      <c r="M64" s="132"/>
      <c r="N64" s="132"/>
      <c r="O64" s="132"/>
    </row>
    <row r="65" spans="1:15" ht="12.75" customHeight="1">
      <c r="A65" s="343" t="s">
        <v>119</v>
      </c>
      <c r="B65" s="342">
        <v>6386.7064900000005</v>
      </c>
      <c r="C65" s="342">
        <v>50267.562120000002</v>
      </c>
      <c r="D65" s="342">
        <v>362216.66019950114</v>
      </c>
      <c r="M65" s="132"/>
      <c r="N65" s="132"/>
      <c r="O65" s="132"/>
    </row>
    <row r="66" spans="1:15" ht="12.75" customHeight="1">
      <c r="A66" s="679" t="s">
        <v>230</v>
      </c>
      <c r="B66" s="680">
        <v>7998.0511700000006</v>
      </c>
      <c r="C66" s="680">
        <v>65605.21617</v>
      </c>
      <c r="D66" s="680">
        <v>788833.31750386464</v>
      </c>
      <c r="M66" s="132"/>
      <c r="N66" s="132"/>
      <c r="O66" s="132"/>
    </row>
    <row r="67" spans="1:15" ht="12.75" customHeight="1">
      <c r="A67" s="343" t="s">
        <v>120</v>
      </c>
      <c r="B67" s="342">
        <v>0</v>
      </c>
      <c r="C67" s="342">
        <v>2.0726100000000001</v>
      </c>
      <c r="D67" s="342">
        <v>100.9836021029929</v>
      </c>
      <c r="M67" s="132"/>
      <c r="N67" s="132"/>
      <c r="O67" s="132"/>
    </row>
    <row r="68" spans="1:15" ht="12.75" customHeight="1">
      <c r="A68" s="343" t="s">
        <v>121</v>
      </c>
      <c r="B68" s="342">
        <v>907.07907999999998</v>
      </c>
      <c r="C68" s="342">
        <v>6352.912620000001</v>
      </c>
      <c r="D68" s="342">
        <v>166499.71516296893</v>
      </c>
      <c r="M68" s="132"/>
      <c r="N68" s="132"/>
      <c r="O68" s="132"/>
    </row>
    <row r="69" spans="1:15" ht="12.75" customHeight="1">
      <c r="A69" s="343" t="s">
        <v>122</v>
      </c>
      <c r="B69" s="342">
        <v>2235.2601299999997</v>
      </c>
      <c r="C69" s="342">
        <v>17100.304379999998</v>
      </c>
      <c r="D69" s="342">
        <v>113643.26354517351</v>
      </c>
      <c r="M69" s="132"/>
      <c r="N69" s="132"/>
      <c r="O69" s="132"/>
    </row>
    <row r="70" spans="1:15" ht="12.75" customHeight="1">
      <c r="A70" s="679" t="s">
        <v>231</v>
      </c>
      <c r="B70" s="680">
        <v>3142.3392099999996</v>
      </c>
      <c r="C70" s="680">
        <v>23455.28961</v>
      </c>
      <c r="D70" s="680">
        <v>280243.96231024544</v>
      </c>
      <c r="M70" s="132"/>
      <c r="N70" s="132"/>
      <c r="O70" s="132"/>
    </row>
    <row r="71" spans="1:15">
      <c r="A71" s="343" t="s">
        <v>123</v>
      </c>
      <c r="B71" s="342">
        <v>0</v>
      </c>
      <c r="C71" s="342">
        <v>9.5820499999999988</v>
      </c>
      <c r="D71" s="342">
        <v>419.36378203264979</v>
      </c>
      <c r="M71" s="132"/>
      <c r="N71" s="132"/>
      <c r="O71" s="132"/>
    </row>
    <row r="72" spans="1:15">
      <c r="A72" s="343" t="s">
        <v>124</v>
      </c>
      <c r="B72" s="342">
        <v>1205.91671</v>
      </c>
      <c r="C72" s="342">
        <v>8938.3404200000023</v>
      </c>
      <c r="D72" s="342">
        <v>246852.97586760766</v>
      </c>
      <c r="M72" s="132"/>
      <c r="N72" s="132"/>
      <c r="O72" s="132"/>
    </row>
    <row r="73" spans="1:15">
      <c r="A73" s="343" t="s">
        <v>125</v>
      </c>
      <c r="B73" s="342">
        <v>3602.6709599999999</v>
      </c>
      <c r="C73" s="342">
        <v>25917.12629</v>
      </c>
      <c r="D73" s="342">
        <v>168567.04965850487</v>
      </c>
      <c r="M73" s="132"/>
      <c r="N73" s="132"/>
      <c r="O73" s="132"/>
    </row>
    <row r="74" spans="1:15">
      <c r="A74" s="679" t="s">
        <v>232</v>
      </c>
      <c r="B74" s="680">
        <v>4808.5876699999999</v>
      </c>
      <c r="C74" s="680">
        <v>34865.048760000005</v>
      </c>
      <c r="D74" s="680">
        <v>415839.38930814515</v>
      </c>
      <c r="M74" s="132"/>
      <c r="N74" s="132"/>
      <c r="O74" s="132"/>
    </row>
    <row r="75" spans="1:15">
      <c r="A75" s="343" t="s">
        <v>126</v>
      </c>
      <c r="B75" s="342">
        <v>0</v>
      </c>
      <c r="C75" s="342">
        <v>0.56304999999999994</v>
      </c>
      <c r="D75" s="342">
        <v>476.07042673369176</v>
      </c>
      <c r="M75" s="132"/>
      <c r="N75" s="132"/>
      <c r="O75" s="132"/>
    </row>
    <row r="76" spans="1:15">
      <c r="A76" s="343" t="s">
        <v>127</v>
      </c>
      <c r="B76" s="342">
        <v>1551.9565600000001</v>
      </c>
      <c r="C76" s="342">
        <v>12871.43554</v>
      </c>
      <c r="D76" s="342">
        <v>333973.32766024704</v>
      </c>
      <c r="M76" s="132"/>
      <c r="N76" s="132"/>
      <c r="O76" s="132"/>
    </row>
    <row r="77" spans="1:15">
      <c r="A77" s="343" t="s">
        <v>128</v>
      </c>
      <c r="B77" s="342">
        <v>5773.0116900000003</v>
      </c>
      <c r="C77" s="342">
        <v>43759.605069999998</v>
      </c>
      <c r="D77" s="342">
        <v>322044.85313025612</v>
      </c>
      <c r="M77" s="132"/>
      <c r="N77" s="132"/>
      <c r="O77" s="132"/>
    </row>
    <row r="78" spans="1:15">
      <c r="A78" s="679" t="s">
        <v>233</v>
      </c>
      <c r="B78" s="680">
        <v>7324.9682499999999</v>
      </c>
      <c r="C78" s="680">
        <v>56631.603660000001</v>
      </c>
      <c r="D78" s="680">
        <v>656494.25121723686</v>
      </c>
      <c r="M78" s="132"/>
      <c r="N78" s="132"/>
      <c r="O78" s="132"/>
    </row>
    <row r="79" spans="1:15">
      <c r="A79" s="344" t="s">
        <v>234</v>
      </c>
      <c r="B79" s="345">
        <v>0</v>
      </c>
      <c r="C79" s="345">
        <v>15.70524</v>
      </c>
      <c r="D79" s="345">
        <v>1597.1145013975711</v>
      </c>
      <c r="M79" s="132"/>
      <c r="N79" s="132"/>
      <c r="O79" s="132"/>
    </row>
    <row r="80" spans="1:15">
      <c r="A80" s="344" t="s">
        <v>235</v>
      </c>
      <c r="B80" s="345">
        <v>5276.2970299999997</v>
      </c>
      <c r="C80" s="345">
        <v>43496.855099999993</v>
      </c>
      <c r="D80" s="345">
        <v>1173341.9793046589</v>
      </c>
      <c r="M80" s="132"/>
      <c r="N80" s="132"/>
      <c r="O80" s="132"/>
    </row>
    <row r="81" spans="1:15">
      <c r="A81" s="344" t="s">
        <v>236</v>
      </c>
      <c r="B81" s="345">
        <v>17997.649269999998</v>
      </c>
      <c r="C81" s="345">
        <v>137044.59786000001</v>
      </c>
      <c r="D81" s="345">
        <v>966471.82653343561</v>
      </c>
      <c r="M81" s="132"/>
      <c r="N81" s="132"/>
      <c r="O81" s="132"/>
    </row>
    <row r="82" spans="1:15">
      <c r="A82" s="964" t="s">
        <v>583</v>
      </c>
      <c r="B82" s="967">
        <v>23273.946299999996</v>
      </c>
      <c r="C82" s="967">
        <v>180557.15820000001</v>
      </c>
      <c r="D82" s="967">
        <v>2141410.9203394921</v>
      </c>
      <c r="M82" s="132"/>
      <c r="N82" s="132"/>
      <c r="O82" s="132"/>
    </row>
    <row r="83" spans="1:15">
      <c r="A83" s="16" t="s">
        <v>580</v>
      </c>
    </row>
    <row r="85" spans="1:15">
      <c r="A85" s="612" t="s">
        <v>81</v>
      </c>
      <c r="E85" s="13" t="s">
        <v>797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643</v>
      </c>
      <c r="E1" s="137" t="str">
        <f>Naslovnica!A20</f>
        <v>Rujan 2023.</v>
      </c>
    </row>
    <row r="2" spans="1:13" ht="12.75" customHeight="1">
      <c r="A2" s="527" t="s">
        <v>916</v>
      </c>
      <c r="E2" s="529" t="str">
        <f>Naslovnica!A24</f>
        <v>September 2023</v>
      </c>
    </row>
    <row r="3" spans="1:13" ht="12.75" customHeight="1">
      <c r="E3" s="13" t="s">
        <v>1486</v>
      </c>
      <c r="F3" s="307"/>
      <c r="G3" s="307"/>
    </row>
    <row r="4" spans="1:13" ht="16.5" customHeight="1">
      <c r="A4" s="1140" t="s">
        <v>563</v>
      </c>
      <c r="B4" s="1147" t="s">
        <v>562</v>
      </c>
      <c r="C4" s="1147"/>
      <c r="D4" s="1147"/>
      <c r="E4" s="1147"/>
      <c r="F4" s="261"/>
      <c r="G4" s="261"/>
    </row>
    <row r="5" spans="1:13" ht="12.75" customHeight="1">
      <c r="A5" s="1140"/>
      <c r="B5" s="1145" t="str">
        <f>Naslovnica!A20</f>
        <v>Rujan 2023.</v>
      </c>
      <c r="C5" s="1145"/>
      <c r="D5" s="1146" t="s">
        <v>17</v>
      </c>
      <c r="E5" s="1146"/>
    </row>
    <row r="6" spans="1:13" ht="12.75" customHeight="1">
      <c r="A6" s="1140"/>
      <c r="B6" s="1143" t="str">
        <f>Naslovnica!A24</f>
        <v>September 2023</v>
      </c>
      <c r="C6" s="1143"/>
      <c r="D6" s="1144" t="s">
        <v>45</v>
      </c>
      <c r="E6" s="1144"/>
    </row>
    <row r="7" spans="1:13" ht="12.75" customHeight="1">
      <c r="A7" s="1140"/>
      <c r="B7" s="730" t="s">
        <v>27</v>
      </c>
      <c r="C7" s="684" t="s">
        <v>28</v>
      </c>
      <c r="D7" s="684" t="s">
        <v>145</v>
      </c>
      <c r="E7" s="684" t="s">
        <v>143</v>
      </c>
    </row>
    <row r="8" spans="1:13" ht="12.75" customHeight="1">
      <c r="A8" s="1140"/>
      <c r="B8" s="729" t="s">
        <v>29</v>
      </c>
      <c r="C8" s="685" t="s">
        <v>30</v>
      </c>
      <c r="D8" s="685" t="s">
        <v>29</v>
      </c>
      <c r="E8" s="685" t="s">
        <v>144</v>
      </c>
    </row>
    <row r="9" spans="1:13" ht="12.75" customHeight="1">
      <c r="A9" s="352" t="s">
        <v>117</v>
      </c>
      <c r="B9" s="353">
        <v>106418.69469</v>
      </c>
      <c r="C9" s="354">
        <v>5.4984653012956847E-3</v>
      </c>
      <c r="D9" s="353">
        <v>2807.5135099999898</v>
      </c>
      <c r="E9" s="354">
        <v>2.7096626812144864E-2</v>
      </c>
      <c r="G9" s="132"/>
      <c r="H9" s="808"/>
      <c r="I9" s="808"/>
      <c r="J9" s="808"/>
      <c r="K9" s="808"/>
      <c r="L9" s="795"/>
      <c r="M9" s="76"/>
    </row>
    <row r="10" spans="1:13" ht="12.75" customHeight="1">
      <c r="A10" s="352" t="s">
        <v>118</v>
      </c>
      <c r="B10" s="353">
        <v>6380649.8599899998</v>
      </c>
      <c r="C10" s="354">
        <v>0.32967686699289078</v>
      </c>
      <c r="D10" s="353">
        <v>1018.8240599995479</v>
      </c>
      <c r="E10" s="354">
        <v>1.5969952717664881E-4</v>
      </c>
      <c r="G10" s="132"/>
      <c r="H10" s="808"/>
      <c r="I10" s="808"/>
      <c r="J10" s="808"/>
      <c r="K10" s="808"/>
      <c r="L10" s="795"/>
      <c r="M10" s="76"/>
    </row>
    <row r="11" spans="1:13" ht="12.75" customHeight="1">
      <c r="A11" s="352" t="s">
        <v>119</v>
      </c>
      <c r="B11" s="353">
        <v>685889.01305999991</v>
      </c>
      <c r="C11" s="354">
        <v>3.5438669397668709E-2</v>
      </c>
      <c r="D11" s="353">
        <v>12826.090329999919</v>
      </c>
      <c r="E11" s="354">
        <v>1.9056302014046844E-2</v>
      </c>
      <c r="G11" s="132"/>
      <c r="H11" s="808"/>
      <c r="I11" s="808"/>
      <c r="J11" s="808"/>
      <c r="K11" s="808"/>
      <c r="L11" s="795"/>
      <c r="M11" s="76"/>
    </row>
    <row r="12" spans="1:13" ht="12.75" customHeight="1">
      <c r="A12" s="686" t="s">
        <v>564</v>
      </c>
      <c r="B12" s="687">
        <v>7172957.5677399999</v>
      </c>
      <c r="C12" s="688">
        <v>0.37061400169185521</v>
      </c>
      <c r="D12" s="687">
        <v>16652.427899999544</v>
      </c>
      <c r="E12" s="688">
        <v>2.326958894932174E-3</v>
      </c>
      <c r="G12" s="132"/>
      <c r="H12" s="808"/>
      <c r="I12" s="808"/>
      <c r="J12" s="808"/>
      <c r="K12" s="808"/>
      <c r="L12" s="795"/>
      <c r="M12" s="76"/>
    </row>
    <row r="13" spans="1:13" ht="12.75" customHeight="1">
      <c r="A13" s="352" t="s">
        <v>120</v>
      </c>
      <c r="B13" s="353">
        <v>73986.689459999994</v>
      </c>
      <c r="C13" s="354">
        <v>3.8227610847756128E-3</v>
      </c>
      <c r="D13" s="353">
        <v>2296.0308799999912</v>
      </c>
      <c r="E13" s="354">
        <v>3.202691850623518E-2</v>
      </c>
      <c r="G13" s="132"/>
      <c r="H13" s="808"/>
      <c r="I13" s="808"/>
      <c r="J13" s="808"/>
      <c r="K13" s="808"/>
      <c r="L13" s="795"/>
      <c r="M13" s="76"/>
    </row>
    <row r="14" spans="1:13" ht="12.75" customHeight="1">
      <c r="A14" s="352" t="s">
        <v>121</v>
      </c>
      <c r="B14" s="353">
        <v>2682132.86687</v>
      </c>
      <c r="C14" s="354">
        <v>0.1385810504903254</v>
      </c>
      <c r="D14" s="353">
        <v>2204.2671300000511</v>
      </c>
      <c r="E14" s="354">
        <v>8.2250964828456397E-4</v>
      </c>
      <c r="G14" s="132"/>
      <c r="H14" s="808"/>
      <c r="I14" s="808"/>
      <c r="J14" s="808"/>
      <c r="K14" s="808"/>
      <c r="L14" s="795"/>
      <c r="M14" s="76"/>
    </row>
    <row r="15" spans="1:13" ht="12.75" customHeight="1">
      <c r="A15" s="352" t="s">
        <v>122</v>
      </c>
      <c r="B15" s="353">
        <v>198030.1629</v>
      </c>
      <c r="C15" s="354">
        <v>1.0231867459824243E-2</v>
      </c>
      <c r="D15" s="353">
        <v>4235.6774500000174</v>
      </c>
      <c r="E15" s="807">
        <v>2.1856542719286276E-2</v>
      </c>
      <c r="G15" s="132"/>
      <c r="H15" s="808"/>
      <c r="I15" s="808"/>
      <c r="J15" s="808"/>
      <c r="K15" s="808"/>
      <c r="L15" s="795"/>
      <c r="M15" s="76"/>
    </row>
    <row r="16" spans="1:13" ht="12.75" customHeight="1">
      <c r="A16" s="689" t="s">
        <v>565</v>
      </c>
      <c r="B16" s="687">
        <v>2954149.7192299999</v>
      </c>
      <c r="C16" s="688">
        <v>0.15263567903492525</v>
      </c>
      <c r="D16" s="687">
        <v>8735.9754599998705</v>
      </c>
      <c r="E16" s="688">
        <v>2.9659586801609183E-3</v>
      </c>
      <c r="G16" s="132"/>
      <c r="H16" s="808"/>
      <c r="I16" s="808"/>
      <c r="J16" s="808"/>
      <c r="K16" s="808"/>
      <c r="L16" s="795"/>
      <c r="M16" s="76"/>
    </row>
    <row r="17" spans="1:13" ht="12.75" customHeight="1">
      <c r="A17" s="352" t="s">
        <v>123</v>
      </c>
      <c r="B17" s="353">
        <v>106761.15842000001</v>
      </c>
      <c r="C17" s="354">
        <v>5.5161597951235092E-3</v>
      </c>
      <c r="D17" s="353">
        <v>4058.925310000006</v>
      </c>
      <c r="E17" s="354">
        <v>3.9521295565722259E-2</v>
      </c>
      <c r="G17" s="132"/>
      <c r="H17" s="808"/>
      <c r="I17" s="808"/>
      <c r="J17" s="808"/>
      <c r="K17" s="808"/>
      <c r="L17" s="795"/>
      <c r="M17" s="76"/>
    </row>
    <row r="18" spans="1:13" ht="12.75" customHeight="1">
      <c r="A18" s="352" t="s">
        <v>124</v>
      </c>
      <c r="B18" s="353">
        <v>3060049.3884800002</v>
      </c>
      <c r="C18" s="354">
        <v>0.15810732721183654</v>
      </c>
      <c r="D18" s="353">
        <v>20496.870889999904</v>
      </c>
      <c r="E18" s="354">
        <v>6.7433843539086435E-3</v>
      </c>
      <c r="G18" s="132"/>
      <c r="H18" s="808"/>
      <c r="I18" s="808"/>
      <c r="J18" s="808"/>
      <c r="K18" s="808"/>
      <c r="L18" s="795"/>
      <c r="M18" s="76"/>
    </row>
    <row r="19" spans="1:13" ht="12.75" customHeight="1">
      <c r="A19" s="352" t="s">
        <v>125</v>
      </c>
      <c r="B19" s="353">
        <v>298849.74518000003</v>
      </c>
      <c r="C19" s="354">
        <v>1.5441036548700477E-2</v>
      </c>
      <c r="D19" s="353">
        <v>5081.6150300000445</v>
      </c>
      <c r="E19" s="354">
        <v>1.7298047366150149E-2</v>
      </c>
      <c r="G19" s="132"/>
      <c r="H19" s="808"/>
      <c r="I19" s="808"/>
      <c r="J19" s="808"/>
      <c r="K19" s="808"/>
      <c r="L19" s="795"/>
      <c r="M19" s="76"/>
    </row>
    <row r="20" spans="1:13" ht="12.75" customHeight="1">
      <c r="A20" s="686" t="s">
        <v>566</v>
      </c>
      <c r="B20" s="687">
        <v>3465660.2920800005</v>
      </c>
      <c r="C20" s="688">
        <v>0.17906452355566052</v>
      </c>
      <c r="D20" s="687">
        <v>29637.411230000202</v>
      </c>
      <c r="E20" s="688">
        <v>8.6254987983864773E-3</v>
      </c>
      <c r="G20" s="132"/>
      <c r="H20" s="808"/>
      <c r="I20" s="808"/>
      <c r="J20" s="808"/>
      <c r="K20" s="808"/>
      <c r="L20" s="795"/>
      <c r="M20" s="76"/>
    </row>
    <row r="21" spans="1:13" ht="12.75" customHeight="1">
      <c r="A21" s="352" t="s">
        <v>126</v>
      </c>
      <c r="B21" s="353">
        <v>79926.491999999998</v>
      </c>
      <c r="C21" s="354">
        <v>4.1296601522550318E-3</v>
      </c>
      <c r="D21" s="353">
        <v>2057.1076299999986</v>
      </c>
      <c r="E21" s="354">
        <v>2.6417412268543883E-2</v>
      </c>
      <c r="G21" s="132"/>
      <c r="H21" s="808"/>
      <c r="I21" s="808"/>
      <c r="J21" s="808"/>
      <c r="K21" s="808"/>
      <c r="L21" s="795"/>
      <c r="M21" s="76"/>
    </row>
    <row r="22" spans="1:13" ht="12.75" customHeight="1">
      <c r="A22" s="352" t="s">
        <v>127</v>
      </c>
      <c r="B22" s="353">
        <v>5134244.4747799998</v>
      </c>
      <c r="C22" s="354">
        <v>0.2652773102995003</v>
      </c>
      <c r="D22" s="353">
        <v>10313.974179998972</v>
      </c>
      <c r="E22" s="354">
        <v>2.0129028250464032E-3</v>
      </c>
      <c r="G22" s="132"/>
      <c r="H22" s="808"/>
      <c r="I22" s="808"/>
      <c r="J22" s="808"/>
      <c r="K22" s="808"/>
      <c r="L22" s="795"/>
      <c r="M22" s="76"/>
    </row>
    <row r="23" spans="1:13" ht="12.75" customHeight="1">
      <c r="A23" s="352" t="s">
        <v>128</v>
      </c>
      <c r="B23" s="353">
        <v>547315.5702999999</v>
      </c>
      <c r="C23" s="354">
        <v>2.8278825265803574E-2</v>
      </c>
      <c r="D23" s="353">
        <v>9011.2448499999009</v>
      </c>
      <c r="E23" s="354">
        <v>1.6740056551592497E-2</v>
      </c>
      <c r="G23" s="132"/>
      <c r="H23" s="808"/>
      <c r="I23" s="808"/>
      <c r="J23" s="808"/>
      <c r="K23" s="808"/>
      <c r="L23" s="795"/>
      <c r="M23" s="76"/>
    </row>
    <row r="24" spans="1:13" ht="12.75" customHeight="1">
      <c r="A24" s="686" t="s">
        <v>567</v>
      </c>
      <c r="B24" s="687">
        <v>5761486.5370799992</v>
      </c>
      <c r="C24" s="688">
        <v>0.29768579571755888</v>
      </c>
      <c r="D24" s="687">
        <v>21382.326659997925</v>
      </c>
      <c r="E24" s="688">
        <v>3.7250763881921944E-3</v>
      </c>
      <c r="G24" s="132"/>
      <c r="H24" s="808"/>
      <c r="I24" s="808"/>
      <c r="J24" s="808"/>
      <c r="K24" s="808"/>
      <c r="L24" s="795"/>
      <c r="M24" s="76"/>
    </row>
    <row r="25" spans="1:13" ht="12.75" customHeight="1">
      <c r="A25" s="355" t="s">
        <v>568</v>
      </c>
      <c r="B25" s="356">
        <v>367093.03457000002</v>
      </c>
      <c r="C25" s="357">
        <v>1.8967046333449838E-2</v>
      </c>
      <c r="D25" s="356">
        <v>11219.57733</v>
      </c>
      <c r="E25" s="357">
        <v>3.1526873111060727E-2</v>
      </c>
      <c r="G25" s="132"/>
      <c r="H25" s="808"/>
      <c r="I25" s="808"/>
      <c r="J25" s="808"/>
      <c r="K25" s="808"/>
      <c r="L25" s="795"/>
      <c r="M25" s="76"/>
    </row>
    <row r="26" spans="1:13" ht="12.75" customHeight="1">
      <c r="A26" s="355" t="s">
        <v>569</v>
      </c>
      <c r="B26" s="356">
        <v>17257076.590119999</v>
      </c>
      <c r="C26" s="357">
        <v>0.89164255499455303</v>
      </c>
      <c r="D26" s="356">
        <v>34033.936259996146</v>
      </c>
      <c r="E26" s="357">
        <v>1.9760699049520269E-3</v>
      </c>
      <c r="G26" s="132"/>
      <c r="H26" s="808"/>
      <c r="I26" s="808"/>
      <c r="J26" s="808"/>
      <c r="K26" s="808"/>
      <c r="L26" s="795"/>
      <c r="M26" s="76"/>
    </row>
    <row r="27" spans="1:13" ht="12.75" customHeight="1">
      <c r="A27" s="355" t="s">
        <v>570</v>
      </c>
      <c r="B27" s="356">
        <v>1730084.49144</v>
      </c>
      <c r="C27" s="357">
        <v>8.939039867199701E-2</v>
      </c>
      <c r="D27" s="356">
        <v>31154.627660000231</v>
      </c>
      <c r="E27" s="357">
        <v>1.8337795058050999E-2</v>
      </c>
      <c r="G27" s="132"/>
      <c r="H27" s="808"/>
      <c r="I27" s="808"/>
      <c r="J27" s="808"/>
      <c r="K27" s="808"/>
      <c r="L27" s="795"/>
      <c r="M27" s="76"/>
    </row>
    <row r="28" spans="1:13" ht="18.75" customHeight="1">
      <c r="A28" s="964" t="s">
        <v>571</v>
      </c>
      <c r="B28" s="965">
        <v>19354254.116130002</v>
      </c>
      <c r="C28" s="966">
        <v>1</v>
      </c>
      <c r="D28" s="965">
        <v>76408.141249999404</v>
      </c>
      <c r="E28" s="966">
        <v>3.9635206832528969E-3</v>
      </c>
      <c r="G28" s="809"/>
      <c r="H28" s="76"/>
      <c r="I28" s="76"/>
      <c r="J28" s="76"/>
      <c r="K28" s="76"/>
      <c r="L28" s="795"/>
      <c r="M28" s="76"/>
    </row>
    <row r="29" spans="1:13" ht="12.75" customHeight="1">
      <c r="A29" s="19" t="s">
        <v>572</v>
      </c>
    </row>
    <row r="30" spans="1:13" ht="12.75" customHeight="1">
      <c r="C30" s="76"/>
    </row>
    <row r="31" spans="1:13" ht="12.75" customHeight="1"/>
    <row r="32" spans="1:13" s="261" customFormat="1" ht="12.75" customHeight="1">
      <c r="A32" s="151" t="s">
        <v>645</v>
      </c>
      <c r="L32" s="137" t="str">
        <f>Naslovnica!A20</f>
        <v>Rujan 2023.</v>
      </c>
    </row>
    <row r="33" spans="1:12" s="261" customFormat="1" ht="12.75" customHeight="1">
      <c r="A33" s="554" t="s">
        <v>917</v>
      </c>
      <c r="L33" s="529" t="str">
        <f>Naslovnica!A24</f>
        <v>September 2023</v>
      </c>
    </row>
    <row r="34" spans="1:12" s="261" customFormat="1" ht="12.75" customHeight="1"/>
    <row r="35" spans="1:12" s="261" customFormat="1" ht="22.5" customHeight="1">
      <c r="A35" s="710"/>
      <c r="B35" s="1139" t="s">
        <v>1510</v>
      </c>
      <c r="C35" s="1139"/>
      <c r="D35" s="1139"/>
      <c r="E35" s="1139"/>
      <c r="F35" s="1139" t="s">
        <v>926</v>
      </c>
      <c r="G35" s="1139"/>
      <c r="H35" s="1139"/>
      <c r="I35" s="1139"/>
      <c r="J35" s="1139"/>
      <c r="K35" s="1139"/>
      <c r="L35" s="1139"/>
    </row>
    <row r="36" spans="1:12" s="261" customFormat="1" ht="45">
      <c r="A36" s="1140" t="s">
        <v>543</v>
      </c>
      <c r="B36" s="779" t="s">
        <v>67</v>
      </c>
      <c r="C36" s="778" t="s">
        <v>97</v>
      </c>
      <c r="D36" s="778" t="s">
        <v>99</v>
      </c>
      <c r="E36" s="778" t="s">
        <v>101</v>
      </c>
      <c r="F36" s="778" t="s">
        <v>630</v>
      </c>
      <c r="G36" s="776" t="s">
        <v>59</v>
      </c>
      <c r="H36" s="776" t="s">
        <v>50</v>
      </c>
      <c r="I36" s="963" t="s">
        <v>1410</v>
      </c>
      <c r="J36" s="963" t="s">
        <v>1411</v>
      </c>
      <c r="K36" s="963" t="s">
        <v>1412</v>
      </c>
      <c r="L36" s="776" t="s">
        <v>1416</v>
      </c>
    </row>
    <row r="37" spans="1:12" s="261" customFormat="1" ht="34.5" customHeight="1">
      <c r="A37" s="1140"/>
      <c r="B37" s="699" t="s">
        <v>627</v>
      </c>
      <c r="C37" s="777" t="s">
        <v>98</v>
      </c>
      <c r="D37" s="777" t="s">
        <v>100</v>
      </c>
      <c r="E37" s="777" t="s">
        <v>102</v>
      </c>
      <c r="F37" s="777" t="s">
        <v>239</v>
      </c>
      <c r="G37" s="777" t="s">
        <v>51</v>
      </c>
      <c r="H37" s="777" t="s">
        <v>52</v>
      </c>
      <c r="I37" s="699" t="s">
        <v>1413</v>
      </c>
      <c r="J37" s="699" t="s">
        <v>1414</v>
      </c>
      <c r="K37" s="699" t="s">
        <v>1415</v>
      </c>
      <c r="L37" s="780" t="s">
        <v>1417</v>
      </c>
    </row>
    <row r="38" spans="1:12" s="261" customFormat="1">
      <c r="A38" s="358" t="s">
        <v>117</v>
      </c>
      <c r="B38" s="359">
        <v>23.3002</v>
      </c>
      <c r="C38" s="360">
        <v>23.3002</v>
      </c>
      <c r="D38" s="359">
        <v>23.4651</v>
      </c>
      <c r="E38" s="781">
        <v>0.16489999999999938</v>
      </c>
      <c r="F38" s="782">
        <v>-1.5383890195875827E-3</v>
      </c>
      <c r="G38" s="726">
        <v>8.3404191544706352E-2</v>
      </c>
      <c r="H38" s="726">
        <v>0.10968832900132996</v>
      </c>
      <c r="I38" s="726">
        <v>6.5814265391400673E-2</v>
      </c>
      <c r="J38" s="726">
        <v>5.3382981916109795E-2</v>
      </c>
      <c r="K38" s="726" t="s">
        <v>139</v>
      </c>
      <c r="L38" s="726">
        <v>6.3688072990279121E-2</v>
      </c>
    </row>
    <row r="39" spans="1:12" s="261" customFormat="1">
      <c r="A39" s="358" t="s">
        <v>120</v>
      </c>
      <c r="B39" s="359">
        <v>24.930299999999999</v>
      </c>
      <c r="C39" s="360">
        <v>24.930299999999999</v>
      </c>
      <c r="D39" s="359">
        <v>25.1937</v>
      </c>
      <c r="E39" s="781">
        <v>0.26340000000000074</v>
      </c>
      <c r="F39" s="782">
        <v>-2.6364007329114925E-3</v>
      </c>
      <c r="G39" s="726">
        <v>0.11302115297442872</v>
      </c>
      <c r="H39" s="726">
        <v>0.16086562685404937</v>
      </c>
      <c r="I39" s="726">
        <v>8.5584420559704721E-2</v>
      </c>
      <c r="J39" s="726">
        <v>6.5402735472815721E-2</v>
      </c>
      <c r="K39" s="726" t="s">
        <v>139</v>
      </c>
      <c r="L39" s="726">
        <v>7.1608602702292412E-2</v>
      </c>
    </row>
    <row r="40" spans="1:12" s="261" customFormat="1">
      <c r="A40" s="358" t="s">
        <v>123</v>
      </c>
      <c r="B40" s="359">
        <v>26.596</v>
      </c>
      <c r="C40" s="360">
        <v>26.557500000000001</v>
      </c>
      <c r="D40" s="359">
        <v>26.723099999999999</v>
      </c>
      <c r="E40" s="781">
        <v>0.16559999999999775</v>
      </c>
      <c r="F40" s="782">
        <v>1.2121759687995226E-3</v>
      </c>
      <c r="G40" s="726">
        <v>0.14013791745776705</v>
      </c>
      <c r="H40" s="726">
        <v>0.16480964875670345</v>
      </c>
      <c r="I40" s="726">
        <v>8.4013619233463288E-2</v>
      </c>
      <c r="J40" s="726">
        <v>7.1495574387121952E-2</v>
      </c>
      <c r="K40" s="726" t="s">
        <v>139</v>
      </c>
      <c r="L40" s="726">
        <v>7.9239351107923017E-2</v>
      </c>
    </row>
    <row r="41" spans="1:12" s="261" customFormat="1">
      <c r="A41" s="358" t="s">
        <v>126</v>
      </c>
      <c r="B41" s="359">
        <v>22.521000000000001</v>
      </c>
      <c r="C41" s="360">
        <v>22.485800000000001</v>
      </c>
      <c r="D41" s="359">
        <v>22.7591</v>
      </c>
      <c r="E41" s="781">
        <v>0.27329999999999899</v>
      </c>
      <c r="F41" s="782">
        <v>-4.803422051551709E-3</v>
      </c>
      <c r="G41" s="726">
        <v>5.8794850803590926E-2</v>
      </c>
      <c r="H41" s="726">
        <v>7.0068968061478332E-2</v>
      </c>
      <c r="I41" s="726">
        <v>5.5843408614152601E-2</v>
      </c>
      <c r="J41" s="726">
        <v>4.1979282581027011E-2</v>
      </c>
      <c r="K41" s="726" t="s">
        <v>139</v>
      </c>
      <c r="L41" s="726">
        <v>5.9726217334069576E-2</v>
      </c>
    </row>
    <row r="42" spans="1:12" s="261" customFormat="1">
      <c r="A42" s="690" t="s">
        <v>129</v>
      </c>
      <c r="B42" s="691">
        <v>183.97442052087243</v>
      </c>
      <c r="C42" s="692">
        <v>183.97442052087243</v>
      </c>
      <c r="D42" s="691">
        <v>185.26229327459916</v>
      </c>
      <c r="E42" s="783">
        <v>1.2878727537267309</v>
      </c>
      <c r="F42" s="784">
        <v>-1.220771602511439E-3</v>
      </c>
      <c r="G42" s="765">
        <v>0.10476398588902014</v>
      </c>
      <c r="H42" s="765">
        <v>0.13226663488231316</v>
      </c>
      <c r="I42" s="765">
        <v>7.7191095261508025E-2</v>
      </c>
      <c r="J42" s="765">
        <v>6.0307536697026709E-2</v>
      </c>
      <c r="K42" s="765" t="s">
        <v>139</v>
      </c>
      <c r="L42" s="765">
        <v>6.9168432789919354E-2</v>
      </c>
    </row>
    <row r="43" spans="1:12" s="261" customFormat="1">
      <c r="A43" s="358" t="s">
        <v>118</v>
      </c>
      <c r="B43" s="359">
        <v>37.245100000000001</v>
      </c>
      <c r="C43" s="360">
        <v>37.245100000000001</v>
      </c>
      <c r="D43" s="359">
        <v>37.4831</v>
      </c>
      <c r="E43" s="781">
        <v>0.23799999999999955</v>
      </c>
      <c r="F43" s="782">
        <v>-1.5735662318584476E-3</v>
      </c>
      <c r="G43" s="727">
        <v>6.0513448435758566E-2</v>
      </c>
      <c r="H43" s="727">
        <v>6.8687405269419743E-2</v>
      </c>
      <c r="I43" s="727">
        <v>2.4685706569977039E-2</v>
      </c>
      <c r="J43" s="727">
        <v>3.0049801494548722E-2</v>
      </c>
      <c r="K43" s="727">
        <v>4.0829934080637065E-2</v>
      </c>
      <c r="L43" s="727">
        <v>4.9320682566452279E-2</v>
      </c>
    </row>
    <row r="44" spans="1:12" s="261" customFormat="1">
      <c r="A44" s="358" t="s">
        <v>121</v>
      </c>
      <c r="B44" s="359">
        <v>42.6982</v>
      </c>
      <c r="C44" s="360">
        <v>42.6982</v>
      </c>
      <c r="D44" s="359">
        <v>43.066600000000001</v>
      </c>
      <c r="E44" s="781">
        <v>0.36840000000000117</v>
      </c>
      <c r="F44" s="782">
        <v>-2.1826713654081731E-3</v>
      </c>
      <c r="G44" s="727">
        <v>9.2482632353026117E-2</v>
      </c>
      <c r="H44" s="727">
        <v>0.11891203359766278</v>
      </c>
      <c r="I44" s="727">
        <v>5.3816219622672357E-2</v>
      </c>
      <c r="J44" s="727">
        <v>4.4820170359884282E-2</v>
      </c>
      <c r="K44" s="727">
        <v>5.4859865326457591E-2</v>
      </c>
      <c r="L44" s="727">
        <v>5.6031557685210176E-2</v>
      </c>
    </row>
    <row r="45" spans="1:12" s="261" customFormat="1">
      <c r="A45" s="358" t="s">
        <v>124</v>
      </c>
      <c r="B45" s="359">
        <v>37.620100000000001</v>
      </c>
      <c r="C45" s="360">
        <v>37.483400000000003</v>
      </c>
      <c r="D45" s="359">
        <v>37.803699999999999</v>
      </c>
      <c r="E45" s="781">
        <v>0.32029999999999603</v>
      </c>
      <c r="F45" s="782">
        <v>4.3409197090034102E-3</v>
      </c>
      <c r="G45" s="727">
        <v>9.5249671172365158E-2</v>
      </c>
      <c r="H45" s="727">
        <v>0.11260785007571816</v>
      </c>
      <c r="I45" s="727">
        <v>4.178136182975134E-2</v>
      </c>
      <c r="J45" s="727">
        <v>4.3963591030747651E-2</v>
      </c>
      <c r="K45" s="727">
        <v>5.3706984116144163E-2</v>
      </c>
      <c r="L45" s="727">
        <v>4.9811267465704967E-2</v>
      </c>
    </row>
    <row r="46" spans="1:12" s="261" customFormat="1">
      <c r="A46" s="358" t="s">
        <v>127</v>
      </c>
      <c r="B46" s="359">
        <v>38.6462</v>
      </c>
      <c r="C46" s="360">
        <v>38.579599999999999</v>
      </c>
      <c r="D46" s="359">
        <v>38.897500000000001</v>
      </c>
      <c r="E46" s="781">
        <v>0.31790000000000163</v>
      </c>
      <c r="F46" s="782">
        <v>8.5397317489244173E-5</v>
      </c>
      <c r="G46" s="727">
        <v>3.8271051407967827E-2</v>
      </c>
      <c r="H46" s="727">
        <v>3.819183030375628E-2</v>
      </c>
      <c r="I46" s="727">
        <v>2.894032350437703E-2</v>
      </c>
      <c r="J46" s="727">
        <v>2.822849452721421E-2</v>
      </c>
      <c r="K46" s="727">
        <v>4.8038197499220558E-2</v>
      </c>
      <c r="L46" s="727">
        <v>5.1130181966997146E-2</v>
      </c>
    </row>
    <row r="47" spans="1:12" s="261" customFormat="1">
      <c r="A47" s="690" t="s">
        <v>130</v>
      </c>
      <c r="B47" s="691">
        <v>290.65069908616778</v>
      </c>
      <c r="C47" s="692">
        <v>290.65069908616778</v>
      </c>
      <c r="D47" s="691">
        <v>292.41359611018851</v>
      </c>
      <c r="E47" s="783">
        <v>1.7628970240207309</v>
      </c>
      <c r="F47" s="784">
        <v>-1.877852159360982E-4</v>
      </c>
      <c r="G47" s="765">
        <v>6.4916998173676799E-2</v>
      </c>
      <c r="H47" s="765">
        <v>7.4728541284433847E-2</v>
      </c>
      <c r="I47" s="765">
        <v>3.3838740155340608E-2</v>
      </c>
      <c r="J47" s="765">
        <v>3.4275206751717135E-2</v>
      </c>
      <c r="K47" s="765">
        <v>4.7314458009565241E-2</v>
      </c>
      <c r="L47" s="765">
        <v>5.1040990202423364E-2</v>
      </c>
    </row>
    <row r="48" spans="1:12" s="261" customFormat="1">
      <c r="A48" s="358" t="s">
        <v>119</v>
      </c>
      <c r="B48" s="359">
        <v>16.985800000000001</v>
      </c>
      <c r="C48" s="360">
        <v>16.975200000000001</v>
      </c>
      <c r="D48" s="359">
        <v>17.020299999999999</v>
      </c>
      <c r="E48" s="781">
        <v>4.509999999999792E-2</v>
      </c>
      <c r="F48" s="782">
        <v>-1.7396005971060946E-3</v>
      </c>
      <c r="G48" s="727">
        <v>1.0705001421531746E-2</v>
      </c>
      <c r="H48" s="727">
        <v>1.6058760622689849E-2</v>
      </c>
      <c r="I48" s="727">
        <v>-1.1379271352788156E-2</v>
      </c>
      <c r="J48" s="727">
        <v>3.6060856206157066E-3</v>
      </c>
      <c r="K48" s="727" t="s">
        <v>139</v>
      </c>
      <c r="L48" s="727">
        <v>2.7434658123139499E-2</v>
      </c>
    </row>
    <row r="49" spans="1:12" s="261" customFormat="1">
      <c r="A49" s="358" t="s">
        <v>122</v>
      </c>
      <c r="B49" s="359">
        <v>18.029499999999999</v>
      </c>
      <c r="C49" s="360">
        <v>18.0106</v>
      </c>
      <c r="D49" s="359">
        <v>18.076599999999999</v>
      </c>
      <c r="E49" s="781">
        <v>6.5999999999998948E-2</v>
      </c>
      <c r="F49" s="782">
        <v>-1.876723097534394E-3</v>
      </c>
      <c r="G49" s="727">
        <v>1.9065517119798869E-2</v>
      </c>
      <c r="H49" s="727">
        <v>3.3268307478160342E-2</v>
      </c>
      <c r="I49" s="727">
        <v>-1.2218321360463857E-2</v>
      </c>
      <c r="J49" s="727">
        <v>8.2623046296368408E-3</v>
      </c>
      <c r="K49" s="727" t="s">
        <v>139</v>
      </c>
      <c r="L49" s="727">
        <v>3.4178263383006335E-2</v>
      </c>
    </row>
    <row r="50" spans="1:12" s="261" customFormat="1">
      <c r="A50" s="358" t="s">
        <v>125</v>
      </c>
      <c r="B50" s="359">
        <v>17.310700000000001</v>
      </c>
      <c r="C50" s="360">
        <v>17.2987</v>
      </c>
      <c r="D50" s="359">
        <v>17.337299999999999</v>
      </c>
      <c r="E50" s="781">
        <v>3.8599999999998857E-2</v>
      </c>
      <c r="F50" s="782">
        <v>-1.2001269365027323E-3</v>
      </c>
      <c r="G50" s="727">
        <v>1.2832220151426821E-2</v>
      </c>
      <c r="H50" s="727">
        <v>1.8522977537083651E-2</v>
      </c>
      <c r="I50" s="727">
        <v>-1.6529195321678847E-2</v>
      </c>
      <c r="J50" s="727">
        <v>5.7766739371740705E-3</v>
      </c>
      <c r="K50" s="727" t="s">
        <v>139</v>
      </c>
      <c r="L50" s="727">
        <v>2.9572564217039909E-2</v>
      </c>
    </row>
    <row r="51" spans="1:12" s="261" customFormat="1">
      <c r="A51" s="358" t="s">
        <v>128</v>
      </c>
      <c r="B51" s="359">
        <v>18.267700000000001</v>
      </c>
      <c r="C51" s="360">
        <v>18.267199999999999</v>
      </c>
      <c r="D51" s="359">
        <v>18.301500000000001</v>
      </c>
      <c r="E51" s="781">
        <v>3.4300000000001774E-2</v>
      </c>
      <c r="F51" s="954">
        <v>-1.3557468908022008E-3</v>
      </c>
      <c r="G51" s="727">
        <v>9.6749879510649173E-3</v>
      </c>
      <c r="H51" s="727">
        <v>1.821996543742177E-2</v>
      </c>
      <c r="I51" s="727">
        <v>-5.3082180793119216E-3</v>
      </c>
      <c r="J51" s="727">
        <v>8.1995125730864871E-3</v>
      </c>
      <c r="K51" s="727" t="s">
        <v>139</v>
      </c>
      <c r="L51" s="727">
        <v>3.5668492514485228E-2</v>
      </c>
    </row>
    <row r="52" spans="1:12" s="261" customFormat="1">
      <c r="A52" s="690" t="s">
        <v>131</v>
      </c>
      <c r="B52" s="691">
        <v>132.35794782260575</v>
      </c>
      <c r="C52" s="692">
        <v>132.29422776441243</v>
      </c>
      <c r="D52" s="691">
        <v>132.61583502695788</v>
      </c>
      <c r="E52" s="783">
        <v>0.3216072625454558</v>
      </c>
      <c r="F52" s="784">
        <v>-1.5534183609906549E-3</v>
      </c>
      <c r="G52" s="765">
        <v>1.1416865499376705E-2</v>
      </c>
      <c r="H52" s="765">
        <v>1.8837071783325943E-2</v>
      </c>
      <c r="I52" s="765">
        <v>-1.042032424239614E-2</v>
      </c>
      <c r="J52" s="765">
        <v>5.8724762987860668E-3</v>
      </c>
      <c r="K52" s="765" t="s">
        <v>139</v>
      </c>
      <c r="L52" s="765">
        <v>3.1233483968658105E-2</v>
      </c>
    </row>
    <row r="53" spans="1:12" s="261" customFormat="1" ht="12.75" customHeight="1">
      <c r="A53" s="22" t="s">
        <v>542</v>
      </c>
      <c r="G53" s="724"/>
      <c r="H53" s="724"/>
      <c r="I53" s="724"/>
      <c r="J53" s="724"/>
      <c r="K53" s="724"/>
      <c r="L53" s="724"/>
    </row>
    <row r="54" spans="1:12" s="261" customFormat="1" ht="25.5" customHeight="1">
      <c r="A54" s="1142" t="s">
        <v>1507</v>
      </c>
      <c r="B54" s="1142"/>
      <c r="C54" s="1142"/>
      <c r="D54" s="1142"/>
      <c r="E54" s="1142"/>
      <c r="F54" s="1142"/>
      <c r="G54" s="1142"/>
      <c r="H54" s="1142"/>
      <c r="I54" s="1142"/>
      <c r="J54" s="1142"/>
      <c r="K54" s="1142"/>
      <c r="L54" s="1142"/>
    </row>
    <row r="55" spans="1:12" s="261" customFormat="1" ht="20.25" customHeight="1">
      <c r="A55" s="1141" t="s">
        <v>170</v>
      </c>
      <c r="B55" s="1141"/>
      <c r="C55" s="1141"/>
      <c r="D55" s="1141"/>
      <c r="E55" s="1141"/>
      <c r="F55" s="1141"/>
      <c r="G55" s="1141"/>
      <c r="H55" s="1141"/>
      <c r="I55" s="1141"/>
      <c r="J55" s="1141"/>
      <c r="K55" s="1141"/>
      <c r="L55" s="1141"/>
    </row>
    <row r="56" spans="1:12" s="261" customFormat="1" ht="24" customHeight="1">
      <c r="A56" s="1137" t="s">
        <v>1506</v>
      </c>
      <c r="B56" s="1137"/>
      <c r="C56" s="1137"/>
      <c r="D56" s="1137"/>
      <c r="E56" s="1137"/>
      <c r="F56" s="1137"/>
      <c r="G56" s="1137"/>
      <c r="H56" s="1137"/>
      <c r="I56" s="1137"/>
      <c r="J56" s="1137"/>
      <c r="K56" s="1137"/>
      <c r="L56" s="1137"/>
    </row>
    <row r="57" spans="1:12" s="261" customFormat="1" ht="21" customHeight="1">
      <c r="A57" s="1138" t="s">
        <v>1418</v>
      </c>
      <c r="B57" s="1138"/>
      <c r="C57" s="1138"/>
      <c r="D57" s="1138"/>
      <c r="E57" s="1138"/>
      <c r="F57" s="1138"/>
      <c r="G57" s="1138"/>
      <c r="H57" s="1138"/>
      <c r="I57" s="1138"/>
      <c r="J57" s="1138"/>
      <c r="K57" s="1138"/>
      <c r="L57" s="1138"/>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798</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646</v>
      </c>
      <c r="AG1" s="137" t="str">
        <f>Naslovnica!A20</f>
        <v>Rujan 2023.</v>
      </c>
    </row>
    <row r="2" spans="1:35" ht="12.75" customHeight="1">
      <c r="A2" s="551" t="s">
        <v>918</v>
      </c>
      <c r="AG2" s="529" t="str">
        <f>Naslovnica!A24</f>
        <v>September 2023</v>
      </c>
    </row>
    <row r="3" spans="1:35" ht="12.75" customHeight="1">
      <c r="A3" s="66"/>
      <c r="AG3" s="65"/>
    </row>
    <row r="4" spans="1:35" ht="12.75" customHeight="1">
      <c r="I4" s="177"/>
      <c r="J4" s="177"/>
      <c r="K4" s="177"/>
      <c r="AG4" s="13" t="s">
        <v>1486</v>
      </c>
    </row>
    <row r="5" spans="1:35" ht="15" customHeight="1">
      <c r="A5" s="693" t="s">
        <v>132</v>
      </c>
      <c r="B5" s="1148" t="s">
        <v>558</v>
      </c>
      <c r="C5" s="1148"/>
      <c r="D5" s="1148"/>
      <c r="E5" s="1148"/>
      <c r="F5" s="1148"/>
      <c r="G5" s="1148"/>
      <c r="H5" s="1148"/>
      <c r="I5" s="1148"/>
      <c r="J5" s="1149" t="s">
        <v>552</v>
      </c>
      <c r="K5" s="1149"/>
      <c r="L5" s="1148" t="s">
        <v>557</v>
      </c>
      <c r="M5" s="1148"/>
      <c r="N5" s="1148"/>
      <c r="O5" s="1148"/>
      <c r="P5" s="1148"/>
      <c r="Q5" s="1148"/>
      <c r="R5" s="1148"/>
      <c r="S5" s="1148"/>
      <c r="T5" s="1149" t="s">
        <v>553</v>
      </c>
      <c r="U5" s="1149"/>
      <c r="V5" s="1148" t="s">
        <v>556</v>
      </c>
      <c r="W5" s="1148"/>
      <c r="X5" s="1148"/>
      <c r="Y5" s="1148"/>
      <c r="Z5" s="1148"/>
      <c r="AA5" s="1148"/>
      <c r="AB5" s="1148"/>
      <c r="AC5" s="1148"/>
      <c r="AD5" s="1149" t="s">
        <v>554</v>
      </c>
      <c r="AE5" s="1149"/>
      <c r="AF5" s="1151" t="s">
        <v>555</v>
      </c>
      <c r="AG5" s="1151"/>
    </row>
    <row r="6" spans="1:35" ht="22.5" customHeight="1">
      <c r="A6" s="1150" t="s">
        <v>559</v>
      </c>
      <c r="B6" s="1139" t="s">
        <v>133</v>
      </c>
      <c r="C6" s="1139"/>
      <c r="D6" s="1139" t="s">
        <v>134</v>
      </c>
      <c r="E6" s="1139"/>
      <c r="F6" s="1139" t="s">
        <v>135</v>
      </c>
      <c r="G6" s="1139"/>
      <c r="H6" s="1139" t="s">
        <v>136</v>
      </c>
      <c r="I6" s="1139"/>
      <c r="J6" s="1149"/>
      <c r="K6" s="1149"/>
      <c r="L6" s="1139" t="s">
        <v>133</v>
      </c>
      <c r="M6" s="1139"/>
      <c r="N6" s="1139" t="s">
        <v>134</v>
      </c>
      <c r="O6" s="1139"/>
      <c r="P6" s="1139" t="s">
        <v>135</v>
      </c>
      <c r="Q6" s="1139"/>
      <c r="R6" s="1139" t="s">
        <v>136</v>
      </c>
      <c r="S6" s="1139"/>
      <c r="T6" s="1149"/>
      <c r="U6" s="1149"/>
      <c r="V6" s="1139" t="s">
        <v>133</v>
      </c>
      <c r="W6" s="1139"/>
      <c r="X6" s="1139" t="s">
        <v>134</v>
      </c>
      <c r="Y6" s="1139"/>
      <c r="Z6" s="1139" t="s">
        <v>135</v>
      </c>
      <c r="AA6" s="1139"/>
      <c r="AB6" s="1139" t="s">
        <v>136</v>
      </c>
      <c r="AC6" s="1139"/>
      <c r="AD6" s="1149"/>
      <c r="AE6" s="1149"/>
      <c r="AF6" s="1151"/>
      <c r="AG6" s="1151"/>
    </row>
    <row r="7" spans="1:35">
      <c r="A7" s="1150"/>
      <c r="B7" s="693" t="s">
        <v>31</v>
      </c>
      <c r="C7" s="693" t="s">
        <v>32</v>
      </c>
      <c r="D7" s="693" t="s">
        <v>31</v>
      </c>
      <c r="E7" s="693" t="s">
        <v>32</v>
      </c>
      <c r="F7" s="693" t="s">
        <v>31</v>
      </c>
      <c r="G7" s="693" t="s">
        <v>32</v>
      </c>
      <c r="H7" s="693" t="s">
        <v>31</v>
      </c>
      <c r="I7" s="693" t="s">
        <v>32</v>
      </c>
      <c r="J7" s="693" t="s">
        <v>31</v>
      </c>
      <c r="K7" s="693" t="s">
        <v>32</v>
      </c>
      <c r="L7" s="693" t="s">
        <v>31</v>
      </c>
      <c r="M7" s="693" t="s">
        <v>32</v>
      </c>
      <c r="N7" s="693" t="s">
        <v>31</v>
      </c>
      <c r="O7" s="693" t="s">
        <v>32</v>
      </c>
      <c r="P7" s="693" t="s">
        <v>31</v>
      </c>
      <c r="Q7" s="693" t="s">
        <v>32</v>
      </c>
      <c r="R7" s="693" t="s">
        <v>31</v>
      </c>
      <c r="S7" s="693" t="s">
        <v>32</v>
      </c>
      <c r="T7" s="693" t="s">
        <v>31</v>
      </c>
      <c r="U7" s="693" t="s">
        <v>32</v>
      </c>
      <c r="V7" s="693" t="s">
        <v>31</v>
      </c>
      <c r="W7" s="693" t="s">
        <v>32</v>
      </c>
      <c r="X7" s="693" t="s">
        <v>31</v>
      </c>
      <c r="Y7" s="693" t="s">
        <v>32</v>
      </c>
      <c r="Z7" s="693" t="s">
        <v>31</v>
      </c>
      <c r="AA7" s="693" t="s">
        <v>32</v>
      </c>
      <c r="AB7" s="693" t="s">
        <v>31</v>
      </c>
      <c r="AC7" s="693" t="s">
        <v>32</v>
      </c>
      <c r="AD7" s="693" t="s">
        <v>31</v>
      </c>
      <c r="AE7" s="693" t="s">
        <v>32</v>
      </c>
      <c r="AF7" s="693" t="s">
        <v>31</v>
      </c>
      <c r="AG7" s="693" t="s">
        <v>32</v>
      </c>
    </row>
    <row r="8" spans="1:35">
      <c r="A8" s="1150"/>
      <c r="B8" s="694" t="s">
        <v>29</v>
      </c>
      <c r="C8" s="694" t="s">
        <v>30</v>
      </c>
      <c r="D8" s="694" t="s">
        <v>29</v>
      </c>
      <c r="E8" s="694" t="s">
        <v>30</v>
      </c>
      <c r="F8" s="694" t="s">
        <v>29</v>
      </c>
      <c r="G8" s="694" t="s">
        <v>30</v>
      </c>
      <c r="H8" s="694" t="s">
        <v>29</v>
      </c>
      <c r="I8" s="694" t="s">
        <v>30</v>
      </c>
      <c r="J8" s="694" t="s">
        <v>29</v>
      </c>
      <c r="K8" s="694" t="s">
        <v>30</v>
      </c>
      <c r="L8" s="694" t="s">
        <v>29</v>
      </c>
      <c r="M8" s="694" t="s">
        <v>30</v>
      </c>
      <c r="N8" s="694" t="s">
        <v>29</v>
      </c>
      <c r="O8" s="694" t="s">
        <v>30</v>
      </c>
      <c r="P8" s="694" t="s">
        <v>29</v>
      </c>
      <c r="Q8" s="694" t="s">
        <v>30</v>
      </c>
      <c r="R8" s="694" t="s">
        <v>29</v>
      </c>
      <c r="S8" s="694" t="s">
        <v>30</v>
      </c>
      <c r="T8" s="694" t="s">
        <v>29</v>
      </c>
      <c r="U8" s="694" t="s">
        <v>30</v>
      </c>
      <c r="V8" s="694" t="s">
        <v>29</v>
      </c>
      <c r="W8" s="694" t="s">
        <v>30</v>
      </c>
      <c r="X8" s="694" t="s">
        <v>29</v>
      </c>
      <c r="Y8" s="694" t="s">
        <v>30</v>
      </c>
      <c r="Z8" s="694" t="s">
        <v>29</v>
      </c>
      <c r="AA8" s="694" t="s">
        <v>30</v>
      </c>
      <c r="AB8" s="694" t="s">
        <v>29</v>
      </c>
      <c r="AC8" s="694" t="s">
        <v>30</v>
      </c>
      <c r="AD8" s="694" t="s">
        <v>29</v>
      </c>
      <c r="AE8" s="694" t="s">
        <v>30</v>
      </c>
      <c r="AF8" s="694" t="s">
        <v>29</v>
      </c>
      <c r="AG8" s="694" t="s">
        <v>30</v>
      </c>
    </row>
    <row r="9" spans="1:35" ht="18">
      <c r="A9" s="361" t="s">
        <v>422</v>
      </c>
      <c r="B9" s="362">
        <v>362.44150000000002</v>
      </c>
      <c r="C9" s="363">
        <v>3.4058066682343745E-3</v>
      </c>
      <c r="D9" s="362">
        <v>2625.8184999999999</v>
      </c>
      <c r="E9" s="363">
        <v>3.5490417517122626E-2</v>
      </c>
      <c r="F9" s="362">
        <v>799.35978</v>
      </c>
      <c r="G9" s="363">
        <v>7.4873651787788461E-3</v>
      </c>
      <c r="H9" s="362">
        <v>3262.3898100000001</v>
      </c>
      <c r="I9" s="363">
        <v>4.0817377672474356E-2</v>
      </c>
      <c r="J9" s="362">
        <v>7050.0095899999997</v>
      </c>
      <c r="K9" s="363">
        <v>1.920496693179179E-2</v>
      </c>
      <c r="L9" s="362">
        <v>1701.3239799999999</v>
      </c>
      <c r="M9" s="363">
        <v>2.6663804116069554E-4</v>
      </c>
      <c r="N9" s="362">
        <v>23152.605309999999</v>
      </c>
      <c r="O9" s="363">
        <v>8.632161961777093E-3</v>
      </c>
      <c r="P9" s="362">
        <v>4706.2944600000001</v>
      </c>
      <c r="Q9" s="363">
        <v>1.5379799024543618E-3</v>
      </c>
      <c r="R9" s="362">
        <v>45307.940280000003</v>
      </c>
      <c r="S9" s="363">
        <v>8.8246557994185564E-3</v>
      </c>
      <c r="T9" s="362">
        <v>74868.16403</v>
      </c>
      <c r="U9" s="363">
        <v>4.3384036478563617E-3</v>
      </c>
      <c r="V9" s="362">
        <v>825.07821999999999</v>
      </c>
      <c r="W9" s="363">
        <v>1.2029325507329916E-3</v>
      </c>
      <c r="X9" s="362">
        <v>8940.978869999999</v>
      </c>
      <c r="Y9" s="363">
        <v>4.5149580948004156E-2</v>
      </c>
      <c r="Z9" s="362">
        <v>452.79219000000001</v>
      </c>
      <c r="AA9" s="363">
        <v>1.5151165336523176E-3</v>
      </c>
      <c r="AB9" s="362">
        <v>4318.9124199999997</v>
      </c>
      <c r="AC9" s="363">
        <v>7.8910826849539015E-3</v>
      </c>
      <c r="AD9" s="362">
        <v>14537.761699999999</v>
      </c>
      <c r="AE9" s="363">
        <v>8.402920072360048E-3</v>
      </c>
      <c r="AF9" s="362">
        <v>96455.935320000004</v>
      </c>
      <c r="AG9" s="363">
        <v>4.9837071860838753E-3</v>
      </c>
    </row>
    <row r="10" spans="1:35" ht="18">
      <c r="A10" s="361" t="s">
        <v>423</v>
      </c>
      <c r="B10" s="364">
        <v>113.39794000000001</v>
      </c>
      <c r="C10" s="365">
        <v>1.0655828877654504E-3</v>
      </c>
      <c r="D10" s="364">
        <v>1520.7481499999999</v>
      </c>
      <c r="E10" s="365">
        <v>2.0554347827883696E-2</v>
      </c>
      <c r="F10" s="364">
        <v>321.50594999999998</v>
      </c>
      <c r="G10" s="365">
        <v>3.0114505570948452E-3</v>
      </c>
      <c r="H10" s="364">
        <v>202.56867000000003</v>
      </c>
      <c r="I10" s="365">
        <v>2.5344371425684493E-3</v>
      </c>
      <c r="J10" s="364">
        <v>2158.2207100000001</v>
      </c>
      <c r="K10" s="365">
        <v>5.8792199979203433E-3</v>
      </c>
      <c r="L10" s="364">
        <v>12617.410250000001</v>
      </c>
      <c r="M10" s="365">
        <v>1.9774490885509544E-3</v>
      </c>
      <c r="N10" s="364">
        <v>8386.3856699999997</v>
      </c>
      <c r="O10" s="365">
        <v>3.1267599653719705E-3</v>
      </c>
      <c r="P10" s="364">
        <v>3834.4889199999998</v>
      </c>
      <c r="Q10" s="365">
        <v>1.2530807294926316E-3</v>
      </c>
      <c r="R10" s="364">
        <v>7190.4803099999999</v>
      </c>
      <c r="S10" s="365">
        <v>1.4004943366683195E-3</v>
      </c>
      <c r="T10" s="364">
        <v>32028.765149999999</v>
      </c>
      <c r="U10" s="363">
        <v>1.8559786173922386E-3</v>
      </c>
      <c r="V10" s="364">
        <v>1051.2249299999999</v>
      </c>
      <c r="W10" s="365">
        <v>1.5326458216761685E-3</v>
      </c>
      <c r="X10" s="364">
        <v>2.1203000000000003</v>
      </c>
      <c r="Y10" s="365">
        <v>1.0706954783805817E-5</v>
      </c>
      <c r="Z10" s="364">
        <v>0</v>
      </c>
      <c r="AA10" s="365">
        <v>0</v>
      </c>
      <c r="AB10" s="364">
        <v>737.42223999999999</v>
      </c>
      <c r="AC10" s="365">
        <v>1.3473437994753134E-3</v>
      </c>
      <c r="AD10" s="364">
        <v>1790.7674699999998</v>
      </c>
      <c r="AE10" s="365">
        <v>1.0350751531848551E-3</v>
      </c>
      <c r="AF10" s="364">
        <v>35977.75333</v>
      </c>
      <c r="AG10" s="363">
        <v>1.8589067351327203E-3</v>
      </c>
    </row>
    <row r="11" spans="1:35" ht="27">
      <c r="A11" s="361" t="s">
        <v>424</v>
      </c>
      <c r="B11" s="364">
        <v>106131.37176000001</v>
      </c>
      <c r="C11" s="365">
        <v>0.99730007090542716</v>
      </c>
      <c r="D11" s="364">
        <v>70215.335189999998</v>
      </c>
      <c r="E11" s="365">
        <v>0.94902658428136311</v>
      </c>
      <c r="F11" s="364">
        <v>105668.97673000001</v>
      </c>
      <c r="G11" s="365">
        <v>0.98976985913075854</v>
      </c>
      <c r="H11" s="364">
        <v>76799.865129999991</v>
      </c>
      <c r="I11" s="365">
        <v>0.96088121983384422</v>
      </c>
      <c r="J11" s="364">
        <v>358815.54881000001</v>
      </c>
      <c r="K11" s="365">
        <v>0.97745125897180141</v>
      </c>
      <c r="L11" s="364">
        <v>6398930.2824300006</v>
      </c>
      <c r="M11" s="365">
        <v>1.0028649781513053</v>
      </c>
      <c r="N11" s="364">
        <v>2651748.22982</v>
      </c>
      <c r="O11" s="365">
        <v>0.9886714646223953</v>
      </c>
      <c r="P11" s="364">
        <v>3052785.42618</v>
      </c>
      <c r="Q11" s="365">
        <v>0.99762619442439515</v>
      </c>
      <c r="R11" s="364">
        <v>5090735.3621899998</v>
      </c>
      <c r="S11" s="365">
        <v>0.99152570299218867</v>
      </c>
      <c r="T11" s="364">
        <v>17194199.300620001</v>
      </c>
      <c r="U11" s="365">
        <v>0.99635643446376509</v>
      </c>
      <c r="V11" s="364">
        <v>688128.37928999995</v>
      </c>
      <c r="W11" s="365">
        <v>1.0032649104845832</v>
      </c>
      <c r="X11" s="364">
        <v>189911.54852000001</v>
      </c>
      <c r="Y11" s="365">
        <v>0.95900314244502394</v>
      </c>
      <c r="Z11" s="364">
        <v>299947.10911000002</v>
      </c>
      <c r="AA11" s="365">
        <v>1.0036719587274168</v>
      </c>
      <c r="AB11" s="364">
        <v>545162.73071000003</v>
      </c>
      <c r="AC11" s="365">
        <v>0.99606654788055837</v>
      </c>
      <c r="AD11" s="364">
        <v>1723149.7676300001</v>
      </c>
      <c r="AE11" s="365">
        <v>0.99599168488919998</v>
      </c>
      <c r="AF11" s="364">
        <v>19276164.617060002</v>
      </c>
      <c r="AG11" s="365">
        <v>0.99596525401437208</v>
      </c>
    </row>
    <row r="12" spans="1:35" ht="18.75">
      <c r="A12" s="361" t="s">
        <v>425</v>
      </c>
      <c r="B12" s="366">
        <v>71098.797630000001</v>
      </c>
      <c r="C12" s="367">
        <v>0.6681043949760177</v>
      </c>
      <c r="D12" s="366">
        <v>36238.295960000003</v>
      </c>
      <c r="E12" s="367">
        <v>0.48979480254612345</v>
      </c>
      <c r="F12" s="366">
        <v>75256.894230000005</v>
      </c>
      <c r="G12" s="367">
        <v>0.70490893264700494</v>
      </c>
      <c r="H12" s="366">
        <v>39763.625380000005</v>
      </c>
      <c r="I12" s="367">
        <v>0.49750244737376942</v>
      </c>
      <c r="J12" s="366">
        <v>222357.61320000002</v>
      </c>
      <c r="K12" s="367">
        <v>0.60572550349369803</v>
      </c>
      <c r="L12" s="366">
        <v>4719025.5596099999</v>
      </c>
      <c r="M12" s="367">
        <v>0.73958384540119482</v>
      </c>
      <c r="N12" s="366">
        <v>1744063.8371400002</v>
      </c>
      <c r="O12" s="367">
        <v>0.6502525876588231</v>
      </c>
      <c r="P12" s="366">
        <v>2303410.2149800002</v>
      </c>
      <c r="Q12" s="367">
        <v>0.75273628708462093</v>
      </c>
      <c r="R12" s="366">
        <v>3175136.6028499999</v>
      </c>
      <c r="S12" s="367">
        <v>0.61842333734722543</v>
      </c>
      <c r="T12" s="366">
        <v>11941636.214579999</v>
      </c>
      <c r="U12" s="367">
        <v>0.69198488818221804</v>
      </c>
      <c r="V12" s="366">
        <v>593823.79716999992</v>
      </c>
      <c r="W12" s="367">
        <v>0.86577242944997235</v>
      </c>
      <c r="X12" s="366">
        <v>152080.36319</v>
      </c>
      <c r="Y12" s="367">
        <v>0.76796565211531209</v>
      </c>
      <c r="Z12" s="366">
        <v>286485.81018999999</v>
      </c>
      <c r="AA12" s="367">
        <v>0.95862825654225303</v>
      </c>
      <c r="AB12" s="366">
        <v>413372.65019000001</v>
      </c>
      <c r="AC12" s="367">
        <v>0.75527295882230816</v>
      </c>
      <c r="AD12" s="366">
        <v>1445762.6207399999</v>
      </c>
      <c r="AE12" s="367">
        <v>0.83566012405362333</v>
      </c>
      <c r="AF12" s="366">
        <v>13609756.448519999</v>
      </c>
      <c r="AG12" s="367">
        <v>0.7031919890499122</v>
      </c>
    </row>
    <row r="13" spans="1:35" ht="19.5">
      <c r="A13" s="368" t="s">
        <v>426</v>
      </c>
      <c r="B13" s="366">
        <v>23268.932960000002</v>
      </c>
      <c r="C13" s="367">
        <v>0.21865456090946159</v>
      </c>
      <c r="D13" s="366">
        <v>13248.106760000001</v>
      </c>
      <c r="E13" s="367">
        <v>0.17906067773679507</v>
      </c>
      <c r="F13" s="366">
        <v>22922.886670000004</v>
      </c>
      <c r="G13" s="367">
        <v>0.21471185784460131</v>
      </c>
      <c r="H13" s="366">
        <v>13121.25684</v>
      </c>
      <c r="I13" s="367">
        <v>0.1641665549390057</v>
      </c>
      <c r="J13" s="366">
        <v>72561.18323000001</v>
      </c>
      <c r="K13" s="367">
        <v>0.19766428778203055</v>
      </c>
      <c r="L13" s="366">
        <v>925657.73026999994</v>
      </c>
      <c r="M13" s="367">
        <v>0.14507264159319513</v>
      </c>
      <c r="N13" s="366">
        <v>512454.37150999997</v>
      </c>
      <c r="O13" s="367">
        <v>0.19106226161875553</v>
      </c>
      <c r="P13" s="366">
        <v>610426.83178999997</v>
      </c>
      <c r="Q13" s="367">
        <v>0.19948267308627121</v>
      </c>
      <c r="R13" s="366">
        <v>510316.69932999997</v>
      </c>
      <c r="S13" s="367">
        <v>9.9394701954052714E-2</v>
      </c>
      <c r="T13" s="366">
        <v>2558855.6328999996</v>
      </c>
      <c r="U13" s="367">
        <v>0.14827862758411975</v>
      </c>
      <c r="V13" s="366">
        <v>0</v>
      </c>
      <c r="W13" s="367">
        <v>0</v>
      </c>
      <c r="X13" s="366">
        <v>0</v>
      </c>
      <c r="Y13" s="367">
        <v>0</v>
      </c>
      <c r="Z13" s="366">
        <v>0</v>
      </c>
      <c r="AA13" s="367">
        <v>0</v>
      </c>
      <c r="AB13" s="366">
        <v>0</v>
      </c>
      <c r="AC13" s="367">
        <v>0</v>
      </c>
      <c r="AD13" s="366">
        <v>0</v>
      </c>
      <c r="AE13" s="367">
        <v>0</v>
      </c>
      <c r="AF13" s="366">
        <v>2631416.8161299997</v>
      </c>
      <c r="AG13" s="367">
        <v>0.13596064205506511</v>
      </c>
      <c r="AH13" s="132"/>
      <c r="AI13" s="76"/>
    </row>
    <row r="14" spans="1:35" ht="19.5">
      <c r="A14" s="368" t="s">
        <v>427</v>
      </c>
      <c r="B14" s="366">
        <v>36462.737130000001</v>
      </c>
      <c r="C14" s="367">
        <v>0.34263469624596277</v>
      </c>
      <c r="D14" s="366">
        <v>14442.1471</v>
      </c>
      <c r="E14" s="367">
        <v>0.19519926088672987</v>
      </c>
      <c r="F14" s="366">
        <v>33990.630090000006</v>
      </c>
      <c r="G14" s="367">
        <v>0.31838011682376427</v>
      </c>
      <c r="H14" s="366">
        <v>18966.02447</v>
      </c>
      <c r="I14" s="367">
        <v>0.23729334286308973</v>
      </c>
      <c r="J14" s="366">
        <v>103861.53879000002</v>
      </c>
      <c r="K14" s="367">
        <v>0.28292974534052517</v>
      </c>
      <c r="L14" s="366">
        <v>3600300.7997499998</v>
      </c>
      <c r="M14" s="367">
        <v>0.56425299597236367</v>
      </c>
      <c r="N14" s="366">
        <v>1132998.5465299999</v>
      </c>
      <c r="O14" s="367">
        <v>0.42242446692946278</v>
      </c>
      <c r="P14" s="366">
        <v>1596721.7795199999</v>
      </c>
      <c r="Q14" s="367">
        <v>0.52179608130871702</v>
      </c>
      <c r="R14" s="366">
        <v>2587032.3706100001</v>
      </c>
      <c r="S14" s="367">
        <v>0.50387790907071162</v>
      </c>
      <c r="T14" s="366">
        <v>8917053.4964099992</v>
      </c>
      <c r="U14" s="367">
        <v>0.5167186603033822</v>
      </c>
      <c r="V14" s="366">
        <v>512993.62732999999</v>
      </c>
      <c r="W14" s="367">
        <v>0.74792512718836124</v>
      </c>
      <c r="X14" s="366">
        <v>130815.31538</v>
      </c>
      <c r="Y14" s="367">
        <v>0.66058277923074915</v>
      </c>
      <c r="Z14" s="366">
        <v>271305.57788</v>
      </c>
      <c r="AA14" s="367">
        <v>0.90783272281724747</v>
      </c>
      <c r="AB14" s="366">
        <v>397871.68507999997</v>
      </c>
      <c r="AC14" s="367">
        <v>0.72695115335731209</v>
      </c>
      <c r="AD14" s="366">
        <v>1312986.2056700001</v>
      </c>
      <c r="AE14" s="367">
        <v>0.75891449935902455</v>
      </c>
      <c r="AF14" s="366">
        <v>10333901.240869999</v>
      </c>
      <c r="AG14" s="367">
        <v>0.53393435773077003</v>
      </c>
      <c r="AH14" s="132"/>
      <c r="AI14" s="76"/>
    </row>
    <row r="15" spans="1:35" ht="19.5">
      <c r="A15" s="368" t="s">
        <v>428</v>
      </c>
      <c r="B15" s="366">
        <v>0</v>
      </c>
      <c r="C15" s="367">
        <v>0</v>
      </c>
      <c r="D15" s="366">
        <v>0</v>
      </c>
      <c r="E15" s="367">
        <v>0</v>
      </c>
      <c r="F15" s="366">
        <v>146.54333</v>
      </c>
      <c r="G15" s="367">
        <v>1.3726277624629766E-3</v>
      </c>
      <c r="H15" s="366">
        <v>0</v>
      </c>
      <c r="I15" s="367">
        <v>0</v>
      </c>
      <c r="J15" s="366">
        <v>146.54333</v>
      </c>
      <c r="K15" s="367">
        <v>3.9919942956058468E-4</v>
      </c>
      <c r="L15" s="366">
        <v>0</v>
      </c>
      <c r="M15" s="367">
        <v>0</v>
      </c>
      <c r="N15" s="366">
        <v>0</v>
      </c>
      <c r="O15" s="367">
        <v>0</v>
      </c>
      <c r="P15" s="366">
        <v>0</v>
      </c>
      <c r="Q15" s="367">
        <v>0</v>
      </c>
      <c r="R15" s="366">
        <v>0</v>
      </c>
      <c r="S15" s="367">
        <v>0</v>
      </c>
      <c r="T15" s="366">
        <v>0</v>
      </c>
      <c r="U15" s="367">
        <v>0</v>
      </c>
      <c r="V15" s="366">
        <v>0</v>
      </c>
      <c r="W15" s="367">
        <v>0</v>
      </c>
      <c r="X15" s="366">
        <v>0</v>
      </c>
      <c r="Y15" s="367">
        <v>0</v>
      </c>
      <c r="Z15" s="366">
        <v>168.1446</v>
      </c>
      <c r="AA15" s="367">
        <v>5.6263926174246839E-4</v>
      </c>
      <c r="AB15" s="366">
        <v>0</v>
      </c>
      <c r="AC15" s="367">
        <v>0</v>
      </c>
      <c r="AD15" s="366">
        <v>168.1446</v>
      </c>
      <c r="AE15" s="367">
        <v>9.7188663809157875E-5</v>
      </c>
      <c r="AF15" s="366">
        <v>314.68792999999999</v>
      </c>
      <c r="AG15" s="367">
        <v>1.6259367481242723E-5</v>
      </c>
      <c r="AI15" s="76"/>
    </row>
    <row r="16" spans="1:35" ht="19.5">
      <c r="A16" s="368" t="s">
        <v>429</v>
      </c>
      <c r="B16" s="366">
        <v>605.07412999999997</v>
      </c>
      <c r="C16" s="367">
        <v>5.6857879319286361E-3</v>
      </c>
      <c r="D16" s="366">
        <v>2137.2701000000002</v>
      </c>
      <c r="E16" s="367">
        <v>2.8887224381983153E-2</v>
      </c>
      <c r="F16" s="366">
        <v>3379.14138</v>
      </c>
      <c r="G16" s="367">
        <v>3.1651411711986176E-2</v>
      </c>
      <c r="H16" s="366">
        <v>230.07045000000002</v>
      </c>
      <c r="I16" s="367">
        <v>2.8785255582091606E-3</v>
      </c>
      <c r="J16" s="366">
        <v>6351.5560599999999</v>
      </c>
      <c r="K16" s="367">
        <v>1.7302306123206528E-2</v>
      </c>
      <c r="L16" s="366">
        <v>17426.179070000002</v>
      </c>
      <c r="M16" s="367">
        <v>2.7310978430694381E-3</v>
      </c>
      <c r="N16" s="366">
        <v>40393.997139999999</v>
      </c>
      <c r="O16" s="367">
        <v>1.506040123464795E-2</v>
      </c>
      <c r="P16" s="366">
        <v>16269.198839999999</v>
      </c>
      <c r="Q16" s="367">
        <v>5.3166458362560289E-3</v>
      </c>
      <c r="R16" s="366">
        <v>5752.2724800000005</v>
      </c>
      <c r="S16" s="367">
        <v>1.120373700211555E-3</v>
      </c>
      <c r="T16" s="366">
        <v>79841.647530000002</v>
      </c>
      <c r="U16" s="367">
        <v>4.6266033017213536E-3</v>
      </c>
      <c r="V16" s="366">
        <v>9705.7425899999998</v>
      </c>
      <c r="W16" s="367">
        <v>1.4150602218716345E-2</v>
      </c>
      <c r="X16" s="366">
        <v>11031.900019999999</v>
      </c>
      <c r="Y16" s="367">
        <v>5.5708180301658479E-2</v>
      </c>
      <c r="Z16" s="366">
        <v>13509.483920000001</v>
      </c>
      <c r="AA16" s="367">
        <v>4.5204937055787382E-2</v>
      </c>
      <c r="AB16" s="366">
        <v>15500.965109999999</v>
      </c>
      <c r="AC16" s="367">
        <v>2.8321805464996106E-2</v>
      </c>
      <c r="AD16" s="366">
        <v>49748.091639999999</v>
      </c>
      <c r="AE16" s="367">
        <v>2.875471798408713E-2</v>
      </c>
      <c r="AF16" s="366">
        <v>135941.29522999999</v>
      </c>
      <c r="AG16" s="367">
        <v>7.0238457351086796E-3</v>
      </c>
      <c r="AI16" s="76"/>
    </row>
    <row r="17" spans="1:35" ht="19.5">
      <c r="A17" s="369" t="s">
        <v>430</v>
      </c>
      <c r="B17" s="366">
        <v>0</v>
      </c>
      <c r="C17" s="367">
        <v>0</v>
      </c>
      <c r="D17" s="366">
        <v>761.30313999999998</v>
      </c>
      <c r="E17" s="367">
        <v>1.0289731105061701E-2</v>
      </c>
      <c r="F17" s="366">
        <v>642.19385999999997</v>
      </c>
      <c r="G17" s="367">
        <v>6.0152387769491942E-3</v>
      </c>
      <c r="H17" s="366">
        <v>0</v>
      </c>
      <c r="I17" s="367">
        <v>0</v>
      </c>
      <c r="J17" s="366">
        <v>1403.4969999999998</v>
      </c>
      <c r="K17" s="367">
        <v>3.8232733061954577E-3</v>
      </c>
      <c r="L17" s="366">
        <v>3206.0622499999999</v>
      </c>
      <c r="M17" s="367">
        <v>5.024664133513549E-4</v>
      </c>
      <c r="N17" s="366">
        <v>8903.3055000000004</v>
      </c>
      <c r="O17" s="367">
        <v>3.3194871178487163E-3</v>
      </c>
      <c r="P17" s="366">
        <v>7522.7156799999993</v>
      </c>
      <c r="Q17" s="367">
        <v>2.4583641389319907E-3</v>
      </c>
      <c r="R17" s="366">
        <v>5485.7987300000004</v>
      </c>
      <c r="S17" s="367">
        <v>1.0684724416507385E-3</v>
      </c>
      <c r="T17" s="366">
        <v>25117.882160000001</v>
      </c>
      <c r="U17" s="367">
        <v>1.4555120056864875E-3</v>
      </c>
      <c r="V17" s="366">
        <v>0</v>
      </c>
      <c r="W17" s="367">
        <v>0</v>
      </c>
      <c r="X17" s="366">
        <v>0</v>
      </c>
      <c r="Y17" s="367">
        <v>0</v>
      </c>
      <c r="Z17" s="366">
        <v>0</v>
      </c>
      <c r="AA17" s="367">
        <v>0</v>
      </c>
      <c r="AB17" s="366">
        <v>0</v>
      </c>
      <c r="AC17" s="367">
        <v>0</v>
      </c>
      <c r="AD17" s="366">
        <v>0</v>
      </c>
      <c r="AE17" s="367">
        <v>0</v>
      </c>
      <c r="AF17" s="366">
        <v>26521.37916</v>
      </c>
      <c r="AG17" s="367">
        <v>1.3703126455209529E-3</v>
      </c>
      <c r="AH17" s="132"/>
      <c r="AI17" s="76"/>
    </row>
    <row r="18" spans="1:35" ht="19.5">
      <c r="A18" s="369" t="s">
        <v>431</v>
      </c>
      <c r="B18" s="366">
        <v>320.26585</v>
      </c>
      <c r="C18" s="367">
        <v>3.0094886141287624E-3</v>
      </c>
      <c r="D18" s="366">
        <v>426.36599999999999</v>
      </c>
      <c r="E18" s="367">
        <v>5.7627392582943202E-3</v>
      </c>
      <c r="F18" s="366">
        <v>786.74752999999998</v>
      </c>
      <c r="G18" s="367">
        <v>7.3692299862926124E-3</v>
      </c>
      <c r="H18" s="366">
        <v>1435.66678</v>
      </c>
      <c r="I18" s="367">
        <v>1.7962339445599589E-2</v>
      </c>
      <c r="J18" s="366">
        <v>2969.0461599999999</v>
      </c>
      <c r="K18" s="367">
        <v>8.0879937245253303E-3</v>
      </c>
      <c r="L18" s="366">
        <v>2414.52189</v>
      </c>
      <c r="M18" s="367">
        <v>3.7841316213577412E-4</v>
      </c>
      <c r="N18" s="366">
        <v>5052.5273899999993</v>
      </c>
      <c r="O18" s="367">
        <v>1.8837722218655528E-3</v>
      </c>
      <c r="P18" s="366">
        <v>7944.9695400000001</v>
      </c>
      <c r="Q18" s="367">
        <v>2.5963533692985449E-3</v>
      </c>
      <c r="R18" s="366">
        <v>4418.4698799999996</v>
      </c>
      <c r="S18" s="367">
        <v>8.6058813554828421E-4</v>
      </c>
      <c r="T18" s="366">
        <v>19830.488699999998</v>
      </c>
      <c r="U18" s="367">
        <v>1.1491221352827711E-3</v>
      </c>
      <c r="V18" s="366">
        <v>0</v>
      </c>
      <c r="W18" s="367">
        <v>0</v>
      </c>
      <c r="X18" s="366">
        <v>0</v>
      </c>
      <c r="Y18" s="367">
        <v>0</v>
      </c>
      <c r="Z18" s="366">
        <v>0</v>
      </c>
      <c r="AA18" s="367">
        <v>0</v>
      </c>
      <c r="AB18" s="366">
        <v>0</v>
      </c>
      <c r="AC18" s="367">
        <v>0</v>
      </c>
      <c r="AD18" s="366">
        <v>0</v>
      </c>
      <c r="AE18" s="367">
        <v>0</v>
      </c>
      <c r="AF18" s="366">
        <v>22799.53486</v>
      </c>
      <c r="AG18" s="367">
        <v>1.1780115484255904E-3</v>
      </c>
    </row>
    <row r="19" spans="1:35" ht="19.5">
      <c r="A19" s="370" t="s">
        <v>432</v>
      </c>
      <c r="B19" s="366">
        <v>0</v>
      </c>
      <c r="C19" s="367">
        <v>0</v>
      </c>
      <c r="D19" s="366">
        <v>0</v>
      </c>
      <c r="E19" s="367">
        <v>0</v>
      </c>
      <c r="F19" s="366">
        <v>0</v>
      </c>
      <c r="G19" s="367">
        <v>0</v>
      </c>
      <c r="H19" s="366">
        <v>0</v>
      </c>
      <c r="I19" s="367">
        <v>0</v>
      </c>
      <c r="J19" s="366">
        <v>0</v>
      </c>
      <c r="K19" s="367">
        <v>0</v>
      </c>
      <c r="L19" s="366">
        <v>29733.27</v>
      </c>
      <c r="M19" s="367">
        <v>4.6599124936228045E-3</v>
      </c>
      <c r="N19" s="366">
        <v>0</v>
      </c>
      <c r="O19" s="367">
        <v>0</v>
      </c>
      <c r="P19" s="366">
        <v>0</v>
      </c>
      <c r="Q19" s="367">
        <v>0</v>
      </c>
      <c r="R19" s="366">
        <v>0</v>
      </c>
      <c r="S19" s="367">
        <v>0</v>
      </c>
      <c r="T19" s="366">
        <v>29733.27</v>
      </c>
      <c r="U19" s="367">
        <v>1.7229610035449686E-3</v>
      </c>
      <c r="V19" s="366">
        <v>0</v>
      </c>
      <c r="W19" s="367">
        <v>0</v>
      </c>
      <c r="X19" s="366">
        <v>0</v>
      </c>
      <c r="Y19" s="367">
        <v>0</v>
      </c>
      <c r="Z19" s="366">
        <v>0</v>
      </c>
      <c r="AA19" s="367">
        <v>0</v>
      </c>
      <c r="AB19" s="366">
        <v>0</v>
      </c>
      <c r="AC19" s="367">
        <v>0</v>
      </c>
      <c r="AD19" s="366">
        <v>0</v>
      </c>
      <c r="AE19" s="367">
        <v>0</v>
      </c>
      <c r="AF19" s="366">
        <v>29733.27</v>
      </c>
      <c r="AG19" s="367">
        <v>1.5362653513562143E-3</v>
      </c>
    </row>
    <row r="20" spans="1:35" ht="17.25" customHeight="1">
      <c r="A20" s="361" t="s">
        <v>433</v>
      </c>
      <c r="B20" s="366">
        <v>10441.787560000001</v>
      </c>
      <c r="C20" s="367">
        <v>9.8119861274535994E-2</v>
      </c>
      <c r="D20" s="366">
        <v>5223.10286</v>
      </c>
      <c r="E20" s="367">
        <v>7.0595169177259318E-2</v>
      </c>
      <c r="F20" s="366">
        <v>13388.75137</v>
      </c>
      <c r="G20" s="367">
        <v>0.12540844974094839</v>
      </c>
      <c r="H20" s="366">
        <v>6010.6068399999995</v>
      </c>
      <c r="I20" s="367">
        <v>7.5201684567865176E-2</v>
      </c>
      <c r="J20" s="366">
        <v>35064.248630000002</v>
      </c>
      <c r="K20" s="367">
        <v>9.5518697787654427E-2</v>
      </c>
      <c r="L20" s="366">
        <v>140286.99638</v>
      </c>
      <c r="M20" s="367">
        <v>2.1986317923456761E-2</v>
      </c>
      <c r="N20" s="366">
        <v>44261.089070000002</v>
      </c>
      <c r="O20" s="367">
        <v>1.650219853624248E-2</v>
      </c>
      <c r="P20" s="366">
        <v>64524.71961</v>
      </c>
      <c r="Q20" s="367">
        <v>2.1086169345146084E-2</v>
      </c>
      <c r="R20" s="366">
        <v>62130.991820000003</v>
      </c>
      <c r="S20" s="367">
        <v>1.210129204505056E-2</v>
      </c>
      <c r="T20" s="366">
        <v>311203.79688000004</v>
      </c>
      <c r="U20" s="367">
        <v>1.8033401848480485E-2</v>
      </c>
      <c r="V20" s="366">
        <v>71124.427249999993</v>
      </c>
      <c r="W20" s="367">
        <v>0.10369670004289484</v>
      </c>
      <c r="X20" s="366">
        <v>10233.147789999999</v>
      </c>
      <c r="Y20" s="367">
        <v>5.1674692582904497E-2</v>
      </c>
      <c r="Z20" s="366">
        <v>1502.6037900000001</v>
      </c>
      <c r="AA20" s="367">
        <v>5.0279574074756786E-3</v>
      </c>
      <c r="AB20" s="366">
        <v>0</v>
      </c>
      <c r="AC20" s="367">
        <v>0</v>
      </c>
      <c r="AD20" s="366">
        <v>82860.17882999999</v>
      </c>
      <c r="AE20" s="367">
        <v>4.7893718046702477E-2</v>
      </c>
      <c r="AF20" s="366">
        <v>429128.22434000002</v>
      </c>
      <c r="AG20" s="367">
        <v>2.2172294616184442E-2</v>
      </c>
    </row>
    <row r="21" spans="1:35" ht="19.5">
      <c r="A21" s="368" t="s">
        <v>434</v>
      </c>
      <c r="B21" s="366">
        <v>35032.574130000001</v>
      </c>
      <c r="C21" s="367">
        <v>0.3291956759294094</v>
      </c>
      <c r="D21" s="366">
        <v>33977.039229999995</v>
      </c>
      <c r="E21" s="367">
        <v>0.45923178173523971</v>
      </c>
      <c r="F21" s="366">
        <v>30412.0825</v>
      </c>
      <c r="G21" s="367">
        <v>0.28486092648375366</v>
      </c>
      <c r="H21" s="366">
        <v>37036.239750000001</v>
      </c>
      <c r="I21" s="367">
        <v>0.46337877246007492</v>
      </c>
      <c r="J21" s="366">
        <v>136457.93560999999</v>
      </c>
      <c r="K21" s="367">
        <v>0.37172575547810338</v>
      </c>
      <c r="L21" s="366">
        <v>1679904.72282</v>
      </c>
      <c r="M21" s="367">
        <v>0.26328113275011034</v>
      </c>
      <c r="N21" s="366">
        <v>907684.39267999993</v>
      </c>
      <c r="O21" s="367">
        <v>0.33841887696357215</v>
      </c>
      <c r="P21" s="366">
        <v>749375.21120000002</v>
      </c>
      <c r="Q21" s="367">
        <v>0.24488990733977425</v>
      </c>
      <c r="R21" s="366">
        <v>1915598.7593399999</v>
      </c>
      <c r="S21" s="367">
        <v>0.3731023656449633</v>
      </c>
      <c r="T21" s="366">
        <v>5252563.0860399995</v>
      </c>
      <c r="U21" s="367">
        <v>0.30437154628154711</v>
      </c>
      <c r="V21" s="366">
        <v>94304.582120000006</v>
      </c>
      <c r="W21" s="367">
        <v>0.13749248103461087</v>
      </c>
      <c r="X21" s="366">
        <v>37831.18533</v>
      </c>
      <c r="Y21" s="367">
        <v>0.19103749032971176</v>
      </c>
      <c r="Z21" s="366">
        <v>13461.298919999999</v>
      </c>
      <c r="AA21" s="367">
        <v>4.5043702185163764E-2</v>
      </c>
      <c r="AB21" s="366">
        <v>131790.08051999999</v>
      </c>
      <c r="AC21" s="367">
        <v>0.24079358905825013</v>
      </c>
      <c r="AD21" s="366">
        <v>277387.14688999997</v>
      </c>
      <c r="AE21" s="367">
        <v>0.16033156083557662</v>
      </c>
      <c r="AF21" s="366">
        <v>5666408.1685399991</v>
      </c>
      <c r="AG21" s="367">
        <v>0.29277326496445988</v>
      </c>
    </row>
    <row r="22" spans="1:35" ht="19.5">
      <c r="A22" s="368" t="s">
        <v>435</v>
      </c>
      <c r="B22" s="366">
        <v>11375.714089999999</v>
      </c>
      <c r="C22" s="367">
        <v>0.10689582430171414</v>
      </c>
      <c r="D22" s="366">
        <v>11348.62853</v>
      </c>
      <c r="E22" s="367">
        <v>0.15338743510887351</v>
      </c>
      <c r="F22" s="366">
        <v>10568.74728</v>
      </c>
      <c r="G22" s="367">
        <v>9.8994310631422611E-2</v>
      </c>
      <c r="H22" s="366">
        <v>9085.0741300000009</v>
      </c>
      <c r="I22" s="367">
        <v>0.11366787034766897</v>
      </c>
      <c r="J22" s="366">
        <v>42378.16403</v>
      </c>
      <c r="K22" s="367">
        <v>0.11544257187687008</v>
      </c>
      <c r="L22" s="366">
        <v>494604.93062</v>
      </c>
      <c r="M22" s="367">
        <v>7.7516388059691341E-2</v>
      </c>
      <c r="N22" s="366">
        <v>327856.88942999998</v>
      </c>
      <c r="O22" s="367">
        <v>0.1222373781244321</v>
      </c>
      <c r="P22" s="366">
        <v>398039.59897000005</v>
      </c>
      <c r="Q22" s="367">
        <v>0.13007620088371052</v>
      </c>
      <c r="R22" s="366">
        <v>381943.20606</v>
      </c>
      <c r="S22" s="367">
        <v>7.4391316567831753E-2</v>
      </c>
      <c r="T22" s="366">
        <v>1602444.6250799999</v>
      </c>
      <c r="U22" s="367">
        <v>9.2857247095697107E-2</v>
      </c>
      <c r="V22" s="366">
        <v>0</v>
      </c>
      <c r="W22" s="367">
        <v>0</v>
      </c>
      <c r="X22" s="366">
        <v>0</v>
      </c>
      <c r="Y22" s="367">
        <v>0</v>
      </c>
      <c r="Z22" s="366">
        <v>0</v>
      </c>
      <c r="AA22" s="367">
        <v>0</v>
      </c>
      <c r="AB22" s="366">
        <v>0</v>
      </c>
      <c r="AC22" s="367">
        <v>0</v>
      </c>
      <c r="AD22" s="366">
        <v>0</v>
      </c>
      <c r="AE22" s="367">
        <v>0</v>
      </c>
      <c r="AF22" s="366">
        <v>1644822.78911</v>
      </c>
      <c r="AG22" s="367">
        <v>8.4985077659832986E-2</v>
      </c>
    </row>
    <row r="23" spans="1:35" ht="19.5">
      <c r="A23" s="368" t="s">
        <v>436</v>
      </c>
      <c r="B23" s="366">
        <v>5851.2903200000001</v>
      </c>
      <c r="C23" s="367">
        <v>5.4983669335965248E-2</v>
      </c>
      <c r="D23" s="366">
        <v>5712.6756500000001</v>
      </c>
      <c r="E23" s="367">
        <v>7.7212207910942771E-2</v>
      </c>
      <c r="F23" s="366">
        <v>7883.4572099999996</v>
      </c>
      <c r="G23" s="367">
        <v>7.3841997657859426E-2</v>
      </c>
      <c r="H23" s="366">
        <v>10891.458970000002</v>
      </c>
      <c r="I23" s="367">
        <v>0.13626844738788235</v>
      </c>
      <c r="J23" s="366">
        <v>30338.882150000005</v>
      </c>
      <c r="K23" s="367">
        <v>8.2646302958898271E-2</v>
      </c>
      <c r="L23" s="366">
        <v>551462.05324000004</v>
      </c>
      <c r="M23" s="367">
        <v>8.6427255113613821E-2</v>
      </c>
      <c r="N23" s="366">
        <v>173579.39866000001</v>
      </c>
      <c r="O23" s="367">
        <v>6.4716927637246263E-2</v>
      </c>
      <c r="P23" s="366">
        <v>44335.67452</v>
      </c>
      <c r="Q23" s="367">
        <v>1.448854867732138E-2</v>
      </c>
      <c r="R23" s="366">
        <v>602447.45499999996</v>
      </c>
      <c r="S23" s="367">
        <v>0.11733906672331076</v>
      </c>
      <c r="T23" s="366">
        <v>1371824.5814199999</v>
      </c>
      <c r="U23" s="367">
        <v>7.9493451527230613E-2</v>
      </c>
      <c r="V23" s="366">
        <v>48206.326999999997</v>
      </c>
      <c r="W23" s="367">
        <v>7.0282984684262653E-2</v>
      </c>
      <c r="X23" s="366">
        <v>13229.52953</v>
      </c>
      <c r="Y23" s="367">
        <v>6.6805628679306603E-2</v>
      </c>
      <c r="Z23" s="366">
        <v>5412.1173600000002</v>
      </c>
      <c r="AA23" s="367">
        <v>1.8109827588242484E-2</v>
      </c>
      <c r="AB23" s="366">
        <v>84877.621620000005</v>
      </c>
      <c r="AC23" s="367">
        <v>0.15507985927291645</v>
      </c>
      <c r="AD23" s="366">
        <v>151725.59551000001</v>
      </c>
      <c r="AE23" s="367">
        <v>8.7698373264830751E-2</v>
      </c>
      <c r="AF23" s="366">
        <v>1553889.05908</v>
      </c>
      <c r="AG23" s="367">
        <v>8.0286693031614551E-2</v>
      </c>
    </row>
    <row r="24" spans="1:35" ht="19.5">
      <c r="A24" s="368" t="s">
        <v>428</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437</v>
      </c>
      <c r="B25" s="366">
        <v>0</v>
      </c>
      <c r="C25" s="367">
        <v>0</v>
      </c>
      <c r="D25" s="366">
        <v>3462.5717</v>
      </c>
      <c r="E25" s="367">
        <v>4.6799927457275924E-2</v>
      </c>
      <c r="F25" s="366">
        <v>1050.1938500000001</v>
      </c>
      <c r="G25" s="367">
        <v>9.8368532670704244E-3</v>
      </c>
      <c r="H25" s="366">
        <v>0</v>
      </c>
      <c r="I25" s="367">
        <v>0</v>
      </c>
      <c r="J25" s="366">
        <v>4512.7655500000001</v>
      </c>
      <c r="K25" s="367">
        <v>1.2293247555522717E-2</v>
      </c>
      <c r="L25" s="366">
        <v>0</v>
      </c>
      <c r="M25" s="367">
        <v>0</v>
      </c>
      <c r="N25" s="366">
        <v>52066.384460000001</v>
      </c>
      <c r="O25" s="367">
        <v>1.9412306192113545E-2</v>
      </c>
      <c r="P25" s="366">
        <v>15752.907789999999</v>
      </c>
      <c r="Q25" s="367">
        <v>5.1479259940392158E-3</v>
      </c>
      <c r="R25" s="366">
        <v>0</v>
      </c>
      <c r="S25" s="367">
        <v>0</v>
      </c>
      <c r="T25" s="366">
        <v>67819.292249999999</v>
      </c>
      <c r="U25" s="367">
        <v>3.9299409662902707E-3</v>
      </c>
      <c r="V25" s="366">
        <v>0</v>
      </c>
      <c r="W25" s="367">
        <v>0</v>
      </c>
      <c r="X25" s="366">
        <v>18472.25848</v>
      </c>
      <c r="Y25" s="367">
        <v>9.3280024666383785E-2</v>
      </c>
      <c r="Z25" s="366">
        <v>3150.5815600000001</v>
      </c>
      <c r="AA25" s="367">
        <v>1.054235986750591E-2</v>
      </c>
      <c r="AB25" s="366">
        <v>0</v>
      </c>
      <c r="AC25" s="367">
        <v>0</v>
      </c>
      <c r="AD25" s="366">
        <v>21622.840039999999</v>
      </c>
      <c r="AE25" s="367">
        <v>1.2498141071713023E-2</v>
      </c>
      <c r="AF25" s="366">
        <v>93954.897839999991</v>
      </c>
      <c r="AG25" s="367">
        <v>4.8544830131971636E-3</v>
      </c>
    </row>
    <row r="26" spans="1:35" ht="19.5">
      <c r="A26" s="369" t="s">
        <v>430</v>
      </c>
      <c r="B26" s="366">
        <v>1382.39057</v>
      </c>
      <c r="C26" s="367">
        <v>1.2990110187189706E-2</v>
      </c>
      <c r="D26" s="366">
        <v>1197.87924</v>
      </c>
      <c r="E26" s="367">
        <v>1.6190469509866558E-2</v>
      </c>
      <c r="F26" s="366">
        <v>2137.5166400000003</v>
      </c>
      <c r="G26" s="367">
        <v>2.0021482265965843E-2</v>
      </c>
      <c r="H26" s="366">
        <v>0</v>
      </c>
      <c r="I26" s="367">
        <v>0</v>
      </c>
      <c r="J26" s="366">
        <v>4717.7864499999996</v>
      </c>
      <c r="K26" s="367">
        <v>1.2851746030533469E-2</v>
      </c>
      <c r="L26" s="366">
        <v>66908.754300000001</v>
      </c>
      <c r="M26" s="367">
        <v>1.0486197451383872E-2</v>
      </c>
      <c r="N26" s="366">
        <v>81590.420499999993</v>
      </c>
      <c r="O26" s="367">
        <v>3.0419977141030351E-2</v>
      </c>
      <c r="P26" s="366">
        <v>95493.622640000001</v>
      </c>
      <c r="Q26" s="367">
        <v>3.1206562547486848E-2</v>
      </c>
      <c r="R26" s="366">
        <v>61027.052020000003</v>
      </c>
      <c r="S26" s="367">
        <v>1.188627700137224E-2</v>
      </c>
      <c r="T26" s="366">
        <v>305019.84946</v>
      </c>
      <c r="U26" s="367">
        <v>1.7675059148446734E-2</v>
      </c>
      <c r="V26" s="366">
        <v>0</v>
      </c>
      <c r="W26" s="367">
        <v>0</v>
      </c>
      <c r="X26" s="366">
        <v>0</v>
      </c>
      <c r="Y26" s="367">
        <v>0</v>
      </c>
      <c r="Z26" s="366">
        <v>0</v>
      </c>
      <c r="AA26" s="367">
        <v>0</v>
      </c>
      <c r="AB26" s="366">
        <v>0</v>
      </c>
      <c r="AC26" s="367">
        <v>0</v>
      </c>
      <c r="AD26" s="366">
        <v>0</v>
      </c>
      <c r="AE26" s="367">
        <v>0</v>
      </c>
      <c r="AF26" s="366">
        <v>309737.63591000001</v>
      </c>
      <c r="AG26" s="367">
        <v>1.6003594561227852E-2</v>
      </c>
    </row>
    <row r="27" spans="1:35" ht="39">
      <c r="A27" s="369" t="s">
        <v>438</v>
      </c>
      <c r="B27" s="366">
        <v>8932.82215</v>
      </c>
      <c r="C27" s="367">
        <v>8.3940346910112998E-2</v>
      </c>
      <c r="D27" s="366">
        <v>12255.284109999999</v>
      </c>
      <c r="E27" s="367">
        <v>0.16564174174828097</v>
      </c>
      <c r="F27" s="366">
        <v>6699.8875199999993</v>
      </c>
      <c r="G27" s="367">
        <v>6.2755852588659081E-2</v>
      </c>
      <c r="H27" s="366">
        <v>15388.810650000001</v>
      </c>
      <c r="I27" s="367">
        <v>0.19253704578952371</v>
      </c>
      <c r="J27" s="366">
        <v>43276.804430000004</v>
      </c>
      <c r="K27" s="367">
        <v>0.1178905627547906</v>
      </c>
      <c r="L27" s="366">
        <v>468095.98466000002</v>
      </c>
      <c r="M27" s="367">
        <v>7.3361804037423498E-2</v>
      </c>
      <c r="N27" s="366">
        <v>272591.29963000002</v>
      </c>
      <c r="O27" s="367">
        <v>0.10163228786874992</v>
      </c>
      <c r="P27" s="366">
        <v>195753.40728000001</v>
      </c>
      <c r="Q27" s="367">
        <v>6.3970669237216268E-2</v>
      </c>
      <c r="R27" s="366">
        <v>771093.44626</v>
      </c>
      <c r="S27" s="367">
        <v>0.1501863516721301</v>
      </c>
      <c r="T27" s="366">
        <v>1707534.1378300001</v>
      </c>
      <c r="U27" s="367">
        <v>9.894689456298851E-2</v>
      </c>
      <c r="V27" s="366">
        <v>4519.51512</v>
      </c>
      <c r="W27" s="367">
        <v>6.5892805307331019E-3</v>
      </c>
      <c r="X27" s="366">
        <v>6129.39732</v>
      </c>
      <c r="Y27" s="367">
        <v>3.0951836984021389E-2</v>
      </c>
      <c r="Z27" s="366">
        <v>0</v>
      </c>
      <c r="AA27" s="367">
        <v>0</v>
      </c>
      <c r="AB27" s="366">
        <v>33643.5789</v>
      </c>
      <c r="AC27" s="367">
        <v>6.1470165889048162E-2</v>
      </c>
      <c r="AD27" s="366">
        <v>44292.49134</v>
      </c>
      <c r="AE27" s="367">
        <v>2.5601345806605127E-2</v>
      </c>
      <c r="AF27" s="366">
        <v>1795103.4336000001</v>
      </c>
      <c r="AG27" s="367">
        <v>9.2749812151177807E-2</v>
      </c>
    </row>
    <row r="28" spans="1:35" ht="19.5" customHeight="1">
      <c r="A28" s="370" t="s">
        <v>432</v>
      </c>
      <c r="B28" s="366">
        <v>7490.357</v>
      </c>
      <c r="C28" s="367">
        <v>7.0385725194427304E-2</v>
      </c>
      <c r="D28" s="366">
        <v>0</v>
      </c>
      <c r="E28" s="367">
        <v>0</v>
      </c>
      <c r="F28" s="366">
        <v>2072.2800000000002</v>
      </c>
      <c r="G28" s="367">
        <v>1.9410430072776274E-2</v>
      </c>
      <c r="H28" s="366">
        <v>1670.896</v>
      </c>
      <c r="I28" s="367">
        <v>2.0905408934999925E-2</v>
      </c>
      <c r="J28" s="366">
        <v>11233.533000000001</v>
      </c>
      <c r="K28" s="367">
        <v>3.0601324301488195E-2</v>
      </c>
      <c r="L28" s="366">
        <v>98833</v>
      </c>
      <c r="M28" s="367">
        <v>1.5489488087997811E-2</v>
      </c>
      <c r="N28" s="366">
        <v>0</v>
      </c>
      <c r="O28" s="367">
        <v>0</v>
      </c>
      <c r="P28" s="366">
        <v>0</v>
      </c>
      <c r="Q28" s="367">
        <v>0</v>
      </c>
      <c r="R28" s="366">
        <v>49057.599999999999</v>
      </c>
      <c r="S28" s="367">
        <v>9.5549793627819207E-3</v>
      </c>
      <c r="T28" s="366">
        <v>147890.6</v>
      </c>
      <c r="U28" s="367">
        <v>8.5698524444458198E-3</v>
      </c>
      <c r="V28" s="366">
        <v>41578.74</v>
      </c>
      <c r="W28" s="367">
        <v>6.0620215819615103E-2</v>
      </c>
      <c r="X28" s="366">
        <v>0</v>
      </c>
      <c r="Y28" s="367">
        <v>0</v>
      </c>
      <c r="Z28" s="366">
        <v>4898.6000000000004</v>
      </c>
      <c r="AA28" s="367">
        <v>1.6391514729415371E-2</v>
      </c>
      <c r="AB28" s="366">
        <v>13268.88</v>
      </c>
      <c r="AC28" s="367">
        <v>2.4243563896285524E-2</v>
      </c>
      <c r="AD28" s="366">
        <v>59746.219999999994</v>
      </c>
      <c r="AE28" s="367">
        <v>3.4533700692427734E-2</v>
      </c>
      <c r="AF28" s="366">
        <v>218870.353</v>
      </c>
      <c r="AG28" s="367">
        <v>1.1308643137905911E-2</v>
      </c>
    </row>
    <row r="29" spans="1:35" ht="19.5">
      <c r="A29" s="368" t="s">
        <v>433</v>
      </c>
      <c r="B29" s="366">
        <v>0</v>
      </c>
      <c r="C29" s="367">
        <v>0</v>
      </c>
      <c r="D29" s="366">
        <v>0</v>
      </c>
      <c r="E29" s="367">
        <v>0</v>
      </c>
      <c r="F29" s="366">
        <v>0</v>
      </c>
      <c r="G29" s="367">
        <v>0</v>
      </c>
      <c r="H29" s="366">
        <v>0</v>
      </c>
      <c r="I29" s="367">
        <v>0</v>
      </c>
      <c r="J29" s="366">
        <v>0</v>
      </c>
      <c r="K29" s="367">
        <v>0</v>
      </c>
      <c r="L29" s="366">
        <v>0</v>
      </c>
      <c r="M29" s="367">
        <v>0</v>
      </c>
      <c r="N29" s="366">
        <v>0</v>
      </c>
      <c r="O29" s="367">
        <v>0</v>
      </c>
      <c r="P29" s="366">
        <v>0</v>
      </c>
      <c r="Q29" s="367">
        <v>0</v>
      </c>
      <c r="R29" s="366">
        <v>50030</v>
      </c>
      <c r="S29" s="367">
        <v>9.744374317536518E-3</v>
      </c>
      <c r="T29" s="366">
        <v>50030</v>
      </c>
      <c r="U29" s="367">
        <v>2.8991005364480526E-3</v>
      </c>
      <c r="V29" s="366">
        <v>0</v>
      </c>
      <c r="W29" s="367">
        <v>0</v>
      </c>
      <c r="X29" s="366">
        <v>0</v>
      </c>
      <c r="Y29" s="367">
        <v>0</v>
      </c>
      <c r="Z29" s="366">
        <v>0</v>
      </c>
      <c r="AA29" s="367">
        <v>0</v>
      </c>
      <c r="AB29" s="366">
        <v>0</v>
      </c>
      <c r="AC29" s="367">
        <v>0</v>
      </c>
      <c r="AD29" s="366">
        <v>0</v>
      </c>
      <c r="AE29" s="367">
        <v>0</v>
      </c>
      <c r="AF29" s="366">
        <v>50030</v>
      </c>
      <c r="AG29" s="367">
        <v>2.58496140950361E-3</v>
      </c>
    </row>
    <row r="30" spans="1:35" ht="19.5">
      <c r="A30" s="368" t="s">
        <v>439</v>
      </c>
      <c r="B30" s="366">
        <v>0</v>
      </c>
      <c r="C30" s="367">
        <v>0</v>
      </c>
      <c r="D30" s="366">
        <v>0</v>
      </c>
      <c r="E30" s="367">
        <v>0</v>
      </c>
      <c r="F30" s="366">
        <v>0</v>
      </c>
      <c r="G30" s="367">
        <v>0</v>
      </c>
      <c r="H30" s="366">
        <v>0</v>
      </c>
      <c r="I30" s="367">
        <v>0</v>
      </c>
      <c r="J30" s="366">
        <v>0</v>
      </c>
      <c r="K30" s="367">
        <v>0</v>
      </c>
      <c r="L30" s="366">
        <v>2.7699999999999999E-3</v>
      </c>
      <c r="M30" s="367">
        <v>4.3412505948169069E-10</v>
      </c>
      <c r="N30" s="366">
        <v>0</v>
      </c>
      <c r="O30" s="367">
        <v>0</v>
      </c>
      <c r="P30" s="366">
        <v>0</v>
      </c>
      <c r="Q30" s="367">
        <v>0</v>
      </c>
      <c r="R30" s="366">
        <v>0</v>
      </c>
      <c r="S30" s="367">
        <v>0</v>
      </c>
      <c r="T30" s="366">
        <v>2.7699999999999999E-3</v>
      </c>
      <c r="U30" s="367">
        <v>1.6051386140238069E-10</v>
      </c>
      <c r="V30" s="366">
        <v>0</v>
      </c>
      <c r="W30" s="367">
        <v>0</v>
      </c>
      <c r="X30" s="366">
        <v>0</v>
      </c>
      <c r="Y30" s="367">
        <v>0</v>
      </c>
      <c r="Z30" s="366">
        <v>0</v>
      </c>
      <c r="AA30" s="367">
        <v>0</v>
      </c>
      <c r="AB30" s="366">
        <v>0</v>
      </c>
      <c r="AC30" s="367">
        <v>0</v>
      </c>
      <c r="AD30" s="366">
        <v>0</v>
      </c>
      <c r="AE30" s="367">
        <v>0</v>
      </c>
      <c r="AF30" s="366">
        <v>2.7699999999999999E-3</v>
      </c>
      <c r="AG30" s="367">
        <v>1.4312098949280432E-10</v>
      </c>
    </row>
    <row r="31" spans="1:35" ht="18">
      <c r="A31" s="361" t="s">
        <v>440</v>
      </c>
      <c r="B31" s="364">
        <v>106607.21120000001</v>
      </c>
      <c r="C31" s="365">
        <v>1.001771460461427</v>
      </c>
      <c r="D31" s="364">
        <v>74361.901840000006</v>
      </c>
      <c r="E31" s="365">
        <v>1.0050713496263695</v>
      </c>
      <c r="F31" s="364">
        <v>106789.84246</v>
      </c>
      <c r="G31" s="365">
        <v>1.0002686748666323</v>
      </c>
      <c r="H31" s="364">
        <v>80264.823609999992</v>
      </c>
      <c r="I31" s="365">
        <v>1.004233034648887</v>
      </c>
      <c r="J31" s="364">
        <v>368023.77911</v>
      </c>
      <c r="K31" s="365">
        <v>1.0025354459015134</v>
      </c>
      <c r="L31" s="364">
        <v>6413249.0194300003</v>
      </c>
      <c r="M31" s="365">
        <v>1.005109065715142</v>
      </c>
      <c r="N31" s="364">
        <v>2683287.2208000002</v>
      </c>
      <c r="O31" s="365">
        <v>1.0004303865495443</v>
      </c>
      <c r="P31" s="364">
        <v>3061326.2095599999</v>
      </c>
      <c r="Q31" s="365">
        <v>1.0004172550563422</v>
      </c>
      <c r="R31" s="364">
        <v>5143233.78278</v>
      </c>
      <c r="S31" s="365">
        <v>1.0017508531282755</v>
      </c>
      <c r="T31" s="364">
        <v>17301096.23257</v>
      </c>
      <c r="U31" s="365">
        <v>1.0025508168895276</v>
      </c>
      <c r="V31" s="364">
        <v>690004.68244</v>
      </c>
      <c r="W31" s="365">
        <v>1.0060004888569924</v>
      </c>
      <c r="X31" s="364">
        <v>198854.64768999998</v>
      </c>
      <c r="Y31" s="365">
        <v>1.004163430347812</v>
      </c>
      <c r="Z31" s="364">
        <v>300399.90130000003</v>
      </c>
      <c r="AA31" s="365">
        <v>1.0051870752610692</v>
      </c>
      <c r="AB31" s="364">
        <v>550219.06536999997</v>
      </c>
      <c r="AC31" s="365">
        <v>1.0053049743649876</v>
      </c>
      <c r="AD31" s="364">
        <v>1739478.2968000001</v>
      </c>
      <c r="AE31" s="365">
        <v>1.0054296801147449</v>
      </c>
      <c r="AF31" s="364">
        <v>19408598.308479998</v>
      </c>
      <c r="AG31" s="365">
        <v>1.0028078680787096</v>
      </c>
    </row>
    <row r="32" spans="1:35" ht="18">
      <c r="A32" s="361" t="s">
        <v>560</v>
      </c>
      <c r="B32" s="364">
        <v>188.51651000000001</v>
      </c>
      <c r="C32" s="365">
        <v>1.7714604614269397E-3</v>
      </c>
      <c r="D32" s="364">
        <v>375.21237000000002</v>
      </c>
      <c r="E32" s="365">
        <v>5.0713496263694903E-3</v>
      </c>
      <c r="F32" s="364">
        <v>28.68404</v>
      </c>
      <c r="G32" s="365">
        <v>2.686748666322686E-4</v>
      </c>
      <c r="H32" s="364">
        <v>338.33161000000001</v>
      </c>
      <c r="I32" s="365">
        <v>4.2330346488871299E-3</v>
      </c>
      <c r="J32" s="364">
        <v>930.74452999999994</v>
      </c>
      <c r="K32" s="365">
        <v>2.5354459015134606E-3</v>
      </c>
      <c r="L32" s="364">
        <v>32599.159440000003</v>
      </c>
      <c r="M32" s="365">
        <v>5.1090657151419199E-3</v>
      </c>
      <c r="N32" s="364">
        <v>1154.3539099999998</v>
      </c>
      <c r="O32" s="365">
        <v>4.3038654954424469E-4</v>
      </c>
      <c r="P32" s="364">
        <v>1276.8210800000002</v>
      </c>
      <c r="Q32" s="365">
        <v>4.1725505634215523E-4</v>
      </c>
      <c r="R32" s="364">
        <v>8989.3080000000009</v>
      </c>
      <c r="S32" s="365">
        <v>1.7508531282755459E-3</v>
      </c>
      <c r="T32" s="364">
        <v>44019.642430000007</v>
      </c>
      <c r="U32" s="365">
        <v>2.5508168895275723E-3</v>
      </c>
      <c r="V32" s="364">
        <v>4115.6693800000003</v>
      </c>
      <c r="W32" s="365">
        <v>6.0004888569923347E-3</v>
      </c>
      <c r="X32" s="364">
        <v>824.48479000000009</v>
      </c>
      <c r="Y32" s="365">
        <v>4.1634303478119295E-3</v>
      </c>
      <c r="Z32" s="364">
        <v>1550.1561200000001</v>
      </c>
      <c r="AA32" s="365">
        <v>5.1870752610691587E-3</v>
      </c>
      <c r="AB32" s="364">
        <v>2903.4950699999999</v>
      </c>
      <c r="AC32" s="365">
        <v>5.3049743649874748E-3</v>
      </c>
      <c r="AD32" s="364">
        <v>9393.8053600000021</v>
      </c>
      <c r="AE32" s="365">
        <v>5.4296801147447208E-3</v>
      </c>
      <c r="AF32" s="364">
        <v>54344.192320000002</v>
      </c>
      <c r="AG32" s="365">
        <v>2.8078680787096233E-3</v>
      </c>
    </row>
    <row r="33" spans="1:33" ht="22.5" customHeight="1">
      <c r="A33" s="910" t="s">
        <v>442</v>
      </c>
      <c r="B33" s="911">
        <v>106418.69469</v>
      </c>
      <c r="C33" s="912">
        <v>1</v>
      </c>
      <c r="D33" s="911">
        <v>73986.689469999998</v>
      </c>
      <c r="E33" s="912">
        <v>1</v>
      </c>
      <c r="F33" s="975">
        <v>106761.15842000001</v>
      </c>
      <c r="G33" s="912">
        <v>1</v>
      </c>
      <c r="H33" s="911">
        <v>79926.491999999998</v>
      </c>
      <c r="I33" s="912">
        <v>1</v>
      </c>
      <c r="J33" s="911">
        <v>367093.03457999998</v>
      </c>
      <c r="K33" s="912">
        <v>1</v>
      </c>
      <c r="L33" s="911">
        <v>6380649.8599899998</v>
      </c>
      <c r="M33" s="912">
        <v>1</v>
      </c>
      <c r="N33" s="911">
        <v>2682132.8668899997</v>
      </c>
      <c r="O33" s="912">
        <v>1</v>
      </c>
      <c r="P33" s="975">
        <v>3060049.3884800002</v>
      </c>
      <c r="Q33" s="912">
        <v>1</v>
      </c>
      <c r="R33" s="911">
        <v>5134244.4747799998</v>
      </c>
      <c r="S33" s="912">
        <v>1</v>
      </c>
      <c r="T33" s="911">
        <v>17257076.59014</v>
      </c>
      <c r="U33" s="912">
        <v>1</v>
      </c>
      <c r="V33" s="911">
        <v>685889.01305999991</v>
      </c>
      <c r="W33" s="912">
        <v>1</v>
      </c>
      <c r="X33" s="911">
        <v>198030.1629</v>
      </c>
      <c r="Y33" s="912">
        <v>1</v>
      </c>
      <c r="Z33" s="975">
        <v>298849.74518000003</v>
      </c>
      <c r="AA33" s="912">
        <v>1</v>
      </c>
      <c r="AB33" s="911">
        <v>547315.5702999999</v>
      </c>
      <c r="AC33" s="912">
        <v>1</v>
      </c>
      <c r="AD33" s="911">
        <v>1730084.49144</v>
      </c>
      <c r="AE33" s="912">
        <v>1</v>
      </c>
      <c r="AF33" s="911">
        <v>19354254.116159998</v>
      </c>
      <c r="AG33" s="912">
        <v>1</v>
      </c>
    </row>
    <row r="34" spans="1:33" ht="19.5">
      <c r="A34" s="370" t="s">
        <v>443</v>
      </c>
      <c r="B34" s="366">
        <v>137.67595</v>
      </c>
      <c r="C34" s="367">
        <v>1.2937195894109873E-3</v>
      </c>
      <c r="D34" s="366">
        <v>242.20044000000001</v>
      </c>
      <c r="E34" s="367">
        <v>3.273567742184316E-3</v>
      </c>
      <c r="F34" s="366">
        <v>0</v>
      </c>
      <c r="G34" s="367">
        <v>0</v>
      </c>
      <c r="H34" s="366">
        <v>203.69529</v>
      </c>
      <c r="I34" s="367">
        <v>2.548532844404081E-3</v>
      </c>
      <c r="J34" s="366">
        <v>583.57168000000001</v>
      </c>
      <c r="K34" s="367">
        <v>1.5897105775043608E-3</v>
      </c>
      <c r="L34" s="366">
        <v>12927.53724</v>
      </c>
      <c r="M34" s="367">
        <v>2.0260533838508199E-3</v>
      </c>
      <c r="N34" s="366">
        <v>4979.0938799999994</v>
      </c>
      <c r="O34" s="367">
        <v>1.856393447716624E-3</v>
      </c>
      <c r="P34" s="366">
        <v>321.54559999999998</v>
      </c>
      <c r="Q34" s="367">
        <v>1.050785654671147E-4</v>
      </c>
      <c r="R34" s="366">
        <v>6850.2355700000007</v>
      </c>
      <c r="S34" s="367">
        <v>1.3342246563538504E-3</v>
      </c>
      <c r="T34" s="366">
        <v>25078.41229</v>
      </c>
      <c r="U34" s="363">
        <v>1.4532248355627511E-3</v>
      </c>
      <c r="V34" s="366">
        <v>1217.3896000000002</v>
      </c>
      <c r="W34" s="367">
        <v>1.7749075678713427E-3</v>
      </c>
      <c r="X34" s="366">
        <v>0</v>
      </c>
      <c r="Y34" s="367">
        <v>0</v>
      </c>
      <c r="Z34" s="366">
        <v>0</v>
      </c>
      <c r="AA34" s="367">
        <v>0</v>
      </c>
      <c r="AB34" s="366">
        <v>578.93616000000009</v>
      </c>
      <c r="AC34" s="367">
        <v>1.0577739633511028E-3</v>
      </c>
      <c r="AD34" s="366">
        <v>1796.3257600000002</v>
      </c>
      <c r="AE34" s="367">
        <v>1.0382878806715768E-3</v>
      </c>
      <c r="AF34" s="366">
        <v>27458.309730000001</v>
      </c>
      <c r="AG34" s="367">
        <v>1.4187221871326703E-3</v>
      </c>
    </row>
    <row r="35" spans="1:33" ht="28.5">
      <c r="A35" s="370" t="s">
        <v>444</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561</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799</v>
      </c>
    </row>
    <row r="52" spans="16:33" ht="12.75" customHeight="1">
      <c r="P52" s="986"/>
      <c r="Q52" s="987"/>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647</v>
      </c>
      <c r="J1" s="137" t="str">
        <f>Naslovnica!A20</f>
        <v>Rujan 2023.</v>
      </c>
    </row>
    <row r="2" spans="1:17" ht="12.75" customHeight="1">
      <c r="A2" s="527" t="s">
        <v>919</v>
      </c>
      <c r="I2" s="518"/>
      <c r="J2" s="529" t="str">
        <f>Naslovnica!A24</f>
        <v>September 2023</v>
      </c>
    </row>
    <row r="3" spans="1:17" ht="12.75" customHeight="1"/>
    <row r="4" spans="1:17" ht="33.75">
      <c r="A4" s="875" t="s">
        <v>545</v>
      </c>
      <c r="B4" s="876" t="s">
        <v>33</v>
      </c>
      <c r="C4" s="876" t="s">
        <v>34</v>
      </c>
      <c r="D4" s="876" t="s">
        <v>35</v>
      </c>
      <c r="E4" s="876" t="s">
        <v>217</v>
      </c>
      <c r="F4" s="876" t="s">
        <v>218</v>
      </c>
      <c r="G4" s="876" t="s">
        <v>36</v>
      </c>
      <c r="H4" s="876" t="s">
        <v>37</v>
      </c>
      <c r="I4" s="876" t="s">
        <v>38</v>
      </c>
      <c r="J4" s="876" t="s">
        <v>421</v>
      </c>
    </row>
    <row r="5" spans="1:17" ht="21.75">
      <c r="A5" s="695" t="s">
        <v>546</v>
      </c>
      <c r="B5" s="696">
        <v>55973</v>
      </c>
      <c r="C5" s="696">
        <v>109618</v>
      </c>
      <c r="D5" s="696">
        <v>36644</v>
      </c>
      <c r="E5" s="696">
        <v>4936</v>
      </c>
      <c r="F5" s="696">
        <v>2635</v>
      </c>
      <c r="G5" s="696">
        <v>30714</v>
      </c>
      <c r="H5" s="696">
        <v>46328</v>
      </c>
      <c r="I5" s="696">
        <v>98665</v>
      </c>
      <c r="J5" s="696">
        <v>385513</v>
      </c>
      <c r="K5" s="52"/>
    </row>
    <row r="6" spans="1:17" ht="22.5">
      <c r="A6" s="728" t="s">
        <v>547</v>
      </c>
      <c r="B6" s="371">
        <v>0.14519095335306462</v>
      </c>
      <c r="C6" s="371">
        <v>0.28434319984021289</v>
      </c>
      <c r="D6" s="371">
        <v>9.5052566320720705E-2</v>
      </c>
      <c r="E6" s="371">
        <v>1.2803718681341485E-2</v>
      </c>
      <c r="F6" s="371">
        <v>6.8350483641277989E-3</v>
      </c>
      <c r="G6" s="371">
        <v>7.9670465068622853E-2</v>
      </c>
      <c r="H6" s="371">
        <v>0.12017234178873346</v>
      </c>
      <c r="I6" s="371">
        <v>0.25593170658317621</v>
      </c>
      <c r="J6" s="371">
        <v>1</v>
      </c>
      <c r="K6" s="52"/>
    </row>
    <row r="7" spans="1:17" ht="21.75">
      <c r="A7" s="816" t="s">
        <v>908</v>
      </c>
      <c r="B7" s="817">
        <v>298</v>
      </c>
      <c r="C7" s="817">
        <v>351</v>
      </c>
      <c r="D7" s="817">
        <v>97</v>
      </c>
      <c r="E7" s="817">
        <v>60</v>
      </c>
      <c r="F7" s="817">
        <v>34</v>
      </c>
      <c r="G7" s="817">
        <v>331</v>
      </c>
      <c r="H7" s="817">
        <v>375</v>
      </c>
      <c r="I7" s="817">
        <v>609</v>
      </c>
      <c r="J7" s="817">
        <v>2155</v>
      </c>
      <c r="K7" s="52"/>
    </row>
    <row r="8" spans="1:17" ht="22.5">
      <c r="A8" s="78" t="s">
        <v>548</v>
      </c>
      <c r="B8" s="217">
        <v>86</v>
      </c>
      <c r="C8" s="217">
        <v>23</v>
      </c>
      <c r="D8" s="217">
        <v>29</v>
      </c>
      <c r="E8" s="217">
        <v>3</v>
      </c>
      <c r="F8" s="217">
        <v>2</v>
      </c>
      <c r="G8" s="217">
        <v>7</v>
      </c>
      <c r="H8" s="217">
        <v>46</v>
      </c>
      <c r="I8" s="217">
        <v>75</v>
      </c>
      <c r="J8" s="217">
        <v>271</v>
      </c>
      <c r="K8" s="52"/>
    </row>
    <row r="9" spans="1:17" ht="22.5">
      <c r="A9" s="728" t="s">
        <v>631</v>
      </c>
      <c r="B9" s="218">
        <v>6</v>
      </c>
      <c r="C9" s="218">
        <v>4</v>
      </c>
      <c r="D9" s="218">
        <v>6</v>
      </c>
      <c r="E9" s="218">
        <v>0</v>
      </c>
      <c r="F9" s="218">
        <v>0</v>
      </c>
      <c r="G9" s="218">
        <v>1</v>
      </c>
      <c r="H9" s="218">
        <v>10</v>
      </c>
      <c r="I9" s="218">
        <v>20</v>
      </c>
      <c r="J9" s="218">
        <v>47</v>
      </c>
    </row>
    <row r="10" spans="1:17" ht="22.5">
      <c r="A10" s="728" t="s">
        <v>801</v>
      </c>
      <c r="B10" s="218">
        <v>11</v>
      </c>
      <c r="C10" s="218">
        <v>83</v>
      </c>
      <c r="D10" s="218">
        <v>3</v>
      </c>
      <c r="E10" s="218">
        <v>1</v>
      </c>
      <c r="F10" s="218">
        <v>0</v>
      </c>
      <c r="G10" s="218">
        <v>14</v>
      </c>
      <c r="H10" s="218">
        <v>7</v>
      </c>
      <c r="I10" s="218">
        <v>7</v>
      </c>
      <c r="J10" s="218">
        <v>126</v>
      </c>
    </row>
    <row r="11" spans="1:17" ht="32.25">
      <c r="A11" s="816" t="s">
        <v>909</v>
      </c>
      <c r="B11" s="817">
        <v>103</v>
      </c>
      <c r="C11" s="817">
        <v>110</v>
      </c>
      <c r="D11" s="817">
        <v>38</v>
      </c>
      <c r="E11" s="817">
        <v>4</v>
      </c>
      <c r="F11" s="817">
        <v>2</v>
      </c>
      <c r="G11" s="817">
        <v>22</v>
      </c>
      <c r="H11" s="817">
        <v>63</v>
      </c>
      <c r="I11" s="817">
        <v>102</v>
      </c>
      <c r="J11" s="817">
        <v>444</v>
      </c>
      <c r="M11" s="261"/>
      <c r="N11" s="261"/>
      <c r="O11" s="261"/>
      <c r="P11" s="261"/>
      <c r="Q11" s="261"/>
    </row>
    <row r="12" spans="1:17" ht="21.75">
      <c r="A12" s="695" t="s">
        <v>549</v>
      </c>
      <c r="B12" s="696">
        <v>56168</v>
      </c>
      <c r="C12" s="696">
        <v>109859</v>
      </c>
      <c r="D12" s="696">
        <v>36703</v>
      </c>
      <c r="E12" s="696">
        <v>4992</v>
      </c>
      <c r="F12" s="696">
        <v>2667</v>
      </c>
      <c r="G12" s="696">
        <v>31023</v>
      </c>
      <c r="H12" s="696">
        <v>46640</v>
      </c>
      <c r="I12" s="696">
        <v>99172</v>
      </c>
      <c r="J12" s="696">
        <v>387224</v>
      </c>
      <c r="M12" s="261"/>
      <c r="N12" s="261"/>
      <c r="O12" s="261"/>
      <c r="P12" s="261"/>
      <c r="Q12" s="261"/>
    </row>
    <row r="13" spans="1:17" s="261" customFormat="1" ht="22.5">
      <c r="A13" s="1068" t="s">
        <v>634</v>
      </c>
      <c r="B13" s="1069">
        <v>195</v>
      </c>
      <c r="C13" s="1069">
        <v>241</v>
      </c>
      <c r="D13" s="1069">
        <v>59</v>
      </c>
      <c r="E13" s="1069">
        <v>56</v>
      </c>
      <c r="F13" s="1069">
        <v>32</v>
      </c>
      <c r="G13" s="1069">
        <v>309</v>
      </c>
      <c r="H13" s="1069">
        <v>312</v>
      </c>
      <c r="I13" s="1069">
        <v>507</v>
      </c>
      <c r="J13" s="1069">
        <v>1711</v>
      </c>
    </row>
    <row r="14" spans="1:17" s="261" customFormat="1" ht="22.5">
      <c r="A14" s="900" t="s">
        <v>1313</v>
      </c>
      <c r="B14" s="1070">
        <v>3.4838225573043946E-3</v>
      </c>
      <c r="C14" s="1070">
        <v>2.1985440347387364E-3</v>
      </c>
      <c r="D14" s="1070">
        <v>1.6100862351271505E-3</v>
      </c>
      <c r="E14" s="1070">
        <v>1.1345218800648205E-2</v>
      </c>
      <c r="F14" s="1070">
        <v>1.2144212523719222E-2</v>
      </c>
      <c r="G14" s="1070">
        <v>1.0060558702871703E-2</v>
      </c>
      <c r="H14" s="1070">
        <v>6.7345881540321617E-3</v>
      </c>
      <c r="I14" s="1070">
        <v>5.1386003141944414E-3</v>
      </c>
      <c r="J14" s="1070">
        <v>4.438242030748718E-3</v>
      </c>
    </row>
    <row r="15" spans="1:17" ht="21.75" customHeight="1">
      <c r="A15" s="728" t="s">
        <v>550</v>
      </c>
      <c r="B15" s="371">
        <v>0.14505299258310436</v>
      </c>
      <c r="C15" s="371">
        <v>0.28370917091915793</v>
      </c>
      <c r="D15" s="371">
        <v>9.4784930686114502E-2</v>
      </c>
      <c r="E15" s="371">
        <v>1.2891762907257815E-2</v>
      </c>
      <c r="F15" s="371">
        <v>6.8874863128318489E-3</v>
      </c>
      <c r="G15" s="371">
        <v>8.0116418403817946E-2</v>
      </c>
      <c r="H15" s="371">
        <v>0.12044707972646324</v>
      </c>
      <c r="I15" s="371">
        <v>0.2561101584612524</v>
      </c>
      <c r="J15" s="371">
        <v>1</v>
      </c>
      <c r="M15" s="261"/>
      <c r="N15" s="261"/>
      <c r="O15" s="261"/>
      <c r="P15" s="261"/>
      <c r="Q15" s="261"/>
    </row>
    <row r="16" spans="1:17" ht="12.75" customHeight="1">
      <c r="A16" s="21" t="s">
        <v>927</v>
      </c>
      <c r="M16" s="261"/>
      <c r="N16" s="261"/>
      <c r="O16" s="261"/>
      <c r="P16" s="261"/>
      <c r="Q16" s="261"/>
    </row>
    <row r="17" spans="1:10" ht="12.75" customHeight="1">
      <c r="A17" s="28" t="s">
        <v>551</v>
      </c>
    </row>
    <row r="18" spans="1:10" ht="12.75" customHeight="1"/>
    <row r="19" spans="1:10" ht="12.75" customHeight="1"/>
    <row r="20" spans="1:10">
      <c r="A20" s="136" t="s">
        <v>649</v>
      </c>
      <c r="B20" s="261"/>
      <c r="C20" s="261"/>
      <c r="D20" s="261"/>
      <c r="E20" s="261"/>
      <c r="F20" s="261"/>
      <c r="G20" s="734"/>
      <c r="H20" s="734" t="s">
        <v>43</v>
      </c>
      <c r="I20" s="284"/>
      <c r="J20" s="697" t="s">
        <v>1576</v>
      </c>
    </row>
    <row r="21" spans="1:10">
      <c r="A21" s="527" t="s">
        <v>648</v>
      </c>
      <c r="B21" s="261"/>
      <c r="C21" s="261"/>
      <c r="D21" s="261"/>
      <c r="E21" s="261"/>
      <c r="F21" s="261"/>
      <c r="G21" s="541"/>
      <c r="H21" s="541" t="s">
        <v>44</v>
      </c>
      <c r="I21" s="698"/>
      <c r="J21" s="529" t="s">
        <v>1577</v>
      </c>
    </row>
    <row r="22" spans="1:10">
      <c r="A22" s="261"/>
      <c r="B22" s="261"/>
      <c r="C22" s="261"/>
      <c r="D22" s="261"/>
      <c r="E22" s="261"/>
      <c r="F22" s="261"/>
      <c r="G22" s="261"/>
      <c r="H22" s="261"/>
      <c r="I22" s="261"/>
      <c r="J22" s="261"/>
    </row>
    <row r="23" spans="1:10" ht="24" customHeight="1">
      <c r="A23" s="705"/>
      <c r="B23" s="706"/>
      <c r="C23" s="706" t="s">
        <v>1568</v>
      </c>
      <c r="D23" s="706"/>
      <c r="E23" s="1149" t="s">
        <v>622</v>
      </c>
      <c r="F23" s="1152"/>
      <c r="G23" s="1152"/>
      <c r="H23" s="1153"/>
      <c r="I23" s="1154"/>
      <c r="J23" s="1154"/>
    </row>
    <row r="24" spans="1:10" ht="23.25">
      <c r="A24" s="705"/>
      <c r="B24" s="707"/>
      <c r="C24" s="708" t="s">
        <v>1569</v>
      </c>
      <c r="D24" s="707"/>
      <c r="E24" s="1155" t="s">
        <v>532</v>
      </c>
      <c r="F24" s="1155"/>
      <c r="G24" s="1065" t="s">
        <v>533</v>
      </c>
      <c r="H24" s="1156"/>
      <c r="I24" s="1156"/>
      <c r="J24" s="308"/>
    </row>
    <row r="25" spans="1:10" ht="21.75">
      <c r="A25" s="725" t="s">
        <v>534</v>
      </c>
      <c r="B25" s="725" t="s">
        <v>535</v>
      </c>
      <c r="C25" s="725" t="s">
        <v>536</v>
      </c>
      <c r="D25" s="725" t="s">
        <v>537</v>
      </c>
      <c r="E25" s="725" t="s">
        <v>535</v>
      </c>
      <c r="F25" s="725" t="s">
        <v>536</v>
      </c>
      <c r="G25" s="1065" t="s">
        <v>537</v>
      </c>
      <c r="H25" s="309"/>
      <c r="I25" s="309"/>
      <c r="J25" s="309"/>
    </row>
    <row r="26" spans="1:10">
      <c r="A26" s="77" t="s">
        <v>6</v>
      </c>
      <c r="B26" s="372">
        <v>1033</v>
      </c>
      <c r="C26" s="372">
        <v>979</v>
      </c>
      <c r="D26" s="372">
        <v>2012</v>
      </c>
      <c r="E26" s="372">
        <v>27</v>
      </c>
      <c r="F26" s="372">
        <v>25</v>
      </c>
      <c r="G26" s="371">
        <v>2.6530612244898055E-2</v>
      </c>
      <c r="H26" s="310"/>
      <c r="I26" s="310"/>
      <c r="J26" s="311"/>
    </row>
    <row r="27" spans="1:10">
      <c r="A27" s="77" t="s">
        <v>7</v>
      </c>
      <c r="B27" s="372">
        <v>6213</v>
      </c>
      <c r="C27" s="372">
        <v>3553</v>
      </c>
      <c r="D27" s="372">
        <v>9766</v>
      </c>
      <c r="E27" s="372">
        <v>182</v>
      </c>
      <c r="F27" s="372">
        <v>89</v>
      </c>
      <c r="G27" s="371">
        <v>2.8541337546076795E-2</v>
      </c>
      <c r="H27" s="310"/>
      <c r="I27" s="310"/>
      <c r="J27" s="311"/>
    </row>
    <row r="28" spans="1:10">
      <c r="A28" s="77" t="s">
        <v>8</v>
      </c>
      <c r="B28" s="372">
        <v>12670</v>
      </c>
      <c r="C28" s="372">
        <v>8551</v>
      </c>
      <c r="D28" s="372">
        <v>21221</v>
      </c>
      <c r="E28" s="372">
        <v>338</v>
      </c>
      <c r="F28" s="372">
        <v>241</v>
      </c>
      <c r="G28" s="371">
        <v>2.8049607596163151E-2</v>
      </c>
      <c r="H28" s="310"/>
      <c r="I28" s="310"/>
      <c r="J28" s="311"/>
    </row>
    <row r="29" spans="1:10">
      <c r="A29" s="77" t="s">
        <v>9</v>
      </c>
      <c r="B29" s="372">
        <v>18922</v>
      </c>
      <c r="C29" s="372">
        <v>13500</v>
      </c>
      <c r="D29" s="372">
        <v>32422</v>
      </c>
      <c r="E29" s="372">
        <v>50</v>
      </c>
      <c r="F29" s="372">
        <v>81</v>
      </c>
      <c r="G29" s="371">
        <v>4.0568579480351197E-3</v>
      </c>
      <c r="H29" s="310"/>
      <c r="I29" s="310"/>
      <c r="J29" s="311"/>
    </row>
    <row r="30" spans="1:10">
      <c r="A30" s="77" t="s">
        <v>10</v>
      </c>
      <c r="B30" s="372">
        <v>26100</v>
      </c>
      <c r="C30" s="372">
        <v>20296</v>
      </c>
      <c r="D30" s="372">
        <v>46396</v>
      </c>
      <c r="E30" s="372">
        <v>83</v>
      </c>
      <c r="F30" s="372">
        <v>101</v>
      </c>
      <c r="G30" s="371">
        <v>3.9816497879339163E-3</v>
      </c>
      <c r="H30" s="310"/>
      <c r="I30" s="310"/>
      <c r="J30" s="311"/>
    </row>
    <row r="31" spans="1:10">
      <c r="A31" s="77" t="s">
        <v>11</v>
      </c>
      <c r="B31" s="372">
        <v>29892</v>
      </c>
      <c r="C31" s="372">
        <v>26007</v>
      </c>
      <c r="D31" s="372">
        <v>55899</v>
      </c>
      <c r="E31" s="372">
        <v>320</v>
      </c>
      <c r="F31" s="372">
        <v>221</v>
      </c>
      <c r="G31" s="371">
        <v>9.7727519057768664E-3</v>
      </c>
      <c r="H31" s="310"/>
      <c r="I31" s="310"/>
      <c r="J31" s="311"/>
    </row>
    <row r="32" spans="1:10">
      <c r="A32" s="77" t="s">
        <v>12</v>
      </c>
      <c r="B32" s="372">
        <v>28202</v>
      </c>
      <c r="C32" s="372">
        <v>27102</v>
      </c>
      <c r="D32" s="372">
        <v>55304</v>
      </c>
      <c r="E32" s="372">
        <v>272</v>
      </c>
      <c r="F32" s="372">
        <v>359</v>
      </c>
      <c r="G32" s="371">
        <v>1.1541345819691573E-2</v>
      </c>
      <c r="H32" s="310"/>
      <c r="I32" s="310"/>
      <c r="J32" s="311"/>
    </row>
    <row r="33" spans="1:10">
      <c r="A33" s="77" t="s">
        <v>39</v>
      </c>
      <c r="B33" s="372">
        <v>44948</v>
      </c>
      <c r="C33" s="372">
        <v>48725</v>
      </c>
      <c r="D33" s="372">
        <v>93673</v>
      </c>
      <c r="E33" s="372">
        <v>630</v>
      </c>
      <c r="F33" s="372">
        <v>596</v>
      </c>
      <c r="G33" s="371">
        <v>1.3261652622583719E-2</v>
      </c>
      <c r="H33" s="310"/>
      <c r="I33" s="310"/>
      <c r="J33" s="311"/>
    </row>
    <row r="34" spans="1:10">
      <c r="A34" s="77" t="s">
        <v>40</v>
      </c>
      <c r="B34" s="372">
        <v>23712</v>
      </c>
      <c r="C34" s="372">
        <v>25304</v>
      </c>
      <c r="D34" s="372">
        <v>49016</v>
      </c>
      <c r="E34" s="372">
        <v>380</v>
      </c>
      <c r="F34" s="372">
        <v>439</v>
      </c>
      <c r="G34" s="371">
        <v>1.6992758885407744E-2</v>
      </c>
      <c r="H34" s="310"/>
      <c r="I34" s="310"/>
      <c r="J34" s="311"/>
    </row>
    <row r="35" spans="1:10">
      <c r="A35" s="77" t="s">
        <v>41</v>
      </c>
      <c r="B35" s="372">
        <v>6997</v>
      </c>
      <c r="C35" s="372">
        <v>8857</v>
      </c>
      <c r="D35" s="372">
        <v>15854</v>
      </c>
      <c r="E35" s="372">
        <v>119</v>
      </c>
      <c r="F35" s="372">
        <v>138</v>
      </c>
      <c r="G35" s="371">
        <v>1.6477527729691577E-2</v>
      </c>
      <c r="H35" s="310"/>
      <c r="I35" s="310"/>
      <c r="J35" s="311"/>
    </row>
    <row r="36" spans="1:10">
      <c r="A36" s="77" t="s">
        <v>42</v>
      </c>
      <c r="B36" s="372">
        <v>595</v>
      </c>
      <c r="C36" s="372">
        <v>807</v>
      </c>
      <c r="D36" s="372">
        <v>1402</v>
      </c>
      <c r="E36" s="372">
        <v>16</v>
      </c>
      <c r="F36" s="372">
        <v>8</v>
      </c>
      <c r="G36" s="371">
        <v>1.7416545718432541E-2</v>
      </c>
      <c r="H36" s="310"/>
      <c r="I36" s="310"/>
      <c r="J36" s="311"/>
    </row>
    <row r="37" spans="1:10" ht="24">
      <c r="A37" s="976" t="s">
        <v>538</v>
      </c>
      <c r="B37" s="904">
        <v>199284</v>
      </c>
      <c r="C37" s="904">
        <v>183681</v>
      </c>
      <c r="D37" s="904">
        <v>382965</v>
      </c>
      <c r="E37" s="904">
        <v>2417</v>
      </c>
      <c r="F37" s="904">
        <v>2298</v>
      </c>
      <c r="G37" s="1071">
        <v>1.2465300727032336E-2</v>
      </c>
      <c r="H37" s="312"/>
      <c r="I37" s="312"/>
      <c r="J37" s="313"/>
    </row>
    <row r="38" spans="1:10">
      <c r="A38" s="21" t="s">
        <v>927</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650</v>
      </c>
      <c r="I1" s="137" t="str">
        <f>Naslovnica!A20</f>
        <v>Rujan 2023.</v>
      </c>
    </row>
    <row r="2" spans="1:10">
      <c r="A2" s="553" t="s">
        <v>920</v>
      </c>
      <c r="I2" s="529" t="str">
        <f>Naslovnica!A24</f>
        <v>September 2023</v>
      </c>
    </row>
    <row r="3" spans="1:10" ht="12.75" customHeight="1"/>
    <row r="4" spans="1:10" ht="12.75" customHeight="1">
      <c r="F4" s="307"/>
      <c r="I4" s="13" t="s">
        <v>1486</v>
      </c>
    </row>
    <row r="5" spans="1:10" s="261" customFormat="1" ht="22.15" customHeight="1">
      <c r="A5" s="1157" t="s">
        <v>1096</v>
      </c>
      <c r="B5" s="1159" t="s">
        <v>1074</v>
      </c>
      <c r="C5" s="1159"/>
      <c r="D5" s="1159"/>
      <c r="E5" s="1159"/>
      <c r="F5" s="1160" t="s">
        <v>1076</v>
      </c>
      <c r="G5" s="1161" t="s">
        <v>1073</v>
      </c>
      <c r="H5" s="1157" t="s">
        <v>1075</v>
      </c>
      <c r="I5" s="1157" t="s">
        <v>1077</v>
      </c>
      <c r="J5" s="893"/>
    </row>
    <row r="6" spans="1:10" s="261" customFormat="1" ht="72">
      <c r="A6" s="1157"/>
      <c r="B6" s="894" t="s">
        <v>1069</v>
      </c>
      <c r="C6" s="894" t="s">
        <v>1070</v>
      </c>
      <c r="D6" s="894" t="s">
        <v>1071</v>
      </c>
      <c r="E6" s="894" t="s">
        <v>1072</v>
      </c>
      <c r="F6" s="1160"/>
      <c r="G6" s="1161"/>
      <c r="H6" s="1157"/>
      <c r="I6" s="1157"/>
      <c r="J6" s="893"/>
    </row>
    <row r="7" spans="1:10" s="261" customFormat="1">
      <c r="A7" s="891" t="s">
        <v>1029</v>
      </c>
      <c r="B7" s="897">
        <v>0</v>
      </c>
      <c r="C7" s="897">
        <v>953.49531999999999</v>
      </c>
      <c r="D7" s="897">
        <v>0</v>
      </c>
      <c r="E7" s="897">
        <v>657.19411000000002</v>
      </c>
      <c r="F7" s="898">
        <v>1610.6894299999999</v>
      </c>
      <c r="G7" s="899">
        <v>0.16292146387553585</v>
      </c>
      <c r="H7" s="898">
        <v>14777.513949999993</v>
      </c>
      <c r="I7" s="898">
        <v>207768.5885587995</v>
      </c>
    </row>
    <row r="8" spans="1:10" s="261" customFormat="1">
      <c r="A8" s="891" t="s">
        <v>1030</v>
      </c>
      <c r="B8" s="897">
        <v>0</v>
      </c>
      <c r="C8" s="897">
        <v>1813.6308600000002</v>
      </c>
      <c r="D8" s="897">
        <v>0</v>
      </c>
      <c r="E8" s="897">
        <v>163.61909</v>
      </c>
      <c r="F8" s="898">
        <v>1977.2499500000001</v>
      </c>
      <c r="G8" s="899">
        <v>8.2981681727940293E-2</v>
      </c>
      <c r="H8" s="898">
        <v>17166.923760000092</v>
      </c>
      <c r="I8" s="898">
        <v>340835.70757710823</v>
      </c>
    </row>
    <row r="9" spans="1:10" s="261" customFormat="1">
      <c r="A9" s="891" t="s">
        <v>217</v>
      </c>
      <c r="B9" s="897">
        <v>0</v>
      </c>
      <c r="C9" s="897">
        <v>208.33923999999999</v>
      </c>
      <c r="D9" s="897">
        <v>0</v>
      </c>
      <c r="E9" s="897">
        <v>0</v>
      </c>
      <c r="F9" s="898">
        <v>208.33923999999999</v>
      </c>
      <c r="G9" s="899">
        <v>0.41124446353446564</v>
      </c>
      <c r="H9" s="898">
        <v>1391.8933699999998</v>
      </c>
      <c r="I9" s="898">
        <v>8528.9542956891637</v>
      </c>
    </row>
    <row r="10" spans="1:10" s="261" customFormat="1">
      <c r="A10" s="891" t="s">
        <v>218</v>
      </c>
      <c r="B10" s="897">
        <v>0</v>
      </c>
      <c r="C10" s="897">
        <v>117.42586999999999</v>
      </c>
      <c r="D10" s="897">
        <v>0</v>
      </c>
      <c r="E10" s="897">
        <v>0</v>
      </c>
      <c r="F10" s="898">
        <v>117.42586999999999</v>
      </c>
      <c r="G10" s="899">
        <v>0.1390774942362667</v>
      </c>
      <c r="H10" s="898">
        <v>727.22364000000107</v>
      </c>
      <c r="I10" s="898">
        <v>7702.8977165432361</v>
      </c>
    </row>
    <row r="11" spans="1:10" s="261" customFormat="1">
      <c r="A11" s="891" t="s">
        <v>46</v>
      </c>
      <c r="B11" s="897">
        <v>0</v>
      </c>
      <c r="C11" s="897">
        <v>509.80676</v>
      </c>
      <c r="D11" s="897">
        <v>0</v>
      </c>
      <c r="E11" s="897">
        <v>0</v>
      </c>
      <c r="F11" s="898">
        <v>509.80676</v>
      </c>
      <c r="G11" s="899">
        <v>-7.3911188861010557E-2</v>
      </c>
      <c r="H11" s="898">
        <v>4449.3321300000098</v>
      </c>
      <c r="I11" s="898">
        <v>75045.971206708477</v>
      </c>
    </row>
    <row r="12" spans="1:10" s="261" customFormat="1">
      <c r="A12" s="891" t="s">
        <v>36</v>
      </c>
      <c r="B12" s="897">
        <v>0</v>
      </c>
      <c r="C12" s="897">
        <v>590.63277000000005</v>
      </c>
      <c r="D12" s="897">
        <v>0</v>
      </c>
      <c r="E12" s="897">
        <v>36.143560000000001</v>
      </c>
      <c r="F12" s="898">
        <v>626.77633000000003</v>
      </c>
      <c r="G12" s="899">
        <v>-9.965977690772243E-2</v>
      </c>
      <c r="H12" s="898">
        <v>5259.3819099999964</v>
      </c>
      <c r="I12" s="898">
        <v>62544.722569632344</v>
      </c>
    </row>
    <row r="13" spans="1:10" s="261" customFormat="1">
      <c r="A13" s="891" t="s">
        <v>37</v>
      </c>
      <c r="B13" s="897">
        <v>0</v>
      </c>
      <c r="C13" s="897">
        <v>682.76141000000007</v>
      </c>
      <c r="D13" s="897">
        <v>0</v>
      </c>
      <c r="E13" s="897">
        <v>92.866820000000004</v>
      </c>
      <c r="F13" s="898">
        <v>775.62823000000003</v>
      </c>
      <c r="G13" s="899">
        <v>0.16422712722191757</v>
      </c>
      <c r="H13" s="898">
        <v>6829.9362299999921</v>
      </c>
      <c r="I13" s="898">
        <v>82311.215949954887</v>
      </c>
    </row>
    <row r="14" spans="1:10" s="261" customFormat="1">
      <c r="A14" s="373" t="s">
        <v>38</v>
      </c>
      <c r="B14" s="897">
        <v>0</v>
      </c>
      <c r="C14" s="897">
        <v>2048.2432399999998</v>
      </c>
      <c r="D14" s="897">
        <v>0</v>
      </c>
      <c r="E14" s="897">
        <v>0</v>
      </c>
      <c r="F14" s="898">
        <v>2048.2432399999998</v>
      </c>
      <c r="G14" s="899">
        <v>0.30158885172076721</v>
      </c>
      <c r="H14" s="898">
        <v>16877.959360000095</v>
      </c>
      <c r="I14" s="898">
        <v>321269.81150413706</v>
      </c>
    </row>
    <row r="15" spans="1:10" s="261" customFormat="1" ht="20.45" customHeight="1">
      <c r="A15" s="895" t="s">
        <v>1031</v>
      </c>
      <c r="B15" s="896">
        <v>0</v>
      </c>
      <c r="C15" s="896">
        <v>6924.33547</v>
      </c>
      <c r="D15" s="896">
        <v>0</v>
      </c>
      <c r="E15" s="896">
        <v>949.82357999999999</v>
      </c>
      <c r="F15" s="896">
        <v>7874.1590499999993</v>
      </c>
      <c r="G15" s="945">
        <v>0.13329615379533122</v>
      </c>
      <c r="H15" s="896">
        <v>67480.164350000181</v>
      </c>
      <c r="I15" s="896">
        <v>1106007.869378573</v>
      </c>
    </row>
    <row r="16" spans="1:10">
      <c r="A16" s="21" t="s">
        <v>927</v>
      </c>
      <c r="B16" s="17"/>
      <c r="C16" s="18"/>
      <c r="D16" s="18"/>
      <c r="E16" s="18"/>
      <c r="F16" s="18"/>
      <c r="G16" s="18"/>
    </row>
    <row r="17" spans="1:14" ht="10.15" customHeight="1">
      <c r="A17" s="923" t="s">
        <v>47</v>
      </c>
      <c r="B17" s="755"/>
      <c r="C17" s="755"/>
      <c r="D17" s="755"/>
      <c r="E17" s="755"/>
      <c r="F17" s="755"/>
      <c r="G17" s="29"/>
    </row>
    <row r="18" spans="1:14" ht="10.15" customHeight="1">
      <c r="A18" s="920" t="s">
        <v>930</v>
      </c>
      <c r="B18" s="921"/>
      <c r="C18" s="921"/>
      <c r="D18" s="921"/>
      <c r="E18" s="921"/>
      <c r="F18" s="921"/>
      <c r="G18" s="30"/>
    </row>
    <row r="19" spans="1:14" ht="10.15" customHeight="1">
      <c r="A19" s="919" t="s">
        <v>48</v>
      </c>
      <c r="B19" s="918"/>
      <c r="C19" s="918"/>
      <c r="D19" s="918"/>
      <c r="E19" s="918"/>
      <c r="F19" s="918"/>
      <c r="G19" s="31"/>
    </row>
    <row r="20" spans="1:14" ht="10.15" customHeight="1">
      <c r="A20" s="920" t="s">
        <v>49</v>
      </c>
      <c r="B20" s="922"/>
      <c r="C20" s="922"/>
      <c r="D20" s="922"/>
      <c r="E20" s="922"/>
      <c r="F20" s="922"/>
      <c r="G20" s="30"/>
    </row>
    <row r="21" spans="1:14" ht="12.75" customHeight="1"/>
    <row r="22" spans="1:14" ht="12.75" customHeight="1">
      <c r="A22" s="150" t="s">
        <v>651</v>
      </c>
      <c r="L22" s="137" t="str">
        <f>Naslovnica!A20</f>
        <v>Rujan 2023.</v>
      </c>
    </row>
    <row r="23" spans="1:14" ht="12.75" customHeight="1">
      <c r="A23" s="553" t="s">
        <v>921</v>
      </c>
      <c r="L23" s="529" t="str">
        <f>Naslovnica!A24</f>
        <v>September 2023</v>
      </c>
    </row>
    <row r="24" spans="1:14" ht="12.75" customHeight="1"/>
    <row r="25" spans="1:14" ht="12.75" customHeight="1">
      <c r="L25" s="13" t="s">
        <v>1486</v>
      </c>
    </row>
    <row r="26" spans="1:14" s="261" customFormat="1" ht="14.45" customHeight="1">
      <c r="A26" s="1157" t="s">
        <v>1096</v>
      </c>
      <c r="B26" s="1158" t="s">
        <v>1134</v>
      </c>
      <c r="C26" s="1158"/>
      <c r="D26" s="1158"/>
      <c r="E26" s="1158"/>
      <c r="F26" s="1162" t="s">
        <v>1079</v>
      </c>
      <c r="G26" s="1162"/>
      <c r="H26" s="1162"/>
      <c r="I26" s="1160" t="s">
        <v>1078</v>
      </c>
      <c r="J26" s="1161" t="s">
        <v>1073</v>
      </c>
      <c r="K26" s="1157" t="s">
        <v>1075</v>
      </c>
      <c r="L26" s="1157" t="s">
        <v>1077</v>
      </c>
    </row>
    <row r="27" spans="1:14" s="261" customFormat="1" ht="96">
      <c r="A27" s="1157"/>
      <c r="B27" s="894" t="s">
        <v>1081</v>
      </c>
      <c r="C27" s="894" t="s">
        <v>1082</v>
      </c>
      <c r="D27" s="894" t="s">
        <v>1083</v>
      </c>
      <c r="E27" s="894" t="s">
        <v>1084</v>
      </c>
      <c r="F27" s="894" t="s">
        <v>1080</v>
      </c>
      <c r="G27" s="894" t="s">
        <v>1085</v>
      </c>
      <c r="H27" s="894" t="s">
        <v>1032</v>
      </c>
      <c r="I27" s="1160"/>
      <c r="J27" s="1161"/>
      <c r="K27" s="1157"/>
      <c r="L27" s="1157"/>
      <c r="M27"/>
      <c r="N27"/>
    </row>
    <row r="28" spans="1:14" s="261" customFormat="1">
      <c r="A28" s="891" t="s">
        <v>1029</v>
      </c>
      <c r="B28" s="897">
        <v>23.102930000000001</v>
      </c>
      <c r="C28" s="897">
        <v>0</v>
      </c>
      <c r="D28" s="897">
        <v>510.13094000000001</v>
      </c>
      <c r="E28" s="897">
        <v>280.12612999999999</v>
      </c>
      <c r="F28" s="897">
        <v>9.8221299999999996</v>
      </c>
      <c r="G28" s="897">
        <v>118.48733</v>
      </c>
      <c r="H28" s="897">
        <v>0</v>
      </c>
      <c r="I28" s="898">
        <v>941.66946000000007</v>
      </c>
      <c r="J28" s="899">
        <v>9.8559588495187089E-2</v>
      </c>
      <c r="K28" s="898">
        <v>9562.2814299999882</v>
      </c>
      <c r="L28" s="898">
        <v>85880.291411901562</v>
      </c>
      <c r="M28"/>
      <c r="N28"/>
    </row>
    <row r="29" spans="1:14" s="261" customFormat="1">
      <c r="A29" s="891" t="s">
        <v>1030</v>
      </c>
      <c r="B29" s="897">
        <v>131.23563000000001</v>
      </c>
      <c r="C29" s="897">
        <v>0</v>
      </c>
      <c r="D29" s="897">
        <v>0</v>
      </c>
      <c r="E29" s="897">
        <v>11.944430000000001</v>
      </c>
      <c r="F29" s="897">
        <v>30.884070000000001</v>
      </c>
      <c r="G29" s="897">
        <v>475.02904999999998</v>
      </c>
      <c r="H29" s="897">
        <v>9.8750000000000004E-2</v>
      </c>
      <c r="I29" s="898">
        <v>649.19193000000007</v>
      </c>
      <c r="J29" s="899">
        <v>0.25070524990054643</v>
      </c>
      <c r="K29" s="898">
        <v>7192.1579199999978</v>
      </c>
      <c r="L29" s="898">
        <v>89437.941658801516</v>
      </c>
      <c r="M29"/>
      <c r="N29"/>
    </row>
    <row r="30" spans="1:14" s="261" customFormat="1">
      <c r="A30" s="891" t="s">
        <v>217</v>
      </c>
      <c r="B30" s="897">
        <v>8.7864699999999996</v>
      </c>
      <c r="C30" s="897">
        <v>0</v>
      </c>
      <c r="D30" s="897">
        <v>2.4648699999999999</v>
      </c>
      <c r="E30" s="897">
        <v>13.258190000000001</v>
      </c>
      <c r="F30" s="897">
        <v>0</v>
      </c>
      <c r="G30" s="897">
        <v>0</v>
      </c>
      <c r="H30" s="897">
        <v>0</v>
      </c>
      <c r="I30" s="898">
        <v>24.509529999999998</v>
      </c>
      <c r="J30" s="899">
        <v>3.0218193215121403</v>
      </c>
      <c r="K30" s="898">
        <v>145.58779000000015</v>
      </c>
      <c r="L30" s="898">
        <v>598.83130715442314</v>
      </c>
      <c r="M30"/>
      <c r="N30"/>
    </row>
    <row r="31" spans="1:14" s="261" customFormat="1">
      <c r="A31" s="891" t="s">
        <v>218</v>
      </c>
      <c r="B31" s="897">
        <v>0</v>
      </c>
      <c r="C31" s="897">
        <v>0</v>
      </c>
      <c r="D31" s="897">
        <v>6.1165399999999996</v>
      </c>
      <c r="E31" s="897">
        <v>2.8301599999999998</v>
      </c>
      <c r="F31" s="897">
        <v>0</v>
      </c>
      <c r="G31" s="897">
        <v>0</v>
      </c>
      <c r="H31" s="897">
        <v>0</v>
      </c>
      <c r="I31" s="898">
        <v>8.9466999999999999</v>
      </c>
      <c r="J31" s="899">
        <v>-0.36815885613638122</v>
      </c>
      <c r="K31" s="898">
        <v>160.07727000000023</v>
      </c>
      <c r="L31" s="898">
        <v>3321.9772009841404</v>
      </c>
      <c r="M31"/>
      <c r="N31"/>
    </row>
    <row r="32" spans="1:14" s="261" customFormat="1">
      <c r="A32" s="891" t="s">
        <v>46</v>
      </c>
      <c r="B32" s="897">
        <v>7.6130000000000004</v>
      </c>
      <c r="C32" s="897">
        <v>0</v>
      </c>
      <c r="D32" s="897">
        <v>84.098160000000007</v>
      </c>
      <c r="E32" s="897">
        <v>35.78631</v>
      </c>
      <c r="F32" s="897">
        <v>4.8643900000000002</v>
      </c>
      <c r="G32" s="897">
        <v>1.7878900000000002</v>
      </c>
      <c r="H32" s="897">
        <v>5.0939999999999999E-2</v>
      </c>
      <c r="I32" s="898">
        <v>134.20069000000001</v>
      </c>
      <c r="J32" s="899">
        <v>-4.0046315023562595E-2</v>
      </c>
      <c r="K32" s="898">
        <v>1645.7592900000054</v>
      </c>
      <c r="L32" s="898">
        <v>19834.672130317202</v>
      </c>
      <c r="M32"/>
      <c r="N32"/>
    </row>
    <row r="33" spans="1:14" s="261" customFormat="1">
      <c r="A33" s="891" t="s">
        <v>36</v>
      </c>
      <c r="B33" s="897">
        <v>0</v>
      </c>
      <c r="C33" s="897">
        <v>0</v>
      </c>
      <c r="D33" s="897">
        <v>0</v>
      </c>
      <c r="E33" s="897">
        <v>34.281199999999998</v>
      </c>
      <c r="F33" s="897">
        <v>0.76463000000000003</v>
      </c>
      <c r="G33" s="897">
        <v>64.704499999999996</v>
      </c>
      <c r="H33" s="897">
        <v>0</v>
      </c>
      <c r="I33" s="898">
        <v>99.750329999999991</v>
      </c>
      <c r="J33" s="899">
        <v>2.0805546153504069</v>
      </c>
      <c r="K33" s="898">
        <v>1121.424500000001</v>
      </c>
      <c r="L33" s="898">
        <v>15846.379672871461</v>
      </c>
      <c r="M33"/>
      <c r="N33"/>
    </row>
    <row r="34" spans="1:14" s="261" customFormat="1">
      <c r="A34" s="891" t="s">
        <v>37</v>
      </c>
      <c r="B34" s="897">
        <v>25.981150000000003</v>
      </c>
      <c r="C34" s="897">
        <v>0</v>
      </c>
      <c r="D34" s="897">
        <v>120.80641</v>
      </c>
      <c r="E34" s="897">
        <v>72.146529999999998</v>
      </c>
      <c r="F34" s="897">
        <v>4.5001499999999997</v>
      </c>
      <c r="G34" s="897">
        <v>31.25714</v>
      </c>
      <c r="H34" s="897">
        <v>0</v>
      </c>
      <c r="I34" s="898">
        <v>254.69138000000001</v>
      </c>
      <c r="J34" s="899">
        <v>-9.0547732327033836E-2</v>
      </c>
      <c r="K34" s="898">
        <v>2389.6334599999973</v>
      </c>
      <c r="L34" s="898">
        <v>25661.521043781278</v>
      </c>
      <c r="M34"/>
      <c r="N34"/>
    </row>
    <row r="35" spans="1:14" s="261" customFormat="1">
      <c r="A35" s="373" t="s">
        <v>38</v>
      </c>
      <c r="B35" s="897">
        <v>290.81112000000002</v>
      </c>
      <c r="C35" s="897">
        <v>0</v>
      </c>
      <c r="D35" s="897">
        <v>270.97235999999998</v>
      </c>
      <c r="E35" s="897">
        <v>201.80471</v>
      </c>
      <c r="F35" s="897">
        <v>68.076630000000009</v>
      </c>
      <c r="G35" s="897">
        <v>96.463759999999994</v>
      </c>
      <c r="H35" s="897">
        <v>0.29855999999999999</v>
      </c>
      <c r="I35" s="898">
        <v>928.42714000000001</v>
      </c>
      <c r="J35" s="899">
        <v>0.37283211540679573</v>
      </c>
      <c r="K35" s="898">
        <v>8226.8826699999918</v>
      </c>
      <c r="L35" s="898">
        <v>108113.84170643239</v>
      </c>
      <c r="M35"/>
      <c r="N35"/>
    </row>
    <row r="36" spans="1:14" s="261" customFormat="1" ht="19.899999999999999" customHeight="1">
      <c r="A36" s="895" t="s">
        <v>1031</v>
      </c>
      <c r="B36" s="896">
        <v>487.53030000000007</v>
      </c>
      <c r="C36" s="896">
        <v>0</v>
      </c>
      <c r="D36" s="896">
        <v>994.58928000000003</v>
      </c>
      <c r="E36" s="896">
        <v>652.17766000000006</v>
      </c>
      <c r="F36" s="896">
        <v>118.91200000000001</v>
      </c>
      <c r="G36" s="896">
        <v>787.72966999999994</v>
      </c>
      <c r="H36" s="896">
        <v>0.44824999999999998</v>
      </c>
      <c r="I36" s="896">
        <v>3041.3871600000002</v>
      </c>
      <c r="J36" s="945">
        <v>0.20450254886195496</v>
      </c>
      <c r="K36" s="896">
        <v>30443.804329999984</v>
      </c>
      <c r="L36" s="896">
        <v>348695.45613224397</v>
      </c>
      <c r="M36"/>
      <c r="N36"/>
    </row>
    <row r="37" spans="1:14" ht="12.75" customHeight="1">
      <c r="A37" s="21" t="s">
        <v>927</v>
      </c>
      <c r="G37" s="132"/>
      <c r="H37" s="132"/>
    </row>
    <row r="38" spans="1:14" ht="12.75" customHeight="1">
      <c r="A38" s="16" t="s">
        <v>910</v>
      </c>
    </row>
    <row r="39" spans="1:14" ht="12.75" customHeight="1">
      <c r="A39" s="818" t="s">
        <v>929</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