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 1.20" sheetId="34" r:id="rId12"/>
    <sheet name="13 Tablica 1.21" sheetId="36" r:id="rId13"/>
    <sheet name="14 Tablice 2.1 - 2.4" sheetId="83" r:id="rId14"/>
    <sheet name="15 Tablice 2.5, 2.6" sheetId="89" r:id="rId15"/>
    <sheet name="16 Tablice 2.7 - 2.9" sheetId="90" r:id="rId16"/>
    <sheet name="17 Tablica 3.1" sheetId="37" r:id="rId17"/>
    <sheet name="18 Tablica 3.2" sheetId="38" r:id="rId18"/>
    <sheet name="19 Tablica 4.1" sheetId="44" r:id="rId19"/>
    <sheet name="20 Tablice 4.2 - 4.8" sheetId="45" r:id="rId20"/>
    <sheet name="21 Tablice 5.1 - 5.4" sheetId="86" r:id="rId21"/>
    <sheet name="22 Tablica 6.1" sheetId="46" r:id="rId22"/>
    <sheet name="23 Tablice 6.2, 6.3" sheetId="67" r:id="rId23"/>
    <sheet name="24 Tablice 6.4 - 6.8" sheetId="65" r:id="rId24"/>
    <sheet name="25 Tablice 6.9 - 6.12 " sheetId="68" r:id="rId25"/>
    <sheet name="26 Tablice 7.1, 7.2 " sheetId="70" r:id="rId26"/>
    <sheet name="27 Tablice 7.3, 7.4" sheetId="71" r:id="rId27"/>
    <sheet name="28 Tablica 7.5" sheetId="76" r:id="rId28"/>
    <sheet name="29 Tablica 7.6 " sheetId="72" r:id="rId29"/>
    <sheet name="30 Tablica 7.7" sheetId="85" r:id="rId30"/>
    <sheet name="31 Tablica 7.8" sheetId="87" r:id="rId31"/>
    <sheet name="32 Tablice 8.1 - 8.5" sheetId="82" r:id="rId32"/>
    <sheet name="33 Tablica 8,6" sheetId="88"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bazaprol">[1]privremeni!$A$4:$I$291</definedName>
    <definedName name="clanstvo">[2]Clanstvo!$A$1:$IV$59</definedName>
    <definedName name="datum">'12 Tablice 1.18 - 1.20'!#REF!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'12 Tablice 1.18 - 1.20'!#REF!</definedName>
    <definedName name="doprinosi">'[3]neto doprinosi - unos podataka'!$A$1:$MK$125</definedName>
    <definedName name="isplate">'[3]isplate(zatvaranje OR) - unos'!$A$1:$MK$126</definedName>
    <definedName name="MI_ALT">'[4]2_MI_Alternativno_trziste'!$A$3:$DB$238</definedName>
    <definedName name="MI_UT">'[4]2_MI_Uređeno_trziste'!$A$3:$DN$238</definedName>
    <definedName name="mjesec">'19 Tablica 4.1'!#REF!</definedName>
    <definedName name="naknade">'[3]ulazne naknade - unos podataka'!$A$1:$MK$125</definedName>
    <definedName name="naknade_izl">'[3]izlazne naknade - unos podat'!$A$1:$MS$129</definedName>
    <definedName name="nav">'[5]neto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1.16'!$A$1:$G$44</definedName>
    <definedName name="_xlnm.Print_Area" localSheetId="10">'11 Tablica 1.17'!$A$1:$S$40</definedName>
    <definedName name="_xlnm.Print_Area" localSheetId="11">'12 Tablice 1.18 - 1.20'!$A$1:$P$49</definedName>
    <definedName name="_xlnm.Print_Area" localSheetId="12">'13 Tablica 1.21'!$A$1:$AQ$63</definedName>
    <definedName name="_xlnm.Print_Area" localSheetId="13">'14 Tablice 2.1 - 2.4'!$A$1:$H$56</definedName>
    <definedName name="_xlnm.Print_Area" localSheetId="14">'15 Tablice 2.5, 2.6'!$A$1:$E$55</definedName>
    <definedName name="_xlnm.Print_Area" localSheetId="15">'16 Tablice 2.7 - 2.9'!$A$1:$E$58</definedName>
    <definedName name="_xlnm.Print_Area" localSheetId="16">'17 Tablica 3.1'!$A$1:$P$48</definedName>
    <definedName name="_xlnm.Print_Area" localSheetId="17">'18 Tablica 3.2'!$A$1:$F$38</definedName>
    <definedName name="_xlnm.Print_Area" localSheetId="18">'19 Tablica 4.1'!$A$1:$G$64</definedName>
    <definedName name="_xlnm.Print_Area" localSheetId="1">'2 Sadržaj'!$A$1:$A$174</definedName>
    <definedName name="_xlnm.Print_Area" localSheetId="19">'20 Tablice 4.2 - 4.8'!$A$1:$K$83</definedName>
    <definedName name="_xlnm.Print_Area" localSheetId="20">'21 Tablice 5.1 - 5.4'!$A$1:$J$74</definedName>
    <definedName name="_xlnm.Print_Area" localSheetId="21">'22 Tablica 6.1'!$A$1:$L$151</definedName>
    <definedName name="_xlnm.Print_Area" localSheetId="22">'23 Tablice 6.2, 6.3'!$A$1:$O$56</definedName>
    <definedName name="_xlnm.Print_Area" localSheetId="23">'24 Tablice 6.4 - 6.8'!$A$1:$G$87</definedName>
    <definedName name="_xlnm.Print_Area" localSheetId="24">'25 Tablice 6.9 - 6.12 '!$A$1:$F$52</definedName>
    <definedName name="_xlnm.Print_Area" localSheetId="25">'26 Tablice 7.1, 7.2 '!$A$1:$I$32</definedName>
    <definedName name="_xlnm.Print_Area" localSheetId="26">'27 Tablice 7.3, 7.4'!$A$1:$D$56</definedName>
    <definedName name="_xlnm.Print_Area" localSheetId="27">'28 Tablica 7.5'!$A$1:$E$61</definedName>
    <definedName name="_xlnm.Print_Area" localSheetId="28">'29 Tablica 7.6 '!$A$1:$I$56</definedName>
    <definedName name="_xlnm.Print_Area" localSheetId="2">'3 Tablice 1.1, 1.2'!$A$1:$S$54</definedName>
    <definedName name="_xlnm.Print_Area" localSheetId="29">'30 Tablica 7.7'!$A$1:$O$46</definedName>
    <definedName name="_xlnm.Print_Area" localSheetId="31">'32 Tablice 8.1 - 8.5'!$A$1:$E$69</definedName>
    <definedName name="_xlnm.Print_Area" localSheetId="3">'4 Tablice 1.3, 1.4'!$A$1:$D$61</definedName>
    <definedName name="_xlnm.Print_Area" localSheetId="4">'5 Tablice 1.5 - 1.7'!$A$1:$G$85</definedName>
    <definedName name="_xlnm.Print_Area" localSheetId="5">'6 Tablice 1.8, 1.9'!$A$1:$G$30</definedName>
    <definedName name="_xlnm.Print_Area" localSheetId="6">'7 Tablica 1.10'!$A$1:$AG$55</definedName>
    <definedName name="_xlnm.Print_Area" localSheetId="7">'8 Tablice 1.11, 1.12'!$A$1:$J$41</definedName>
    <definedName name="_xlnm.Print_Area" localSheetId="8">'9 Tablice 1.13, 1.14'!$A$1:$F$49</definedName>
    <definedName name="_xlnm.Print_Area" localSheetId="0">Naslovnica!$A$1:$I$39</definedName>
    <definedName name="regost5">'[1]Regos t 5 '!$1:$1048576</definedName>
    <definedName name="Unos">'[6]Unos podataka'!$A$1:$EP$102</definedName>
    <definedName name="Unos_NOVI">[7]Unos_podataka_NOVI!$B$1:$EA$173</definedName>
    <definedName name="uplate">'[8]Bruto uplate'!$A$1:$JF$72</definedName>
    <definedName name="ZDMFclanovi">[9]Clanstvo!$1:$1048576</definedName>
    <definedName name="ZDMFisplate">[10]Isplate!$A$1:$IU$382</definedName>
    <definedName name="ZDMFnav">[9]NAV!$1:$1048576</definedName>
    <definedName name="ZDMFuplate">#REF!</definedName>
  </definedNames>
  <calcPr calcId="162913"/>
</workbook>
</file>

<file path=xl/calcChain.xml><?xml version="1.0" encoding="utf-8"?>
<calcChain xmlns="http://schemas.openxmlformats.org/spreadsheetml/2006/main">
  <c r="B80" i="45" l="1"/>
  <c r="C78" i="45" s="1"/>
  <c r="C79" i="45" l="1"/>
  <c r="C41" i="44"/>
  <c r="E8" i="68" l="1"/>
  <c r="H49" i="67" l="1"/>
  <c r="C49" i="67"/>
  <c r="D49" i="67"/>
  <c r="E49" i="67"/>
  <c r="F49" i="67"/>
  <c r="G49" i="67"/>
  <c r="B49" i="67"/>
  <c r="H134" i="46" l="1"/>
  <c r="F41" i="65" l="1"/>
  <c r="H16" i="45" l="1"/>
  <c r="B34" i="45"/>
  <c r="B16" i="45"/>
  <c r="S31" i="3" l="1"/>
  <c r="S32" i="3"/>
  <c r="I33" i="8" l="1"/>
  <c r="I32" i="8"/>
  <c r="B27" i="31"/>
  <c r="B26" i="31"/>
  <c r="G23" i="31"/>
  <c r="G22" i="31"/>
  <c r="C36" i="5" l="1"/>
  <c r="B8" i="44" l="1"/>
  <c r="B7" i="44"/>
  <c r="E8" i="44" l="1"/>
  <c r="B33" i="44"/>
  <c r="B20" i="44"/>
  <c r="B52" i="44"/>
  <c r="B37" i="44"/>
  <c r="E7" i="44"/>
  <c r="B51" i="44"/>
  <c r="B36" i="44"/>
  <c r="B32" i="44"/>
  <c r="B19" i="44"/>
  <c r="E52" i="44" l="1"/>
  <c r="E33" i="44"/>
  <c r="E20" i="44"/>
  <c r="E32" i="44"/>
  <c r="E51" i="44"/>
  <c r="E19" i="44"/>
  <c r="E18" i="68"/>
  <c r="F64" i="45" l="1"/>
  <c r="E64" i="45"/>
  <c r="F2" i="68" l="1"/>
  <c r="F1" i="68"/>
  <c r="H42" i="67" l="1"/>
  <c r="H41" i="67"/>
  <c r="F72" i="45" l="1"/>
  <c r="E72" i="45"/>
  <c r="F78" i="65" l="1"/>
  <c r="F17" i="65" l="1"/>
  <c r="E34" i="68" l="1"/>
  <c r="E33" i="68"/>
  <c r="O2" i="67" l="1"/>
  <c r="O1" i="67"/>
  <c r="E2" i="45" l="1"/>
  <c r="K2" i="45" s="1"/>
  <c r="E1" i="45"/>
  <c r="K1" i="45" s="1"/>
  <c r="H7" i="46"/>
  <c r="H6" i="46"/>
  <c r="B56" i="45"/>
  <c r="B39" i="45" l="1"/>
  <c r="AQ2" i="36"/>
  <c r="AQ1" i="36"/>
  <c r="G2" i="34"/>
  <c r="D11" i="34" s="1"/>
  <c r="G1" i="34"/>
  <c r="D10" i="34" s="1"/>
  <c r="S2" i="33"/>
  <c r="S1" i="33"/>
  <c r="G2" i="31"/>
  <c r="G1" i="31"/>
  <c r="B6" i="31"/>
  <c r="B7" i="31"/>
  <c r="B6" i="30"/>
  <c r="B7" i="30"/>
  <c r="F24" i="30"/>
  <c r="F23" i="30"/>
  <c r="F2" i="30"/>
  <c r="B29" i="30" s="1"/>
  <c r="F1" i="30"/>
  <c r="B28" i="30" s="1"/>
  <c r="D6" i="34" l="1"/>
  <c r="K6" i="34" s="1"/>
  <c r="P2" i="34"/>
  <c r="D5" i="34"/>
  <c r="K5" i="34" s="1"/>
  <c r="P1" i="34"/>
  <c r="J2" i="28"/>
  <c r="J1" i="28"/>
  <c r="AG2" i="27"/>
  <c r="AG1" i="27"/>
  <c r="B6" i="8" l="1"/>
  <c r="B5" i="8"/>
  <c r="G2" i="8"/>
  <c r="G1" i="8"/>
  <c r="E30" i="7"/>
  <c r="E29" i="7"/>
  <c r="E2" i="7"/>
  <c r="D59" i="7" s="1"/>
  <c r="E1" i="7"/>
  <c r="D58" i="7" s="1"/>
  <c r="D34" i="5"/>
  <c r="D33" i="5"/>
  <c r="D2" i="5"/>
  <c r="D1" i="5"/>
  <c r="S5" i="3"/>
  <c r="S4" i="3"/>
  <c r="B6" i="5" l="1"/>
  <c r="B37" i="5"/>
  <c r="B5" i="5"/>
  <c r="B36" i="5"/>
</calcChain>
</file>

<file path=xl/sharedStrings.xml><?xml version="1.0" encoding="utf-8"?>
<sst xmlns="http://schemas.openxmlformats.org/spreadsheetml/2006/main" count="3335" uniqueCount="1595">
  <si>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</si>
  <si>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</si>
  <si>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</si>
  <si>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</si>
  <si>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</si>
  <si>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</si>
  <si>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</si>
  <si>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</si>
  <si>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</si>
  <si>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</si>
  <si>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</si>
  <si>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</si>
  <si>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</si>
  <si>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</si>
  <si>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</si>
  <si>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</si>
  <si>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</si>
  <si>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</si>
  <si>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</si>
  <si>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</si>
  <si>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</si>
  <si>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</si>
  <si>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</si>
  <si>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</si>
  <si>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</si>
  <si>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</si>
  <si>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</si>
  <si>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</si>
  <si>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</si>
  <si>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</si>
  <si>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</si>
  <si>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</si>
  <si>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</si>
  <si>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</si>
  <si>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</si>
  <si>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</si>
  <si>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</si>
  <si>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</si>
  <si>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</si>
  <si>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</si>
  <si>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</si>
  <si>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</si>
  <si>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</si>
  <si>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</si>
  <si>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</si>
  <si>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r>
      <t>Sveukupno od početka djelovanja</t>
    </r>
    <r>
      <rPr>
        <vertAlign val="superscript"/>
        <sz val="8"/>
        <rFont val="Arial"/>
        <family val="2"/>
      </rPr>
      <t xml:space="preserve"> 2)</t>
    </r>
  </si>
  <si>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</si>
  <si>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</si>
  <si>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</si>
  <si>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</si>
  <si>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</si>
  <si>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</si>
  <si>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Anualiziraniod početka poslovanja</t>
  </si>
  <si>
    <t>Year-to-date</t>
  </si>
  <si>
    <t>Year-on-year</t>
  </si>
  <si>
    <t>Annualized since start of business</t>
  </si>
  <si>
    <t>AZ benefit 
ODMF</t>
  </si>
  <si>
    <t>AZ profit 
ODMF</t>
  </si>
  <si>
    <t>Croatia osiguranje 
ODMF</t>
  </si>
  <si>
    <t>Erste Plavi 
Expert ODMF</t>
  </si>
  <si>
    <t>Erste Plavi 
Protect ODMF</t>
  </si>
  <si>
    <t>Raiffeisen 
ODMF</t>
  </si>
  <si>
    <t>14.12.2004.</t>
  </si>
  <si>
    <t>30.12.2008.</t>
  </si>
  <si>
    <t>20.12.2006.</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</si>
  <si>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</si>
  <si>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</si>
  <si>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</si>
  <si>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</si>
  <si>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</si>
  <si>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</si>
  <si>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</si>
  <si>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</si>
  <si>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</si>
  <si>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</si>
  <si>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</si>
  <si>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</si>
  <si>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</si>
  <si>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</si>
  <si>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</si>
  <si>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</si>
  <si>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</si>
  <si>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</si>
  <si>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</si>
  <si>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</si>
  <si>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</si>
  <si>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</si>
  <si>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Quaestus Private Equity d.o.o.</t>
  </si>
  <si>
    <t>Honestas FGS</t>
  </si>
  <si>
    <t>Honestas Private Equity Partneri d.o.o.</t>
  </si>
  <si>
    <t>Prosperus FGS</t>
  </si>
  <si>
    <t>Prosperus Invest d.o.o.</t>
  </si>
  <si>
    <t>Sadržaj / Contents</t>
  </si>
  <si>
    <t>CROBIStr</t>
  </si>
  <si>
    <t>AUCTOR INVEST d.o.o.</t>
  </si>
  <si>
    <t>II. Dio: Mirovinska osiguravajuća društva</t>
  </si>
  <si>
    <t>Section II: Pension Insurance Companies</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</si>
  <si>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</si>
  <si>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</si>
  <si>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</si>
  <si>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</si>
  <si>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</si>
  <si>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</si>
  <si>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</si>
  <si>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</si>
  <si>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02.10.2012.</t>
  </si>
  <si>
    <t>29.12.2011.</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</si>
  <si>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</si>
  <si>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</si>
  <si>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</si>
  <si>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</si>
  <si>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</si>
  <si>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</si>
  <si>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</si>
  <si>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</si>
  <si>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</si>
  <si>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</si>
  <si>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</si>
  <si>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</si>
  <si>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</si>
  <si>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</si>
  <si>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</si>
  <si>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</si>
  <si>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</si>
  <si>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</si>
  <si>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</si>
  <si>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</si>
  <si>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</si>
  <si>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</si>
  <si>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</si>
  <si>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</si>
  <si>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</si>
  <si>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</si>
  <si>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</si>
  <si>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</si>
  <si>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</si>
  <si>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</si>
  <si>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</si>
  <si>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</si>
  <si>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</si>
  <si>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</si>
  <si>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</si>
  <si>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</si>
  <si>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</si>
  <si>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</si>
  <si>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</si>
  <si>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</si>
  <si>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</si>
  <si>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Mirex je prosječna vrijednost obračunskih jedinica svih OMF-ova iste kategorije (A,B,C), koja se računa kao ponderirana aritmetička sredina, pri čemu ponder predstavlja udjel pojedinog OMF-a u ukupnoj neto imovini svih OMF-ova iste kategorije.</t>
  </si>
  <si>
    <t>Početak rada za OMF-ove kategorije B je 30.04.2002. ,za OMF-ove kategorije A i C  21.08.2014.</t>
  </si>
  <si>
    <t>Kategorija</t>
  </si>
  <si>
    <t>AZ
OMF</t>
  </si>
  <si>
    <t>Erste Plavi
OMF</t>
  </si>
  <si>
    <t>PBZ CO
OMF</t>
  </si>
  <si>
    <t>Raiffeisen
OMF</t>
  </si>
  <si>
    <t>Inspire Private</t>
  </si>
  <si>
    <t>ZAIF BREZA d.d.</t>
  </si>
  <si>
    <t>-</t>
  </si>
  <si>
    <t>Global Invest d.o.o.</t>
  </si>
  <si>
    <t>Klasa</t>
  </si>
  <si>
    <t>Class</t>
  </si>
  <si>
    <t>Raiffeisen d.d.</t>
  </si>
  <si>
    <t>Erste d.o.o.</t>
  </si>
  <si>
    <t>Relativna</t>
  </si>
  <si>
    <t>Relative</t>
  </si>
  <si>
    <t xml:space="preserve">U iznosu </t>
  </si>
  <si>
    <t>ZB Private World</t>
  </si>
  <si>
    <t>SLAVONSKI ZAIF d.d.</t>
  </si>
  <si>
    <t>KAPITALNI FOND  d.d. ZAIF</t>
  </si>
  <si>
    <t>Croatia osiguranje d.o.o.</t>
  </si>
  <si>
    <t>14.3.2005.</t>
  </si>
  <si>
    <t>29.12.2015.</t>
  </si>
  <si>
    <t>2015.</t>
  </si>
  <si>
    <t>HRALTIUAP204</t>
  </si>
  <si>
    <t>HRALTIUAP105</t>
  </si>
  <si>
    <t>HRERSIUELTE8</t>
  </si>
  <si>
    <t>HRERSIUEXCL4</t>
  </si>
  <si>
    <t>HRICAMUCAP15</t>
  </si>
  <si>
    <t>HRNFDAUPRIV3</t>
  </si>
  <si>
    <t>HRLOINUVAL26</t>
  </si>
  <si>
    <t>HRZBINUPREA1</t>
  </si>
  <si>
    <t>HRICAMUOMIF8</t>
  </si>
  <si>
    <t>HRLOINUPRIM0</t>
  </si>
  <si>
    <t>HRNPEPUNALP5</t>
  </si>
  <si>
    <t>HRHPREUHNST5</t>
  </si>
  <si>
    <t>HRNPEPUNFGS8</t>
  </si>
  <si>
    <t>HRALPEUAFGS1</t>
  </si>
  <si>
    <t>HRPSPIUPFGS3</t>
  </si>
  <si>
    <t>HRQPREUKAP29</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</si>
  <si>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</si>
  <si>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</si>
  <si>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</si>
  <si>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</si>
  <si>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</si>
  <si>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</si>
  <si>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</si>
  <si>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</si>
  <si>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</si>
  <si>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</si>
  <si>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</si>
  <si>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</si>
  <si>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</si>
  <si>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</si>
  <si>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30.12.2016.</t>
  </si>
  <si>
    <t>2016.</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</si>
  <si>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</si>
  <si>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</si>
  <si>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</si>
  <si>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</si>
  <si>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</si>
  <si>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</si>
  <si>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</si>
  <si>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</si>
  <si>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</si>
  <si>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</si>
  <si>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</si>
  <si>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Auto Hrvatska ZDMF</t>
  </si>
  <si>
    <t>AZ Dalekovod ZDMF</t>
  </si>
  <si>
    <t>AZ Hrvatska kontrola zračne plovidbe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</si>
  <si>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</si>
  <si>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</si>
  <si>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</si>
  <si>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</si>
  <si>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</si>
  <si>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</si>
  <si>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</si>
  <si>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</si>
  <si>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</si>
  <si>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</si>
  <si>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</si>
  <si>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 xml:space="preserve">ZDMF T-HT </t>
  </si>
  <si>
    <t>NESTLE ZDMF</t>
  </si>
  <si>
    <t>27.7.2017.</t>
  </si>
  <si>
    <t>8.3.2004.</t>
  </si>
  <si>
    <t>9.10.2008.</t>
  </si>
  <si>
    <t>20.9.2005.</t>
  </si>
  <si>
    <t>3.6.2008.</t>
  </si>
  <si>
    <t>9.5.2006.</t>
  </si>
  <si>
    <t>21.2.2005.</t>
  </si>
  <si>
    <t>1.7.2004.</t>
  </si>
  <si>
    <t>ICAM Capital Private 2</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</si>
  <si>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</si>
  <si>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</si>
  <si>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</si>
  <si>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</si>
  <si>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</si>
  <si>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</si>
  <si>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</si>
  <si>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</si>
  <si>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</si>
  <si>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</si>
  <si>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</si>
  <si>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</si>
  <si>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</si>
  <si>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</si>
  <si>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</si>
  <si>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</si>
  <si>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</si>
  <si>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</si>
  <si>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</si>
  <si>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</si>
  <si>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</si>
  <si>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</si>
  <si>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</si>
  <si>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</si>
  <si>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</si>
  <si>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</si>
  <si>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2017.</t>
  </si>
  <si>
    <t>POLUGODIŠNJI PODACI</t>
  </si>
  <si>
    <t>SEMIANNUAL  DATA</t>
  </si>
  <si>
    <t>Primus</t>
  </si>
  <si>
    <t xml:space="preserve">Quaestus Private Equity Kapital II </t>
  </si>
  <si>
    <t>SQ CAPITAL d.o.o.</t>
  </si>
  <si>
    <t>POŠTA ZDMF</t>
  </si>
  <si>
    <t>30.8.2018.</t>
  </si>
  <si>
    <t>POLICIJSKI ZDMF</t>
  </si>
  <si>
    <t>5.10.2018.</t>
  </si>
  <si>
    <t>Allianz ZB d.o.o.</t>
  </si>
  <si>
    <t>Promjena od početka godine</t>
  </si>
  <si>
    <t xml:space="preserve">Napomene: </t>
  </si>
  <si>
    <t>2018.</t>
  </si>
  <si>
    <t>ZB Invest Funds krovni UCITS fond</t>
  </si>
  <si>
    <t>Ukupno AZ OMF</t>
  </si>
  <si>
    <t>Ukupno Erste Plavi OMF</t>
  </si>
  <si>
    <t>Ukupno PBZ CO OMF</t>
  </si>
  <si>
    <t>Ukupno Raiffeisen OMF</t>
  </si>
  <si>
    <t>Ukupno OMF kategorije A</t>
  </si>
  <si>
    <t>Ukupno OMF kategorije B</t>
  </si>
  <si>
    <t>Ukupno OMF kategorije C</t>
  </si>
  <si>
    <t>Ukupno od početka godine</t>
  </si>
  <si>
    <t>Monthly
change</t>
  </si>
  <si>
    <t>Total in current year</t>
  </si>
  <si>
    <t>u %</t>
  </si>
  <si>
    <t>in %</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</si>
  <si>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</si>
  <si>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</si>
  <si>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</si>
  <si>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</si>
  <si>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</si>
  <si>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u tisućama kuna / </t>
    </r>
    <r>
      <rPr>
        <i/>
        <sz val="8"/>
        <color theme="1" tint="0.34998626667073579"/>
        <rFont val="Arial"/>
        <family val="2"/>
        <charset val="238"/>
      </rPr>
      <t>in thousand HRK</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</si>
  <si>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</si>
  <si>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</si>
  <si>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Apsolutna promjena 
</t>
    </r>
    <r>
      <rPr>
        <i/>
        <sz val="8"/>
        <color theme="1" tint="0.34998626667073579"/>
        <rFont val="Arial"/>
        <family val="2"/>
        <charset val="238"/>
      </rPr>
      <t>Apsolute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</si>
  <si>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</si>
  <si>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</si>
  <si>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</si>
  <si>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</si>
  <si>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</si>
  <si>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</si>
  <si>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</si>
  <si>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</si>
  <si>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</si>
  <si>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</si>
  <si>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</si>
  <si>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</si>
  <si>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</si>
  <si>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</si>
  <si>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</si>
  <si>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</si>
  <si>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</si>
  <si>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</si>
  <si>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</si>
  <si>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</si>
  <si>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</si>
  <si>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</si>
  <si>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</si>
  <si>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</si>
  <si>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</si>
  <si>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</si>
  <si>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</si>
  <si>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</si>
  <si>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</si>
  <si>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</si>
  <si>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</si>
  <si>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</si>
  <si>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</si>
  <si>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</si>
  <si>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</si>
  <si>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</si>
  <si>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</si>
  <si>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</si>
  <si>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</si>
  <si>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</si>
  <si>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</si>
  <si>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</si>
  <si>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</si>
  <si>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</si>
  <si>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</si>
  <si>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</si>
  <si>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</si>
  <si>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</si>
  <si>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</si>
  <si>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</si>
  <si>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</si>
  <si>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</si>
  <si>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</si>
  <si>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</si>
  <si>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</si>
  <si>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</si>
  <si>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</si>
  <si>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</si>
  <si>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</si>
  <si>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</si>
  <si>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</si>
  <si>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</si>
  <si>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</si>
  <si>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</si>
  <si>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</si>
  <si>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</si>
  <si>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</si>
  <si>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</si>
  <si>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</si>
  <si>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</si>
  <si>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</si>
  <si>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</si>
  <si>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u tisućama kuna /</t>
    </r>
    <r>
      <rPr>
        <sz val="8"/>
        <color theme="1" tint="0.34998626667073579"/>
        <rFont val="Arial"/>
        <family val="2"/>
        <charset val="238"/>
      </rPr>
      <t xml:space="preserve"> </t>
    </r>
    <r>
      <rPr>
        <i/>
        <sz val="8"/>
        <color theme="1" tint="0.34998626667073579"/>
        <rFont val="Arial"/>
        <family val="2"/>
        <charset val="238"/>
      </rPr>
      <t>in thousand HRK</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</si>
  <si>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</si>
  <si>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</si>
  <si>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</si>
  <si>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</si>
  <si>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</si>
  <si>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</si>
  <si>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</si>
  <si>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</si>
  <si>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</si>
  <si>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</si>
  <si>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</si>
  <si>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</si>
  <si>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</si>
  <si>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</si>
  <si>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</si>
  <si>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</si>
  <si>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</si>
  <si>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</si>
  <si>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</si>
  <si>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</si>
  <si>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</si>
  <si>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</si>
  <si>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</si>
  <si>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</si>
  <si>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</si>
  <si>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</si>
  <si>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</si>
  <si>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</si>
  <si>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</si>
  <si>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</si>
  <si>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</si>
  <si>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</si>
  <si>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</si>
  <si>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</si>
  <si>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</si>
  <si>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</si>
  <si>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</si>
  <si>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</si>
  <si>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</si>
  <si>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</si>
  <si>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</si>
  <si>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</si>
  <si>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</si>
  <si>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</si>
  <si>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</si>
  <si>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</si>
  <si>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</si>
  <si>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</si>
  <si>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</si>
  <si>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</si>
  <si>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</si>
  <si>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</si>
  <si>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</si>
  <si>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</si>
  <si>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</si>
  <si>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</si>
  <si>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</si>
  <si>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</si>
  <si>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</si>
  <si>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</si>
  <si>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</si>
  <si>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u tisućama kuna /</t>
    </r>
    <r>
      <rPr>
        <i/>
        <sz val="8"/>
        <color theme="1" tint="0.34998626667073579"/>
        <rFont val="Arial"/>
        <family val="2"/>
        <charset val="238"/>
      </rPr>
      <t>in thousand HRK</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</si>
  <si>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</si>
  <si>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</si>
  <si>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</si>
  <si>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</si>
  <si>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</si>
  <si>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</si>
  <si>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</si>
  <si>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</si>
  <si>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</si>
  <si>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</si>
  <si>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u kn /</t>
    </r>
    <r>
      <rPr>
        <sz val="8"/>
        <color rgb="FF0000FF"/>
        <rFont val="Arial"/>
        <family val="2"/>
      </rPr>
      <t xml:space="preserve"> </t>
    </r>
    <r>
      <rPr>
        <i/>
        <sz val="8"/>
        <color theme="1" tint="0.34998626667073579"/>
        <rFont val="Arial"/>
        <family val="2"/>
        <charset val="238"/>
      </rPr>
      <t>in HRK</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</si>
  <si>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</si>
  <si>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</si>
  <si>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</si>
  <si>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</si>
  <si>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</si>
  <si>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</si>
  <si>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</si>
  <si>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u kn /</t>
    </r>
    <r>
      <rPr>
        <sz val="8"/>
        <color theme="1" tint="0.34998626667073579"/>
        <rFont val="Arial"/>
        <family val="2"/>
        <charset val="238"/>
      </rPr>
      <t xml:space="preserve"> </t>
    </r>
    <r>
      <rPr>
        <i/>
        <sz val="8"/>
        <color theme="1" tint="0.34998626667073579"/>
        <rFont val="Arial"/>
        <family val="2"/>
        <charset val="238"/>
      </rPr>
      <t>in HRK</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</si>
  <si>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</si>
  <si>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</si>
  <si>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</si>
  <si>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</si>
  <si>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</si>
  <si>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</si>
  <si>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</si>
  <si>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</si>
  <si>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</si>
  <si>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</si>
  <si>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</si>
  <si>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</si>
  <si>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</si>
  <si>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</si>
  <si>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</si>
  <si>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</si>
  <si>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</si>
  <si>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</si>
  <si>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</si>
  <si>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Napomena: Od 25.10. 2018. novi naziv fonda Nexus Alpha je Inspirio Alpha. / </t>
    </r>
    <r>
      <rPr>
        <i/>
        <sz val="8"/>
        <color theme="1" tint="0.34998626667073579"/>
        <rFont val="Arial"/>
        <family val="2"/>
        <charset val="238"/>
      </rPr>
      <t>Note: Since 25 October 2018 new name of the fund Nexus Alpha is Inspirio Alpha.</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</si>
  <si>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</si>
  <si>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</si>
  <si>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</si>
  <si>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</si>
  <si>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</si>
  <si>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Novčani
</t>
    </r>
    <r>
      <rPr>
        <b/>
        <i/>
        <sz val="8"/>
        <color theme="1" tint="0.34998626667073579"/>
        <rFont val="Arial"/>
        <family val="2"/>
        <charset val="238"/>
      </rPr>
      <t>Cash</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</si>
  <si>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</si>
  <si>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</si>
  <si>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</si>
  <si>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u tisućama kuna /</t>
    </r>
    <r>
      <rPr>
        <i/>
        <sz val="8"/>
        <color rgb="FF0000FF"/>
        <rFont val="Arial"/>
        <family val="2"/>
      </rPr>
      <t xml:space="preserve"> </t>
    </r>
    <r>
      <rPr>
        <i/>
        <sz val="8"/>
        <color theme="1" tint="0.34998626667073579"/>
        <rFont val="Arial"/>
        <family val="2"/>
        <charset val="238"/>
      </rPr>
      <t>in thousand HRK</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</si>
  <si>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</si>
  <si>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</si>
  <si>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</si>
  <si>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</si>
  <si>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</si>
  <si>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</si>
  <si>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</si>
  <si>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</si>
  <si>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</si>
  <si>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</si>
  <si>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</si>
  <si>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</si>
  <si>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</si>
  <si>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</si>
  <si>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</si>
  <si>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</si>
  <si>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</si>
  <si>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</si>
  <si>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</si>
  <si>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</si>
  <si>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</si>
  <si>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</si>
  <si>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</si>
  <si>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</si>
  <si>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u tisućama kuna /</t>
    </r>
    <r>
      <rPr>
        <i/>
        <sz val="8"/>
        <color indexed="39"/>
        <rFont val="Arial"/>
        <family val="2"/>
      </rPr>
      <t xml:space="preserve"> </t>
    </r>
    <r>
      <rPr>
        <i/>
        <sz val="8"/>
        <color theme="1" tint="0.34998626667073579"/>
        <rFont val="Arial"/>
        <family val="2"/>
        <charset val="238"/>
      </rPr>
      <t>in thousand HRK</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</si>
  <si>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</si>
  <si>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</si>
  <si>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</si>
  <si>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</si>
  <si>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</si>
  <si>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</si>
  <si>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</si>
  <si>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t>BK: Uplata i isplata udjela u kunama / BK:</t>
    </r>
    <r>
      <rPr>
        <i/>
        <sz val="8"/>
        <color rgb="FF0000FF"/>
        <rFont val="Arial"/>
        <family val="2"/>
        <charset val="238"/>
      </rPr>
      <t xml:space="preserve"> </t>
    </r>
    <r>
      <rPr>
        <i/>
        <sz val="8"/>
        <color theme="1" tint="0.34998626667073579"/>
        <rFont val="Arial"/>
        <family val="2"/>
        <charset val="238"/>
      </rPr>
      <t>Share unit`s payment and pay-out in HRK</t>
    </r>
  </si>
  <si>
    <r>
      <t>BE: Uplata i isplata udjela u eurima / BE:</t>
    </r>
    <r>
      <rPr>
        <i/>
        <sz val="8"/>
        <color rgb="FF0000FF"/>
        <rFont val="Arial"/>
        <family val="2"/>
        <charset val="238"/>
      </rPr>
      <t xml:space="preserve"> </t>
    </r>
    <r>
      <rPr>
        <i/>
        <sz val="8"/>
        <color theme="1" tint="0.34998626667073579"/>
        <rFont val="Arial"/>
        <family val="2"/>
        <charset val="238"/>
      </rPr>
      <t>Share unit`s payment and pay-out in EUR</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</si>
  <si>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</si>
  <si>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</si>
  <si>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cijene i promet su izražene  u kn /</t>
    </r>
    <r>
      <rPr>
        <i/>
        <sz val="8"/>
        <color theme="1" tint="0.34998626667073579"/>
        <rFont val="Arial"/>
        <family val="2"/>
        <charset val="238"/>
      </rPr>
      <t xml:space="preserve"> prices and turnover are  in HRK</t>
    </r>
  </si>
  <si>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</si>
  <si>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</si>
  <si>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</si>
  <si>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</si>
  <si>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</si>
  <si>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</si>
  <si>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</si>
  <si>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</si>
  <si>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cijene i promet su izražene  u kn /</t>
    </r>
    <r>
      <rPr>
        <i/>
        <sz val="8"/>
        <color indexed="12"/>
        <rFont val="Arial"/>
        <family val="2"/>
        <charset val="238"/>
      </rPr>
      <t xml:space="preserve"> </t>
    </r>
    <r>
      <rPr>
        <i/>
        <sz val="8"/>
        <color theme="1" tint="0.34998626667073579"/>
        <rFont val="Arial"/>
        <family val="2"/>
        <charset val="238"/>
      </rPr>
      <t>prices and turnover are  in HRK</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</si>
  <si>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</si>
  <si>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</si>
  <si>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cijene su izražene u % nominale, a promet u kn /</t>
    </r>
    <r>
      <rPr>
        <i/>
        <sz val="8"/>
        <color indexed="12"/>
        <rFont val="Arial"/>
        <family val="2"/>
        <charset val="238"/>
      </rPr>
      <t xml:space="preserve"> </t>
    </r>
    <r>
      <rPr>
        <i/>
        <sz val="8"/>
        <color theme="1" tint="0.34998626667073579"/>
        <rFont val="Arial"/>
        <family val="2"/>
        <charset val="238"/>
      </rPr>
      <t>prices are in % per value, and turnover is in HRK</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</si>
  <si>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</si>
  <si>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</si>
  <si>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</si>
  <si>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</si>
  <si>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</si>
  <si>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</si>
  <si>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cijene su izražene u % nominale, a promet u kn /</t>
    </r>
    <r>
      <rPr>
        <sz val="8"/>
        <color theme="1" tint="0.34998626667073579"/>
        <rFont val="Arial"/>
        <family val="2"/>
        <charset val="238"/>
      </rPr>
      <t xml:space="preserve"> </t>
    </r>
    <r>
      <rPr>
        <i/>
        <sz val="8"/>
        <color theme="1" tint="0.34998626667073579"/>
        <rFont val="Arial"/>
        <family val="2"/>
        <charset val="238"/>
      </rPr>
      <t>prices are in % per value, and turnover is in HRK</t>
    </r>
  </si>
  <si>
    <r>
      <t xml:space="preserve">cijene su izražene u % nominale, a promet u kn/ </t>
    </r>
    <r>
      <rPr>
        <i/>
        <sz val="8"/>
        <color theme="1" tint="0.34998626667073579"/>
        <rFont val="Arial"/>
        <family val="2"/>
        <charset val="238"/>
      </rPr>
      <t>prices are in % per value, and turnover is in HRK</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</si>
  <si>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</si>
  <si>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</si>
  <si>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</si>
  <si>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</si>
  <si>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</si>
  <si>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</si>
  <si>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</si>
  <si>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</si>
  <si>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</si>
  <si>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</si>
  <si>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</si>
  <si>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</si>
  <si>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</si>
  <si>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</si>
  <si>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</si>
  <si>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</si>
  <si>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u tisućama kuna /</t>
    </r>
    <r>
      <rPr>
        <i/>
        <sz val="8"/>
        <color theme="1" tint="0.34998626667073579"/>
        <rFont val="Arial"/>
        <family val="2"/>
        <charset val="238"/>
      </rPr>
      <t xml:space="preserve"> in thousand HRK</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</si>
  <si>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</si>
  <si>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</si>
  <si>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</si>
  <si>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Zaračunata bruto premija * 
</t>
    </r>
    <r>
      <rPr>
        <b/>
        <i/>
        <sz val="8"/>
        <color theme="1" tint="0.34998626667073579"/>
        <rFont val="Arial"/>
        <family val="2"/>
        <charset val="238"/>
      </rPr>
      <t>Written premium *</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</si>
  <si>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</si>
  <si>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</si>
  <si>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</si>
  <si>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</si>
  <si>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</si>
  <si>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</si>
  <si>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</si>
  <si>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</si>
  <si>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</si>
  <si>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</si>
  <si>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</si>
  <si>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</si>
  <si>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</si>
  <si>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</si>
  <si>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</si>
  <si>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</si>
  <si>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</si>
  <si>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</si>
  <si>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</si>
  <si>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</si>
  <si>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</si>
  <si>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</si>
  <si>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</si>
  <si>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</si>
  <si>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</si>
  <si>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</si>
  <si>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</si>
  <si>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</si>
  <si>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</si>
  <si>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</si>
  <si>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</si>
  <si>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</si>
  <si>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u tisućama kuna /</t>
    </r>
    <r>
      <rPr>
        <i/>
        <sz val="8"/>
        <color theme="1" tint="0.34998626667073579"/>
        <rFont val="Arial"/>
        <family val="2"/>
        <charset val="238"/>
      </rPr>
      <t xml:space="preserve"> in thousand HRK</t>
    </r>
  </si>
  <si>
    <r>
      <t xml:space="preserve">Društvo 
</t>
    </r>
    <r>
      <rPr>
        <b/>
        <i/>
        <sz val="9"/>
        <color theme="1" tint="0.34998626667073579"/>
        <rFont val="Arial"/>
        <family val="2"/>
        <charset val="238"/>
      </rPr>
      <t>Company</t>
    </r>
  </si>
  <si>
    <r>
      <t xml:space="preserve">Zaračunata bruto premija
</t>
    </r>
    <r>
      <rPr>
        <i/>
        <sz val="9"/>
        <color theme="1" tint="0.34998626667073579"/>
        <rFont val="Arial"/>
        <family val="2"/>
        <charset val="238"/>
      </rPr>
      <t>Gross Written premium</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</si>
  <si>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</si>
  <si>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</si>
  <si>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 xml:space="preserve">Zaračunata bruto premija 
</t>
    </r>
    <r>
      <rPr>
        <i/>
        <sz val="9"/>
        <color theme="1" tint="0.34998626667073579"/>
        <rFont val="Arial"/>
        <family val="2"/>
        <charset val="238"/>
      </rPr>
      <t>Gross Written premium</t>
    </r>
  </si>
  <si>
    <r>
      <t xml:space="preserve">Indeks
</t>
    </r>
    <r>
      <rPr>
        <i/>
        <sz val="9"/>
        <color theme="1" tint="0.34998626667073579"/>
        <rFont val="Arial"/>
        <family val="2"/>
        <charset val="238"/>
      </rPr>
      <t>Index</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</si>
  <si>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</si>
  <si>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</si>
  <si>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</si>
  <si>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</si>
  <si>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</si>
  <si>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</si>
  <si>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</si>
  <si>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Dobrovoljno mirovinsko društvo
</t>
    </r>
    <r>
      <rPr>
        <i/>
        <sz val="8"/>
        <color theme="1" tint="0.34998626667073579"/>
        <rFont val="Arial"/>
        <family val="2"/>
        <charset val="238"/>
      </rPr>
      <t>Voluntary pension fund management company</t>
    </r>
  </si>
  <si>
    <r>
      <t xml:space="preserve">Zatvoreni dobrovoljni mirovinski fond 
</t>
    </r>
    <r>
      <rPr>
        <i/>
        <sz val="8"/>
        <color theme="1" tint="0.34998626667073579"/>
        <rFont val="Arial"/>
        <family val="2"/>
        <charset val="238"/>
      </rPr>
      <t>Closed voluntary pension fund</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</si>
  <si>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</si>
  <si>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</si>
  <si>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</si>
  <si>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</si>
  <si>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</si>
  <si>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</si>
  <si>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</si>
  <si>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</si>
  <si>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</si>
  <si>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</si>
  <si>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</si>
  <si>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</si>
  <si>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</si>
  <si>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 xml:space="preserve">Cijena udjela
</t>
    </r>
    <r>
      <rPr>
        <b/>
        <i/>
        <sz val="8"/>
        <color theme="1" tint="0.34998626667073579"/>
        <rFont val="Arial"/>
        <family val="2"/>
        <charset val="238"/>
      </rPr>
      <t>Unit price</t>
    </r>
  </si>
  <si>
    <r>
      <t xml:space="preserve">P  r  i   n  o  s  i      /     </t>
    </r>
    <r>
      <rPr>
        <b/>
        <i/>
        <sz val="9"/>
        <color theme="1" tint="0.34998626667073579"/>
        <rFont val="Arial"/>
        <family val="2"/>
        <charset val="238"/>
      </rPr>
      <t>R  a  t  e  s    o  f     r  e  t  u  r  n</t>
    </r>
  </si>
  <si>
    <r>
      <t>Neto imovina /</t>
    </r>
    <r>
      <rPr>
        <b/>
        <i/>
        <sz val="11"/>
        <color indexed="12"/>
        <rFont val="Arial"/>
        <family val="2"/>
        <charset val="238"/>
      </rPr>
      <t xml:space="preserve"> </t>
    </r>
    <r>
      <rPr>
        <b/>
        <i/>
        <sz val="11"/>
        <color theme="1" tint="0.34998626667073579"/>
        <rFont val="Arial"/>
        <family val="2"/>
        <charset val="238"/>
      </rPr>
      <t>Net assets</t>
    </r>
  </si>
  <si>
    <r>
      <t>u tisućama kuna /</t>
    </r>
    <r>
      <rPr>
        <sz val="8"/>
        <color rgb="FF0000FF"/>
        <rFont val="Arial"/>
        <family val="2"/>
      </rPr>
      <t xml:space="preserve"> </t>
    </r>
    <r>
      <rPr>
        <i/>
        <sz val="8"/>
        <color theme="1" tint="0.34998626667073579"/>
        <rFont val="Arial"/>
        <family val="2"/>
        <charset val="238"/>
      </rPr>
      <t>in thousand HRK</t>
    </r>
  </si>
  <si>
    <r>
      <t xml:space="preserve">Bruto mirovinski doprinosi / </t>
    </r>
    <r>
      <rPr>
        <b/>
        <i/>
        <sz val="9"/>
        <color theme="1" tint="0.34998626667073579"/>
        <rFont val="Arial"/>
        <family val="2"/>
        <charset val="238"/>
      </rPr>
      <t>Gross pension contributions</t>
    </r>
  </si>
  <si>
    <r>
      <t xml:space="preserve">Otvoreni dobrovoljni mirovinski fond
</t>
    </r>
    <r>
      <rPr>
        <i/>
        <sz val="8"/>
        <color theme="1" tint="0.34998626667073579"/>
        <rFont val="Arial"/>
        <family val="2"/>
        <charset val="238"/>
      </rPr>
      <t>Open voluntary  pension fund</t>
    </r>
  </si>
  <si>
    <r>
      <t>Total since the start of activity</t>
    </r>
    <r>
      <rPr>
        <i/>
        <vertAlign val="superscript"/>
        <sz val="8"/>
        <color theme="1" tint="0.34998626667073579"/>
        <rFont val="Arial"/>
        <family val="2"/>
        <charset val="238"/>
      </rPr>
      <t xml:space="preserve"> 2)</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</si>
  <si>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</si>
  <si>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</si>
  <si>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</si>
  <si>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</si>
  <si>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</si>
  <si>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</si>
  <si>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</si>
  <si>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</si>
  <si>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</si>
  <si>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</si>
  <si>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</si>
  <si>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</si>
  <si>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</si>
  <si>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</si>
  <si>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</si>
  <si>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</si>
  <si>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</si>
  <si>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</si>
  <si>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</si>
  <si>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</si>
  <si>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</si>
  <si>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</si>
  <si>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</si>
  <si>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</si>
  <si>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</si>
  <si>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</si>
  <si>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</si>
  <si>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</si>
  <si>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</si>
  <si>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</si>
  <si>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</si>
  <si>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</si>
  <si>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</si>
  <si>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</si>
  <si>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</si>
  <si>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</si>
  <si>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</si>
  <si>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</si>
  <si>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</si>
  <si>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u tisućama kuna / </t>
    </r>
    <r>
      <rPr>
        <i/>
        <sz val="9"/>
        <color theme="1" tint="0.34998626667073579"/>
        <rFont val="Arial"/>
        <family val="2"/>
        <charset val="238"/>
      </rPr>
      <t>in thousand HRK</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</si>
  <si>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</si>
  <si>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</si>
  <si>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</si>
  <si>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</si>
  <si>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</si>
  <si>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</si>
  <si>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</si>
  <si>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</si>
  <si>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</si>
  <si>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</si>
  <si>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</si>
  <si>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</si>
  <si>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</si>
  <si>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</si>
  <si>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</si>
  <si>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</si>
  <si>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</si>
  <si>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</si>
  <si>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</si>
  <si>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</si>
  <si>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</si>
  <si>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</si>
  <si>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</si>
  <si>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</si>
  <si>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</si>
  <si>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</si>
  <si>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</si>
  <si>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</si>
  <si>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</si>
  <si>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</si>
  <si>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</si>
  <si>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</si>
  <si>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</si>
  <si>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</si>
  <si>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</si>
  <si>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</si>
  <si>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</si>
  <si>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</si>
  <si>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</si>
  <si>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t>2018 Q 3</t>
  </si>
  <si>
    <t>2018 Q 4</t>
  </si>
  <si>
    <r>
      <t xml:space="preserve">u HRK / </t>
    </r>
    <r>
      <rPr>
        <b/>
        <i/>
        <sz val="10"/>
        <color theme="0" tint="-0.499984740745262"/>
        <rFont val="Arial"/>
        <family val="2"/>
        <charset val="238"/>
      </rPr>
      <t>in HRK</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</si>
  <si>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</si>
  <si>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</si>
  <si>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</si>
  <si>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</si>
  <si>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</si>
  <si>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</si>
  <si>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</si>
  <si>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29.1.2019.</t>
  </si>
  <si>
    <t>Annualized since first day in business</t>
  </si>
  <si>
    <t>Anualizirani od početka rada</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</si>
  <si>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</si>
  <si>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</si>
  <si>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</si>
  <si>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</si>
  <si>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</si>
  <si>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</si>
  <si>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</si>
  <si>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</si>
  <si>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</si>
  <si>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</si>
  <si>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</si>
  <si>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</si>
  <si>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</si>
  <si>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</si>
  <si>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</si>
  <si>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</si>
  <si>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</si>
  <si>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</si>
  <si>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</si>
  <si>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</si>
  <si>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</si>
  <si>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</si>
  <si>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</si>
  <si>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</si>
  <si>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r>
      <t>Tablica 1.18: Podaci o zatvorenim dobrovoljnim mirovinskim fondovima (ZDMF-ovima)</t>
    </r>
    <r>
      <rPr>
        <b/>
        <vertAlign val="superscript"/>
        <sz val="9"/>
        <color theme="1"/>
        <rFont val="Arial"/>
        <family val="2"/>
        <charset val="238"/>
      </rPr>
      <t>1</t>
    </r>
  </si>
  <si>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</si>
  <si>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</si>
  <si>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</si>
  <si>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</si>
  <si>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</si>
  <si>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</si>
  <si>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</si>
  <si>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</si>
  <si>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</si>
  <si>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</si>
  <si>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</si>
  <si>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</si>
  <si>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</si>
  <si>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</si>
  <si>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</si>
  <si>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</si>
  <si>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</si>
  <si>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</si>
  <si>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</si>
  <si>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</si>
  <si>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</si>
  <si>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</si>
  <si>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</si>
  <si>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</si>
  <si>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</si>
  <si>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</si>
  <si>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</si>
  <si>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</si>
  <si>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</si>
  <si>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</si>
  <si>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</si>
  <si>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</si>
  <si>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</si>
  <si>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</si>
  <si>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</si>
  <si>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</si>
  <si>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</si>
  <si>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</si>
  <si>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</si>
  <si>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</si>
  <si>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</si>
  <si>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</si>
  <si>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</si>
  <si>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</si>
  <si>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</si>
  <si>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</si>
  <si>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Datum / Date</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</si>
  <si>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</si>
  <si>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</si>
  <si>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</si>
  <si>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</si>
  <si>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</si>
  <si>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</si>
  <si>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</si>
  <si>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</si>
  <si>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</si>
  <si>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</si>
  <si>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</si>
  <si>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</si>
  <si>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</si>
  <si>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</si>
  <si>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</si>
  <si>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</si>
  <si>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</si>
  <si>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</si>
  <si>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</si>
  <si>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</si>
  <si>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</si>
  <si>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</si>
  <si>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</si>
  <si>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</si>
  <si>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</si>
  <si>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</si>
  <si>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</si>
  <si>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</si>
  <si>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</si>
  <si>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</si>
  <si>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</si>
  <si>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</si>
  <si>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</si>
  <si>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</si>
  <si>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 xml:space="preserve">Tablica 3.1: Zaračunata bruto premija osiguranja </t>
  </si>
  <si>
    <t xml:space="preserve">Table 3.1: Written premium </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</si>
  <si>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</si>
  <si>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</si>
  <si>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</si>
  <si>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</si>
  <si>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</si>
  <si>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</si>
  <si>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</si>
  <si>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</si>
  <si>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</si>
  <si>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</si>
  <si>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</si>
  <si>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</si>
  <si>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</si>
  <si>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</si>
  <si>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</si>
  <si>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</si>
  <si>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</si>
  <si>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</si>
  <si>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</si>
  <si>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</si>
  <si>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</si>
  <si>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</si>
  <si>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</si>
  <si>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</si>
  <si>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</si>
  <si>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</si>
  <si>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</si>
  <si>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</si>
  <si>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</si>
  <si>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</si>
  <si>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</si>
  <si>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</si>
  <si>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r>
      <t xml:space="preserve">Stanje na početku razdoblja
</t>
    </r>
    <r>
      <rPr>
        <b/>
        <i/>
        <sz val="10"/>
        <color theme="1" tint="0.499984740745262"/>
        <rFont val="Arial"/>
        <family val="2"/>
        <charset val="238"/>
      </rPr>
      <t>Balance at the beginning of the period</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</si>
  <si>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</si>
  <si>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</si>
  <si>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</si>
  <si>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</si>
  <si>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</si>
  <si>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</si>
  <si>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</si>
  <si>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</si>
  <si>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</si>
  <si>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Neto
imovina
(u kn)</t>
  </si>
  <si>
    <t>Net
Assets
(in HRK)</t>
  </si>
  <si>
    <t>Cijena udjela
(u kn)</t>
  </si>
  <si>
    <t>Unit
Price
(in HRK)</t>
  </si>
  <si>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</si>
  <si>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</si>
  <si>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</si>
  <si>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</si>
  <si>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</si>
  <si>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</si>
  <si>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</si>
  <si>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</si>
  <si>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</si>
  <si>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</si>
  <si>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</si>
  <si>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</si>
  <si>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</si>
  <si>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</si>
  <si>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</si>
  <si>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</si>
  <si>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</si>
  <si>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</si>
  <si>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</si>
  <si>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</si>
  <si>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</si>
  <si>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</si>
  <si>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</si>
  <si>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</si>
  <si>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</si>
  <si>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</si>
  <si>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</si>
  <si>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</si>
  <si>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</si>
  <si>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</si>
  <si>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</si>
  <si>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rFont val="Arial"/>
        <family val="2"/>
      </rPr>
      <t xml:space="preserve"> 13</t>
    </r>
  </si>
  <si>
    <r>
      <t xml:space="preserve">stranica / </t>
    </r>
    <r>
      <rPr>
        <i/>
        <sz val="8"/>
        <color theme="1" tint="0.34998626667073579"/>
        <rFont val="Arial"/>
        <family val="2"/>
        <charset val="238"/>
      </rPr>
      <t>page</t>
    </r>
    <r>
      <rPr>
        <sz val="8"/>
        <rFont val="Arial"/>
        <family val="2"/>
      </rPr>
      <t xml:space="preserve"> 14</t>
    </r>
  </si>
  <si>
    <r>
      <t xml:space="preserve">stranica / </t>
    </r>
    <r>
      <rPr>
        <i/>
        <sz val="8"/>
        <color theme="1" tint="0.34998626667073579"/>
        <rFont val="Arial"/>
        <family val="2"/>
        <charset val="238"/>
      </rPr>
      <t>page</t>
    </r>
    <r>
      <rPr>
        <sz val="8"/>
        <color theme="1" tint="0.34998626667073579"/>
        <rFont val="Arial"/>
        <family val="2"/>
        <charset val="238"/>
      </rPr>
      <t xml:space="preserve"> 24</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</si>
  <si>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</si>
  <si>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</si>
  <si>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stranica / </t>
    </r>
    <r>
      <rPr>
        <i/>
        <sz val="8"/>
        <color theme="1" tint="0.34998626667073579"/>
        <rFont val="Arial"/>
        <family val="2"/>
        <charset val="238"/>
      </rPr>
      <t>page</t>
    </r>
    <r>
      <rPr>
        <sz val="8"/>
        <color theme="1" tint="0.34998626667073579"/>
        <rFont val="Arial"/>
        <family val="2"/>
        <charset val="238"/>
      </rPr>
      <t xml:space="preserve"> 29</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</si>
  <si>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</si>
  <si>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</si>
  <si>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</si>
  <si>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</si>
  <si>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</si>
  <si>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</si>
  <si>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</si>
  <si>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</si>
  <si>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</si>
  <si>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Anualizirani od početka poslovanja</t>
  </si>
  <si>
    <r>
      <rPr>
        <b/>
        <sz val="8"/>
        <rFont val="Arial"/>
        <family val="2"/>
        <charset val="238"/>
      </rPr>
      <t xml:space="preserve"> </t>
    </r>
    <r>
      <rPr>
        <b/>
        <vertAlign val="superscript"/>
        <sz val="8"/>
        <color rgb="FFFF0000"/>
        <rFont val="Arial"/>
        <family val="2"/>
        <charset val="238"/>
      </rPr>
      <t>1</t>
    </r>
    <r>
      <rPr>
        <b/>
        <vertAlign val="superscript"/>
        <sz val="8"/>
        <color rgb="FFFF0000"/>
        <rFont val="Arial"/>
        <family val="2"/>
      </rPr>
      <t xml:space="preserve">   </t>
    </r>
    <r>
      <rPr>
        <sz val="8"/>
        <rFont val="Arial"/>
        <family val="2"/>
      </rPr>
      <t>Fondovi  ST Balanced, ST Cash i ST Global Equity su u postupku likvidacije. /</t>
    </r>
    <r>
      <rPr>
        <sz val="8"/>
        <color theme="1" tint="0.34998626667073579"/>
        <rFont val="Arial"/>
        <family val="2"/>
        <charset val="238"/>
      </rPr>
      <t xml:space="preserve"> </t>
    </r>
    <r>
      <rPr>
        <i/>
        <sz val="8"/>
        <color theme="1" tint="0.34998626667073579"/>
        <rFont val="Arial"/>
        <family val="2"/>
        <charset val="238"/>
      </rPr>
      <t>Funds  ST Balanced, ST Cash and ST Global Equity are currently undergoing the winding-up procedure.</t>
    </r>
  </si>
  <si>
    <t>First day in business</t>
  </si>
  <si>
    <t xml:space="preserve">Year-on-year       </t>
  </si>
  <si>
    <t>HMID PLUS</t>
  </si>
  <si>
    <t>HMID d.o.o.</t>
  </si>
  <si>
    <t>ICAM Capital Private 3 **</t>
  </si>
  <si>
    <t>2019 Q 1</t>
  </si>
  <si>
    <t>41881411646</t>
  </si>
  <si>
    <t>HRHMIDUPLUS8</t>
  </si>
  <si>
    <t>HRAGINUAGPR8</t>
  </si>
  <si>
    <t>Sveukupno od početka djelovanja</t>
  </si>
  <si>
    <t>Total since the start of activity</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</si>
  <si>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</si>
  <si>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</si>
  <si>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Inspirio Alpha</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</si>
  <si>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</si>
  <si>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</si>
  <si>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</si>
  <si>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</si>
  <si>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</si>
  <si>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</si>
  <si>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</si>
  <si>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</si>
  <si>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</si>
  <si>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</si>
  <si>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</si>
  <si>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</si>
  <si>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</si>
  <si>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r>
      <t xml:space="preserve">Promet u kunama, tržišna kapitalizacija u miljunima kuna.
</t>
    </r>
    <r>
      <rPr>
        <i/>
        <sz val="8"/>
        <color theme="1" tint="0.249977111117893"/>
        <rFont val="Arial"/>
        <family val="2"/>
        <charset val="238"/>
      </rPr>
      <t>Turnover in HRK, market capitalization in millions of HRK</t>
    </r>
  </si>
  <si>
    <r>
      <t xml:space="preserve"> </t>
    </r>
    <r>
      <rPr>
        <b/>
        <vertAlign val="superscript"/>
        <sz val="8"/>
        <color rgb="FFFF0000"/>
        <rFont val="Arial"/>
        <family val="2"/>
        <charset val="238"/>
      </rPr>
      <t>2</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Yields calculated in fund currency.</t>
    </r>
  </si>
  <si>
    <r>
      <t>Prinosi</t>
    </r>
    <r>
      <rPr>
        <vertAlign val="superscript"/>
        <sz val="9"/>
        <rFont val="Arial"/>
        <family val="2"/>
        <charset val="238"/>
      </rPr>
      <t>2</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2</t>
    </r>
  </si>
  <si>
    <t>2019 Q 2</t>
  </si>
  <si>
    <r>
      <rPr>
        <b/>
        <sz val="9"/>
        <color rgb="FFFF0000"/>
        <rFont val="Arial"/>
        <family val="2"/>
        <charset val="238"/>
      </rPr>
      <t>*</t>
    </r>
    <r>
      <rPr>
        <sz val="9"/>
        <color theme="1"/>
        <rFont val="Arial"/>
        <family val="2"/>
        <charset val="238"/>
      </rPr>
      <t xml:space="preserve"> Veliki porast imovine kojom upravljaju kreditne institucije zbog prebacivanja portfelja iz društva Erste Asset Management u Erste banku (u travnju 2019.)</t>
    </r>
  </si>
  <si>
    <t>30.06.2019</t>
  </si>
  <si>
    <t/>
  </si>
  <si>
    <t>Inspirio FGS</t>
  </si>
  <si>
    <t>Prosperus FGS II</t>
  </si>
  <si>
    <t>AZ A1 ZDMF</t>
  </si>
  <si>
    <t>30.9.2019.</t>
  </si>
  <si>
    <t>Generali Investments d.o.o.</t>
  </si>
  <si>
    <t>2019 Q 3</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</si>
  <si>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</si>
  <si>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</si>
  <si>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t xml:space="preserve">   Large increase  of assets managed by credit institutions after removing assets from Erste Asset Mangement to the Erste bank (in April 2019).</t>
  </si>
  <si>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</si>
  <si>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</si>
  <si>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</si>
  <si>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</si>
  <si>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</si>
  <si>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</si>
  <si>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</si>
  <si>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</si>
  <si>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</si>
  <si>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</si>
  <si>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</si>
  <si>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</si>
  <si>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</si>
  <si>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</si>
  <si>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</si>
  <si>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</si>
  <si>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</si>
  <si>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</si>
  <si>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</si>
  <si>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</si>
  <si>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T HT ZDMF</t>
  </si>
  <si>
    <t xml:space="preserve">Tablica 1.21: Struktura ulaganja ZDMF-ova </t>
  </si>
  <si>
    <t xml:space="preserve">Tablica 1.19: Cijene udjela i prinosi zatvorenih dobrovoljnih mirovinskih fondova (ZDMF) </t>
  </si>
  <si>
    <t xml:space="preserve">Tablica 1.20: Struktura članova ZDMF- ova prema dobi i spolu </t>
  </si>
  <si>
    <t xml:space="preserve">Table 1.20: Closed voluntary pension funds members age and gender structure </t>
  </si>
  <si>
    <t>2019.</t>
  </si>
  <si>
    <t>31.12.2019.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</si>
  <si>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</si>
  <si>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</si>
  <si>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</si>
  <si>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t>Year
on year</t>
  </si>
  <si>
    <t>Zadnjih
12 mjeseci</t>
  </si>
  <si>
    <t>Od početka rada</t>
  </si>
  <si>
    <r>
      <t xml:space="preserve">Ukupne uplate i isplate / </t>
    </r>
    <r>
      <rPr>
        <b/>
        <i/>
        <sz val="11"/>
        <color theme="1" tint="0.34998626667073579"/>
        <rFont val="Calibri"/>
        <family val="2"/>
        <charset val="238"/>
        <scheme val="minor"/>
      </rPr>
      <t>Total payments and payouts</t>
    </r>
  </si>
  <si>
    <t>Since the start of activity</t>
  </si>
  <si>
    <r>
      <t>Od toga /</t>
    </r>
    <r>
      <rPr>
        <i/>
        <sz val="9"/>
        <color theme="1" tint="0.34998626667073579"/>
        <rFont val="Arial"/>
        <family val="2"/>
        <charset val="238"/>
      </rPr>
      <t xml:space="preserve"> Thereof</t>
    </r>
    <r>
      <rPr>
        <sz val="9"/>
        <rFont val="Arial"/>
        <family val="2"/>
        <charset val="238"/>
      </rPr>
      <t>:</t>
    </r>
  </si>
  <si>
    <t>In current year</t>
  </si>
  <si>
    <r>
      <t>Umirovljenje /</t>
    </r>
    <r>
      <rPr>
        <sz val="9"/>
        <color theme="1" tint="0.34998626667073579"/>
        <rFont val="Arial"/>
        <family val="2"/>
        <charset val="238"/>
      </rPr>
      <t xml:space="preserve"> </t>
    </r>
    <r>
      <rPr>
        <i/>
        <sz val="9"/>
        <color theme="1" tint="0.34998626667073579"/>
        <rFont val="Arial"/>
        <family val="2"/>
        <charset val="238"/>
      </rPr>
      <t>Retirement</t>
    </r>
  </si>
  <si>
    <r>
      <t xml:space="preserve">Smrt / </t>
    </r>
    <r>
      <rPr>
        <i/>
        <sz val="9"/>
        <color theme="1" tint="0.34998626667073579"/>
        <rFont val="Arial"/>
        <family val="2"/>
        <charset val="238"/>
      </rPr>
      <t>Death</t>
    </r>
  </si>
  <si>
    <r>
      <t xml:space="preserve">Ostali razlozi / </t>
    </r>
    <r>
      <rPr>
        <i/>
        <sz val="9"/>
        <color theme="1" tint="0.34998626667073579"/>
        <rFont val="Arial"/>
        <family val="2"/>
        <charset val="238"/>
      </rPr>
      <t>Other reasons</t>
    </r>
  </si>
  <si>
    <r>
      <t xml:space="preserve">Podaci o ZDMF-ovima
</t>
    </r>
    <r>
      <rPr>
        <b/>
        <i/>
        <sz val="9"/>
        <color theme="1" tint="0.34998626667073579"/>
        <rFont val="Arial"/>
        <family val="2"/>
        <charset val="238"/>
      </rPr>
      <t>ZDMFs data</t>
    </r>
  </si>
  <si>
    <r>
      <t>Od toga /</t>
    </r>
    <r>
      <rPr>
        <i/>
        <sz val="9"/>
        <color theme="0" tint="-0.499984740745262"/>
        <rFont val="Arial"/>
        <family val="2"/>
        <charset val="238"/>
      </rPr>
      <t xml:space="preserve"> T</t>
    </r>
    <r>
      <rPr>
        <i/>
        <sz val="9"/>
        <color theme="1" tint="0.34998626667073579"/>
        <rFont val="Arial"/>
        <family val="2"/>
        <charset val="238"/>
      </rPr>
      <t>hereof</t>
    </r>
    <r>
      <rPr>
        <sz val="9"/>
        <rFont val="Arial"/>
        <family val="2"/>
        <charset val="238"/>
      </rPr>
      <t>:</t>
    </r>
  </si>
  <si>
    <r>
      <t xml:space="preserve">Umirovljenje / </t>
    </r>
    <r>
      <rPr>
        <i/>
        <sz val="9"/>
        <color theme="1" tint="0.499984740745262"/>
        <rFont val="Arial"/>
        <family val="2"/>
        <charset val="238"/>
      </rPr>
      <t>Retirement</t>
    </r>
  </si>
  <si>
    <r>
      <t xml:space="preserve">Smrt / </t>
    </r>
    <r>
      <rPr>
        <i/>
        <sz val="9"/>
        <color theme="1" tint="0.499984740745262"/>
        <rFont val="Arial"/>
        <family val="2"/>
        <charset val="238"/>
      </rPr>
      <t>Death</t>
    </r>
  </si>
  <si>
    <r>
      <t xml:space="preserve">Ostali razlozi / </t>
    </r>
    <r>
      <rPr>
        <i/>
        <sz val="9"/>
        <color theme="1" tint="0.499984740745262"/>
        <rFont val="Arial"/>
        <family val="2"/>
        <charset val="238"/>
      </rPr>
      <t>Other reasons</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</si>
  <si>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</si>
  <si>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</si>
  <si>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</si>
  <si>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</si>
  <si>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</si>
  <si>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</si>
  <si>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</si>
  <si>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</si>
  <si>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</si>
  <si>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</si>
  <si>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</si>
  <si>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</si>
  <si>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Fondovi brisani iz evidencije / </t>
    </r>
    <r>
      <rPr>
        <i/>
        <sz val="8"/>
        <color theme="1" tint="0.34998626667073579"/>
        <rFont val="Arial"/>
        <family val="2"/>
        <charset val="238"/>
      </rPr>
      <t>Funds removed from registry</t>
    </r>
    <r>
      <rPr>
        <sz val="8"/>
        <color theme="1"/>
        <rFont val="Arial"/>
        <family val="2"/>
        <charset val="238"/>
      </rPr>
      <t>: Locusta Value I i / and Locusta Value IV (13. 8. 2019.)</t>
    </r>
  </si>
  <si>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</si>
  <si>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</si>
  <si>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</si>
  <si>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</si>
  <si>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</si>
  <si>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</si>
  <si>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</si>
  <si>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</si>
  <si>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</si>
  <si>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2019 Q 4</t>
  </si>
  <si>
    <r>
      <t xml:space="preserve">Promjene </t>
    </r>
    <r>
      <rPr>
        <b/>
        <sz val="11"/>
        <color theme="1" tint="0.499984740745262"/>
        <rFont val="Calibri"/>
        <family val="2"/>
        <charset val="238"/>
        <scheme val="minor"/>
      </rPr>
      <t>/</t>
    </r>
    <r>
      <rPr>
        <b/>
        <sz val="11"/>
        <color theme="1"/>
        <rFont val="Calibri"/>
        <family val="2"/>
        <charset val="238"/>
        <scheme val="minor"/>
      </rPr>
      <t xml:space="preserve"> </t>
    </r>
    <r>
      <rPr>
        <b/>
        <i/>
        <sz val="11"/>
        <color theme="1" tint="0.34998626667073579"/>
        <rFont val="Calibri"/>
        <family val="2"/>
        <charset val="238"/>
        <scheme val="minor"/>
      </rPr>
      <t>Changes</t>
    </r>
  </si>
  <si>
    <t>6.11.2015.</t>
  </si>
  <si>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</si>
  <si>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</si>
  <si>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</si>
  <si>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</si>
  <si>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</si>
  <si>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</si>
  <si>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</si>
  <si>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</si>
  <si>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</si>
  <si>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</si>
  <si>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</si>
  <si>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</si>
  <si>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</si>
  <si>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</si>
  <si>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</si>
  <si>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</si>
  <si>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</si>
  <si>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</si>
  <si>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</si>
  <si>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t>31.3.2020.</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</si>
  <si>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</si>
  <si>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</si>
  <si>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xml:space="preserve">Tablica 8.4: Skraćeni prikaz Izvještaja o strukturi portfelja - volumenu turansakcija </t>
  </si>
  <si>
    <r>
      <t xml:space="preserve">I s p l a t e  / </t>
    </r>
    <r>
      <rPr>
        <b/>
        <sz val="9"/>
        <color theme="1" tint="0.34998626667073579"/>
        <rFont val="Arial"/>
        <family val="2"/>
        <charset val="238"/>
      </rPr>
      <t xml:space="preserve"> </t>
    </r>
    <r>
      <rPr>
        <b/>
        <i/>
        <sz val="9"/>
        <color theme="1" tint="0.34998626667073579"/>
        <rFont val="Arial"/>
        <family val="2"/>
        <charset val="238"/>
      </rPr>
      <t>P a y o u t s *</t>
    </r>
  </si>
  <si>
    <t>* Napomena: Isplate ODMF-ova ažurirane su za sve mjesece od početka godine.</t>
  </si>
  <si>
    <t>* Napomena: Isplate ZDMF-ova ažurirane su za sve mjesece od početka godine.</t>
  </si>
  <si>
    <t>* Mirovinska društva su u travnju 2020. na prolazni račun Regosa u korist OMF-ova uplatila 57,6 mil. HRK viška upravljačke naknade.</t>
  </si>
  <si>
    <r>
      <t xml:space="preserve">Stanje na kraju razdoblja / </t>
    </r>
    <r>
      <rPr>
        <i/>
        <sz val="9"/>
        <color theme="1" tint="0.499984740745262"/>
        <rFont val="Arial"/>
        <family val="2"/>
        <charset val="238"/>
      </rPr>
      <t>Balance at the end of the period *</t>
    </r>
  </si>
  <si>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</si>
  <si>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</si>
  <si>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</si>
  <si>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</si>
  <si>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</si>
  <si>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</si>
  <si>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</si>
  <si>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</si>
  <si>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</si>
  <si>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</si>
  <si>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</si>
  <si>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</si>
  <si>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</si>
  <si>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r>
      <t>Table 1.18: Closed voluntary pension funds' (CVPFs')</t>
    </r>
    <r>
      <rPr>
        <b/>
        <i/>
        <vertAlign val="superscript"/>
        <sz val="9"/>
        <color theme="1" tint="0.34998626667073579"/>
        <rFont val="Arial"/>
        <family val="2"/>
        <charset val="238"/>
      </rPr>
      <t>1</t>
    </r>
    <r>
      <rPr>
        <b/>
        <i/>
        <sz val="9"/>
        <color theme="1" tint="0.34998626667073579"/>
        <rFont val="Arial"/>
        <family val="2"/>
        <charset val="238"/>
      </rPr>
      <t xml:space="preserve">data </t>
    </r>
  </si>
  <si>
    <t xml:space="preserve">Table 1.19: Unit prices and rates of return of closed voluntary pension funds (CVPFs)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</si>
  <si>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</si>
  <si>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</si>
  <si>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Ukupno članova ZDMF-ova 
</t>
    </r>
    <r>
      <rPr>
        <i/>
        <sz val="9"/>
        <color theme="1" tint="0.34998626667073579"/>
        <rFont val="Arial"/>
        <family val="2"/>
        <charset val="238"/>
      </rPr>
      <t>Total membership CVPFs</t>
    </r>
  </si>
  <si>
    <r>
      <t xml:space="preserve">Ukupna neto imovina ZDMF-ova (u tis. kn)
</t>
    </r>
    <r>
      <rPr>
        <i/>
        <sz val="9"/>
        <color theme="1" tint="0.34998626667073579"/>
        <rFont val="Arial"/>
        <family val="2"/>
        <charset val="238"/>
      </rPr>
      <t>Total net assets CVPFs (in thousand HRK)</t>
    </r>
  </si>
  <si>
    <r>
      <t>Bruto doprinosi u ZDMF-ove (u tis. kuna)
CVP</t>
    </r>
    <r>
      <rPr>
        <i/>
        <sz val="9"/>
        <color theme="1" tint="0.34998626667073579"/>
        <rFont val="Arial"/>
        <family val="2"/>
        <charset val="238"/>
      </rPr>
      <t>Fs' gross contributions (in thousand HRK)</t>
    </r>
  </si>
  <si>
    <r>
      <t>Isplate ZDMF-ova (u tis. kn)*
CVP</t>
    </r>
    <r>
      <rPr>
        <i/>
        <sz val="9"/>
        <color theme="1" tint="0.34998626667073579"/>
        <rFont val="Arial"/>
        <family val="2"/>
        <charset val="238"/>
      </rPr>
      <t>F˝s payouts (in thousand HRK)*</t>
    </r>
  </si>
  <si>
    <r>
      <t xml:space="preserve">Prinosi OMF-ova     /    </t>
    </r>
    <r>
      <rPr>
        <b/>
        <i/>
        <sz val="8"/>
        <color theme="1" tint="0.34998626667073579"/>
        <rFont val="Arial"/>
        <family val="2"/>
        <charset val="238"/>
      </rPr>
      <t>MPFs' rates of return</t>
    </r>
  </si>
  <si>
    <r>
      <t xml:space="preserve">Vrijednost obračunske jedinice / </t>
    </r>
    <r>
      <rPr>
        <b/>
        <i/>
        <sz val="8"/>
        <color theme="1" tint="0.34998626667073579"/>
        <rFont val="Arial"/>
        <family val="2"/>
        <charset val="238"/>
      </rPr>
      <t>Values of MPFs' units of account</t>
    </r>
  </si>
  <si>
    <t xml:space="preserve">  In April 2020, pension companies paid a 57.6 million HRK surplus of management fees to the transit account of Regos in favor of MPFs.</t>
  </si>
  <si>
    <t>First day in business for the MPFs category B  is 30 April 2002, and for the OMFs category A and C  21 August 2014.</t>
  </si>
  <si>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</si>
  <si>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</si>
  <si>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CVPF payouts have been updated for all months since the beginning of the year.</t>
  </si>
  <si>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</si>
  <si>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</si>
  <si>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</si>
  <si>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</si>
  <si>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</si>
  <si>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</si>
  <si>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</si>
  <si>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</si>
  <si>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</si>
  <si>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</si>
  <si>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</si>
  <si>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t>Table 1.18: Closed voluntary pension funds' (CVPFs' data)</t>
  </si>
  <si>
    <t>Tablica 1.18: Podaci o zatvorenim dobrovoljnim mirovinskim fondovima (ZDMF-ovima)</t>
  </si>
  <si>
    <r>
      <t xml:space="preserve">10 transakcija s najvećim prometom
</t>
    </r>
    <r>
      <rPr>
        <b/>
        <i/>
        <sz val="8"/>
        <color theme="1" tint="0.34998626667073579"/>
        <rFont val="Arial"/>
        <family val="2"/>
        <charset val="238"/>
      </rPr>
      <t>10 largest turnover transactions</t>
    </r>
  </si>
  <si>
    <t>2020 Q 1</t>
  </si>
  <si>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</si>
  <si>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</si>
  <si>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</si>
  <si>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</si>
  <si>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</si>
  <si>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</si>
  <si>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</si>
  <si>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</si>
  <si>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</si>
  <si>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</si>
  <si>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</si>
  <si>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</si>
  <si>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</si>
  <si>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</si>
  <si>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</si>
  <si>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</si>
  <si>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</si>
  <si>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</si>
  <si>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</si>
  <si>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</si>
  <si>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</si>
  <si>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</si>
  <si>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</si>
  <si>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</si>
  <si>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</si>
  <si>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</si>
  <si>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</si>
  <si>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</si>
  <si>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</si>
  <si>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</si>
  <si>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</si>
  <si>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</si>
  <si>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</si>
  <si>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</si>
  <si>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</si>
  <si>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</si>
  <si>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</si>
  <si>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</si>
  <si>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</si>
  <si>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</si>
  <si>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</si>
  <si>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</si>
  <si>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</si>
  <si>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</si>
  <si>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</si>
  <si>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</si>
  <si>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</si>
  <si>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</si>
  <si>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</si>
  <si>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</si>
  <si>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</si>
  <si>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</si>
  <si>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</si>
  <si>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</si>
  <si>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</si>
  <si>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</si>
  <si>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</si>
  <si>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</si>
  <si>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</si>
  <si>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</si>
  <si>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</si>
  <si>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</si>
  <si>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</si>
  <si>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</si>
  <si>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</si>
  <si>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charset val="238"/>
      </rPr>
      <t xml:space="preserve"> 18</t>
    </r>
  </si>
  <si>
    <r>
      <t>stranica /</t>
    </r>
    <r>
      <rPr>
        <i/>
        <sz val="8"/>
        <color theme="1" tint="0.34998626667073579"/>
        <rFont val="Arial"/>
        <family val="2"/>
        <charset val="238"/>
      </rPr>
      <t xml:space="preserve"> page</t>
    </r>
    <r>
      <rPr>
        <sz val="8"/>
        <color theme="1" tint="0.34998626667073579"/>
        <rFont val="Arial"/>
        <family val="2"/>
        <charset val="238"/>
      </rPr>
      <t xml:space="preserve"> 19</t>
    </r>
  </si>
  <si>
    <r>
      <t xml:space="preserve">stranica / </t>
    </r>
    <r>
      <rPr>
        <i/>
        <sz val="8"/>
        <color theme="1" tint="0.34998626667073579"/>
        <rFont val="Arial"/>
        <family val="2"/>
        <charset val="238"/>
      </rPr>
      <t>page</t>
    </r>
    <r>
      <rPr>
        <sz val="8"/>
        <color theme="1" tint="0.34998626667073579"/>
        <rFont val="Arial"/>
        <family val="2"/>
        <charset val="238"/>
      </rPr>
      <t xml:space="preserve"> 20</t>
    </r>
  </si>
  <si>
    <r>
      <t xml:space="preserve">stranica / </t>
    </r>
    <r>
      <rPr>
        <i/>
        <sz val="8"/>
        <color theme="1" tint="0.34998626667073579"/>
        <rFont val="Arial"/>
        <family val="2"/>
        <charset val="238"/>
      </rPr>
      <t>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</si>
  <si>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22</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</si>
  <si>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23</t>
    </r>
  </si>
  <si>
    <r>
      <t xml:space="preserve">stranica / </t>
    </r>
    <r>
      <rPr>
        <i/>
        <sz val="8"/>
        <color theme="1" tint="0.34998626667073579"/>
        <rFont val="Arial"/>
        <family val="2"/>
        <charset val="238"/>
      </rPr>
      <t>page</t>
    </r>
    <r>
      <rPr>
        <sz val="8"/>
        <color theme="1" tint="0.34998626667073579"/>
        <rFont val="Arial"/>
        <family val="2"/>
        <charset val="238"/>
      </rPr>
      <t xml:space="preserve"> 25</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</si>
  <si>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27</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</si>
  <si>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</si>
  <si>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</si>
  <si>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</si>
  <si>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</si>
  <si>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</si>
  <si>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</si>
  <si>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</si>
  <si>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</si>
  <si>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</si>
  <si>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</si>
  <si>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</si>
  <si>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</si>
  <si>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</si>
  <si>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</si>
  <si>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Lipanj 2020.</t>
  </si>
  <si>
    <t>June 2020</t>
  </si>
  <si>
    <t>Erste PB1</t>
  </si>
  <si>
    <t>Generali Absolute</t>
  </si>
  <si>
    <t>Generali Value</t>
  </si>
  <si>
    <t xml:space="preserve">Generali Investments d.o.o. </t>
  </si>
  <si>
    <t>Notes:</t>
  </si>
  <si>
    <r>
      <t xml:space="preserve">Cijene udjela
</t>
    </r>
    <r>
      <rPr>
        <b/>
        <i/>
        <sz val="8"/>
        <color theme="1" tint="0.34998626667073579"/>
        <rFont val="Arial"/>
        <family val="2"/>
        <charset val="238"/>
      </rPr>
      <t>Unit prices</t>
    </r>
  </si>
  <si>
    <r>
      <t xml:space="preserve">Prinosi ZDMF-ova
</t>
    </r>
    <r>
      <rPr>
        <b/>
        <i/>
        <sz val="10"/>
        <color theme="1" tint="0.34998626667073579"/>
        <rFont val="Arial"/>
        <family val="2"/>
        <charset val="238"/>
      </rPr>
      <t>CVPFs' rates of return</t>
    </r>
  </si>
  <si>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</si>
  <si>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</si>
  <si>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</si>
  <si>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</si>
  <si>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</si>
  <si>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JUNE 2020</t>
  </si>
  <si>
    <t>30.6.2020.</t>
  </si>
  <si>
    <t>Passive Digital Asset</t>
  </si>
  <si>
    <t>GRIFFON ASSET MANAGEMENT d.o.o</t>
  </si>
  <si>
    <t>Erste PB2</t>
  </si>
  <si>
    <r>
      <t xml:space="preserve">Izvor / </t>
    </r>
    <r>
      <rPr>
        <i/>
        <sz val="8"/>
        <color theme="1" tint="0.34998626667073579"/>
        <rFont val="Arial"/>
        <family val="2"/>
        <charset val="238"/>
      </rPr>
      <t>Source</t>
    </r>
    <r>
      <rPr>
        <i/>
        <sz val="8"/>
        <rFont val="Arial"/>
        <family val="2"/>
        <charset val="238"/>
      </rPr>
      <t>: HANFA</t>
    </r>
  </si>
  <si>
    <r>
      <t xml:space="preserve">Privremeni podaci se odnose na 4 društva aktivna na 30.6.2020./ </t>
    </r>
    <r>
      <rPr>
        <i/>
        <sz val="8"/>
        <color theme="1" tint="0.34998626667073579"/>
        <rFont val="Arial"/>
        <family val="2"/>
        <charset val="238"/>
      </rPr>
      <t>Preliminary dana for 4 active comoanies on 30 June 2020.</t>
    </r>
  </si>
  <si>
    <t>2020 Q 2</t>
  </si>
  <si>
    <r>
      <t xml:space="preserve">Ukupna ulaganja imovine za pokriće tehničkih pričuva
</t>
    </r>
    <r>
      <rPr>
        <b/>
        <i/>
        <sz val="8"/>
        <color theme="1" tint="0.34998626667073579"/>
        <rFont val="Arial"/>
        <family val="2"/>
        <charset val="238"/>
      </rPr>
      <t>Total investment of assets to cover technical provisions</t>
    </r>
  </si>
  <si>
    <t>FIMA Invest Funds krovni otvoreni alternativni investicijski fond s javnom ponudom</t>
  </si>
  <si>
    <t xml:space="preserve">FIMA Global Income Builder </t>
  </si>
  <si>
    <t xml:space="preserve">FIMA SEE Income Builder </t>
  </si>
  <si>
    <t>09296518535</t>
  </si>
  <si>
    <t>FIMA INVEST d.o.o.</t>
  </si>
  <si>
    <t>Allianz Equity</t>
  </si>
  <si>
    <t>HRAZINUAEQU5</t>
  </si>
  <si>
    <t>Allianz Invest d.o.o.</t>
  </si>
  <si>
    <t>D</t>
  </si>
  <si>
    <t>EUR</t>
  </si>
  <si>
    <t xml:space="preserve">Allianz Portfolio </t>
  </si>
  <si>
    <t>HRAZINUALPO5</t>
  </si>
  <si>
    <t>M</t>
  </si>
  <si>
    <t>HRK</t>
  </si>
  <si>
    <t>Allianz Short Term Bond</t>
  </si>
  <si>
    <t>HRAZINUALCA2</t>
  </si>
  <si>
    <t>O</t>
  </si>
  <si>
    <t xml:space="preserve">A1 </t>
  </si>
  <si>
    <t>HRALTIUA1000</t>
  </si>
  <si>
    <t>Auctor Plus</t>
  </si>
  <si>
    <t>07818127083</t>
  </si>
  <si>
    <t>HRCEINUCASH3</t>
  </si>
  <si>
    <t xml:space="preserve">Erste Adriatic Bond </t>
  </si>
  <si>
    <t>HRERSIUEADB1</t>
  </si>
  <si>
    <t xml:space="preserve">Erste Adriatic Equity </t>
  </si>
  <si>
    <t>HRERSIUEADE5</t>
  </si>
  <si>
    <t>Erste Adriatic Multi Asset</t>
  </si>
  <si>
    <t>96226302388</t>
  </si>
  <si>
    <t>HRERSIUMASS6</t>
  </si>
  <si>
    <t>I</t>
  </si>
  <si>
    <t>Erste Conservative</t>
  </si>
  <si>
    <t>HRERSIUERMO9</t>
  </si>
  <si>
    <t>Erste E- Conservative</t>
  </si>
  <si>
    <t>HRERSIUCONS9</t>
  </si>
  <si>
    <t>YOU INVEST Active</t>
  </si>
  <si>
    <t>HRERSIUACTV9</t>
  </si>
  <si>
    <t xml:space="preserve">YOU INVEST Balanced </t>
  </si>
  <si>
    <t>HRERSIUBLNC1</t>
  </si>
  <si>
    <t>YOU INVEST Solid</t>
  </si>
  <si>
    <t>07837941770</t>
  </si>
  <si>
    <t>HRERSIUSLID3</t>
  </si>
  <si>
    <t>Generali Balanced</t>
  </si>
  <si>
    <t>HREUINUICFE2</t>
  </si>
  <si>
    <t>Generali BRIC</t>
  </si>
  <si>
    <t>HRILINUBRIC3</t>
  </si>
  <si>
    <t>Generali Energija</t>
  </si>
  <si>
    <t>HRFOINUENRG8</t>
  </si>
  <si>
    <t>Generali Europa</t>
  </si>
  <si>
    <t>HRILINUEUJI6</t>
  </si>
  <si>
    <t>Generali Flow</t>
  </si>
  <si>
    <t>07545658431</t>
  </si>
  <si>
    <t>HRZDINUCASH6</t>
  </si>
  <si>
    <t>Generali Nova Europa</t>
  </si>
  <si>
    <t>HRFOINUNOEU6</t>
  </si>
  <si>
    <t>Generali Plus</t>
  </si>
  <si>
    <t>HREUINUICFM5</t>
  </si>
  <si>
    <t>Generali Prvi izbor</t>
  </si>
  <si>
    <t>HRFOINUORBF4</t>
  </si>
  <si>
    <t>Generali Victoria</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</si>
  <si>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</si>
  <si>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</si>
  <si>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</si>
  <si>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</si>
  <si>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</si>
  <si>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</si>
  <si>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</si>
  <si>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</si>
  <si>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</si>
  <si>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</si>
  <si>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</si>
  <si>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</si>
  <si>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</si>
  <si>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</si>
  <si>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</si>
  <si>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</si>
  <si>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</si>
  <si>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</si>
  <si>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HPB Kratkoročni obveznički kunski</t>
  </si>
  <si>
    <t>03594345307</t>
  </si>
  <si>
    <t>HRHPBIUHNOF8</t>
  </si>
  <si>
    <t xml:space="preserve">HPB Obveznički </t>
  </si>
  <si>
    <t>02993069950</t>
  </si>
  <si>
    <t>HRHPBIUHOBF3</t>
  </si>
  <si>
    <t xml:space="preserve">ST Balanced </t>
  </si>
  <si>
    <t>HRTTINUBLNC6</t>
  </si>
  <si>
    <t>HPB d.d. (likvidator)</t>
  </si>
  <si>
    <t xml:space="preserve">ST Cash </t>
  </si>
  <si>
    <t xml:space="preserve"> HRTTINUCASH5</t>
  </si>
  <si>
    <t>N</t>
  </si>
  <si>
    <t xml:space="preserve">ST Global Equity </t>
  </si>
  <si>
    <t>HRTTINUA0009</t>
  </si>
  <si>
    <t>InterCapital Balanced</t>
  </si>
  <si>
    <t>HRHAAIUHIBA0</t>
  </si>
  <si>
    <t>InterCapital Bond</t>
  </si>
  <si>
    <t>HRICAMUCAON0</t>
  </si>
  <si>
    <t>InterCapital Dollar Bond</t>
  </si>
  <si>
    <t>00300307851</t>
  </si>
  <si>
    <t>HRICAMUUSDB2</t>
  </si>
  <si>
    <t>InterCapital Euro Area Bond</t>
  </si>
  <si>
    <t>02920672950</t>
  </si>
  <si>
    <t>HRICAMUEABN3</t>
  </si>
  <si>
    <t>InterCapital Global Bond</t>
  </si>
  <si>
    <t>HRHAAIUHICO9</t>
  </si>
  <si>
    <t>InterCapital Global Equity</t>
  </si>
  <si>
    <t>HRHAAIUHIGR3</t>
  </si>
  <si>
    <t>InterCapital Income Plus</t>
  </si>
  <si>
    <t>69079212930</t>
  </si>
  <si>
    <t>HRICAMUMOPL1</t>
  </si>
  <si>
    <t>InterCapital SEE Equity</t>
  </si>
  <si>
    <t>05008422802</t>
  </si>
  <si>
    <t>HRICAMUCATW0</t>
  </si>
  <si>
    <t>InterCapital Short Term Bond</t>
  </si>
  <si>
    <t>HRVBINUVBCA6</t>
  </si>
  <si>
    <t xml:space="preserve">Platinum Blue Chip </t>
  </si>
  <si>
    <t>HRPNINUPBLC2</t>
  </si>
  <si>
    <t>Platinum Corporate Bond</t>
  </si>
  <si>
    <t>42181086241</t>
  </si>
  <si>
    <t>HRPNINUPCOB6</t>
  </si>
  <si>
    <t>Platinum Global Opportunity</t>
  </si>
  <si>
    <t>HRPNINUPJIE7</t>
  </si>
  <si>
    <t>FOND ZA STABILNOST</t>
  </si>
  <si>
    <t>55559349061</t>
  </si>
  <si>
    <t>HROTPIUSTBL5</t>
  </si>
  <si>
    <t>OTP INVEST d.o.o.</t>
  </si>
  <si>
    <t xml:space="preserve">OTP ABSOLUTE </t>
  </si>
  <si>
    <t>73113166994</t>
  </si>
  <si>
    <t>HROTPIUABSL5</t>
  </si>
  <si>
    <t>OTP e-start</t>
  </si>
  <si>
    <t>HROTPIUENVC5</t>
  </si>
  <si>
    <t>OTP INDEKSNI</t>
  </si>
  <si>
    <t>HROTPIUINDF7</t>
  </si>
  <si>
    <t xml:space="preserve">OTP MERIDIAN 20 </t>
  </si>
  <si>
    <t>HROTPIUMR207</t>
  </si>
  <si>
    <t>OTP MULTI 2</t>
  </si>
  <si>
    <t>64178949896</t>
  </si>
  <si>
    <t>HROTPIUMLT26</t>
  </si>
  <si>
    <t>OTP MULTI</t>
  </si>
  <si>
    <t>HROTPIUMLTI3</t>
  </si>
  <si>
    <t xml:space="preserve">OTP MULTI USD </t>
  </si>
  <si>
    <t>28456944283</t>
  </si>
  <si>
    <t>HROTPIUMUSD7</t>
  </si>
  <si>
    <t>OTP SHORT-TERM BOND</t>
  </si>
  <si>
    <t>31924937023</t>
  </si>
  <si>
    <t>HROTPIUSHTB3</t>
  </si>
  <si>
    <t>OTP start</t>
  </si>
  <si>
    <t>HROTPIUNVCF2</t>
  </si>
  <si>
    <t xml:space="preserve">OTP uravnoteženi </t>
  </si>
  <si>
    <t>HROTPIUURVF5</t>
  </si>
  <si>
    <t xml:space="preserve">PBZ Bond  </t>
  </si>
  <si>
    <t>05881951163</t>
  </si>
  <si>
    <t>HRPBZIUIBNF5</t>
  </si>
  <si>
    <t>PBZ INVEST d.o.o.</t>
  </si>
  <si>
    <t>PBZ Conservative 10</t>
  </si>
  <si>
    <t>HRPBZIUC10F8</t>
  </si>
  <si>
    <t>PBZ Dollar Bond fond</t>
  </si>
  <si>
    <t>03318677648</t>
  </si>
  <si>
    <t>HRPBZIUUSDB4</t>
  </si>
  <si>
    <t>PBZ Dollar Bond fond 2</t>
  </si>
  <si>
    <t>19371237142</t>
  </si>
  <si>
    <t>HRPBZIUBND22</t>
  </si>
  <si>
    <t>PBZ D-START</t>
  </si>
  <si>
    <t>HRPBZIUDLRF6</t>
  </si>
  <si>
    <t xml:space="preserve">PBZ Equity </t>
  </si>
  <si>
    <t>HRPBZIUEQTF9</t>
  </si>
  <si>
    <t>PBZ Euro Short Term Bond</t>
  </si>
  <si>
    <t>10291523696</t>
  </si>
  <si>
    <t>HRPBZIUESTB4</t>
  </si>
  <si>
    <t xml:space="preserve">PBZ Flexible 30 </t>
  </si>
  <si>
    <t>HRPBZIUFX302</t>
  </si>
  <si>
    <t xml:space="preserve">PBZ Global </t>
  </si>
  <si>
    <t>HRPBZIUGLBF3</t>
  </si>
  <si>
    <t>PBZ International Multi Asset</t>
  </si>
  <si>
    <t>10606032717</t>
  </si>
  <si>
    <t>HRPBZIUPMAF4</t>
  </si>
  <si>
    <t xml:space="preserve">PBZ Moderate 30 </t>
  </si>
  <si>
    <t>92245380325</t>
  </si>
  <si>
    <t>HRPBZIUM30F5</t>
  </si>
  <si>
    <t>PBZ Short term bond</t>
  </si>
  <si>
    <t>HRPBZIUPSBF9</t>
  </si>
  <si>
    <t>PBZ START fond</t>
  </si>
  <si>
    <t>HRPBZIUNVCF6</t>
  </si>
  <si>
    <t>FWR Multi-Asset Strategy I</t>
  </si>
  <si>
    <t>HRRBAIUMAS16</t>
  </si>
  <si>
    <t>RAIFFEISEN INVEST d.o.o.</t>
  </si>
  <si>
    <t xml:space="preserve">Raiffeisen Classic </t>
  </si>
  <si>
    <t>09165375440</t>
  </si>
  <si>
    <t>HRRBAIURBCL6</t>
  </si>
  <si>
    <t>Raiffeisen Dynamic</t>
  </si>
  <si>
    <t>HRRBAIURBPE3</t>
  </si>
  <si>
    <t>Raiffeisen Eurski Val 2025 Bond</t>
  </si>
  <si>
    <t>HRRBAIUREVB1</t>
  </si>
  <si>
    <t>Raiffeisen Flexi Euro</t>
  </si>
  <si>
    <t>HRRBAIUREUC1</t>
  </si>
  <si>
    <t>Raiffeisen Flexi Kuna</t>
  </si>
  <si>
    <t>22317033117</t>
  </si>
  <si>
    <t>HRRBAIUFXCH3</t>
  </si>
  <si>
    <t xml:space="preserve">Raiffeisen Flexi USD </t>
  </si>
  <si>
    <t>00199380456</t>
  </si>
  <si>
    <t>HRRBAIUFXUS2</t>
  </si>
  <si>
    <t>Raiffeisen Fund Conservative</t>
  </si>
  <si>
    <t>68760936416</t>
  </si>
  <si>
    <t>HRRBAIUFCON0</t>
  </si>
  <si>
    <t>F</t>
  </si>
  <si>
    <t>Raiffeisen Global Equities</t>
  </si>
  <si>
    <t>62909797718</t>
  </si>
  <si>
    <t>HRRBAIUGEQU4</t>
  </si>
  <si>
    <t>Raiffeisen Harmonic</t>
  </si>
  <si>
    <t>HRRBAIURABS5</t>
  </si>
  <si>
    <t>Raiffeisen Sustainable Mix</t>
  </si>
  <si>
    <t>43883501759</t>
  </si>
  <si>
    <t>HRRBAIURSMX4</t>
  </si>
  <si>
    <t xml:space="preserve">Raiffeisen USD 2021 Bond </t>
  </si>
  <si>
    <t>89428374721</t>
  </si>
  <si>
    <t>HRRBAIU20219</t>
  </si>
  <si>
    <t>Triglav Emerging Bond</t>
  </si>
  <si>
    <t>HRNFDAUEMBA7</t>
  </si>
  <si>
    <t>Triglav Multicash</t>
  </si>
  <si>
    <t>HRNFDAUMLCS2</t>
  </si>
  <si>
    <t>Triglav Special Opportunity</t>
  </si>
  <si>
    <t>HRNFDAUUSAL9</t>
  </si>
  <si>
    <t xml:space="preserve">ZB aktiv UCITS fond </t>
  </si>
  <si>
    <t>HRZBINUAKTV2</t>
  </si>
  <si>
    <t xml:space="preserve"> ZB bond 2024 USD </t>
  </si>
  <si>
    <t>43616644525</t>
  </si>
  <si>
    <t>HRZBINU24US9</t>
  </si>
  <si>
    <t xml:space="preserve">ZB bond UCITS fond </t>
  </si>
  <si>
    <t>HRZBINUBOND3</t>
  </si>
  <si>
    <t>ZB BRIC+ UCITS fond</t>
  </si>
  <si>
    <t>HRZBINUBRIC8</t>
  </si>
  <si>
    <t>ZB COUL 2023 UCITS fond</t>
  </si>
  <si>
    <t>35860980234</t>
  </si>
  <si>
    <t>HRZBINU20231</t>
  </si>
  <si>
    <t>ZB COUL 2024 UCITS fond</t>
  </si>
  <si>
    <t>83976467141</t>
  </si>
  <si>
    <t>HRZBINU20249</t>
  </si>
  <si>
    <t xml:space="preserve">ZB eplus </t>
  </si>
  <si>
    <t>HRZBINUEURP9</t>
  </si>
  <si>
    <t>BK</t>
  </si>
  <si>
    <t>BE</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</si>
  <si>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</si>
  <si>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</si>
  <si>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</si>
  <si>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</si>
  <si>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</si>
  <si>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</si>
  <si>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</si>
  <si>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</si>
  <si>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</si>
  <si>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</si>
  <si>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</si>
  <si>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 xml:space="preserve"> ZB global 20 </t>
  </si>
  <si>
    <t>48255046061</t>
  </si>
  <si>
    <t>HRZBINUGL201</t>
  </si>
  <si>
    <t xml:space="preserve">ZB global UCITS fond </t>
  </si>
  <si>
    <t>HRZBINUGLBL6</t>
  </si>
  <si>
    <t>ZB Invest Funds – ZB Bridge</t>
  </si>
  <si>
    <t>04869107820</t>
  </si>
  <si>
    <t>HRZBINUZBBR4</t>
  </si>
  <si>
    <t xml:space="preserve">ZB plus UCITS fond </t>
  </si>
  <si>
    <t>HRZBINUPLUS2</t>
  </si>
  <si>
    <t>ZB Protect 2022 UCITS fond</t>
  </si>
  <si>
    <t>HRZBINU20223</t>
  </si>
  <si>
    <t xml:space="preserve">ZB trend UCITS fond </t>
  </si>
  <si>
    <t>HRZBINUTRND8</t>
  </si>
  <si>
    <t>Rujan 2020.</t>
  </si>
  <si>
    <t>RUJAN 2020.</t>
  </si>
  <si>
    <t>SEPTEMBER 2020</t>
  </si>
  <si>
    <t>September 2020</t>
  </si>
  <si>
    <t>- Društvo za osiguranje ERGO osiguranje d.d. i ERGO životno osiguranje d.d. od 30. studenog 2019. prekogranično su prenijela portfelj na društvo Zavarovalnica Sava d.d.</t>
  </si>
  <si>
    <t>- Društvo Allianz Zagreb d.d. je 16.12.2019 promijenilo naziv tvrtke u Allianz Hrvatska d.d.</t>
  </si>
  <si>
    <t>- Društvo Izvor osiguranje d.d. je prenijelo portfelj na društvo Generali osiguranje d.d. 30. travnja 2020. godine (podaci za društvo Izvor osiguranje d.d. prikazani su u okviru podataka za društvo Generali osiguranje d.d.)</t>
  </si>
  <si>
    <t>- As of 30 November 2019 ERGO osiguranje d.d. and ERGO životno osiguranje d.d. have transfered portfolio to an accepting undertaking Zavarovalnica Sava d.d.</t>
  </si>
  <si>
    <t>-On 16 December Allianz Zagreb d.d. changed the company name into Allianz Hrvatska d.d.</t>
  </si>
  <si>
    <t>- As of 30 April 2020 Izvor osiguranje d.d. has transfered portfolio to an accepting undertaking Generali osiguranje d.d. (data for the company Izvor osiguranje d.d. are presented within the data for the company Generali osiguranje d.d.)</t>
  </si>
  <si>
    <t>1.1. - 30.9.2020</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</si>
  <si>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30.9.2020</t>
    </r>
  </si>
  <si>
    <t>2020 Q 3</t>
  </si>
  <si>
    <t>AGRAM LEASING d.o.o.</t>
  </si>
  <si>
    <t>ALD Automotive d.o.o.</t>
  </si>
  <si>
    <t>BKS - leasing Croatia d.o.o.</t>
  </si>
  <si>
    <t>Erste &amp; Steiermärkische S-Leasing d.o.o.</t>
  </si>
  <si>
    <t>HETA Asset Resolution Hrvatska d.o.o.</t>
  </si>
  <si>
    <t>i4next leasing Croatia d.o.o.</t>
  </si>
  <si>
    <t>IMPULS-LEASING d.o.o.</t>
  </si>
  <si>
    <t>Mercedes-Benz Leasing Hrvatska d.o.o.</t>
  </si>
  <si>
    <t>OTP Leasing d.d.</t>
  </si>
  <si>
    <t>PBZ-LEASING d.o.o.</t>
  </si>
  <si>
    <t>PORSCHE LEASING d.o.o.</t>
  </si>
  <si>
    <t>Raiffeisen Leasing d.o.o.</t>
  </si>
  <si>
    <t>SCANIA CREDIT HRVATSKA d.o.o.</t>
  </si>
  <si>
    <t>UniCredit Leasing Croatia d.o.o.</t>
  </si>
  <si>
    <t>Volvo Financial Services leasing d.o.o.</t>
  </si>
  <si>
    <t>30.9.2020.*</t>
  </si>
  <si>
    <t xml:space="preserve">* Podaci za društvo HRMOD d.d. nisu uključeni. Društvo HRMOD d.d. dobilo je dozvolu za obavljanje poslova prema Zakonu o mirovinskim osiguravajućim društvima, međutim, na izvještajni datum 30.9.2020. nije započelo s obavljanjem poslova isplate mirovina 
iz obveznog i dobrovoljnog mirovinskog osiguranja.
</t>
  </si>
  <si>
    <t>* Data for company HRMOD d.d. are not included. HRMOD d.d. received a license to perform activities under the Act on the Pension Insurance Companies, however, on the reporting date of 30.9.2020 it did not start performing the activities of pension payments from mandatory and voluntary pension insurance.</t>
  </si>
  <si>
    <t>30.09.2020*</t>
  </si>
  <si>
    <t>1.1. - 30.9.2020*</t>
  </si>
  <si>
    <t>RUJAN 2020.*</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</si>
  <si>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</si>
  <si>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</si>
  <si>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Studeni 2020.</t>
  </si>
  <si>
    <t>November 2020</t>
  </si>
  <si>
    <t>InterCapital CROBEX10tr UCITS ETF</t>
  </si>
  <si>
    <t>96658980897</t>
  </si>
  <si>
    <t>HRICAMFCR102</t>
  </si>
  <si>
    <t>InterCapital SBI TOP UCITS ETF</t>
  </si>
  <si>
    <t>Listopad 2020.</t>
  </si>
  <si>
    <t>October2020</t>
  </si>
  <si>
    <t>Tablica 3.1: Zaračunata bruto premija osiguranja za period od 1. siječnja do 30. studenoga 2020.</t>
  </si>
  <si>
    <t>Table 3.1: Written premium for the period 1 January - 30 November 2020</t>
  </si>
  <si>
    <t>I-XI/2019</t>
  </si>
  <si>
    <t>I-XI/2020</t>
  </si>
  <si>
    <t>Tablica 3.2: Podaci o osiguranju za period od 1. siječnja do 30. studenoga 2020.</t>
  </si>
  <si>
    <t>Table 3.2: Insurance data for the period 1  January - 30 November 2020</t>
  </si>
  <si>
    <t>ADRIATIC OSIGURANJE d.d.</t>
  </si>
  <si>
    <t>AGRAM LIFE osiguranje d.d.</t>
  </si>
  <si>
    <t>ALLIANZ Hrvatska d.d.</t>
  </si>
  <si>
    <t>CROATIA osiguranje d.d.</t>
  </si>
  <si>
    <t>ERGO osiguranje d.d.</t>
  </si>
  <si>
    <t>ERGO životno osiguranje d.d.</t>
  </si>
  <si>
    <t>EUROHERC osiguranje d.d.</t>
  </si>
  <si>
    <t>GENERALI OSIGURANJE d.d.</t>
  </si>
  <si>
    <t>GRAWE Hrvatska d.d.</t>
  </si>
  <si>
    <t>HOK - OSIGURANJE d.d.</t>
  </si>
  <si>
    <t>Hrvatsko kreditno osiguranje d.d.</t>
  </si>
  <si>
    <t>IZVOR OSIGURANJE d.d.</t>
  </si>
  <si>
    <t>MERKUR OSIGURANJE d.d.</t>
  </si>
  <si>
    <t>OTP Osiguranje d.d.</t>
  </si>
  <si>
    <t>TRIGLAV OSIGURANJE d. d.</t>
  </si>
  <si>
    <t xml:space="preserve">UNIQA osiguranje d.d. </t>
  </si>
  <si>
    <t>Wiener osiguranje Vienna Insurance Group d.d.</t>
  </si>
  <si>
    <t>Wüstenrot životno osiguranje d.d.</t>
  </si>
  <si>
    <t>HRHPREUFGIB2</t>
  </si>
  <si>
    <t>96968543818</t>
  </si>
  <si>
    <t>HRHPREUFSIB7</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</si>
  <si>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</si>
  <si>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</si>
  <si>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</si>
  <si>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</si>
  <si>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</si>
  <si>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t>HRADRSPA0009</t>
  </si>
  <si>
    <t>HRRIVPRA0000</t>
  </si>
  <si>
    <t>HRHT00RA0005</t>
  </si>
  <si>
    <t>HRERNTRA0000</t>
  </si>
  <si>
    <t>HRPBZ0RA0004</t>
  </si>
  <si>
    <t>HRPODRRA0004</t>
  </si>
  <si>
    <t>HRATGRRA0003</t>
  </si>
  <si>
    <t>HRKOEIRA0009</t>
  </si>
  <si>
    <t>HRZABARA0009</t>
  </si>
  <si>
    <t>HRLURARA0003</t>
  </si>
  <si>
    <t>HRRHMFO257A4</t>
  </si>
  <si>
    <t>HRRHMFO26CA5</t>
  </si>
  <si>
    <t>HRRHMFO23BA4</t>
  </si>
  <si>
    <t>HRRIBAO23BA6</t>
  </si>
  <si>
    <t>HROPTEO142A5</t>
  </si>
  <si>
    <t>HRRHMFO253A3</t>
  </si>
  <si>
    <t>HRRHMFO403E6</t>
  </si>
  <si>
    <t>HRRHMFO34BA1</t>
  </si>
  <si>
    <t>HRRHMFO297A0</t>
  </si>
  <si>
    <t>HRRHMFO217A8</t>
  </si>
  <si>
    <t>HRRHMFO247E7</t>
  </si>
  <si>
    <t>HRTSHCRA0009</t>
  </si>
  <si>
    <t>HRKOTRPA0003</t>
  </si>
  <si>
    <t>HRBCINRA0003</t>
  </si>
  <si>
    <t>HRNEXERA0009</t>
  </si>
  <si>
    <t>HRICAMFSBI06</t>
  </si>
  <si>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</si>
  <si>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</si>
  <si>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</si>
  <si>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</si>
  <si>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</si>
  <si>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r>
      <t xml:space="preserve">Broj / </t>
    </r>
    <r>
      <rPr>
        <i/>
        <sz val="10"/>
        <color theme="1" tint="0.34998626667073579"/>
        <rFont val="Arial"/>
        <family val="2"/>
        <charset val="238"/>
      </rPr>
      <t>Number</t>
    </r>
    <r>
      <rPr>
        <sz val="10"/>
        <color theme="1"/>
        <rFont val="Arial"/>
        <family val="2"/>
      </rPr>
      <t xml:space="preserve"> 12</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XVIII   Zagreb, 17.12.2020.</t>
    </r>
  </si>
  <si>
    <r>
      <t xml:space="preserve">Uplata više naplaćenog iznosa naknade za upravljanje
</t>
    </r>
    <r>
      <rPr>
        <i/>
        <sz val="9"/>
        <color theme="1" tint="0.499984740745262"/>
        <rFont val="Arial"/>
        <family val="2"/>
      </rPr>
      <t>Payment of the overpaid amount of the management fee</t>
    </r>
  </si>
  <si>
    <r>
      <t xml:space="preserve">Isplata u korist OMF-ova radi isplate naknade za upravljanje
</t>
    </r>
    <r>
      <rPr>
        <i/>
        <sz val="9"/>
        <color theme="1" tint="0.499984740745262"/>
        <rFont val="Arial"/>
        <family val="2"/>
      </rPr>
      <t xml:space="preserve">Payment in favor of OMF (overpaid amount of the management fee)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</si>
</sst>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39">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vertAlign val="superscript"/>
      <sz val="8"/>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vertAlign val="superscript"/>
      <sz val="8"/>
      <color rgb="FFFF0000"/>
      <name val="Arial"/>
      <family val="2"/>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b/>
      <vertAlign val="superscript"/>
      <sz val="9"/>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9"/>
      <color theme="0" tint="-0.499984740745262"/>
      <name val="Arial"/>
      <family val="2"/>
      <charset val="238"/>
    </font>
    <font>
      <i/>
      <sz val="8"/>
      <color theme="1" tint="0.249977111117893"/>
      <name val="Arial"/>
      <family val="2"/>
      <charset val="238"/>
    </font>
    <font>
      <b/>
      <i/>
      <sz val="11"/>
      <color theme="1" tint="0.34998626667073579"/>
      <name val="Calibri"/>
      <family val="2"/>
      <charset val="238"/>
      <scheme val="minor"/>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sz val="9"/>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b/>
      <sz val="11"/>
      <color theme="1" tint="0.499984740745262"/>
      <name val="Calibri"/>
      <family val="2"/>
      <charset val="238"/>
      <scheme val="minor"/>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i/>
      <sz val="9"/>
      <color theme="1" tint="0.499984740745262"/>
      <name val="Arial"/>
      <family val="2"/>
    </font>
  </fonts>
  <fills count="41">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5">
    <xf numFmtId="0" fontId="0" fillId="0" borderId="0"/>
    <xf numFmtId="165" fontId="5" fillId="0" borderId="0" applyFont="0" applyFill="0" applyBorder="0" applyAlignment="0" applyProtection="0"/>
    <xf numFmtId="0" fontId="17" fillId="0" borderId="0" applyNumberFormat="0" applyFill="0" applyBorder="0" applyAlignment="0" applyProtection="0">
      <alignment vertical="top"/>
      <protection locked="0"/>
    </xf>
    <xf numFmtId="0" fontId="21" fillId="0" borderId="0">
      <alignment vertical="top"/>
    </xf>
    <xf numFmtId="9" fontId="5" fillId="0" borderId="0" applyFont="0" applyFill="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5" fontId="11" fillId="0" borderId="0" applyFont="0" applyFill="0" applyBorder="0" applyAlignment="0" applyProtection="0"/>
    <xf numFmtId="165" fontId="60" fillId="0" borderId="0" applyFont="0" applyFill="0" applyBorder="0" applyAlignment="0" applyProtection="0"/>
    <xf numFmtId="0" fontId="60" fillId="0" borderId="0"/>
    <xf numFmtId="165" fontId="11" fillId="0" borderId="0" applyFont="0" applyFill="0" applyBorder="0" applyAlignment="0" applyProtection="0"/>
    <xf numFmtId="0" fontId="11" fillId="0" borderId="0"/>
    <xf numFmtId="165" fontId="12" fillId="0" borderId="0" applyFont="0" applyFill="0" applyBorder="0" applyAlignment="0" applyProtection="0"/>
    <xf numFmtId="165" fontId="11" fillId="0" borderId="0" applyFont="0" applyFill="0" applyBorder="0" applyAlignment="0" applyProtection="0"/>
    <xf numFmtId="0" fontId="12" fillId="0" borderId="0"/>
    <xf numFmtId="0" fontId="60" fillId="0" borderId="0"/>
    <xf numFmtId="0" fontId="12" fillId="0" borderId="0"/>
    <xf numFmtId="0" fontId="11" fillId="0" borderId="0"/>
    <xf numFmtId="0" fontId="60" fillId="0" borderId="0"/>
    <xf numFmtId="0" fontId="60" fillId="0" borderId="0"/>
    <xf numFmtId="0" fontId="4" fillId="0" borderId="0"/>
    <xf numFmtId="0" fontId="101" fillId="0" borderId="0"/>
    <xf numFmtId="0" fontId="5" fillId="0" borderId="0"/>
    <xf numFmtId="0" fontId="11" fillId="0" borderId="0"/>
    <xf numFmtId="0" fontId="21" fillId="0" borderId="0">
      <alignment vertical="top"/>
    </xf>
    <xf numFmtId="0" fontId="12" fillId="0" borderId="0"/>
    <xf numFmtId="9" fontId="5" fillId="0" borderId="0" applyFont="0" applyFill="0" applyBorder="0" applyAlignment="0" applyProtection="0"/>
    <xf numFmtId="165" fontId="11" fillId="0" borderId="0" applyFont="0" applyFill="0" applyBorder="0" applyAlignment="0" applyProtection="0"/>
    <xf numFmtId="165" fontId="5" fillId="0" borderId="0" applyFont="0" applyFill="0" applyBorder="0" applyAlignment="0" applyProtection="0"/>
    <xf numFmtId="0" fontId="2" fillId="0" borderId="0"/>
    <xf numFmtId="0" fontId="224" fillId="0" borderId="0"/>
  </cellStyleXfs>
  <cellXfs count="1155">
    <xf numFmtId="0" fontId="0" fillId="0" borderId="0" xfId="0"/>
    <xf numFmtId="0" fontId="15" fillId="0" borderId="0" xfId="0" applyFont="1" applyFill="1" applyBorder="1" applyAlignment="1">
      <alignment horizontal="center" vertical="center"/>
    </xf>
    <xf numFmtId="0" fontId="29" fillId="0" borderId="0" xfId="0" applyFont="1" applyFill="1" applyAlignment="1">
      <alignment horizontal="left"/>
    </xf>
    <xf numFmtId="0" fontId="27" fillId="0" borderId="0" xfId="0" applyFont="1" applyFill="1" applyAlignment="1">
      <alignment horizontal="center"/>
    </xf>
    <xf numFmtId="0" fontId="28" fillId="0" borderId="0" xfId="0" applyFont="1" applyFill="1" applyAlignment="1">
      <alignment horizontal="center"/>
    </xf>
    <xf numFmtId="0" fontId="24" fillId="0" borderId="0" xfId="0" applyFont="1" applyAlignment="1">
      <alignment horizontal="center"/>
    </xf>
    <xf numFmtId="0" fontId="15" fillId="0" borderId="0" xfId="0" applyFont="1" applyAlignment="1">
      <alignment horizontal="right"/>
    </xf>
    <xf numFmtId="0" fontId="15" fillId="0" borderId="0" xfId="0" applyFont="1" applyAlignment="1">
      <alignment horizontal="left"/>
    </xf>
    <xf numFmtId="0" fontId="15" fillId="0" borderId="0" xfId="0" applyFont="1" applyAlignment="1">
      <alignment horizontal="right" vertical="center"/>
    </xf>
    <xf numFmtId="0" fontId="31" fillId="0" borderId="0" xfId="0" applyFont="1" applyAlignment="1">
      <alignment horizontal="center"/>
    </xf>
    <xf numFmtId="0" fontId="30" fillId="0" borderId="0" xfId="0" applyFont="1" applyAlignment="1">
      <alignment horizontal="right"/>
    </xf>
    <xf numFmtId="0" fontId="30" fillId="0" borderId="0" xfId="0" applyFont="1" applyAlignment="1">
      <alignment horizontal="left"/>
    </xf>
    <xf numFmtId="0" fontId="30" fillId="0" borderId="0" xfId="0" applyFont="1" applyAlignment="1">
      <alignment horizontal="right" vertical="center"/>
    </xf>
    <xf numFmtId="0" fontId="36" fillId="0" borderId="0" xfId="0" applyFont="1" applyAlignment="1">
      <alignment horizontal="left" vertical="center"/>
    </xf>
    <xf numFmtId="0" fontId="33" fillId="0" borderId="0" xfId="0" applyFont="1" applyAlignment="1">
      <alignment horizontal="right" vertical="center"/>
    </xf>
    <xf numFmtId="0" fontId="43" fillId="0" borderId="0" xfId="0" applyFont="1"/>
    <xf numFmtId="0" fontId="33" fillId="0" borderId="0" xfId="0" applyFont="1" applyAlignment="1">
      <alignment horizontal="right"/>
    </xf>
    <xf numFmtId="0" fontId="43" fillId="0" borderId="0" xfId="0" applyFont="1" applyFill="1" applyBorder="1" applyAlignment="1">
      <alignment horizontal="left" vertical="center"/>
    </xf>
    <xf numFmtId="0" fontId="43" fillId="0" borderId="0" xfId="0" applyFont="1" applyFill="1" applyBorder="1" applyAlignment="1">
      <alignment vertical="center"/>
    </xf>
    <xf numFmtId="0" fontId="33" fillId="0" borderId="0" xfId="0" applyFont="1"/>
    <xf numFmtId="0" fontId="43" fillId="0" borderId="0" xfId="0" applyFont="1" applyFill="1" applyBorder="1"/>
    <xf numFmtId="0" fontId="48" fillId="0" borderId="0" xfId="0" applyFont="1"/>
    <xf numFmtId="0" fontId="43" fillId="0" borderId="0" xfId="0" applyFont="1" applyAlignment="1">
      <alignment horizontal="left" vertical="center"/>
    </xf>
    <xf numFmtId="0" fontId="50" fillId="0" borderId="0" xfId="0" applyFont="1" applyBorder="1" applyAlignment="1">
      <alignment horizontal="left" vertical="center"/>
    </xf>
    <xf numFmtId="0" fontId="15" fillId="0" borderId="0" xfId="3" applyFont="1" applyAlignment="1">
      <alignment horizontal="left" vertical="center"/>
    </xf>
    <xf numFmtId="0" fontId="51" fillId="0" borderId="0" xfId="0" applyFont="1" applyAlignment="1">
      <alignment horizontal="right" vertical="center"/>
    </xf>
    <xf numFmtId="0" fontId="11" fillId="0" borderId="0" xfId="0" applyFont="1" applyFill="1" applyBorder="1" applyAlignment="1">
      <alignment horizontal="left" vertical="center"/>
    </xf>
    <xf numFmtId="0" fontId="33" fillId="0" borderId="0" xfId="0" applyFont="1" applyFill="1" applyAlignment="1">
      <alignment horizontal="right" vertical="center"/>
    </xf>
    <xf numFmtId="0" fontId="33" fillId="0" borderId="0" xfId="0" applyFont="1" applyFill="1" applyAlignment="1">
      <alignment horizontal="right"/>
    </xf>
    <xf numFmtId="0" fontId="34" fillId="0" borderId="0" xfId="0" applyFont="1" applyAlignment="1">
      <alignment horizontal="left" vertical="center"/>
    </xf>
    <xf numFmtId="49" fontId="34" fillId="0" borderId="0" xfId="0" applyNumberFormat="1" applyFont="1" applyFill="1" applyAlignment="1">
      <alignment horizontal="left" vertical="top" wrapText="1"/>
    </xf>
    <xf numFmtId="0" fontId="34" fillId="0" borderId="0" xfId="0" applyFont="1"/>
    <xf numFmtId="0" fontId="34" fillId="0" borderId="0" xfId="0" applyFont="1" applyFill="1" applyAlignment="1">
      <alignment horizontal="justify" vertical="top" wrapText="1"/>
    </xf>
    <xf numFmtId="0" fontId="33" fillId="0" borderId="0" xfId="0" applyFont="1" applyAlignment="1">
      <alignment horizontal="left" vertical="center"/>
    </xf>
    <xf numFmtId="0" fontId="51" fillId="0" borderId="0" xfId="0" applyFont="1" applyAlignment="1">
      <alignment horizontal="left" vertical="center"/>
    </xf>
    <xf numFmtId="0" fontId="33" fillId="0" borderId="0" xfId="3" applyFont="1" applyAlignment="1">
      <alignment horizontal="right" vertical="center"/>
    </xf>
    <xf numFmtId="0" fontId="45" fillId="0" borderId="0" xfId="3" applyFont="1" applyFill="1">
      <alignment vertical="top"/>
    </xf>
    <xf numFmtId="0" fontId="34" fillId="0" borderId="0" xfId="3" applyFont="1">
      <alignment vertical="top"/>
    </xf>
    <xf numFmtId="0" fontId="33" fillId="0" borderId="0" xfId="3" applyFont="1" applyFill="1" applyAlignment="1">
      <alignment horizontal="left" vertical="center"/>
    </xf>
    <xf numFmtId="0" fontId="33" fillId="0" borderId="0" xfId="3" applyFont="1" applyAlignment="1">
      <alignment vertical="center"/>
    </xf>
    <xf numFmtId="0" fontId="51" fillId="0" borderId="0" xfId="0" applyFont="1" applyFill="1" applyBorder="1" applyAlignment="1">
      <alignment horizontal="left" vertical="center"/>
    </xf>
    <xf numFmtId="0" fontId="50" fillId="0" borderId="0" xfId="0" applyFont="1"/>
    <xf numFmtId="0" fontId="33" fillId="0" borderId="0" xfId="22" applyFont="1" applyFill="1" applyBorder="1" applyAlignment="1">
      <alignment horizontal="left" vertical="center"/>
    </xf>
    <xf numFmtId="0" fontId="26" fillId="0" borderId="0" xfId="3" applyFont="1" applyFill="1" applyBorder="1" applyAlignment="1">
      <alignment horizontal="left" vertical="center"/>
    </xf>
    <xf numFmtId="0" fontId="87" fillId="0" borderId="0" xfId="0" applyFont="1"/>
    <xf numFmtId="166" fontId="0" fillId="0" borderId="0" xfId="0" applyNumberFormat="1"/>
    <xf numFmtId="0" fontId="91" fillId="0" borderId="0" xfId="0" applyFont="1" applyFill="1" applyBorder="1" applyAlignment="1">
      <alignment horizontal="left" vertical="center"/>
    </xf>
    <xf numFmtId="0" fontId="57" fillId="0" borderId="0" xfId="3" applyFont="1" applyAlignment="1">
      <alignment horizontal="left" vertical="center"/>
    </xf>
    <xf numFmtId="0" fontId="90" fillId="0" borderId="0" xfId="0" applyFont="1"/>
    <xf numFmtId="0" fontId="90" fillId="0" borderId="0" xfId="0" applyFont="1" applyAlignment="1">
      <alignment vertical="top" wrapText="1"/>
    </xf>
    <xf numFmtId="0" fontId="54" fillId="0" borderId="0" xfId="0" applyFont="1" applyAlignment="1">
      <alignment vertical="top" wrapText="1"/>
    </xf>
    <xf numFmtId="0" fontId="54" fillId="0" borderId="0" xfId="0" applyFont="1"/>
    <xf numFmtId="0" fontId="36" fillId="0" borderId="0" xfId="0" applyFont="1" applyFill="1" applyBorder="1" applyAlignment="1">
      <alignment wrapText="1"/>
    </xf>
    <xf numFmtId="0" fontId="87" fillId="0" borderId="0" xfId="0" applyFont="1" applyAlignment="1">
      <alignment vertical="center"/>
    </xf>
    <xf numFmtId="0" fontId="54" fillId="0" borderId="0" xfId="0" applyFont="1" applyAlignment="1">
      <alignment vertical="center"/>
    </xf>
    <xf numFmtId="0" fontId="58" fillId="0" borderId="0" xfId="0" applyFont="1" applyAlignment="1">
      <alignment horizontal="right" vertical="center"/>
    </xf>
    <xf numFmtId="0" fontId="89" fillId="0" borderId="0" xfId="0" applyFont="1" applyAlignment="1">
      <alignment vertical="center"/>
    </xf>
    <xf numFmtId="0" fontId="90" fillId="0" borderId="0" xfId="0" applyFont="1" applyAlignment="1">
      <alignment vertical="center"/>
    </xf>
    <xf numFmtId="0" fontId="89" fillId="0" borderId="0" xfId="24" applyFont="1" applyAlignment="1">
      <alignment vertical="center"/>
    </xf>
    <xf numFmtId="0" fontId="71" fillId="0" borderId="0" xfId="24" applyFont="1" applyAlignment="1">
      <alignment vertical="center"/>
    </xf>
    <xf numFmtId="0" fontId="15" fillId="0" borderId="0" xfId="24" applyFont="1" applyFill="1" applyBorder="1" applyAlignment="1">
      <alignment horizontal="right" vertical="center"/>
    </xf>
    <xf numFmtId="0" fontId="25" fillId="0" borderId="0" xfId="24" applyFont="1" applyFill="1" applyBorder="1" applyAlignment="1">
      <alignment horizontal="right" vertical="center"/>
    </xf>
    <xf numFmtId="0" fontId="51" fillId="0" borderId="0" xfId="24" applyFont="1" applyAlignment="1">
      <alignment horizontal="right" vertical="center"/>
    </xf>
    <xf numFmtId="0" fontId="86" fillId="0" borderId="0" xfId="2" applyFont="1" applyFill="1" applyBorder="1" applyAlignment="1" applyProtection="1">
      <alignment horizontal="left" vertical="center"/>
    </xf>
    <xf numFmtId="0" fontId="0" fillId="0" borderId="0" xfId="0" applyAlignment="1">
      <alignment vertical="center"/>
    </xf>
    <xf numFmtId="0" fontId="33" fillId="0" borderId="0" xfId="0" applyFont="1" applyBorder="1" applyAlignment="1">
      <alignment horizontal="right" vertical="center"/>
    </xf>
    <xf numFmtId="0" fontId="25" fillId="0" borderId="0" xfId="0" applyFont="1" applyAlignment="1">
      <alignment horizontal="right" vertical="center"/>
    </xf>
    <xf numFmtId="0" fontId="25" fillId="0" borderId="0" xfId="0" applyFont="1" applyFill="1" applyAlignment="1">
      <alignment horizontal="left" vertical="center"/>
    </xf>
    <xf numFmtId="0" fontId="51" fillId="0" borderId="0" xfId="0" applyFont="1" applyAlignment="1">
      <alignment horizontal="center" vertical="center"/>
    </xf>
    <xf numFmtId="0" fontId="25" fillId="0" borderId="0" xfId="3" applyFont="1" applyAlignment="1">
      <alignment horizontal="left" vertical="center"/>
    </xf>
    <xf numFmtId="0" fontId="0" fillId="0" borderId="0" xfId="0" applyAlignment="1"/>
    <xf numFmtId="0" fontId="51" fillId="0" borderId="0" xfId="0" applyFont="1" applyAlignment="1">
      <alignment vertical="center" wrapText="1" readingOrder="1"/>
    </xf>
    <xf numFmtId="0" fontId="51" fillId="0" borderId="0" xfId="0" applyFont="1" applyFill="1" applyBorder="1" applyAlignment="1">
      <alignment vertical="top" wrapText="1"/>
    </xf>
    <xf numFmtId="0" fontId="33" fillId="0" borderId="0" xfId="0" applyFont="1" applyAlignment="1">
      <alignment vertical="center"/>
    </xf>
    <xf numFmtId="0" fontId="33" fillId="0" borderId="0" xfId="0" applyFont="1" applyBorder="1" applyAlignment="1">
      <alignment vertical="center"/>
    </xf>
    <xf numFmtId="0" fontId="96" fillId="0" borderId="0" xfId="24" applyFont="1" applyAlignment="1">
      <alignment vertical="center" wrapText="1"/>
    </xf>
    <xf numFmtId="0" fontId="58" fillId="0" borderId="0" xfId="24" applyFont="1" applyAlignment="1">
      <alignment horizontal="right" vertical="center"/>
    </xf>
    <xf numFmtId="10" fontId="0" fillId="0" borderId="0" xfId="0" applyNumberFormat="1"/>
    <xf numFmtId="0" fontId="41" fillId="3" borderId="0" xfId="0" applyFont="1" applyFill="1" applyBorder="1" applyAlignment="1">
      <alignment horizontal="center" vertical="center"/>
    </xf>
    <xf numFmtId="0" fontId="33" fillId="3" borderId="0" xfId="0" applyFont="1" applyFill="1" applyBorder="1" applyAlignment="1">
      <alignment horizontal="left" vertical="center" wrapText="1"/>
    </xf>
    <xf numFmtId="0" fontId="51" fillId="3" borderId="0" xfId="0" applyFont="1" applyFill="1" applyBorder="1" applyAlignment="1">
      <alignment vertical="center" wrapText="1"/>
    </xf>
    <xf numFmtId="0" fontId="89" fillId="3" borderId="0" xfId="24" applyFont="1" applyFill="1" applyAlignment="1">
      <alignment horizontal="center" vertical="center"/>
    </xf>
    <xf numFmtId="3" fontId="89" fillId="3" borderId="0" xfId="24" applyNumberFormat="1" applyFont="1" applyFill="1" applyAlignment="1">
      <alignment vertical="center"/>
    </xf>
    <xf numFmtId="176" fontId="89" fillId="3" borderId="0" xfId="24" applyNumberFormat="1" applyFont="1" applyFill="1" applyAlignment="1">
      <alignment horizontal="right" vertical="center"/>
    </xf>
    <xf numFmtId="0" fontId="42" fillId="3" borderId="0" xfId="3" applyFont="1" applyFill="1" applyBorder="1" applyAlignment="1">
      <alignment horizontal="left" vertical="center" wrapText="1"/>
    </xf>
    <xf numFmtId="166" fontId="42" fillId="3" borderId="0" xfId="3" applyNumberFormat="1" applyFont="1" applyFill="1" applyBorder="1" applyAlignment="1">
      <alignment horizontal="right" vertical="center" wrapText="1"/>
    </xf>
    <xf numFmtId="2" fontId="41" fillId="3" borderId="0" xfId="16" applyNumberFormat="1" applyFont="1" applyFill="1" applyBorder="1" applyAlignment="1">
      <alignment horizontal="center" vertical="center" wrapText="1"/>
    </xf>
    <xf numFmtId="10" fontId="41" fillId="3" borderId="0" xfId="16" applyNumberFormat="1" applyFont="1" applyFill="1" applyBorder="1" applyAlignment="1">
      <alignment horizontal="center" vertical="center" wrapText="1"/>
    </xf>
    <xf numFmtId="10" fontId="41" fillId="3" borderId="0" xfId="4" applyNumberFormat="1" applyFont="1" applyFill="1" applyAlignment="1">
      <alignment horizontal="center" vertical="center" wrapText="1"/>
    </xf>
    <xf numFmtId="4" fontId="41" fillId="3" borderId="0" xfId="3" applyNumberFormat="1" applyFont="1" applyFill="1" applyBorder="1" applyAlignment="1">
      <alignment horizontal="center" vertical="center" wrapText="1"/>
    </xf>
    <xf numFmtId="10" fontId="41" fillId="3" borderId="0" xfId="3" applyNumberFormat="1" applyFont="1" applyFill="1" applyBorder="1" applyAlignment="1">
      <alignment horizontal="center" vertical="center" wrapText="1"/>
    </xf>
    <xf numFmtId="173" fontId="49" fillId="3" borderId="0" xfId="3" applyNumberFormat="1" applyFont="1" applyFill="1" applyAlignment="1">
      <alignment horizontal="center" vertical="center"/>
    </xf>
    <xf numFmtId="0" fontId="49" fillId="5" borderId="0" xfId="3" applyFont="1" applyFill="1" applyBorder="1" applyAlignment="1">
      <alignment horizontal="left" vertical="center" wrapText="1"/>
    </xf>
    <xf numFmtId="0" fontId="12" fillId="3" borderId="0" xfId="3" applyFont="1" applyFill="1" applyAlignment="1">
      <alignment horizontal="left" vertical="center"/>
    </xf>
    <xf numFmtId="10" fontId="11" fillId="4" borderId="0" xfId="4" applyNumberFormat="1" applyFont="1" applyFill="1" applyBorder="1" applyAlignment="1">
      <alignment horizontal="right" vertical="center"/>
    </xf>
    <xf numFmtId="0" fontId="11" fillId="3" borderId="0" xfId="3" applyFont="1" applyFill="1" applyAlignment="1">
      <alignment horizontal="left" vertical="center"/>
    </xf>
    <xf numFmtId="0" fontId="42" fillId="3" borderId="0" xfId="3" applyFont="1" applyFill="1" applyAlignment="1">
      <alignment horizontal="left" vertical="center"/>
    </xf>
    <xf numFmtId="166" fontId="41" fillId="3" borderId="0" xfId="17" applyNumberFormat="1" applyFont="1" applyFill="1" applyAlignment="1">
      <alignment horizontal="center" vertical="center"/>
    </xf>
    <xf numFmtId="10" fontId="42" fillId="3" borderId="0" xfId="3" applyNumberFormat="1" applyFont="1" applyFill="1" applyAlignment="1">
      <alignment horizontal="right" vertical="center" indent="2"/>
    </xf>
    <xf numFmtId="165" fontId="41" fillId="3" borderId="0" xfId="17" applyFont="1" applyFill="1" applyAlignment="1">
      <alignment horizontal="center" vertical="center"/>
    </xf>
    <xf numFmtId="10" fontId="42" fillId="3" borderId="0" xfId="3" applyNumberFormat="1" applyFont="1" applyFill="1" applyAlignment="1">
      <alignment horizontal="center" vertical="center"/>
    </xf>
    <xf numFmtId="0" fontId="71" fillId="3" borderId="0" xfId="3" applyFont="1" applyFill="1" applyAlignment="1">
      <alignment horizontal="left" vertical="center"/>
    </xf>
    <xf numFmtId="0" fontId="41" fillId="4" borderId="0" xfId="3" applyFont="1" applyFill="1" applyBorder="1" applyAlignment="1"/>
    <xf numFmtId="10" fontId="52" fillId="4" borderId="0" xfId="3" applyNumberFormat="1" applyFont="1" applyFill="1" applyBorder="1" applyAlignment="1">
      <alignment horizontal="right" vertical="center" indent="2"/>
    </xf>
    <xf numFmtId="165" fontId="53" fillId="4" borderId="0" xfId="1" applyNumberFormat="1" applyFont="1" applyFill="1" applyBorder="1" applyAlignment="1">
      <alignment horizontal="center" vertical="center"/>
    </xf>
    <xf numFmtId="0" fontId="66" fillId="3" borderId="0" xfId="3" applyFont="1" applyFill="1" applyAlignment="1">
      <alignment horizontal="left" vertical="center"/>
    </xf>
    <xf numFmtId="0" fontId="73" fillId="4" borderId="0" xfId="3" applyFont="1" applyFill="1" applyBorder="1" applyAlignment="1">
      <alignment horizontal="left" vertical="center"/>
    </xf>
    <xf numFmtId="0" fontId="81" fillId="3" borderId="0" xfId="3" applyFont="1" applyFill="1" applyAlignment="1">
      <alignment horizontal="left" vertical="center" wrapText="1"/>
    </xf>
    <xf numFmtId="0" fontId="61" fillId="3" borderId="0" xfId="3" applyFont="1" applyFill="1" applyAlignment="1">
      <alignment horizontal="left" vertical="center"/>
    </xf>
    <xf numFmtId="2" fontId="21" fillId="3" borderId="0" xfId="3" applyNumberFormat="1" applyFill="1" applyAlignment="1">
      <alignment horizontal="center" vertical="center"/>
    </xf>
    <xf numFmtId="3" fontId="21" fillId="3" borderId="0" xfId="3" applyNumberFormat="1" applyFill="1" applyAlignment="1">
      <alignment horizontal="right" vertical="center"/>
    </xf>
    <xf numFmtId="2" fontId="75" fillId="3" borderId="0" xfId="3" applyNumberFormat="1" applyFont="1" applyFill="1" applyAlignment="1">
      <alignment horizontal="center" vertical="center"/>
    </xf>
    <xf numFmtId="3" fontId="75" fillId="3" borderId="0" xfId="3" applyNumberFormat="1" applyFont="1" applyFill="1" applyAlignment="1">
      <alignment horizontal="right" vertical="center"/>
    </xf>
    <xf numFmtId="0" fontId="33" fillId="4" borderId="0" xfId="0" applyFont="1" applyFill="1" applyBorder="1" applyAlignment="1">
      <alignment horizontal="left" vertical="center"/>
    </xf>
    <xf numFmtId="0" fontId="33" fillId="4" borderId="0" xfId="0" applyFont="1" applyFill="1" applyBorder="1" applyAlignment="1">
      <alignment horizontal="center" vertical="center"/>
    </xf>
    <xf numFmtId="3" fontId="33" fillId="4" borderId="0" xfId="0" applyNumberFormat="1" applyFont="1" applyFill="1" applyBorder="1" applyAlignment="1" applyProtection="1">
      <alignment horizontal="right" vertical="center"/>
    </xf>
    <xf numFmtId="170" fontId="33" fillId="4" borderId="0" xfId="0" applyNumberFormat="1" applyFont="1" applyFill="1" applyBorder="1" applyAlignment="1" applyProtection="1">
      <alignment horizontal="right" vertical="center"/>
    </xf>
    <xf numFmtId="3" fontId="94"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170" fontId="92" fillId="4" borderId="0" xfId="0" applyNumberFormat="1" applyFont="1" applyFill="1" applyBorder="1" applyAlignment="1" applyProtection="1">
      <alignment horizontal="right" vertical="center"/>
    </xf>
    <xf numFmtId="170" fontId="94" fillId="4" borderId="0" xfId="0" applyNumberFormat="1" applyFont="1" applyFill="1" applyBorder="1" applyAlignment="1" applyProtection="1">
      <alignment horizontal="right" vertical="center"/>
    </xf>
    <xf numFmtId="0" fontId="33" fillId="3" borderId="0" xfId="20" applyFont="1" applyFill="1" applyBorder="1" applyAlignment="1">
      <alignment horizontal="left" vertical="center" wrapText="1"/>
    </xf>
    <xf numFmtId="174" fontId="33" fillId="3" borderId="0" xfId="21" applyNumberFormat="1" applyFont="1" applyFill="1" applyAlignment="1">
      <alignment horizontal="right" vertical="center"/>
    </xf>
    <xf numFmtId="0" fontId="49" fillId="3" borderId="0" xfId="3" applyFont="1" applyFill="1" applyBorder="1" applyAlignment="1">
      <alignment horizontal="left" vertical="center" wrapText="1"/>
    </xf>
    <xf numFmtId="3" fontId="33" fillId="3" borderId="0" xfId="3" applyNumberFormat="1" applyFont="1" applyFill="1" applyBorder="1" applyAlignment="1">
      <alignment horizontal="right" vertical="center"/>
    </xf>
    <xf numFmtId="0" fontId="51" fillId="3" borderId="0" xfId="20" applyFont="1" applyFill="1" applyBorder="1" applyAlignment="1">
      <alignment horizontal="left" vertical="center" wrapText="1"/>
    </xf>
    <xf numFmtId="174" fontId="51" fillId="3" borderId="0" xfId="21" applyNumberFormat="1" applyFont="1" applyFill="1" applyAlignment="1">
      <alignment horizontal="right" vertical="center"/>
    </xf>
    <xf numFmtId="175" fontId="51" fillId="3" borderId="0" xfId="0" applyNumberFormat="1" applyFont="1" applyFill="1" applyBorder="1" applyAlignment="1">
      <alignment horizontal="right" vertical="center"/>
    </xf>
    <xf numFmtId="0" fontId="51" fillId="3" borderId="0" xfId="18" applyFont="1" applyFill="1" applyBorder="1" applyAlignment="1">
      <alignment horizontal="left" vertical="center" wrapText="1"/>
    </xf>
    <xf numFmtId="3" fontId="41" fillId="4" borderId="0" xfId="23" quotePrefix="1" applyNumberFormat="1" applyFont="1" applyFill="1" applyBorder="1" applyAlignment="1" applyProtection="1">
      <alignment vertical="center"/>
      <protection hidden="1"/>
    </xf>
    <xf numFmtId="10" fontId="41" fillId="4" borderId="0" xfId="23" quotePrefix="1" applyNumberFormat="1" applyFont="1" applyFill="1" applyBorder="1" applyAlignment="1" applyProtection="1">
      <alignment vertical="center"/>
      <protection hidden="1"/>
    </xf>
    <xf numFmtId="0" fontId="76" fillId="3" borderId="0" xfId="0" applyFont="1" applyFill="1" applyBorder="1" applyAlignment="1">
      <alignment vertical="center" wrapText="1"/>
    </xf>
    <xf numFmtId="3" fontId="40" fillId="4" borderId="0" xfId="23" quotePrefix="1" applyNumberFormat="1" applyFont="1" applyFill="1" applyBorder="1" applyAlignment="1" applyProtection="1">
      <alignment vertical="center"/>
      <protection hidden="1"/>
    </xf>
    <xf numFmtId="10" fontId="74" fillId="4" borderId="0" xfId="23" quotePrefix="1" applyNumberFormat="1" applyFont="1" applyFill="1" applyBorder="1" applyAlignment="1" applyProtection="1">
      <alignment vertical="center"/>
      <protection hidden="1"/>
    </xf>
    <xf numFmtId="3" fontId="74" fillId="4" borderId="0" xfId="23" quotePrefix="1" applyNumberFormat="1" applyFont="1" applyFill="1" applyBorder="1" applyAlignment="1" applyProtection="1">
      <alignment vertical="center"/>
      <protection hidden="1"/>
    </xf>
    <xf numFmtId="3" fontId="0" fillId="0" borderId="0" xfId="0" applyNumberFormat="1"/>
    <xf numFmtId="0" fontId="94" fillId="4" borderId="0" xfId="0" applyFont="1" applyFill="1" applyBorder="1" applyAlignment="1">
      <alignment horizontal="left" vertical="center"/>
    </xf>
    <xf numFmtId="165" fontId="53" fillId="4" borderId="0" xfId="1" applyFont="1" applyFill="1" applyBorder="1" applyAlignment="1">
      <alignment horizontal="center" vertical="center"/>
    </xf>
    <xf numFmtId="165" fontId="52" fillId="4" borderId="0" xfId="1" applyFont="1" applyFill="1" applyBorder="1" applyAlignment="1">
      <alignment horizontal="center" vertical="center"/>
    </xf>
    <xf numFmtId="0" fontId="117" fillId="0" borderId="0" xfId="0" applyFont="1" applyAlignment="1">
      <alignment horizontal="left" vertical="center"/>
    </xf>
    <xf numFmtId="0" fontId="117" fillId="0" borderId="0" xfId="0" applyFont="1" applyAlignment="1">
      <alignment horizontal="right" vertical="center"/>
    </xf>
    <xf numFmtId="0" fontId="89" fillId="7" borderId="0" xfId="24" applyFont="1" applyFill="1" applyAlignment="1">
      <alignment horizontal="center" vertical="center" wrapText="1"/>
    </xf>
    <xf numFmtId="0" fontId="117" fillId="0" borderId="0" xfId="3" applyFont="1" applyAlignment="1">
      <alignment horizontal="left" vertical="center"/>
    </xf>
    <xf numFmtId="0" fontId="119" fillId="0" borderId="0" xfId="3" applyFont="1" applyAlignment="1">
      <alignment horizontal="left" vertical="center"/>
    </xf>
    <xf numFmtId="0" fontId="71" fillId="0" borderId="0" xfId="0" applyFont="1" applyFill="1" applyAlignment="1">
      <alignment horizontal="left" vertical="center"/>
    </xf>
    <xf numFmtId="0" fontId="120" fillId="0" borderId="0" xfId="3" applyFont="1" applyFill="1" applyAlignment="1">
      <alignment horizontal="left" vertical="center"/>
    </xf>
    <xf numFmtId="14" fontId="117" fillId="0" borderId="0" xfId="0" applyNumberFormat="1" applyFont="1" applyAlignment="1">
      <alignment horizontal="right" vertical="center"/>
    </xf>
    <xf numFmtId="0" fontId="117" fillId="0" borderId="0" xfId="3" applyFont="1" applyFill="1" applyAlignment="1">
      <alignment horizontal="left" vertical="center"/>
    </xf>
    <xf numFmtId="0" fontId="71" fillId="0" borderId="0" xfId="3" applyFont="1" applyFill="1" applyAlignment="1">
      <alignment horizontal="left" vertical="center"/>
    </xf>
    <xf numFmtId="0" fontId="121" fillId="0" borderId="0" xfId="0" applyFont="1" applyAlignment="1">
      <alignment horizontal="right" vertical="center"/>
    </xf>
    <xf numFmtId="0" fontId="71" fillId="0" borderId="0" xfId="3" applyFont="1" applyFill="1" applyBorder="1" applyAlignment="1">
      <alignment horizontal="left" vertical="center"/>
    </xf>
    <xf numFmtId="0" fontId="117" fillId="0" borderId="0" xfId="3" applyFont="1" applyFill="1" applyBorder="1" applyAlignment="1">
      <alignment horizontal="left" vertical="center"/>
    </xf>
    <xf numFmtId="0" fontId="117" fillId="0" borderId="0" xfId="0" applyFont="1" applyFill="1" applyBorder="1" applyAlignment="1">
      <alignment horizontal="left" vertical="center"/>
    </xf>
    <xf numFmtId="0" fontId="117" fillId="0" borderId="0" xfId="0" applyFont="1" applyFill="1" applyAlignment="1">
      <alignment horizontal="left" vertical="center"/>
    </xf>
    <xf numFmtId="0" fontId="71" fillId="0" borderId="0" xfId="0" applyFont="1" applyAlignment="1">
      <alignment horizontal="left" vertical="center"/>
    </xf>
    <xf numFmtId="0" fontId="120" fillId="0" borderId="0" xfId="0" applyFont="1" applyFill="1" applyAlignment="1">
      <alignment horizontal="left" vertical="center"/>
    </xf>
    <xf numFmtId="0" fontId="15" fillId="0" borderId="0" xfId="0" applyFont="1" applyAlignment="1">
      <alignment horizontal="left" vertical="center"/>
    </xf>
    <xf numFmtId="0" fontId="33" fillId="0" borderId="0" xfId="20" applyFont="1" applyFill="1" applyBorder="1" applyAlignment="1">
      <alignment horizontal="left" vertical="center"/>
    </xf>
    <xf numFmtId="0" fontId="51" fillId="0" borderId="0" xfId="0" applyFont="1" applyFill="1" applyBorder="1" applyAlignment="1">
      <alignment vertical="center" wrapText="1" readingOrder="1"/>
    </xf>
    <xf numFmtId="0" fontId="105" fillId="0" borderId="0" xfId="3" applyFont="1" applyAlignment="1">
      <alignment horizontal="left" vertical="center"/>
    </xf>
    <xf numFmtId="0" fontId="51" fillId="0" borderId="0" xfId="0" applyFont="1" applyAlignment="1">
      <alignment horizontal="right"/>
    </xf>
    <xf numFmtId="14" fontId="71" fillId="0" borderId="0" xfId="0" applyNumberFormat="1" applyFont="1" applyAlignment="1">
      <alignment horizontal="right" vertical="center"/>
    </xf>
    <xf numFmtId="0" fontId="96" fillId="0" borderId="0" xfId="0" applyFont="1" applyAlignment="1">
      <alignment horizontal="left" indent="6"/>
    </xf>
    <xf numFmtId="0" fontId="79" fillId="0" borderId="0" xfId="0" applyFont="1" applyAlignment="1">
      <alignment horizontal="left" vertical="center"/>
    </xf>
    <xf numFmtId="0" fontId="80" fillId="0" borderId="0" xfId="0" applyFont="1" applyAlignment="1">
      <alignment horizontal="left" vertical="center"/>
    </xf>
    <xf numFmtId="0" fontId="0" fillId="0" borderId="0" xfId="0" applyAlignment="1">
      <alignment horizontal="left" vertical="center"/>
    </xf>
    <xf numFmtId="0" fontId="25" fillId="0" borderId="0" xfId="3" applyFont="1" applyFill="1" applyAlignment="1">
      <alignment horizontal="left" vertical="center"/>
    </xf>
    <xf numFmtId="10" fontId="87" fillId="0" borderId="0" xfId="0" applyNumberFormat="1" applyFont="1"/>
    <xf numFmtId="170" fontId="33" fillId="3" borderId="0" xfId="0" applyNumberFormat="1" applyFont="1" applyFill="1" applyBorder="1" applyAlignment="1">
      <alignment horizontal="right" vertical="center"/>
    </xf>
    <xf numFmtId="0" fontId="34" fillId="0" borderId="0" xfId="0" applyFont="1" applyAlignment="1">
      <alignment vertical="center"/>
    </xf>
    <xf numFmtId="0" fontId="102" fillId="0" borderId="0" xfId="0" applyFont="1" applyFill="1" applyAlignment="1">
      <alignment vertical="center"/>
    </xf>
    <xf numFmtId="0" fontId="102" fillId="0" borderId="0" xfId="0" applyFont="1" applyAlignment="1">
      <alignment horizontal="left" vertical="center" wrapText="1"/>
    </xf>
    <xf numFmtId="0" fontId="34" fillId="0" borderId="0" xfId="0" applyNumberFormat="1" applyFont="1" applyAlignment="1">
      <alignment vertical="top"/>
    </xf>
    <xf numFmtId="0" fontId="0" fillId="0" borderId="0" xfId="0" applyNumberFormat="1" applyAlignment="1">
      <alignment vertical="top"/>
    </xf>
    <xf numFmtId="0" fontId="34" fillId="0" borderId="0" xfId="0" applyNumberFormat="1" applyFont="1" applyAlignment="1">
      <alignment vertical="center"/>
    </xf>
    <xf numFmtId="3" fontId="113" fillId="9" borderId="0" xfId="0" applyNumberFormat="1" applyFont="1" applyFill="1" applyBorder="1" applyAlignment="1">
      <alignment vertical="center"/>
    </xf>
    <xf numFmtId="3" fontId="53" fillId="6" borderId="0" xfId="1" applyNumberFormat="1" applyFont="1" applyFill="1" applyBorder="1" applyAlignment="1">
      <alignment horizontal="right" vertical="center"/>
    </xf>
    <xf numFmtId="0" fontId="103" fillId="0" borderId="0" xfId="0" applyFont="1" applyAlignment="1"/>
    <xf numFmtId="0" fontId="106" fillId="0" borderId="0" xfId="0" applyFont="1" applyAlignment="1">
      <alignment vertical="center"/>
    </xf>
    <xf numFmtId="0" fontId="41" fillId="9" borderId="0" xfId="0" applyFont="1" applyFill="1" applyBorder="1" applyAlignment="1">
      <alignment horizontal="center" vertical="center"/>
    </xf>
    <xf numFmtId="0" fontId="0" fillId="0" borderId="0" xfId="0" applyAlignment="1"/>
    <xf numFmtId="0" fontId="79" fillId="0" borderId="0" xfId="0" applyFont="1" applyFill="1" applyBorder="1" applyAlignment="1">
      <alignment vertical="center"/>
    </xf>
    <xf numFmtId="0" fontId="105" fillId="0" borderId="0" xfId="0" applyFont="1" applyFill="1" applyBorder="1" applyAlignment="1">
      <alignment vertical="top"/>
    </xf>
    <xf numFmtId="3" fontId="89" fillId="3" borderId="0" xfId="24" applyNumberFormat="1" applyFont="1" applyFill="1" applyAlignment="1">
      <alignment horizontal="right" vertical="center"/>
    </xf>
    <xf numFmtId="0" fontId="0" fillId="0" borderId="0" xfId="0" applyBorder="1" applyAlignment="1">
      <alignment vertical="center"/>
    </xf>
    <xf numFmtId="0" fontId="51" fillId="0" borderId="0" xfId="0" applyFont="1" applyAlignment="1">
      <alignment horizontal="right"/>
    </xf>
    <xf numFmtId="0" fontId="54" fillId="0" borderId="0" xfId="0" applyFont="1" applyAlignment="1">
      <alignment horizontal="left" vertical="center" wrapText="1"/>
    </xf>
    <xf numFmtId="0" fontId="79" fillId="0" borderId="0" xfId="0" applyFont="1" applyAlignment="1">
      <alignment vertical="center"/>
    </xf>
    <xf numFmtId="3" fontId="90" fillId="9" borderId="0" xfId="0" applyNumberFormat="1" applyFont="1" applyFill="1" applyBorder="1" applyAlignment="1">
      <alignment horizontal="right" vertical="center" indent="1"/>
    </xf>
    <xf numFmtId="10" fontId="90" fillId="9" borderId="0" xfId="0"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2"/>
    </xf>
    <xf numFmtId="0" fontId="135" fillId="0" borderId="0" xfId="0" applyFont="1"/>
    <xf numFmtId="0" fontId="113" fillId="3" borderId="0" xfId="3" applyFont="1" applyFill="1" applyAlignment="1">
      <alignment horizontal="left" vertical="center"/>
    </xf>
    <xf numFmtId="0" fontId="90" fillId="0" borderId="0" xfId="0" applyFont="1" applyFill="1" applyAlignment="1">
      <alignment vertical="center" wrapText="1"/>
    </xf>
    <xf numFmtId="49" fontId="33" fillId="4" borderId="0" xfId="0" applyNumberFormat="1" applyFont="1" applyFill="1" applyBorder="1" applyAlignment="1">
      <alignment horizontal="right" vertical="center"/>
    </xf>
    <xf numFmtId="0" fontId="105" fillId="0" borderId="0" xfId="3" applyFont="1" applyAlignment="1">
      <alignment vertical="center"/>
    </xf>
    <xf numFmtId="3" fontId="21" fillId="3" borderId="0" xfId="3" applyNumberFormat="1" applyFont="1" applyFill="1" applyAlignment="1">
      <alignment vertical="center"/>
    </xf>
    <xf numFmtId="3" fontId="21" fillId="3" borderId="0" xfId="3" applyNumberFormat="1" applyFont="1" applyFill="1" applyAlignment="1">
      <alignment horizontal="right" vertical="center"/>
    </xf>
    <xf numFmtId="0" fontId="21" fillId="3" borderId="0" xfId="3" applyFont="1" applyFill="1" applyAlignment="1">
      <alignment horizontal="left" vertical="center"/>
    </xf>
    <xf numFmtId="0" fontId="51" fillId="0" borderId="0" xfId="0" applyFont="1" applyAlignment="1">
      <alignment horizontal="right"/>
    </xf>
    <xf numFmtId="170" fontId="0" fillId="0" borderId="0" xfId="0" applyNumberFormat="1"/>
    <xf numFmtId="0" fontId="15" fillId="0" borderId="0" xfId="3" applyFont="1" applyFill="1" applyAlignment="1">
      <alignment horizontal="center"/>
    </xf>
    <xf numFmtId="0" fontId="16" fillId="0" borderId="0" xfId="3" applyFont="1" applyFill="1" applyAlignment="1">
      <alignment horizontal="center"/>
    </xf>
    <xf numFmtId="3" fontId="64" fillId="0" borderId="0" xfId="3" applyNumberFormat="1" applyFont="1" applyFill="1" applyAlignment="1">
      <alignment horizontal="right" vertical="center"/>
    </xf>
    <xf numFmtId="0" fontId="0" fillId="0" borderId="0" xfId="0" applyFill="1"/>
    <xf numFmtId="2" fontId="21" fillId="0" borderId="0" xfId="3" applyNumberFormat="1" applyFill="1" applyAlignment="1">
      <alignment horizontal="center" vertical="center"/>
    </xf>
    <xf numFmtId="2" fontId="64" fillId="0" borderId="0" xfId="3" applyNumberFormat="1" applyFont="1" applyFill="1" applyAlignment="1">
      <alignment horizontal="left" vertical="center"/>
    </xf>
    <xf numFmtId="0" fontId="32" fillId="0" borderId="0" xfId="3" applyFont="1" applyFill="1" applyAlignment="1">
      <alignment horizontal="center" vertical="center" wrapText="1"/>
    </xf>
    <xf numFmtId="10" fontId="52" fillId="0" borderId="0" xfId="3" applyNumberFormat="1" applyFont="1" applyFill="1" applyBorder="1" applyAlignment="1">
      <alignment horizontal="right" vertical="center" indent="2"/>
    </xf>
    <xf numFmtId="165" fontId="53" fillId="0" borderId="0" xfId="1" applyFont="1" applyFill="1" applyBorder="1" applyAlignment="1">
      <alignment horizontal="center" vertical="center"/>
    </xf>
    <xf numFmtId="165" fontId="52" fillId="0" borderId="0" xfId="1" applyFont="1" applyFill="1" applyBorder="1" applyAlignment="1">
      <alignment horizontal="center" vertical="center"/>
    </xf>
    <xf numFmtId="165" fontId="53" fillId="0" borderId="0" xfId="1" applyNumberFormat="1" applyFont="1" applyFill="1" applyBorder="1" applyAlignment="1">
      <alignment horizontal="center" vertical="center"/>
    </xf>
    <xf numFmtId="10" fontId="72" fillId="0" borderId="0" xfId="3" applyNumberFormat="1" applyFont="1" applyFill="1" applyBorder="1" applyAlignment="1">
      <alignment horizontal="center"/>
    </xf>
    <xf numFmtId="0" fontId="72" fillId="0" borderId="0" xfId="3" applyFont="1" applyFill="1" applyBorder="1" applyAlignment="1">
      <alignment horizontal="center"/>
    </xf>
    <xf numFmtId="0" fontId="41" fillId="0" borderId="0" xfId="3" applyFont="1" applyFill="1" applyBorder="1" applyAlignment="1"/>
    <xf numFmtId="166" fontId="41" fillId="0" borderId="0" xfId="17" applyNumberFormat="1" applyFont="1" applyFill="1" applyAlignment="1">
      <alignment horizontal="center" vertical="center"/>
    </xf>
    <xf numFmtId="0" fontId="81" fillId="0" borderId="0" xfId="3" applyFont="1" applyFill="1" applyAlignment="1">
      <alignment horizontal="left" vertical="center" wrapText="1"/>
    </xf>
    <xf numFmtId="0" fontId="33" fillId="0" borderId="0" xfId="3" applyFont="1" applyFill="1" applyAlignment="1">
      <alignment vertical="center"/>
    </xf>
    <xf numFmtId="0" fontId="15" fillId="0" borderId="0" xfId="3" applyFont="1" applyFill="1" applyAlignment="1">
      <alignment horizontal="center" vertical="center" wrapText="1"/>
    </xf>
    <xf numFmtId="0" fontId="119" fillId="0" borderId="0" xfId="3" applyFont="1" applyFill="1" applyAlignment="1">
      <alignment horizontal="left" vertical="center"/>
    </xf>
    <xf numFmtId="0" fontId="16" fillId="0" borderId="0" xfId="3" applyFont="1" applyFill="1" applyAlignment="1">
      <alignment horizontal="left" vertical="center"/>
    </xf>
    <xf numFmtId="0" fontId="21" fillId="0" borderId="0" xfId="3" applyFill="1">
      <alignment vertical="top"/>
    </xf>
    <xf numFmtId="0" fontId="90" fillId="0" borderId="0" xfId="0" applyFont="1" applyAlignment="1">
      <alignment vertical="top"/>
    </xf>
    <xf numFmtId="0" fontId="108" fillId="0" borderId="0" xfId="0" applyFont="1" applyAlignment="1">
      <alignment vertical="top"/>
    </xf>
    <xf numFmtId="3" fontId="41" fillId="3" borderId="0" xfId="1" applyNumberFormat="1" applyFont="1" applyFill="1" applyBorder="1" applyAlignment="1">
      <alignment horizontal="right" vertical="center" wrapText="1"/>
    </xf>
    <xf numFmtId="3" fontId="41" fillId="3" borderId="0" xfId="1" applyNumberFormat="1" applyFont="1" applyFill="1" applyAlignment="1">
      <alignment horizontal="right" vertical="center"/>
    </xf>
    <xf numFmtId="0" fontId="54" fillId="0" borderId="0" xfId="0" applyFont="1" applyAlignment="1">
      <alignment horizontal="left" vertical="center" wrapText="1"/>
    </xf>
    <xf numFmtId="0" fontId="43" fillId="0" borderId="0" xfId="0" applyFont="1" applyAlignment="1">
      <alignment horizontal="right" vertical="center"/>
    </xf>
    <xf numFmtId="0" fontId="139" fillId="0" borderId="0" xfId="0" applyFont="1"/>
    <xf numFmtId="0" fontId="94" fillId="0" borderId="0" xfId="0" applyFont="1" applyAlignment="1">
      <alignment horizontal="left" vertical="center" indent="1"/>
    </xf>
    <xf numFmtId="0" fontId="117" fillId="0" borderId="0" xfId="28" applyFont="1" applyFill="1" applyBorder="1" applyAlignment="1">
      <alignment horizontal="left" vertical="center"/>
    </xf>
    <xf numFmtId="0" fontId="71" fillId="0" borderId="0" xfId="28" applyFont="1" applyFill="1" applyBorder="1" applyAlignment="1">
      <alignment horizontal="left" vertical="center"/>
    </xf>
    <xf numFmtId="0" fontId="41" fillId="0" borderId="0" xfId="3" applyFont="1" applyFill="1" applyBorder="1" applyAlignment="1">
      <alignment horizontal="center" vertical="center" wrapText="1"/>
    </xf>
    <xf numFmtId="14" fontId="32" fillId="0" borderId="0" xfId="3" applyNumberFormat="1" applyFont="1" applyFill="1" applyBorder="1" applyAlignment="1" applyProtection="1">
      <alignment horizontal="center" vertical="center" wrapText="1"/>
      <protection hidden="1"/>
    </xf>
    <xf numFmtId="3" fontId="90" fillId="0" borderId="0" xfId="0" applyNumberFormat="1" applyFont="1" applyFill="1" applyAlignment="1">
      <alignment vertical="center"/>
    </xf>
    <xf numFmtId="10" fontId="51" fillId="0" borderId="0" xfId="23" quotePrefix="1" applyNumberFormat="1" applyFont="1" applyFill="1" applyBorder="1" applyAlignment="1" applyProtection="1">
      <alignment vertical="center"/>
      <protection hidden="1"/>
    </xf>
    <xf numFmtId="3" fontId="51" fillId="0" borderId="0" xfId="23" quotePrefix="1" applyNumberFormat="1" applyFont="1" applyFill="1" applyBorder="1" applyAlignment="1" applyProtection="1">
      <alignment vertical="center"/>
      <protection hidden="1"/>
    </xf>
    <xf numFmtId="3" fontId="97" fillId="0" borderId="0" xfId="0" applyNumberFormat="1" applyFont="1" applyFill="1" applyAlignment="1">
      <alignment vertical="center"/>
    </xf>
    <xf numFmtId="10" fontId="76" fillId="0" borderId="0" xfId="23" quotePrefix="1" applyNumberFormat="1" applyFont="1" applyFill="1" applyBorder="1" applyAlignment="1" applyProtection="1">
      <alignment vertical="center"/>
      <protection hidden="1"/>
    </xf>
    <xf numFmtId="3" fontId="76" fillId="0" borderId="0" xfId="23" quotePrefix="1" applyNumberFormat="1" applyFont="1" applyFill="1" applyBorder="1" applyAlignment="1" applyProtection="1">
      <alignment vertical="center"/>
      <protection hidden="1"/>
    </xf>
    <xf numFmtId="0" fontId="63" fillId="0" borderId="0" xfId="29" applyFont="1" applyFill="1" applyBorder="1" applyAlignment="1">
      <alignment horizontal="left" vertical="center"/>
    </xf>
    <xf numFmtId="0" fontId="63" fillId="0" borderId="0" xfId="29" applyFont="1" applyFill="1" applyBorder="1" applyAlignment="1">
      <alignment horizontal="right" vertical="center"/>
    </xf>
    <xf numFmtId="1" fontId="90" fillId="0" borderId="0" xfId="0" applyNumberFormat="1" applyFont="1" applyFill="1" applyAlignment="1">
      <alignment horizontal="center" vertical="center" wrapText="1"/>
    </xf>
    <xf numFmtId="0" fontId="38" fillId="0" borderId="0" xfId="29" applyFont="1" applyFill="1" applyBorder="1" applyAlignment="1">
      <alignment horizontal="right" vertical="center"/>
    </xf>
    <xf numFmtId="0" fontId="18" fillId="0" borderId="0" xfId="2" applyFont="1" applyFill="1" applyBorder="1" applyAlignment="1" applyProtection="1">
      <alignment horizontal="left" vertical="center"/>
    </xf>
    <xf numFmtId="3" fontId="141" fillId="0" borderId="0" xfId="0" applyNumberFormat="1" applyFont="1"/>
    <xf numFmtId="170" fontId="87" fillId="0" borderId="0" xfId="0" applyNumberFormat="1" applyFont="1"/>
    <xf numFmtId="3" fontId="142" fillId="0" borderId="0" xfId="0" applyNumberFormat="1" applyFont="1"/>
    <xf numFmtId="0" fontId="111" fillId="0" borderId="0" xfId="3" applyFont="1" applyFill="1" applyAlignment="1">
      <alignment horizontal="left" vertical="center"/>
    </xf>
    <xf numFmtId="0" fontId="21" fillId="0" borderId="0" xfId="3" applyFont="1" applyFill="1">
      <alignment vertical="top"/>
    </xf>
    <xf numFmtId="3" fontId="21" fillId="0" borderId="0" xfId="3" applyNumberFormat="1" applyFont="1" applyFill="1" applyAlignment="1">
      <alignment vertical="center"/>
    </xf>
    <xf numFmtId="10" fontId="11" fillId="0" borderId="0" xfId="4" applyNumberFormat="1" applyFont="1" applyFill="1" applyBorder="1" applyAlignment="1">
      <alignment horizontal="right" vertical="center"/>
    </xf>
    <xf numFmtId="0" fontId="35" fillId="3" borderId="0" xfId="3" applyFont="1" applyFill="1" applyAlignment="1">
      <alignment vertical="center" wrapText="1"/>
    </xf>
    <xf numFmtId="0" fontId="35" fillId="3" borderId="0" xfId="3" applyFont="1" applyFill="1" applyAlignment="1">
      <alignment horizontal="left" vertical="center" wrapText="1"/>
    </xf>
    <xf numFmtId="0" fontId="11" fillId="3" borderId="0" xfId="3" applyFont="1" applyFill="1" applyAlignment="1">
      <alignment vertical="center"/>
    </xf>
    <xf numFmtId="3" fontId="136" fillId="3" borderId="0" xfId="3" applyNumberFormat="1" applyFont="1" applyFill="1" applyAlignment="1">
      <alignment horizontal="right" vertical="center"/>
    </xf>
    <xf numFmtId="3" fontId="136" fillId="3" borderId="0" xfId="3" applyNumberFormat="1" applyFont="1" applyFill="1" applyAlignment="1">
      <alignment vertical="center"/>
    </xf>
    <xf numFmtId="2" fontId="42" fillId="3" borderId="0" xfId="3" applyNumberFormat="1" applyFont="1" applyFill="1" applyAlignment="1">
      <alignment horizontal="right" vertical="center" indent="3"/>
    </xf>
    <xf numFmtId="2" fontId="41"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2"/>
    </xf>
    <xf numFmtId="3" fontId="136" fillId="3" borderId="6" xfId="3" applyNumberFormat="1" applyFont="1" applyFill="1" applyBorder="1" applyAlignment="1">
      <alignment horizontal="right" vertical="center"/>
    </xf>
    <xf numFmtId="3" fontId="21" fillId="3" borderId="6" xfId="3" applyNumberFormat="1" applyFont="1" applyFill="1" applyBorder="1" applyAlignment="1">
      <alignment horizontal="right" vertical="center"/>
    </xf>
    <xf numFmtId="177" fontId="21" fillId="3" borderId="6" xfId="3" applyNumberFormat="1" applyFont="1" applyFill="1" applyBorder="1" applyAlignment="1">
      <alignment horizontal="right" vertical="top"/>
    </xf>
    <xf numFmtId="10" fontId="136" fillId="3" borderId="7" xfId="3" applyNumberFormat="1" applyFont="1" applyFill="1" applyBorder="1" applyAlignment="1">
      <alignment vertical="center"/>
    </xf>
    <xf numFmtId="10" fontId="11" fillId="4" borderId="7" xfId="4" applyNumberFormat="1" applyFont="1" applyFill="1" applyBorder="1" applyAlignment="1">
      <alignment horizontal="right" vertical="center"/>
    </xf>
    <xf numFmtId="10" fontId="21" fillId="3" borderId="7" xfId="3" applyNumberFormat="1" applyFont="1" applyFill="1" applyBorder="1" applyAlignment="1">
      <alignment horizontal="right" vertical="center"/>
    </xf>
    <xf numFmtId="10" fontId="136" fillId="3" borderId="7" xfId="3" applyNumberFormat="1" applyFont="1" applyFill="1" applyBorder="1" applyAlignment="1">
      <alignment horizontal="right" vertical="center"/>
    </xf>
    <xf numFmtId="0" fontId="111" fillId="0" borderId="0" xfId="3" applyFont="1" applyFill="1" applyBorder="1" applyAlignment="1">
      <alignment horizontal="left" vertical="center"/>
    </xf>
    <xf numFmtId="0" fontId="21" fillId="0" borderId="0" xfId="3" applyFont="1" applyFill="1" applyBorder="1">
      <alignment vertical="top"/>
    </xf>
    <xf numFmtId="0" fontId="33" fillId="3" borderId="0" xfId="3" applyFont="1" applyFill="1" applyBorder="1" applyAlignment="1">
      <alignment horizontal="left" vertical="center"/>
    </xf>
    <xf numFmtId="3" fontId="21" fillId="3" borderId="0" xfId="3" applyNumberFormat="1" applyFont="1" applyFill="1" applyBorder="1" applyAlignment="1">
      <alignment horizontal="right" vertical="center"/>
    </xf>
    <xf numFmtId="0" fontId="33" fillId="0" borderId="0" xfId="3" applyFont="1" applyFill="1" applyBorder="1" applyAlignment="1">
      <alignment horizontal="right" vertical="center" indent="1"/>
    </xf>
    <xf numFmtId="0" fontId="0" fillId="0" borderId="0" xfId="0"/>
    <xf numFmtId="0" fontId="102" fillId="0" borderId="0" xfId="0" applyFont="1" applyFill="1" applyBorder="1" applyAlignment="1">
      <alignment vertical="top"/>
    </xf>
    <xf numFmtId="0" fontId="125" fillId="0" borderId="0" xfId="0" applyFont="1" applyFill="1" applyBorder="1" applyAlignment="1">
      <alignment vertical="top"/>
    </xf>
    <xf numFmtId="0" fontId="125" fillId="0" borderId="0" xfId="0" applyFont="1" applyFill="1" applyBorder="1" applyAlignment="1">
      <alignment vertical="center"/>
    </xf>
    <xf numFmtId="166" fontId="41" fillId="3" borderId="0" xfId="17" applyNumberFormat="1" applyFont="1" applyFill="1" applyAlignment="1">
      <alignment horizontal="right" vertical="center" indent="3"/>
    </xf>
    <xf numFmtId="166" fontId="53" fillId="3" borderId="0" xfId="17" applyNumberFormat="1" applyFont="1" applyFill="1" applyAlignment="1">
      <alignment horizontal="right" vertical="center" indent="3"/>
    </xf>
    <xf numFmtId="49" fontId="33" fillId="0" borderId="0" xfId="0" applyNumberFormat="1" applyFont="1" applyFill="1" applyBorder="1" applyAlignment="1">
      <alignment horizontal="right" vertical="center"/>
    </xf>
    <xf numFmtId="0" fontId="33" fillId="0" borderId="0" xfId="0" applyFont="1" applyFill="1" applyBorder="1" applyAlignment="1">
      <alignment horizontal="left" vertical="center"/>
    </xf>
    <xf numFmtId="0" fontId="33" fillId="0" borderId="0" xfId="3" applyFont="1" applyFill="1" applyBorder="1" applyAlignment="1">
      <alignment horizontal="left" vertical="center"/>
    </xf>
    <xf numFmtId="3" fontId="33" fillId="0" borderId="0" xfId="3" applyNumberFormat="1" applyFont="1" applyFill="1" applyBorder="1" applyAlignment="1">
      <alignment horizontal="right" vertical="center"/>
    </xf>
    <xf numFmtId="0" fontId="94" fillId="0" borderId="0" xfId="3" applyFont="1" applyAlignment="1">
      <alignment horizontal="left" vertical="center"/>
    </xf>
    <xf numFmtId="0" fontId="121" fillId="0" borderId="0" xfId="0" applyFont="1" applyAlignment="1">
      <alignment horizontal="right" vertical="center" indent="1"/>
    </xf>
    <xf numFmtId="0" fontId="148" fillId="0" borderId="0" xfId="0" applyFont="1"/>
    <xf numFmtId="0" fontId="94" fillId="0" borderId="0" xfId="0" applyFont="1" applyFill="1" applyBorder="1" applyAlignment="1">
      <alignment horizontal="left" vertical="center"/>
    </xf>
    <xf numFmtId="0" fontId="33" fillId="0" borderId="0" xfId="3" applyFont="1" applyAlignment="1">
      <alignment horizontal="right" vertical="center" indent="1"/>
    </xf>
    <xf numFmtId="0" fontId="33" fillId="3" borderId="0" xfId="18" applyFont="1" applyFill="1" applyBorder="1" applyAlignment="1">
      <alignment horizontal="left" vertical="center" wrapText="1"/>
    </xf>
    <xf numFmtId="0" fontId="94" fillId="0" borderId="0" xfId="0" applyFont="1" applyAlignment="1">
      <alignment vertical="center"/>
    </xf>
    <xf numFmtId="0" fontId="33" fillId="4" borderId="0" xfId="0" applyFont="1" applyFill="1" applyBorder="1" applyAlignment="1">
      <alignment horizontal="right" vertical="center" indent="1"/>
    </xf>
    <xf numFmtId="0" fontId="33" fillId="4" borderId="0" xfId="0" applyFont="1" applyFill="1" applyBorder="1" applyAlignment="1">
      <alignment horizontal="right" vertical="center" wrapText="1" indent="1"/>
    </xf>
    <xf numFmtId="0" fontId="51" fillId="3" borderId="0" xfId="20" applyFont="1" applyFill="1" applyBorder="1" applyAlignment="1">
      <alignment horizontal="right" vertical="center" wrapText="1" indent="1"/>
    </xf>
    <xf numFmtId="0" fontId="94" fillId="3" borderId="0" xfId="20" applyFont="1" applyFill="1" applyBorder="1" applyAlignment="1">
      <alignment horizontal="left" vertical="center" wrapText="1"/>
    </xf>
    <xf numFmtId="0" fontId="3" fillId="0" borderId="0" xfId="0" applyFont="1" applyAlignment="1"/>
    <xf numFmtId="0" fontId="16" fillId="0" borderId="0" xfId="0" applyFont="1" applyAlignment="1">
      <alignment horizontal="right" vertical="center"/>
    </xf>
    <xf numFmtId="175" fontId="148" fillId="0" borderId="0" xfId="0" applyNumberFormat="1" applyFont="1"/>
    <xf numFmtId="175" fontId="142" fillId="0" borderId="0" xfId="0" applyNumberFormat="1" applyFont="1"/>
    <xf numFmtId="0" fontId="142" fillId="0" borderId="0" xfId="0" applyFont="1"/>
    <xf numFmtId="175" fontId="90" fillId="0" borderId="0" xfId="0" applyNumberFormat="1" applyFont="1"/>
    <xf numFmtId="0" fontId="49" fillId="0" borderId="0" xfId="3" applyFont="1">
      <alignment vertical="top"/>
    </xf>
    <xf numFmtId="0" fontId="51" fillId="0" borderId="0" xfId="3" applyFont="1" applyFill="1" applyAlignment="1">
      <alignment horizontal="left" vertical="center"/>
    </xf>
    <xf numFmtId="10" fontId="0" fillId="0" borderId="0" xfId="0" applyNumberFormat="1" applyFont="1" applyAlignment="1">
      <alignment vertical="center"/>
    </xf>
    <xf numFmtId="0" fontId="103" fillId="0" borderId="0" xfId="0" applyFont="1" applyAlignment="1">
      <alignment vertical="center"/>
    </xf>
    <xf numFmtId="0" fontId="34" fillId="0" borderId="0" xfId="0" applyFont="1" applyFill="1" applyBorder="1" applyAlignment="1">
      <alignment horizontal="center" vertical="center" wrapText="1"/>
    </xf>
    <xf numFmtId="166" fontId="33" fillId="0" borderId="0" xfId="5" applyNumberFormat="1" applyFont="1" applyFill="1" applyBorder="1" applyAlignment="1" applyProtection="1">
      <alignment horizontal="right" vertical="center" wrapText="1"/>
    </xf>
    <xf numFmtId="166" fontId="33" fillId="0" borderId="0" xfId="5" applyNumberFormat="1" applyFont="1" applyFill="1" applyBorder="1" applyAlignment="1" applyProtection="1">
      <alignment horizontal="left" vertical="center" wrapText="1"/>
    </xf>
    <xf numFmtId="10" fontId="33" fillId="0" borderId="0" xfId="4" applyNumberFormat="1" applyFont="1" applyFill="1" applyBorder="1" applyAlignment="1" applyProtection="1">
      <alignment horizontal="right" vertical="center" wrapText="1"/>
    </xf>
    <xf numFmtId="3" fontId="33" fillId="0" borderId="0" xfId="6" applyNumberFormat="1" applyFont="1" applyFill="1" applyBorder="1" applyAlignment="1" applyProtection="1">
      <alignment vertical="center"/>
    </xf>
    <xf numFmtId="3" fontId="32" fillId="0" borderId="0" xfId="6" applyNumberFormat="1" applyFont="1" applyFill="1" applyAlignment="1" applyProtection="1">
      <alignment horizontal="right" vertical="center"/>
    </xf>
    <xf numFmtId="0" fontId="32" fillId="0" borderId="0" xfId="0" applyFont="1" applyFill="1" applyBorder="1" applyAlignment="1">
      <alignment vertical="center" wrapText="1"/>
    </xf>
    <xf numFmtId="0" fontId="34" fillId="0" borderId="0" xfId="0" applyFont="1" applyFill="1" applyBorder="1" applyAlignment="1">
      <alignment vertical="center" wrapText="1"/>
    </xf>
    <xf numFmtId="0" fontId="33"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3" fillId="0" borderId="0" xfId="0" applyFont="1" applyFill="1" applyBorder="1" applyAlignment="1">
      <alignment horizontal="center" vertical="center" wrapText="1"/>
    </xf>
    <xf numFmtId="0" fontId="33" fillId="0" borderId="0" xfId="0" applyFont="1" applyFill="1" applyBorder="1"/>
    <xf numFmtId="0" fontId="107" fillId="0" borderId="0" xfId="0" applyFont="1" applyFill="1" applyBorder="1" applyAlignment="1">
      <alignment horizontal="center" vertical="center" wrapText="1"/>
    </xf>
    <xf numFmtId="3" fontId="41" fillId="0" borderId="0" xfId="7" applyNumberFormat="1" applyFont="1" applyFill="1" applyBorder="1" applyAlignment="1" applyProtection="1">
      <alignment horizontal="right" vertical="center"/>
    </xf>
    <xf numFmtId="3" fontId="40" fillId="0" borderId="0" xfId="7" applyNumberFormat="1" applyFont="1" applyFill="1" applyBorder="1" applyAlignment="1" applyProtection="1">
      <alignment horizontal="right" vertical="center"/>
    </xf>
    <xf numFmtId="0" fontId="40" fillId="0" borderId="0" xfId="27" applyFont="1" applyFill="1" applyAlignment="1" applyProtection="1">
      <alignment horizontal="left"/>
      <protection locked="0"/>
    </xf>
    <xf numFmtId="0" fontId="33" fillId="0" borderId="0" xfId="0" applyFont="1" applyAlignment="1"/>
    <xf numFmtId="0" fontId="39" fillId="0" borderId="0" xfId="0" applyFont="1" applyFill="1" applyAlignment="1">
      <alignment horizontal="center" vertical="center" wrapText="1"/>
    </xf>
    <xf numFmtId="0" fontId="32" fillId="0" borderId="0" xfId="0" applyFont="1" applyFill="1" applyBorder="1" applyAlignment="1">
      <alignment horizontal="center" vertical="center" wrapTex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3" fontId="40" fillId="0" borderId="0" xfId="0" applyNumberFormat="1" applyFont="1" applyFill="1" applyBorder="1" applyAlignment="1">
      <alignment horizontal="right" vertical="center" indent="2"/>
    </xf>
    <xf numFmtId="10" fontId="40" fillId="0" borderId="0" xfId="0" applyNumberFormat="1" applyFont="1" applyFill="1" applyBorder="1" applyAlignment="1">
      <alignment horizontal="right" vertical="center" indent="1"/>
    </xf>
    <xf numFmtId="0" fontId="3" fillId="0" borderId="0" xfId="0" applyFont="1" applyAlignment="1">
      <alignment vertical="center"/>
    </xf>
    <xf numFmtId="0" fontId="33" fillId="0" borderId="0" xfId="0" applyFont="1" applyBorder="1" applyAlignment="1">
      <alignment horizontal="center" vertical="center"/>
    </xf>
    <xf numFmtId="14" fontId="41" fillId="0" borderId="0" xfId="3" applyNumberFormat="1" applyFont="1" applyFill="1" applyBorder="1" applyAlignment="1">
      <alignment horizontal="center" vertical="center"/>
    </xf>
    <xf numFmtId="0" fontId="49" fillId="0" borderId="0" xfId="0" applyFont="1" applyFill="1" applyBorder="1" applyAlignment="1">
      <alignment horizontal="right" vertical="center"/>
    </xf>
    <xf numFmtId="0" fontId="41" fillId="0" borderId="0" xfId="0" applyFont="1" applyFill="1" applyAlignment="1">
      <alignment wrapText="1"/>
    </xf>
    <xf numFmtId="0" fontId="0" fillId="0" borderId="0" xfId="0" applyFill="1" applyAlignment="1">
      <alignment wrapText="1"/>
    </xf>
    <xf numFmtId="14" fontId="40" fillId="0" borderId="0" xfId="3" applyNumberFormat="1" applyFont="1" applyFill="1" applyBorder="1" applyAlignment="1">
      <alignment horizontal="center" vertical="center" wrapText="1"/>
    </xf>
    <xf numFmtId="0" fontId="40" fillId="0" borderId="0" xfId="3" applyFont="1" applyFill="1" applyBorder="1" applyAlignment="1">
      <alignment horizontal="center" vertical="center" wrapText="1"/>
    </xf>
    <xf numFmtId="3" fontId="41" fillId="0" borderId="0" xfId="22" applyNumberFormat="1" applyFont="1" applyFill="1" applyBorder="1" applyAlignment="1">
      <alignment horizontal="right" vertical="center" indent="1"/>
    </xf>
    <xf numFmtId="10" fontId="41" fillId="0" borderId="0" xfId="22" applyNumberFormat="1" applyFont="1" applyFill="1" applyBorder="1" applyAlignment="1">
      <alignment horizontal="right" vertical="center" indent="2"/>
    </xf>
    <xf numFmtId="10" fontId="41" fillId="0" borderId="0" xfId="0" applyNumberFormat="1" applyFont="1" applyFill="1" applyBorder="1" applyAlignment="1">
      <alignment horizontal="right" indent="1"/>
    </xf>
    <xf numFmtId="0" fontId="89" fillId="0" borderId="0" xfId="0" applyFont="1" applyFill="1" applyAlignment="1">
      <alignment vertical="center"/>
    </xf>
    <xf numFmtId="0" fontId="33" fillId="0" borderId="0" xfId="22" applyFont="1" applyFill="1" applyBorder="1" applyAlignment="1">
      <alignment horizontal="left" vertical="center" wrapText="1"/>
    </xf>
    <xf numFmtId="0" fontId="49" fillId="0" borderId="0" xfId="0" applyFont="1" applyFill="1" applyBorder="1" applyAlignment="1">
      <alignment horizontal="right" vertical="center" indent="1"/>
    </xf>
    <xf numFmtId="14" fontId="33" fillId="0" borderId="0" xfId="0" applyNumberFormat="1" applyFont="1" applyFill="1" applyBorder="1" applyAlignment="1">
      <alignment horizontal="center" vertical="center" wrapText="1"/>
    </xf>
    <xf numFmtId="0" fontId="106" fillId="0" borderId="0" xfId="0" applyFont="1" applyFill="1" applyBorder="1" applyAlignment="1">
      <alignment horizontal="center" vertical="center" wrapText="1"/>
    </xf>
    <xf numFmtId="14" fontId="106" fillId="0" borderId="0" xfId="0" applyNumberFormat="1" applyFont="1" applyFill="1" applyBorder="1" applyAlignment="1">
      <alignment horizontal="center" vertical="center" wrapText="1"/>
    </xf>
    <xf numFmtId="0" fontId="33" fillId="0" borderId="0" xfId="0" applyFont="1" applyFill="1" applyAlignment="1">
      <alignment vertical="center" wrapText="1"/>
    </xf>
    <xf numFmtId="3" fontId="113" fillId="0" borderId="0" xfId="0" applyNumberFormat="1" applyFont="1" applyFill="1" applyAlignment="1">
      <alignment horizontal="center" vertical="center"/>
    </xf>
    <xf numFmtId="10" fontId="113" fillId="0" borderId="0" xfId="0" applyNumberFormat="1" applyFont="1" applyFill="1" applyAlignment="1">
      <alignment horizontal="center" vertical="center"/>
    </xf>
    <xf numFmtId="0" fontId="0" fillId="0" borderId="0" xfId="0" applyFont="1"/>
    <xf numFmtId="3" fontId="113" fillId="3" borderId="0" xfId="0" applyNumberFormat="1" applyFont="1" applyFill="1" applyBorder="1" applyAlignment="1">
      <alignment vertical="center"/>
    </xf>
    <xf numFmtId="0" fontId="3" fillId="3" borderId="0" xfId="0" applyFont="1" applyFill="1" applyBorder="1" applyAlignment="1">
      <alignment vertical="center"/>
    </xf>
    <xf numFmtId="3" fontId="3" fillId="3" borderId="0" xfId="0" applyNumberFormat="1" applyFont="1" applyFill="1" applyBorder="1" applyAlignment="1">
      <alignment horizontal="right" vertical="center" indent="1"/>
    </xf>
    <xf numFmtId="168" fontId="117" fillId="3" borderId="0" xfId="31" applyNumberFormat="1" applyFont="1" applyFill="1" applyAlignment="1" applyProtection="1">
      <alignment horizontal="right" vertical="center"/>
    </xf>
    <xf numFmtId="0" fontId="11" fillId="3" borderId="0" xfId="0" applyFont="1" applyFill="1" applyAlignment="1" applyProtection="1">
      <alignment vertical="center" wrapText="1"/>
      <protection locked="0"/>
    </xf>
    <xf numFmtId="0" fontId="11" fillId="3" borderId="0" xfId="0" applyFont="1" applyFill="1" applyAlignment="1" applyProtection="1">
      <alignment horizontal="left" vertical="center" wrapText="1" indent="1"/>
      <protection locked="0"/>
    </xf>
    <xf numFmtId="0" fontId="117" fillId="0" borderId="0" xfId="0" applyFont="1" applyFill="1" applyAlignment="1">
      <alignment vertical="center"/>
    </xf>
    <xf numFmtId="0" fontId="24" fillId="0" borderId="0" xfId="0" applyFont="1" applyFill="1" applyAlignment="1">
      <alignment horizontal="center"/>
    </xf>
    <xf numFmtId="0" fontId="31" fillId="0" borderId="0" xfId="0" applyFont="1" applyFill="1" applyAlignment="1">
      <alignment horizontal="center"/>
    </xf>
    <xf numFmtId="0" fontId="41" fillId="3" borderId="0" xfId="27" applyFont="1" applyFill="1" applyBorder="1" applyAlignment="1" applyProtection="1">
      <alignment horizontal="left" vertical="center" wrapText="1"/>
      <protection locked="0"/>
    </xf>
    <xf numFmtId="3" fontId="41" fillId="3" borderId="0" xfId="27" applyNumberFormat="1" applyFont="1" applyFill="1" applyBorder="1" applyAlignment="1" applyProtection="1">
      <alignment vertical="center"/>
    </xf>
    <xf numFmtId="0" fontId="41" fillId="3" borderId="0" xfId="27" applyFont="1" applyFill="1" applyBorder="1" applyAlignment="1" applyProtection="1">
      <alignment horizontal="left" vertical="center" wrapText="1"/>
    </xf>
    <xf numFmtId="0" fontId="74" fillId="3" borderId="0" xfId="27" applyFont="1" applyFill="1" applyBorder="1" applyAlignment="1" applyProtection="1">
      <alignment horizontal="left" vertical="center" wrapText="1"/>
    </xf>
    <xf numFmtId="3" fontId="74" fillId="3" borderId="0" xfId="27" applyNumberFormat="1" applyFont="1" applyFill="1" applyBorder="1" applyAlignment="1" applyProtection="1">
      <alignment vertical="center"/>
    </xf>
    <xf numFmtId="3"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horizontal="right" vertical="center"/>
    </xf>
    <xf numFmtId="177" fontId="41" fillId="3" borderId="0" xfId="27" applyNumberFormat="1" applyFont="1" applyFill="1" applyBorder="1" applyAlignment="1" applyProtection="1">
      <alignment vertical="center"/>
    </xf>
    <xf numFmtId="3"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vertical="center"/>
    </xf>
    <xf numFmtId="0" fontId="41" fillId="3" borderId="0" xfId="0" applyFont="1" applyFill="1" applyBorder="1" applyAlignment="1">
      <alignment vertical="center" wrapText="1"/>
    </xf>
    <xf numFmtId="3" fontId="41" fillId="3" borderId="0" xfId="8" applyNumberFormat="1" applyFont="1" applyFill="1" applyBorder="1" applyAlignment="1" applyProtection="1">
      <alignment horizontal="right" vertical="center"/>
    </xf>
    <xf numFmtId="10" fontId="41" fillId="3" borderId="0" xfId="4" applyNumberFormat="1" applyFont="1" applyFill="1" applyBorder="1" applyAlignment="1" applyProtection="1">
      <alignment horizontal="right" vertical="center" wrapText="1"/>
    </xf>
    <xf numFmtId="0" fontId="40" fillId="3" borderId="0" xfId="0" applyFont="1" applyFill="1" applyBorder="1" applyAlignment="1">
      <alignment horizontal="left" vertical="center" wrapText="1"/>
    </xf>
    <xf numFmtId="3" fontId="74" fillId="3" borderId="0" xfId="8" applyNumberFormat="1" applyFont="1" applyFill="1" applyBorder="1" applyAlignment="1" applyProtection="1">
      <alignment horizontal="right" vertical="center"/>
    </xf>
    <xf numFmtId="10" fontId="74" fillId="3" borderId="0" xfId="4" applyNumberFormat="1" applyFont="1" applyFill="1" applyBorder="1" applyAlignment="1" applyProtection="1">
      <alignment horizontal="right" vertical="center" wrapText="1"/>
    </xf>
    <xf numFmtId="0" fontId="132" fillId="3" borderId="0" xfId="0" applyFont="1" applyFill="1" applyBorder="1" applyAlignment="1">
      <alignment vertical="center"/>
    </xf>
    <xf numFmtId="167" fontId="41" fillId="3" borderId="0" xfId="1" applyNumberFormat="1" applyFont="1" applyFill="1" applyBorder="1" applyAlignment="1">
      <alignment horizontal="center" vertical="center"/>
    </xf>
    <xf numFmtId="167" fontId="41" fillId="3" borderId="0" xfId="1" applyNumberFormat="1" applyFont="1" applyFill="1" applyBorder="1" applyAlignment="1">
      <alignment horizontal="left" vertical="center" indent="1"/>
    </xf>
    <xf numFmtId="0" fontId="56" fillId="3" borderId="0" xfId="0" applyFont="1" applyFill="1" applyBorder="1" applyAlignment="1">
      <alignment vertical="center" wrapText="1"/>
    </xf>
    <xf numFmtId="3" fontId="55" fillId="3" borderId="0" xfId="9" applyNumberFormat="1" applyFont="1" applyFill="1" applyBorder="1" applyAlignment="1" applyProtection="1">
      <alignment vertical="center"/>
    </xf>
    <xf numFmtId="10" fontId="55" fillId="3" borderId="0" xfId="9" applyNumberFormat="1" applyFont="1" applyFill="1" applyBorder="1" applyAlignment="1" applyProtection="1">
      <alignment vertical="center"/>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0" fontId="57" fillId="3" borderId="0" xfId="0" applyFont="1" applyFill="1" applyBorder="1" applyAlignment="1">
      <alignment vertical="center" wrapText="1"/>
    </xf>
    <xf numFmtId="0" fontId="127" fillId="3" borderId="0" xfId="26" applyFont="1" applyFill="1" applyBorder="1" applyAlignment="1">
      <alignment vertical="center" wrapText="1"/>
    </xf>
    <xf numFmtId="0" fontId="34" fillId="3" borderId="0" xfId="0" applyFont="1" applyFill="1" applyBorder="1" applyAlignment="1">
      <alignment vertical="center" wrapText="1"/>
    </xf>
    <xf numFmtId="10" fontId="41" fillId="3" borderId="0" xfId="1" applyNumberFormat="1" applyFont="1" applyFill="1" applyAlignment="1">
      <alignment horizontal="right" vertical="center" wrapText="1"/>
    </xf>
    <xf numFmtId="3" fontId="41" fillId="3" borderId="0" xfId="0" applyNumberFormat="1" applyFont="1" applyFill="1" applyBorder="1" applyAlignment="1">
      <alignment horizontal="right" vertical="center" indent="2"/>
    </xf>
    <xf numFmtId="10" fontId="41" fillId="3" borderId="0" xfId="0" applyNumberFormat="1" applyFont="1" applyFill="1" applyBorder="1" applyAlignment="1">
      <alignment horizontal="right" vertical="center" indent="1"/>
    </xf>
    <xf numFmtId="0" fontId="41" fillId="3" borderId="0" xfId="0" applyFont="1" applyFill="1" applyAlignment="1">
      <alignment horizontal="left" vertical="center" wrapText="1"/>
    </xf>
    <xf numFmtId="166" fontId="41" fillId="3" borderId="0" xfId="1" applyNumberFormat="1" applyFont="1" applyFill="1" applyBorder="1" applyAlignment="1">
      <alignment horizontal="center" vertical="center"/>
    </xf>
    <xf numFmtId="10" fontId="41" fillId="3" borderId="0" xfId="4" applyNumberFormat="1" applyFont="1" applyFill="1" applyBorder="1" applyAlignment="1">
      <alignment horizontal="center" vertical="center"/>
    </xf>
    <xf numFmtId="3" fontId="132" fillId="3" borderId="0" xfId="0" applyNumberFormat="1" applyFont="1" applyFill="1" applyAlignment="1">
      <alignment vertical="center"/>
    </xf>
    <xf numFmtId="171" fontId="41" fillId="3" borderId="0" xfId="0" applyNumberFormat="1" applyFont="1" applyFill="1" applyAlignment="1">
      <alignment horizontal="left" vertical="center" wrapText="1"/>
    </xf>
    <xf numFmtId="0" fontId="41" fillId="3" borderId="0" xfId="0" applyFont="1" applyFill="1" applyBorder="1" applyAlignment="1">
      <alignment vertical="center"/>
    </xf>
    <xf numFmtId="164" fontId="41" fillId="3" borderId="0" xfId="10" applyNumberFormat="1" applyFont="1" applyFill="1" applyAlignment="1">
      <alignment horizontal="right" vertical="center" indent="1"/>
    </xf>
    <xf numFmtId="10" fontId="41" fillId="3" borderId="0" xfId="4" applyNumberFormat="1" applyFont="1" applyFill="1" applyAlignment="1">
      <alignment horizontal="right" vertical="center" indent="1"/>
    </xf>
    <xf numFmtId="10" fontId="41" fillId="3" borderId="0" xfId="4" applyNumberFormat="1" applyFont="1" applyFill="1" applyBorder="1" applyAlignment="1">
      <alignment horizontal="right" vertical="center" indent="1"/>
    </xf>
    <xf numFmtId="3" fontId="41" fillId="3" borderId="0" xfId="11" applyNumberFormat="1" applyFont="1" applyFill="1" applyBorder="1" applyAlignment="1">
      <alignment horizontal="right" vertical="center" indent="1"/>
    </xf>
    <xf numFmtId="10" fontId="41" fillId="3" borderId="0" xfId="4" quotePrefix="1" applyNumberFormat="1" applyFont="1" applyFill="1" applyBorder="1" applyAlignment="1">
      <alignment horizontal="center" vertical="center"/>
    </xf>
    <xf numFmtId="3" fontId="32" fillId="3" borderId="0" xfId="9" applyNumberFormat="1" applyFont="1" applyFill="1" applyBorder="1" applyAlignment="1" applyProtection="1">
      <alignment vertical="center"/>
    </xf>
    <xf numFmtId="10" fontId="32" fillId="3" borderId="0" xfId="9" applyNumberFormat="1" applyFont="1" applyFill="1" applyBorder="1" applyAlignment="1" applyProtection="1">
      <alignment vertical="center"/>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167" fontId="33" fillId="3" borderId="0" xfId="14" applyNumberFormat="1" applyFont="1" applyFill="1" applyBorder="1" applyAlignment="1" applyProtection="1">
      <alignment horizontal="center" vertical="center"/>
    </xf>
    <xf numFmtId="10" fontId="33" fillId="3" borderId="0" xfId="4" applyNumberFormat="1" applyFont="1" applyFill="1" applyBorder="1" applyAlignment="1" applyProtection="1">
      <alignment horizontal="center" vertical="center"/>
    </xf>
    <xf numFmtId="14" fontId="33" fillId="3" borderId="0" xfId="4" applyNumberFormat="1" applyFont="1" applyFill="1" applyBorder="1" applyAlignment="1" applyProtection="1">
      <alignment horizontal="right" vertical="center"/>
      <protection locked="0"/>
    </xf>
    <xf numFmtId="0" fontId="51" fillId="3" borderId="0" xfId="0" applyFont="1" applyFill="1" applyAlignment="1">
      <alignment vertical="center" wrapText="1"/>
    </xf>
    <xf numFmtId="0" fontId="40" fillId="12" borderId="0" xfId="3" applyFont="1" applyFill="1" applyBorder="1" applyAlignment="1">
      <alignment horizontal="center" vertical="center" wrapText="1"/>
    </xf>
    <xf numFmtId="0" fontId="65" fillId="13" borderId="0" xfId="3" applyFont="1" applyFill="1" applyBorder="1" applyAlignment="1">
      <alignment horizontal="left" vertical="center" indent="1"/>
    </xf>
    <xf numFmtId="166" fontId="40" fillId="14" borderId="0" xfId="16" applyNumberFormat="1" applyFont="1" applyFill="1" applyBorder="1" applyAlignment="1">
      <alignment horizontal="right" vertical="center" wrapText="1"/>
    </xf>
    <xf numFmtId="2" fontId="40" fillId="14" borderId="0" xfId="16" applyNumberFormat="1" applyFont="1" applyFill="1" applyBorder="1" applyAlignment="1">
      <alignment horizontal="center" vertical="center" wrapText="1"/>
    </xf>
    <xf numFmtId="10" fontId="40" fillId="14" borderId="0" xfId="16" applyNumberFormat="1" applyFont="1" applyFill="1" applyBorder="1" applyAlignment="1">
      <alignment horizontal="center" vertical="center" wrapText="1"/>
    </xf>
    <xf numFmtId="10" fontId="40" fillId="14" borderId="0" xfId="4" applyNumberFormat="1" applyFont="1" applyFill="1" applyAlignment="1">
      <alignment horizontal="center" vertical="center" wrapText="1"/>
    </xf>
    <xf numFmtId="166" fontId="40" fillId="14" borderId="0" xfId="4" applyNumberFormat="1" applyFont="1" applyFill="1" applyBorder="1" applyAlignment="1">
      <alignment horizontal="right" vertical="center" wrapText="1"/>
    </xf>
    <xf numFmtId="3" fontId="40" fillId="14" borderId="0" xfId="4" applyNumberFormat="1" applyFont="1" applyFill="1" applyBorder="1" applyAlignment="1">
      <alignment horizontal="right" vertical="center" wrapText="1"/>
    </xf>
    <xf numFmtId="3" fontId="40" fillId="14" borderId="0" xfId="16" applyNumberFormat="1" applyFont="1" applyFill="1" applyBorder="1" applyAlignment="1">
      <alignment horizontal="right" vertical="center" wrapText="1"/>
    </xf>
    <xf numFmtId="4" fontId="40" fillId="14" borderId="0" xfId="3" applyNumberFormat="1" applyFont="1" applyFill="1" applyBorder="1" applyAlignment="1">
      <alignment horizontal="center" vertical="center" wrapText="1"/>
    </xf>
    <xf numFmtId="10" fontId="40" fillId="14" borderId="0" xfId="3" applyNumberFormat="1" applyFont="1" applyFill="1" applyBorder="1" applyAlignment="1">
      <alignment horizontal="center" vertical="center" wrapText="1"/>
    </xf>
    <xf numFmtId="172" fontId="32" fillId="15" borderId="0" xfId="3" applyNumberFormat="1" applyFont="1" applyFill="1" applyBorder="1" applyAlignment="1">
      <alignment horizontal="center" vertical="center" wrapText="1"/>
    </xf>
    <xf numFmtId="173" fontId="49" fillId="14" borderId="0" xfId="3" applyNumberFormat="1" applyFont="1" applyFill="1" applyAlignment="1">
      <alignment horizontal="center" vertical="center"/>
    </xf>
    <xf numFmtId="0" fontId="32" fillId="14" borderId="0" xfId="3" applyFont="1" applyFill="1" applyBorder="1" applyAlignment="1">
      <alignment vertical="center"/>
    </xf>
    <xf numFmtId="173" fontId="49" fillId="12" borderId="0" xfId="3" applyNumberFormat="1" applyFont="1" applyFill="1" applyAlignment="1">
      <alignment horizontal="center" vertical="center"/>
    </xf>
    <xf numFmtId="0" fontId="49" fillId="12" borderId="0" xfId="3" applyFont="1" applyFill="1" applyBorder="1" applyAlignment="1">
      <alignment horizontal="left" vertical="center" wrapText="1"/>
    </xf>
    <xf numFmtId="0" fontId="15" fillId="17" borderId="0" xfId="3" applyFont="1" applyFill="1" applyAlignment="1">
      <alignment vertical="center"/>
    </xf>
    <xf numFmtId="3" fontId="136" fillId="17" borderId="6" xfId="3" applyNumberFormat="1" applyFont="1" applyFill="1" applyBorder="1" applyAlignment="1">
      <alignment horizontal="right" vertical="center"/>
    </xf>
    <xf numFmtId="3" fontId="136" fillId="17" borderId="0" xfId="3" applyNumberFormat="1" applyFont="1" applyFill="1" applyBorder="1" applyAlignment="1">
      <alignment vertical="center"/>
    </xf>
    <xf numFmtId="10" fontId="15" fillId="18" borderId="7" xfId="4" applyNumberFormat="1" applyFont="1" applyFill="1" applyBorder="1" applyAlignment="1">
      <alignment horizontal="right" vertical="center"/>
    </xf>
    <xf numFmtId="0" fontId="120" fillId="16" borderId="6" xfId="3" applyFont="1" applyFill="1" applyBorder="1" applyAlignment="1">
      <alignment horizontal="center" vertical="center"/>
    </xf>
    <xf numFmtId="3" fontId="136" fillId="17" borderId="0" xfId="3" applyNumberFormat="1" applyFont="1" applyFill="1" applyAlignment="1">
      <alignment horizontal="right" vertical="center"/>
    </xf>
    <xf numFmtId="0" fontId="117" fillId="16" borderId="6" xfId="3" applyFont="1" applyFill="1" applyBorder="1" applyAlignment="1">
      <alignment horizontal="right" vertical="center"/>
    </xf>
    <xf numFmtId="0" fontId="120" fillId="16" borderId="4" xfId="3" applyFont="1" applyFill="1" applyBorder="1" applyAlignment="1">
      <alignment horizontal="center" vertical="center"/>
    </xf>
    <xf numFmtId="0" fontId="15" fillId="3" borderId="0" xfId="3" applyFont="1" applyFill="1" applyAlignment="1">
      <alignment vertical="center"/>
    </xf>
    <xf numFmtId="3" fontId="136" fillId="3" borderId="0" xfId="3" applyNumberFormat="1" applyFont="1" applyFill="1" applyBorder="1" applyAlignment="1">
      <alignment horizontal="right" vertical="center"/>
    </xf>
    <xf numFmtId="10" fontId="15" fillId="4" borderId="7" xfId="4" applyNumberFormat="1" applyFont="1" applyFill="1" applyBorder="1" applyAlignment="1">
      <alignment horizontal="right" vertical="center"/>
    </xf>
    <xf numFmtId="0" fontId="32" fillId="16" borderId="0" xfId="3" applyFont="1" applyFill="1" applyAlignment="1">
      <alignment horizontal="center" vertical="center" wrapText="1"/>
    </xf>
    <xf numFmtId="0" fontId="21" fillId="16" borderId="0" xfId="3" applyFill="1">
      <alignment vertical="top"/>
    </xf>
    <xf numFmtId="2" fontId="64" fillId="17" borderId="0" xfId="3" applyNumberFormat="1" applyFont="1" applyFill="1" applyAlignment="1">
      <alignment horizontal="left" vertical="center"/>
    </xf>
    <xf numFmtId="166" fontId="40" fillId="17" borderId="0" xfId="1" applyNumberFormat="1" applyFont="1" applyFill="1" applyAlignment="1">
      <alignment horizontal="center" vertical="center"/>
    </xf>
    <xf numFmtId="10" fontId="70" fillId="17" borderId="0" xfId="3" applyNumberFormat="1" applyFont="1" applyFill="1" applyBorder="1" applyAlignment="1">
      <alignment horizontal="center" vertical="center"/>
    </xf>
    <xf numFmtId="0" fontId="49" fillId="17" borderId="0" xfId="3" applyFont="1" applyFill="1" applyBorder="1" applyAlignment="1">
      <alignment horizontal="center"/>
    </xf>
    <xf numFmtId="2" fontId="64" fillId="17" borderId="0" xfId="3" applyNumberFormat="1" applyFont="1" applyFill="1" applyAlignment="1">
      <alignment horizontal="left" vertical="center" wrapText="1"/>
    </xf>
    <xf numFmtId="166" fontId="40" fillId="18" borderId="0" xfId="1" applyNumberFormat="1" applyFont="1" applyFill="1" applyBorder="1" applyAlignment="1">
      <alignment horizontal="center" vertical="center"/>
    </xf>
    <xf numFmtId="10" fontId="72" fillId="18" borderId="0" xfId="3" applyNumberFormat="1" applyFont="1" applyFill="1" applyBorder="1" applyAlignment="1">
      <alignment horizontal="center"/>
    </xf>
    <xf numFmtId="0" fontId="72" fillId="18" borderId="0" xfId="3" applyFont="1" applyFill="1" applyBorder="1" applyAlignment="1">
      <alignment horizontal="center"/>
    </xf>
    <xf numFmtId="0" fontId="66" fillId="17" borderId="0" xfId="3" applyFont="1" applyFill="1" applyAlignment="1">
      <alignment horizontal="left" vertical="center"/>
    </xf>
    <xf numFmtId="166" fontId="74" fillId="17" borderId="0" xfId="17" applyNumberFormat="1" applyFont="1" applyFill="1" applyAlignment="1">
      <alignment horizontal="center" vertical="center"/>
    </xf>
    <xf numFmtId="10" fontId="52" fillId="18" borderId="0" xfId="3" applyNumberFormat="1" applyFont="1" applyFill="1" applyBorder="1" applyAlignment="1">
      <alignment horizontal="right" vertical="center" indent="2"/>
    </xf>
    <xf numFmtId="165" fontId="53" fillId="18" borderId="0" xfId="1" applyNumberFormat="1" applyFont="1" applyFill="1" applyBorder="1" applyAlignment="1">
      <alignment horizontal="center" vertical="center"/>
    </xf>
    <xf numFmtId="2" fontId="21" fillId="17" borderId="0" xfId="3" applyNumberFormat="1" applyFill="1" applyAlignment="1">
      <alignment horizontal="center" vertical="center"/>
    </xf>
    <xf numFmtId="3" fontId="64" fillId="17" borderId="0" xfId="3" applyNumberFormat="1" applyFont="1" applyFill="1" applyAlignment="1">
      <alignment horizontal="right" vertical="center"/>
    </xf>
    <xf numFmtId="2" fontId="75" fillId="17" borderId="0" xfId="3" applyNumberFormat="1" applyFont="1" applyFill="1" applyAlignment="1">
      <alignment horizontal="center" vertical="center"/>
    </xf>
    <xf numFmtId="0" fontId="33" fillId="4" borderId="0" xfId="0" applyFont="1" applyFill="1" applyBorder="1" applyAlignment="1">
      <alignment horizontal="left" vertical="center" indent="1"/>
    </xf>
    <xf numFmtId="0" fontId="92" fillId="4" borderId="0" xfId="0" applyFont="1" applyFill="1" applyBorder="1" applyAlignment="1">
      <alignment horizontal="center" vertical="center"/>
    </xf>
    <xf numFmtId="174" fontId="33" fillId="4" borderId="0" xfId="0" applyNumberFormat="1" applyFont="1" applyFill="1" applyBorder="1" applyAlignment="1" applyProtection="1">
      <alignment horizontal="right" vertical="center"/>
    </xf>
    <xf numFmtId="175" fontId="33" fillId="4" borderId="0" xfId="0" applyNumberFormat="1" applyFont="1" applyFill="1" applyBorder="1" applyAlignment="1" applyProtection="1">
      <alignment horizontal="right" vertical="center"/>
    </xf>
    <xf numFmtId="10" fontId="33" fillId="4" borderId="0" xfId="0" applyNumberFormat="1" applyFont="1" applyFill="1" applyBorder="1" applyAlignment="1">
      <alignment horizontal="right" vertical="center"/>
    </xf>
    <xf numFmtId="49" fontId="94" fillId="4" borderId="0" xfId="0" applyNumberFormat="1" applyFont="1" applyFill="1" applyBorder="1" applyAlignment="1">
      <alignment horizontal="right" vertical="center"/>
    </xf>
    <xf numFmtId="0" fontId="94" fillId="4" borderId="0" xfId="0" applyFont="1" applyFill="1" applyBorder="1" applyAlignment="1">
      <alignment horizontal="left" vertical="center" indent="1"/>
    </xf>
    <xf numFmtId="174" fontId="92"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xf>
    <xf numFmtId="49" fontId="92" fillId="4" borderId="0" xfId="0" applyNumberFormat="1" applyFont="1" applyFill="1" applyBorder="1" applyAlignment="1">
      <alignment horizontal="right" vertical="center"/>
    </xf>
    <xf numFmtId="0" fontId="33" fillId="4" borderId="0" xfId="3" applyFont="1" applyFill="1" applyBorder="1" applyAlignment="1">
      <alignment horizontal="center" vertical="center"/>
    </xf>
    <xf numFmtId="0" fontId="94" fillId="4" borderId="0" xfId="0" applyFont="1" applyFill="1" applyBorder="1" applyAlignment="1">
      <alignment horizontal="center" vertical="center"/>
    </xf>
    <xf numFmtId="175" fontId="94" fillId="4" borderId="0" xfId="0" applyNumberFormat="1" applyFont="1" applyFill="1" applyBorder="1" applyAlignment="1" applyProtection="1">
      <alignment horizontal="right" vertical="center"/>
    </xf>
    <xf numFmtId="0" fontId="94" fillId="4" borderId="0" xfId="0" applyFont="1" applyFill="1" applyBorder="1" applyAlignment="1">
      <alignment horizontal="left" vertical="center" wrapText="1"/>
    </xf>
    <xf numFmtId="3" fontId="55" fillId="3" borderId="0" xfId="19" applyNumberFormat="1" applyFont="1" applyFill="1" applyAlignment="1">
      <alignment vertical="center"/>
    </xf>
    <xf numFmtId="10" fontId="55" fillId="3" borderId="0" xfId="19" applyNumberFormat="1" applyFont="1" applyFill="1" applyAlignment="1">
      <alignment vertical="center"/>
    </xf>
    <xf numFmtId="3" fontId="34" fillId="3" borderId="0" xfId="19" applyNumberFormat="1" applyFont="1" applyFill="1" applyAlignment="1">
      <alignment vertical="center"/>
    </xf>
    <xf numFmtId="10" fontId="34" fillId="3" borderId="0" xfId="19" applyNumberFormat="1" applyFont="1" applyFill="1" applyAlignment="1">
      <alignment vertical="center"/>
    </xf>
    <xf numFmtId="3" fontId="57" fillId="3" borderId="0" xfId="19" applyNumberFormat="1" applyFont="1" applyFill="1" applyAlignment="1">
      <alignment vertical="center"/>
    </xf>
    <xf numFmtId="10" fontId="57" fillId="3" borderId="0" xfId="19" applyNumberFormat="1" applyFont="1" applyFill="1" applyAlignment="1">
      <alignment vertical="center"/>
    </xf>
    <xf numFmtId="3" fontId="51" fillId="4" borderId="0" xfId="19" applyNumberFormat="1" applyFont="1" applyFill="1" applyBorder="1" applyAlignment="1">
      <alignment horizontal="right" vertical="center" indent="1"/>
    </xf>
    <xf numFmtId="0" fontId="129" fillId="3" borderId="0" xfId="0" applyFont="1" applyFill="1" applyBorder="1" applyAlignment="1">
      <alignment vertical="center" wrapText="1"/>
    </xf>
    <xf numFmtId="14" fontId="40" fillId="19" borderId="0" xfId="3" applyNumberFormat="1" applyFont="1" applyFill="1" applyBorder="1" applyAlignment="1">
      <alignment horizontal="center" vertical="center"/>
    </xf>
    <xf numFmtId="0" fontId="49" fillId="3" borderId="0" xfId="0" applyFont="1" applyFill="1" applyBorder="1" applyAlignment="1">
      <alignment horizontal="right" vertical="center" indent="1"/>
    </xf>
    <xf numFmtId="0" fontId="0" fillId="19" borderId="0" xfId="0" applyFill="1"/>
    <xf numFmtId="0" fontId="33" fillId="3" borderId="0" xfId="22" applyFont="1" applyFill="1" applyBorder="1" applyAlignment="1">
      <alignment horizontal="left" vertical="center"/>
    </xf>
    <xf numFmtId="3" fontId="41" fillId="3" borderId="0" xfId="22" applyNumberFormat="1" applyFont="1" applyFill="1" applyBorder="1" applyAlignment="1">
      <alignment horizontal="right" vertical="center" indent="1"/>
    </xf>
    <xf numFmtId="10" fontId="41" fillId="3" borderId="0" xfId="22" applyNumberFormat="1" applyFont="1" applyFill="1" applyBorder="1" applyAlignment="1">
      <alignment horizontal="right" vertical="center" indent="2"/>
    </xf>
    <xf numFmtId="10" fontId="41" fillId="3" borderId="0" xfId="0" applyNumberFormat="1" applyFont="1" applyFill="1" applyBorder="1" applyAlignment="1">
      <alignment horizontal="right" indent="1"/>
    </xf>
    <xf numFmtId="10" fontId="41" fillId="3" borderId="0" xfId="22" applyNumberFormat="1" applyFont="1" applyFill="1" applyBorder="1" applyAlignment="1">
      <alignment horizontal="right" vertical="center" indent="1"/>
    </xf>
    <xf numFmtId="0" fontId="32" fillId="20" borderId="0" xfId="22" applyFont="1" applyFill="1" applyBorder="1" applyAlignment="1">
      <alignment horizontal="left" vertical="center"/>
    </xf>
    <xf numFmtId="3" fontId="40" fillId="20" borderId="0" xfId="22" applyNumberFormat="1" applyFont="1" applyFill="1" applyBorder="1" applyAlignment="1">
      <alignment horizontal="right" vertical="center" indent="1"/>
    </xf>
    <xf numFmtId="10" fontId="40" fillId="20" borderId="0" xfId="22" applyNumberFormat="1" applyFont="1" applyFill="1" applyBorder="1" applyAlignment="1">
      <alignment horizontal="right" vertical="center" indent="2"/>
    </xf>
    <xf numFmtId="10" fontId="40" fillId="20" borderId="0" xfId="22" applyNumberFormat="1" applyFont="1" applyFill="1" applyBorder="1" applyAlignment="1">
      <alignment horizontal="right" vertical="center" indent="1"/>
    </xf>
    <xf numFmtId="0" fontId="33" fillId="19" borderId="0" xfId="3" applyFont="1" applyFill="1" applyBorder="1" applyAlignment="1">
      <alignment horizontal="center" vertical="center" wrapText="1"/>
    </xf>
    <xf numFmtId="0" fontId="90" fillId="3" borderId="0" xfId="0" applyFont="1" applyFill="1" applyAlignment="1">
      <alignment vertical="center"/>
    </xf>
    <xf numFmtId="3" fontId="51" fillId="3"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vertical="center"/>
      <protection hidden="1"/>
    </xf>
    <xf numFmtId="0" fontId="90" fillId="3" borderId="0" xfId="0" applyFont="1" applyFill="1" applyAlignment="1">
      <alignment vertical="center" wrapText="1"/>
    </xf>
    <xf numFmtId="0" fontId="94" fillId="3" borderId="0" xfId="0" applyFont="1" applyFill="1" applyAlignment="1">
      <alignment vertical="center"/>
    </xf>
    <xf numFmtId="3" fontId="33" fillId="3" borderId="0" xfId="23" quotePrefix="1" applyNumberFormat="1" applyFont="1" applyFill="1" applyBorder="1" applyAlignment="1" applyProtection="1">
      <alignment vertical="center"/>
      <protection hidden="1"/>
    </xf>
    <xf numFmtId="10" fontId="33" fillId="3" borderId="0" xfId="23" quotePrefix="1" applyNumberFormat="1" applyFont="1" applyFill="1" applyBorder="1" applyAlignment="1" applyProtection="1">
      <alignment vertical="center"/>
      <protection hidden="1"/>
    </xf>
    <xf numFmtId="0" fontId="94" fillId="3" borderId="0" xfId="0" applyFont="1" applyFill="1" applyAlignment="1">
      <alignment vertical="center" wrapText="1"/>
    </xf>
    <xf numFmtId="0" fontId="97" fillId="19" borderId="0" xfId="0" applyFont="1" applyFill="1" applyAlignment="1">
      <alignment vertical="center"/>
    </xf>
    <xf numFmtId="3" fontId="76" fillId="19" borderId="0" xfId="23" quotePrefix="1" applyNumberFormat="1" applyFont="1" applyFill="1" applyBorder="1" applyAlignment="1" applyProtection="1">
      <alignment vertical="center"/>
      <protection hidden="1"/>
    </xf>
    <xf numFmtId="10" fontId="76" fillId="19" borderId="0" xfId="23" quotePrefix="1" applyNumberFormat="1" applyFont="1" applyFill="1" applyBorder="1" applyAlignment="1" applyProtection="1">
      <alignment vertical="center"/>
      <protection hidden="1"/>
    </xf>
    <xf numFmtId="0" fontId="97" fillId="20" borderId="0" xfId="0" applyFont="1" applyFill="1" applyAlignment="1">
      <alignment vertical="center"/>
    </xf>
    <xf numFmtId="3" fontId="76" fillId="20" borderId="0" xfId="23" quotePrefix="1" applyNumberFormat="1" applyFont="1" applyFill="1" applyBorder="1" applyAlignment="1" applyProtection="1">
      <alignment vertical="center"/>
      <protection hidden="1"/>
    </xf>
    <xf numFmtId="10" fontId="76" fillId="20" borderId="0" xfId="23" quotePrefix="1" applyNumberFormat="1" applyFont="1" applyFill="1" applyBorder="1" applyAlignment="1" applyProtection="1">
      <alignment vertical="center"/>
      <protection hidden="1"/>
    </xf>
    <xf numFmtId="0" fontId="41" fillId="19" borderId="0" xfId="3" applyFont="1" applyFill="1" applyBorder="1" applyAlignment="1">
      <alignment horizontal="center" vertical="center" wrapText="1"/>
    </xf>
    <xf numFmtId="14" fontId="40" fillId="19" borderId="0" xfId="3" applyNumberFormat="1" applyFont="1" applyFill="1" applyBorder="1" applyAlignment="1" applyProtection="1">
      <alignment horizontal="center" vertical="center" wrapText="1"/>
      <protection hidden="1"/>
    </xf>
    <xf numFmtId="0" fontId="76" fillId="20" borderId="0" xfId="0" applyFont="1" applyFill="1" applyBorder="1" applyAlignment="1">
      <alignment vertical="center" wrapText="1"/>
    </xf>
    <xf numFmtId="3" fontId="40" fillId="21" borderId="0" xfId="23" quotePrefix="1" applyNumberFormat="1" applyFont="1" applyFill="1" applyBorder="1" applyAlignment="1" applyProtection="1">
      <alignment vertical="center"/>
      <protection hidden="1"/>
    </xf>
    <xf numFmtId="10" fontId="74" fillId="21" borderId="0" xfId="23" quotePrefix="1" applyNumberFormat="1" applyFont="1" applyFill="1" applyBorder="1" applyAlignment="1" applyProtection="1">
      <alignment vertical="center"/>
      <protection hidden="1"/>
    </xf>
    <xf numFmtId="3" fontId="74" fillId="21" borderId="0" xfId="23" quotePrefix="1" applyNumberFormat="1" applyFont="1" applyFill="1" applyBorder="1" applyAlignment="1" applyProtection="1">
      <alignment vertical="center"/>
      <protection hidden="1"/>
    </xf>
    <xf numFmtId="0" fontId="0" fillId="19" borderId="0" xfId="0" applyFill="1" applyBorder="1"/>
    <xf numFmtId="0" fontId="34" fillId="3" borderId="0" xfId="23" quotePrefix="1" applyNumberFormat="1" applyFont="1" applyFill="1" applyBorder="1" applyAlignment="1">
      <alignment vertical="center" wrapText="1"/>
    </xf>
    <xf numFmtId="3" fontId="49" fillId="22" borderId="0" xfId="0" applyNumberFormat="1" applyFont="1" applyFill="1" applyBorder="1" applyAlignment="1">
      <alignment horizontal="right" vertical="center" wrapText="1" indent="1"/>
    </xf>
    <xf numFmtId="10" fontId="49" fillId="3" borderId="0" xfId="0" applyNumberFormat="1" applyFont="1" applyFill="1" applyBorder="1" applyAlignment="1">
      <alignment horizontal="center" vertical="center"/>
    </xf>
    <xf numFmtId="3" fontId="49" fillId="3" borderId="0" xfId="0" applyNumberFormat="1" applyFont="1" applyFill="1" applyBorder="1" applyAlignment="1">
      <alignment horizontal="right" vertical="center" indent="1"/>
    </xf>
    <xf numFmtId="0" fontId="34" fillId="3" borderId="0" xfId="23" quotePrefix="1" applyNumberFormat="1" applyFont="1" applyFill="1" applyBorder="1" applyAlignment="1">
      <alignment vertical="center"/>
    </xf>
    <xf numFmtId="0" fontId="34" fillId="3" borderId="0" xfId="23" applyNumberFormat="1" applyFont="1" applyFill="1" applyBorder="1" applyAlignment="1">
      <alignment vertical="center"/>
    </xf>
    <xf numFmtId="0" fontId="70" fillId="23" borderId="0" xfId="0" applyFont="1" applyFill="1" applyBorder="1" applyAlignment="1">
      <alignment vertical="center" wrapText="1"/>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3" fontId="70" fillId="23" borderId="0" xfId="0" applyNumberFormat="1" applyFont="1" applyFill="1" applyBorder="1" applyAlignment="1">
      <alignment horizontal="right" vertical="center" wrapText="1" indent="1"/>
    </xf>
    <xf numFmtId="10" fontId="70" fillId="20" borderId="0" xfId="0" applyNumberFormat="1" applyFont="1" applyFill="1" applyBorder="1" applyAlignment="1">
      <alignment horizontal="center" vertical="center"/>
    </xf>
    <xf numFmtId="10" fontId="70" fillId="19" borderId="0" xfId="0" applyNumberFormat="1" applyFont="1" applyFill="1" applyBorder="1" applyAlignment="1">
      <alignment horizontal="center" vertical="center"/>
    </xf>
    <xf numFmtId="0" fontId="32" fillId="19" borderId="0" xfId="3" applyFont="1" applyFill="1" applyBorder="1" applyAlignment="1">
      <alignment horizontal="left" vertical="center" wrapText="1"/>
    </xf>
    <xf numFmtId="14" fontId="33" fillId="19" borderId="0" xfId="3" applyNumberFormat="1" applyFont="1" applyFill="1" applyBorder="1" applyAlignment="1">
      <alignment horizontal="right" vertical="center" wrapText="1"/>
    </xf>
    <xf numFmtId="0" fontId="33" fillId="19" borderId="0" xfId="3" applyFont="1" applyFill="1" applyBorder="1" applyAlignment="1">
      <alignment horizontal="left" vertical="center" wrapText="1"/>
    </xf>
    <xf numFmtId="0" fontId="32" fillId="19" borderId="0" xfId="3" applyFont="1" applyFill="1" applyBorder="1" applyAlignment="1">
      <alignment horizontal="right" vertical="center" wrapText="1" indent="1"/>
    </xf>
    <xf numFmtId="10" fontId="85" fillId="19" borderId="0" xfId="0" applyNumberFormat="1" applyFont="1" applyFill="1" applyBorder="1" applyAlignment="1">
      <alignment horizontal="center" vertical="center"/>
    </xf>
    <xf numFmtId="10" fontId="49" fillId="19" borderId="0" xfId="0" applyNumberFormat="1" applyFont="1" applyFill="1" applyBorder="1" applyAlignment="1">
      <alignment horizontal="center" vertical="center"/>
    </xf>
    <xf numFmtId="0" fontId="33" fillId="19" borderId="0" xfId="0" applyFont="1" applyFill="1" applyBorder="1" applyAlignment="1">
      <alignment horizontal="center" vertical="center" wrapText="1"/>
    </xf>
    <xf numFmtId="14" fontId="40" fillId="19" borderId="0" xfId="3" applyNumberFormat="1" applyFont="1" applyFill="1" applyBorder="1" applyAlignment="1">
      <alignment horizontal="center" vertical="center" wrapText="1"/>
    </xf>
    <xf numFmtId="0" fontId="33" fillId="19" borderId="0" xfId="0" applyFont="1" applyFill="1" applyBorder="1" applyAlignment="1">
      <alignment vertical="center" wrapText="1"/>
    </xf>
    <xf numFmtId="0" fontId="53" fillId="3" borderId="0" xfId="22" applyFont="1" applyFill="1" applyBorder="1" applyAlignment="1">
      <alignment horizontal="left" vertical="center" wrapText="1"/>
    </xf>
    <xf numFmtId="3" fontId="53" fillId="3" borderId="0" xfId="22" applyNumberFormat="1" applyFont="1" applyFill="1" applyBorder="1" applyAlignment="1">
      <alignment horizontal="right" vertical="center" indent="1"/>
    </xf>
    <xf numFmtId="10" fontId="53" fillId="3" borderId="0" xfId="22" applyNumberFormat="1" applyFont="1" applyFill="1" applyBorder="1" applyAlignment="1">
      <alignment horizontal="right" vertical="center" indent="1"/>
    </xf>
    <xf numFmtId="0" fontId="74" fillId="21" borderId="0" xfId="22" applyFont="1" applyFill="1" applyBorder="1" applyAlignment="1">
      <alignment horizontal="left" vertical="center"/>
    </xf>
    <xf numFmtId="3" fontId="74" fillId="21" borderId="0" xfId="22" applyNumberFormat="1" applyFont="1" applyFill="1" applyBorder="1" applyAlignment="1">
      <alignment horizontal="right" vertical="center" indent="1"/>
    </xf>
    <xf numFmtId="10" fontId="74" fillId="21" borderId="0" xfId="22" applyNumberFormat="1" applyFont="1" applyFill="1" applyBorder="1" applyAlignment="1">
      <alignment horizontal="right" vertical="center" indent="1"/>
    </xf>
    <xf numFmtId="0" fontId="144" fillId="19" borderId="0" xfId="0" applyFont="1" applyFill="1" applyBorder="1" applyAlignment="1" applyProtection="1">
      <alignment horizontal="center" vertical="center" wrapText="1" readingOrder="1"/>
      <protection locked="0"/>
    </xf>
    <xf numFmtId="0" fontId="32" fillId="24" borderId="0" xfId="0" applyFont="1" applyFill="1" applyBorder="1" applyAlignment="1" applyProtection="1">
      <alignment vertical="center" wrapText="1" readingOrder="1"/>
      <protection locked="0"/>
    </xf>
    <xf numFmtId="3" fontId="32" fillId="19" borderId="0" xfId="0" applyNumberFormat="1" applyFont="1" applyFill="1" applyBorder="1" applyAlignment="1" applyProtection="1">
      <alignment vertical="center" wrapText="1" readingOrder="1"/>
      <protection locked="0"/>
    </xf>
    <xf numFmtId="0" fontId="32" fillId="25" borderId="0" xfId="0" applyFont="1" applyFill="1" applyBorder="1" applyAlignment="1" applyProtection="1">
      <alignment vertical="center" wrapText="1" readingOrder="1"/>
      <protection locked="0"/>
    </xf>
    <xf numFmtId="3" fontId="32" fillId="20" borderId="0" xfId="0" applyNumberFormat="1" applyFont="1" applyFill="1" applyBorder="1" applyAlignment="1" applyProtection="1">
      <alignment vertical="center" wrapText="1" readingOrder="1"/>
      <protection locked="0"/>
    </xf>
    <xf numFmtId="0" fontId="33" fillId="26" borderId="0" xfId="0" applyFont="1" applyFill="1" applyBorder="1" applyAlignment="1" applyProtection="1">
      <alignment vertical="center" wrapText="1" readingOrder="1"/>
      <protection locked="0"/>
    </xf>
    <xf numFmtId="3" fontId="33" fillId="3" borderId="0" xfId="0" applyNumberFormat="1" applyFont="1" applyFill="1" applyBorder="1" applyAlignment="1" applyProtection="1">
      <alignment vertical="center" wrapText="1" readingOrder="1"/>
      <protection locked="0"/>
    </xf>
    <xf numFmtId="0" fontId="33" fillId="10" borderId="0" xfId="28" applyFont="1" applyFill="1" applyBorder="1" applyAlignment="1">
      <alignment horizontal="center" vertical="center" wrapText="1"/>
    </xf>
    <xf numFmtId="14" fontId="32" fillId="10" borderId="0" xfId="28" applyNumberFormat="1" applyFont="1" applyFill="1" applyBorder="1" applyAlignment="1" applyProtection="1">
      <alignment horizontal="center" vertical="center" wrapText="1"/>
      <protection hidden="1"/>
    </xf>
    <xf numFmtId="3" fontId="51" fillId="3" borderId="0" xfId="23" quotePrefix="1" applyNumberFormat="1" applyFont="1" applyFill="1" applyBorder="1" applyAlignment="1" applyProtection="1">
      <alignment horizontal="right" vertical="center"/>
      <protection hidden="1"/>
    </xf>
    <xf numFmtId="0" fontId="70" fillId="3" borderId="0" xfId="0" applyFont="1" applyFill="1" applyBorder="1" applyAlignment="1">
      <alignment horizontal="right" vertical="center" indent="1"/>
    </xf>
    <xf numFmtId="0" fontId="27" fillId="0" borderId="0" xfId="3" applyFont="1" applyFill="1" applyBorder="1" applyAlignment="1"/>
    <xf numFmtId="49" fontId="122" fillId="0" borderId="0" xfId="3" applyNumberFormat="1" applyFont="1" applyFill="1" applyBorder="1" applyAlignment="1">
      <alignment horizontal="right" vertical="center"/>
    </xf>
    <xf numFmtId="3" fontId="51" fillId="4" borderId="0" xfId="23" quotePrefix="1" applyNumberFormat="1" applyFont="1" applyFill="1" applyBorder="1" applyAlignment="1" applyProtection="1">
      <alignment vertical="center"/>
      <protection hidden="1"/>
    </xf>
    <xf numFmtId="10" fontId="51" fillId="3" borderId="0" xfId="23" quotePrefix="1" applyNumberFormat="1" applyFont="1" applyFill="1" applyBorder="1" applyAlignment="1" applyProtection="1">
      <alignment horizontal="right" vertical="center"/>
      <protection hidden="1"/>
    </xf>
    <xf numFmtId="0" fontId="51" fillId="3" borderId="0" xfId="0" applyFont="1" applyFill="1" applyAlignment="1">
      <alignment horizontal="left" vertical="center"/>
    </xf>
    <xf numFmtId="3" fontId="90" fillId="3" borderId="0" xfId="0" applyNumberFormat="1" applyFont="1" applyFill="1" applyAlignment="1">
      <alignment vertical="center"/>
    </xf>
    <xf numFmtId="0" fontId="153" fillId="0" borderId="0" xfId="0" applyFont="1"/>
    <xf numFmtId="0" fontId="154" fillId="0" borderId="0" xfId="3" applyFont="1" applyFill="1" applyBorder="1" applyAlignment="1"/>
    <xf numFmtId="0" fontId="155" fillId="0" borderId="0" xfId="3" applyFont="1" applyFill="1" applyBorder="1" applyAlignment="1">
      <alignment horizontal="right" vertical="center"/>
    </xf>
    <xf numFmtId="0" fontId="155" fillId="0" borderId="0" xfId="3" applyFont="1" applyFill="1" applyBorder="1" applyAlignment="1">
      <alignment horizontal="left" vertical="center"/>
    </xf>
    <xf numFmtId="0" fontId="155" fillId="0" borderId="0" xfId="28" applyFont="1" applyFill="1" applyBorder="1" applyAlignment="1">
      <alignment horizontal="left" vertical="center"/>
    </xf>
    <xf numFmtId="0" fontId="159" fillId="0" borderId="0" xfId="28" applyFont="1" applyFill="1" applyBorder="1" applyAlignment="1">
      <alignment horizontal="left" vertical="center"/>
    </xf>
    <xf numFmtId="0" fontId="157" fillId="0" borderId="0" xfId="3" applyFont="1" applyFill="1" applyBorder="1" applyAlignment="1">
      <alignment horizontal="left" vertical="center"/>
    </xf>
    <xf numFmtId="0" fontId="157" fillId="0" borderId="0" xfId="3" applyFont="1" applyFill="1" applyAlignment="1">
      <alignment horizontal="left" vertical="center"/>
    </xf>
    <xf numFmtId="0" fontId="155" fillId="8" borderId="0" xfId="3" applyFont="1" applyFill="1" applyBorder="1" applyAlignment="1">
      <alignment horizontal="left" vertical="center"/>
    </xf>
    <xf numFmtId="0" fontId="157" fillId="0" borderId="0" xfId="0" applyFont="1" applyAlignment="1">
      <alignment horizontal="left" vertical="center"/>
    </xf>
    <xf numFmtId="14" fontId="157" fillId="0" borderId="0" xfId="0" applyNumberFormat="1" applyFont="1" applyAlignment="1">
      <alignment horizontal="right" vertical="center"/>
    </xf>
    <xf numFmtId="0" fontId="157" fillId="0" borderId="0" xfId="0" applyFont="1" applyAlignment="1">
      <alignment horizontal="right" vertical="center"/>
    </xf>
    <xf numFmtId="0" fontId="169" fillId="0" borderId="0" xfId="3" applyFont="1" applyAlignment="1">
      <alignment horizontal="left" vertical="center"/>
    </xf>
    <xf numFmtId="0" fontId="157" fillId="0" borderId="0" xfId="3" applyFont="1" applyAlignment="1">
      <alignment horizontal="left" vertical="center"/>
    </xf>
    <xf numFmtId="0" fontId="155" fillId="0" borderId="0" xfId="0" applyFont="1" applyAlignment="1">
      <alignment horizontal="right" vertical="center" indent="1"/>
    </xf>
    <xf numFmtId="14" fontId="170" fillId="0" borderId="0" xfId="0" applyNumberFormat="1" applyFont="1" applyAlignment="1">
      <alignment horizontal="right" vertical="center"/>
    </xf>
    <xf numFmtId="0" fontId="170" fillId="0" borderId="0" xfId="3" applyFont="1" applyFill="1">
      <alignment vertical="top"/>
    </xf>
    <xf numFmtId="0" fontId="157" fillId="0" borderId="0" xfId="0" applyFont="1" applyAlignment="1">
      <alignment horizontal="left"/>
    </xf>
    <xf numFmtId="0" fontId="156" fillId="0" borderId="0" xfId="0" applyFont="1" applyAlignment="1">
      <alignment horizontal="left" vertical="center"/>
    </xf>
    <xf numFmtId="0" fontId="19" fillId="0" borderId="0" xfId="3" applyFont="1" applyFill="1" applyAlignment="1"/>
    <xf numFmtId="0" fontId="19" fillId="0" borderId="0" xfId="3" applyFont="1" applyFill="1" applyAlignment="1">
      <alignment horizontal="center"/>
    </xf>
    <xf numFmtId="0" fontId="159" fillId="0" borderId="0" xfId="3" applyFont="1" applyFill="1" applyAlignment="1">
      <alignment horizontal="left" vertical="center"/>
    </xf>
    <xf numFmtId="0" fontId="26" fillId="0" borderId="0" xfId="3" applyFont="1" applyFill="1" applyAlignment="1">
      <alignment horizontal="center"/>
    </xf>
    <xf numFmtId="0" fontId="157" fillId="0" borderId="0" xfId="0" applyFont="1" applyFill="1" applyAlignment="1">
      <alignment horizontal="right" vertical="center"/>
    </xf>
    <xf numFmtId="0" fontId="155" fillId="0" borderId="0" xfId="3" applyFont="1" applyAlignment="1">
      <alignment horizontal="left" vertical="center"/>
    </xf>
    <xf numFmtId="0" fontId="155" fillId="0" borderId="0" xfId="3" applyFont="1" applyFill="1" applyAlignment="1">
      <alignment horizontal="left" vertical="center"/>
    </xf>
    <xf numFmtId="0" fontId="170" fillId="0" borderId="0" xfId="3" applyFont="1" applyFill="1" applyBorder="1" applyAlignment="1">
      <alignment horizontal="left" vertical="center"/>
    </xf>
    <xf numFmtId="0" fontId="23" fillId="0" borderId="0" xfId="15" applyFont="1" applyFill="1" applyAlignment="1"/>
    <xf numFmtId="0" fontId="159" fillId="0" borderId="0" xfId="15" applyFont="1" applyFill="1" applyAlignment="1">
      <alignment horizontal="left" vertical="center"/>
    </xf>
    <xf numFmtId="0" fontId="156" fillId="0" borderId="0" xfId="24" applyFont="1"/>
    <xf numFmtId="0" fontId="156" fillId="0" borderId="0" xfId="24" quotePrefix="1" applyFont="1"/>
    <xf numFmtId="0" fontId="170" fillId="0" borderId="0" xfId="24" applyFont="1" applyAlignment="1">
      <alignment vertical="center"/>
    </xf>
    <xf numFmtId="0" fontId="89" fillId="0" borderId="0" xfId="24" applyFont="1" applyFill="1" applyAlignment="1">
      <alignment vertical="center"/>
    </xf>
    <xf numFmtId="0" fontId="176" fillId="0" borderId="0" xfId="24" applyFont="1" applyAlignment="1">
      <alignment vertical="center"/>
    </xf>
    <xf numFmtId="0" fontId="157" fillId="0" borderId="0" xfId="0" applyFont="1" applyFill="1" applyAlignment="1">
      <alignment horizontal="left" vertical="center"/>
    </xf>
    <xf numFmtId="0" fontId="170" fillId="0" borderId="0" xfId="0" applyFont="1" applyFill="1" applyAlignment="1">
      <alignment horizontal="left" vertical="center"/>
    </xf>
    <xf numFmtId="0" fontId="164" fillId="0" borderId="0" xfId="0" applyFont="1" applyFill="1" applyBorder="1" applyAlignment="1">
      <alignment vertical="center"/>
    </xf>
    <xf numFmtId="0" fontId="157" fillId="0" borderId="0" xfId="0" applyFont="1" applyFill="1" applyAlignment="1">
      <alignment horizontal="left"/>
    </xf>
    <xf numFmtId="0" fontId="170" fillId="0" borderId="0" xfId="0" applyFont="1" applyAlignment="1">
      <alignment horizontal="left" vertical="center"/>
    </xf>
    <xf numFmtId="0" fontId="169" fillId="0" borderId="0" xfId="0" applyFont="1" applyFill="1" applyBorder="1" applyAlignment="1">
      <alignment vertical="center"/>
    </xf>
    <xf numFmtId="0" fontId="156" fillId="0" borderId="0" xfId="0" applyFont="1" applyAlignment="1">
      <alignment vertical="center"/>
    </xf>
    <xf numFmtId="0" fontId="157" fillId="0" borderId="0" xfId="27" applyFont="1" applyFill="1" applyAlignment="1" applyProtection="1">
      <alignment horizontal="left"/>
      <protection locked="0"/>
    </xf>
    <xf numFmtId="0" fontId="157" fillId="0" borderId="0" xfId="0" applyFont="1" applyFill="1" applyBorder="1" applyAlignment="1">
      <alignment horizontal="left" vertical="center"/>
    </xf>
    <xf numFmtId="0" fontId="23" fillId="0" borderId="0" xfId="0" applyFont="1" applyFill="1" applyAlignment="1">
      <alignment horizontal="center"/>
    </xf>
    <xf numFmtId="0" fontId="183" fillId="27" borderId="0" xfId="3" applyFont="1" applyFill="1">
      <alignment vertical="top"/>
    </xf>
    <xf numFmtId="0" fontId="33" fillId="27" borderId="0" xfId="3" applyFont="1" applyFill="1">
      <alignment vertical="top"/>
    </xf>
    <xf numFmtId="0" fontId="32" fillId="11" borderId="0" xfId="0" applyFont="1" applyFill="1" applyBorder="1" applyAlignment="1"/>
    <xf numFmtId="0" fontId="32" fillId="11" borderId="0" xfId="3" applyFont="1" applyFill="1" applyAlignment="1">
      <alignment horizontal="left" vertical="center" wrapText="1"/>
    </xf>
    <xf numFmtId="0" fontId="32" fillId="11" borderId="0" xfId="3" applyFont="1" applyFill="1" applyAlignment="1">
      <alignment horizontal="center" vertical="center" wrapText="1"/>
    </xf>
    <xf numFmtId="0" fontId="32" fillId="11" borderId="0" xfId="3" applyFont="1" applyFill="1" applyAlignment="1">
      <alignment horizontal="left" vertical="center" wrapText="1" indent="1"/>
    </xf>
    <xf numFmtId="0" fontId="158" fillId="11" borderId="0" xfId="3" applyFont="1" applyFill="1" applyBorder="1" applyAlignment="1">
      <alignment horizontal="left" vertical="center"/>
    </xf>
    <xf numFmtId="0" fontId="158" fillId="11" borderId="0" xfId="3" applyFont="1" applyFill="1" applyBorder="1" applyAlignment="1">
      <alignment horizontal="center" vertical="center"/>
    </xf>
    <xf numFmtId="0" fontId="158" fillId="11" borderId="0" xfId="3" applyFont="1" applyFill="1" applyBorder="1" applyAlignment="1">
      <alignment horizontal="left" vertical="center" indent="1"/>
    </xf>
    <xf numFmtId="0" fontId="158" fillId="11" borderId="0" xfId="3" applyFont="1" applyFill="1" applyBorder="1" applyAlignment="1">
      <alignment horizontal="center" vertical="center" wrapText="1"/>
    </xf>
    <xf numFmtId="0" fontId="40" fillId="28" borderId="0" xfId="3" applyFont="1" applyFill="1" applyAlignment="1">
      <alignment horizontal="left" vertical="center"/>
    </xf>
    <xf numFmtId="0" fontId="33" fillId="28" borderId="0" xfId="3" applyFont="1" applyFill="1" applyAlignment="1">
      <alignment horizontal="left" vertical="center"/>
    </xf>
    <xf numFmtId="0" fontId="33" fillId="28" borderId="0" xfId="3" applyFont="1" applyFill="1" applyAlignment="1">
      <alignment vertical="center"/>
    </xf>
    <xf numFmtId="3" fontId="32" fillId="28" borderId="0" xfId="3" applyNumberFormat="1" applyFont="1" applyFill="1" applyAlignment="1">
      <alignment horizontal="right" vertical="center"/>
    </xf>
    <xf numFmtId="10" fontId="32" fillId="28" borderId="0" xfId="0" applyNumberFormat="1" applyFont="1" applyFill="1" applyAlignment="1">
      <alignment horizontal="right" vertical="center"/>
    </xf>
    <xf numFmtId="0" fontId="33" fillId="11" borderId="0" xfId="0" applyFont="1" applyFill="1" applyBorder="1" applyAlignment="1">
      <alignment horizontal="center" wrapText="1"/>
    </xf>
    <xf numFmtId="0" fontId="156" fillId="11" borderId="0" xfId="0" applyFont="1" applyFill="1" applyBorder="1" applyAlignment="1">
      <alignment horizontal="center" vertical="top" wrapText="1"/>
    </xf>
    <xf numFmtId="0" fontId="76" fillId="28" borderId="0" xfId="0" applyFont="1" applyFill="1" applyBorder="1" applyAlignment="1">
      <alignment vertical="center" wrapText="1"/>
    </xf>
    <xf numFmtId="3" fontId="32" fillId="28" borderId="0" xfId="19" applyNumberFormat="1" applyFont="1" applyFill="1" applyBorder="1" applyAlignment="1">
      <alignment horizontal="right" vertical="center"/>
    </xf>
    <xf numFmtId="10" fontId="32" fillId="28" borderId="0" xfId="19" applyNumberFormat="1" applyFont="1" applyFill="1" applyAlignment="1">
      <alignment vertical="center"/>
    </xf>
    <xf numFmtId="0" fontId="32" fillId="11" borderId="0" xfId="0" applyFont="1" applyFill="1" applyBorder="1" applyAlignment="1" applyProtection="1">
      <alignment horizontal="center" vertical="center" wrapText="1"/>
      <protection locked="0"/>
    </xf>
    <xf numFmtId="0" fontId="51" fillId="11" borderId="0" xfId="0" applyFont="1" applyFill="1" applyBorder="1" applyAlignment="1" applyProtection="1">
      <alignment horizontal="center" vertical="center" wrapText="1"/>
      <protection locked="0"/>
    </xf>
    <xf numFmtId="3" fontId="32" fillId="29" borderId="0" xfId="19" applyNumberFormat="1" applyFont="1" applyFill="1" applyBorder="1" applyAlignment="1">
      <alignment horizontal="right" vertical="center" indent="1"/>
    </xf>
    <xf numFmtId="0" fontId="32" fillId="28" borderId="0" xfId="3" applyFont="1" applyFill="1" applyAlignment="1">
      <alignment horizontal="center" vertical="center" wrapText="1"/>
    </xf>
    <xf numFmtId="0" fontId="68" fillId="28" borderId="0" xfId="3" applyFont="1" applyFill="1" applyAlignment="1">
      <alignment horizontal="left" vertical="center" wrapText="1"/>
    </xf>
    <xf numFmtId="3" fontId="68" fillId="28" borderId="0" xfId="3" applyNumberFormat="1" applyFont="1" applyFill="1" applyAlignment="1">
      <alignment horizontal="right" vertical="center" wrapText="1"/>
    </xf>
    <xf numFmtId="0" fontId="33" fillId="28" borderId="0" xfId="3" applyFont="1" applyFill="1" applyAlignment="1">
      <alignment horizontal="right" vertical="center"/>
    </xf>
    <xf numFmtId="0" fontId="76" fillId="11" borderId="0" xfId="3" applyFont="1" applyFill="1" applyAlignment="1">
      <alignment horizontal="center" vertical="center" wrapText="1"/>
    </xf>
    <xf numFmtId="166" fontId="76" fillId="28" borderId="0" xfId="20" applyNumberFormat="1" applyFont="1" applyFill="1" applyBorder="1" applyAlignment="1">
      <alignment horizontal="right" vertical="center" wrapText="1"/>
    </xf>
    <xf numFmtId="0" fontId="67" fillId="28" borderId="0" xfId="3" applyFont="1" applyFill="1" applyAlignment="1">
      <alignment horizontal="center" vertical="center" wrapText="1"/>
    </xf>
    <xf numFmtId="0" fontId="76" fillId="28" borderId="0" xfId="20" applyFont="1" applyFill="1" applyBorder="1" applyAlignment="1">
      <alignment vertical="center"/>
    </xf>
    <xf numFmtId="166" fontId="32" fillId="28" borderId="0" xfId="20" applyNumberFormat="1" applyFont="1" applyFill="1" applyBorder="1" applyAlignment="1">
      <alignment horizontal="right" vertical="center" wrapText="1"/>
    </xf>
    <xf numFmtId="4" fontId="33" fillId="28" borderId="0" xfId="0" applyNumberFormat="1" applyFont="1" applyFill="1" applyBorder="1" applyAlignment="1">
      <alignment horizontal="right" vertical="center"/>
    </xf>
    <xf numFmtId="0" fontId="0" fillId="11" borderId="0" xfId="0" applyFill="1"/>
    <xf numFmtId="0" fontId="89" fillId="7" borderId="0" xfId="24" applyFont="1" applyFill="1" applyAlignment="1">
      <alignment vertical="center"/>
    </xf>
    <xf numFmtId="0" fontId="100" fillId="7" borderId="0" xfId="24" applyFont="1" applyFill="1" applyAlignment="1">
      <alignment vertical="center"/>
    </xf>
    <xf numFmtId="0" fontId="159" fillId="7" borderId="0" xfId="24" applyFont="1" applyFill="1" applyAlignment="1">
      <alignment vertical="center"/>
    </xf>
    <xf numFmtId="0" fontId="100" fillId="12" borderId="0" xfId="15" applyFont="1" applyFill="1" applyAlignment="1">
      <alignment horizontal="left" vertical="center"/>
    </xf>
    <xf numFmtId="0" fontId="159" fillId="12" borderId="0" xfId="15" applyFont="1" applyFill="1" applyAlignment="1">
      <alignment horizontal="left" vertical="center"/>
    </xf>
    <xf numFmtId="0" fontId="24" fillId="16" borderId="0" xfId="3" applyFont="1" applyFill="1" applyAlignment="1">
      <alignment horizontal="left" vertical="center"/>
    </xf>
    <xf numFmtId="0" fontId="155" fillId="16" borderId="0" xfId="3" applyFont="1" applyFill="1" applyAlignment="1">
      <alignment horizontal="left" vertical="center"/>
    </xf>
    <xf numFmtId="0" fontId="19" fillId="11" borderId="0" xfId="3" applyFont="1" applyFill="1" applyAlignment="1">
      <alignment horizontal="left" vertical="center"/>
    </xf>
    <xf numFmtId="0" fontId="159" fillId="11" borderId="0" xfId="3" applyFont="1" applyFill="1" applyAlignment="1">
      <alignment horizontal="left" vertical="center"/>
    </xf>
    <xf numFmtId="49" fontId="62" fillId="0" borderId="0" xfId="3" applyNumberFormat="1" applyFont="1" applyFill="1" applyBorder="1" applyAlignment="1">
      <alignment horizontal="right"/>
    </xf>
    <xf numFmtId="0" fontId="26" fillId="0" borderId="0" xfId="3" applyFont="1" applyFill="1" applyBorder="1" applyAlignment="1">
      <alignment horizontal="right"/>
    </xf>
    <xf numFmtId="0" fontId="100" fillId="19" borderId="0" xfId="3" applyFont="1" applyFill="1" applyBorder="1" applyAlignment="1">
      <alignment horizontal="left" vertical="center"/>
    </xf>
    <xf numFmtId="0" fontId="27" fillId="19" borderId="0" xfId="3" applyFont="1" applyFill="1" applyBorder="1" applyAlignment="1"/>
    <xf numFmtId="0" fontId="155" fillId="19" borderId="0" xfId="3" applyFont="1" applyFill="1" applyBorder="1" applyAlignment="1">
      <alignment horizontal="left" vertical="center"/>
    </xf>
    <xf numFmtId="0" fontId="19" fillId="8" borderId="0" xfId="3" applyFont="1" applyFill="1" applyBorder="1" applyAlignment="1">
      <alignment horizontal="left" vertical="center"/>
    </xf>
    <xf numFmtId="0" fontId="16" fillId="11" borderId="0" xfId="3" applyFont="1" applyFill="1" applyAlignment="1">
      <alignment horizontal="left" vertical="center"/>
    </xf>
    <xf numFmtId="0" fontId="54" fillId="11" borderId="0" xfId="0" applyFont="1" applyFill="1" applyAlignment="1">
      <alignment vertical="top" wrapText="1"/>
    </xf>
    <xf numFmtId="0" fontId="0" fillId="11" borderId="0" xfId="0" applyFill="1" applyAlignment="1">
      <alignment vertical="center"/>
    </xf>
    <xf numFmtId="0" fontId="132" fillId="11" borderId="0" xfId="0" applyFont="1" applyFill="1" applyAlignment="1">
      <alignment vertical="center"/>
    </xf>
    <xf numFmtId="0" fontId="184" fillId="0" borderId="0" xfId="2" applyFont="1" applyAlignment="1" applyProtection="1"/>
    <xf numFmtId="0" fontId="184" fillId="0" borderId="0" xfId="2" applyFont="1" applyAlignment="1" applyProtection="1">
      <alignment vertical="center"/>
    </xf>
    <xf numFmtId="168" fontId="12" fillId="3" borderId="0" xfId="0" applyNumberFormat="1" applyFont="1" applyFill="1" applyAlignment="1">
      <alignment horizontal="right" vertical="center" indent="1"/>
    </xf>
    <xf numFmtId="10" fontId="12" fillId="3" borderId="0" xfId="4" applyNumberFormat="1" applyFont="1" applyFill="1" applyAlignment="1">
      <alignment horizontal="right" vertical="center" wrapText="1" indent="1"/>
    </xf>
    <xf numFmtId="0" fontId="120" fillId="0" borderId="0" xfId="0" applyFont="1"/>
    <xf numFmtId="0" fontId="185" fillId="0" borderId="0" xfId="0" applyFont="1"/>
    <xf numFmtId="0" fontId="32" fillId="10" borderId="0" xfId="22" applyFont="1" applyFill="1" applyBorder="1" applyAlignment="1">
      <alignment vertical="center" wrapText="1"/>
    </xf>
    <xf numFmtId="0" fontId="32" fillId="0" borderId="0" xfId="22" applyFont="1" applyFill="1" applyBorder="1" applyAlignment="1">
      <alignment vertical="center" wrapText="1"/>
    </xf>
    <xf numFmtId="0" fontId="70" fillId="0" borderId="0" xfId="0" applyFont="1" applyFill="1" applyBorder="1" applyAlignment="1">
      <alignment horizontal="right" vertical="center" indent="1"/>
    </xf>
    <xf numFmtId="0" fontId="140" fillId="10" borderId="0" xfId="0" applyFont="1" applyFill="1" applyAlignment="1">
      <alignment vertical="center"/>
    </xf>
    <xf numFmtId="3" fontId="32" fillId="1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vertical="center"/>
      <protection hidden="1"/>
    </xf>
    <xf numFmtId="3" fontId="76" fillId="10" borderId="0" xfId="23" quotePrefix="1" applyNumberFormat="1" applyFont="1" applyFill="1" applyBorder="1" applyAlignment="1" applyProtection="1">
      <alignment vertical="center"/>
      <protection hidden="1"/>
    </xf>
    <xf numFmtId="10" fontId="76" fillId="10" borderId="0" xfId="23" quotePrefix="1" applyNumberFormat="1" applyFont="1" applyFill="1" applyBorder="1" applyAlignment="1" applyProtection="1">
      <alignment vertical="center"/>
      <protection hidden="1"/>
    </xf>
    <xf numFmtId="0" fontId="140" fillId="10" borderId="0" xfId="0" applyFont="1" applyFill="1" applyAlignment="1">
      <alignment vertical="center" wrapText="1"/>
    </xf>
    <xf numFmtId="3" fontId="32" fillId="30" borderId="0" xfId="23" quotePrefix="1" applyNumberFormat="1" applyFont="1" applyFill="1" applyBorder="1" applyAlignment="1" applyProtection="1">
      <alignment vertical="center"/>
      <protection hidden="1"/>
    </xf>
    <xf numFmtId="10" fontId="32" fillId="10" borderId="0" xfId="23" quotePrefix="1" applyNumberFormat="1" applyFont="1" applyFill="1" applyBorder="1" applyAlignment="1" applyProtection="1">
      <alignment horizontal="right" vertical="center"/>
      <protection hidden="1"/>
    </xf>
    <xf numFmtId="0" fontId="76" fillId="10" borderId="0" xfId="0" applyFont="1" applyFill="1" applyAlignment="1">
      <alignment horizontal="left" vertical="center"/>
    </xf>
    <xf numFmtId="3" fontId="97" fillId="10" borderId="0" xfId="0" applyNumberFormat="1" applyFont="1" applyFill="1" applyAlignment="1">
      <alignment vertical="center"/>
    </xf>
    <xf numFmtId="0" fontId="15" fillId="31" borderId="0" xfId="0" applyFont="1" applyFill="1" applyBorder="1" applyAlignment="1">
      <alignment horizontal="center" vertical="center"/>
    </xf>
    <xf numFmtId="0" fontId="11" fillId="0" borderId="0" xfId="0" applyFont="1" applyFill="1" applyBorder="1" applyAlignment="1"/>
    <xf numFmtId="0" fontId="86" fillId="0" borderId="0" xfId="2" applyFont="1" applyFill="1" applyAlignment="1" applyProtection="1">
      <alignment horizontal="left" vertical="center"/>
    </xf>
    <xf numFmtId="0" fontId="18" fillId="0" borderId="0" xfId="2" applyFont="1" applyFill="1" applyAlignment="1" applyProtection="1">
      <alignment horizontal="left" vertical="center"/>
    </xf>
    <xf numFmtId="0" fontId="35" fillId="0" borderId="0" xfId="0" applyFont="1" applyFill="1" applyBorder="1" applyAlignment="1">
      <alignment horizontal="left"/>
    </xf>
    <xf numFmtId="0" fontId="176" fillId="0" borderId="0" xfId="0" applyFont="1" applyFill="1" applyBorder="1"/>
    <xf numFmtId="0" fontId="20" fillId="0" borderId="0" xfId="0" applyFont="1" applyFill="1" applyBorder="1" applyAlignment="1">
      <alignment vertical="center"/>
    </xf>
    <xf numFmtId="0" fontId="22" fillId="0" borderId="0" xfId="3" applyFont="1" applyFill="1" applyBorder="1" applyAlignment="1"/>
    <xf numFmtId="0" fontId="48" fillId="0" borderId="0" xfId="0" applyFont="1" applyFill="1"/>
    <xf numFmtId="0" fontId="11" fillId="0" borderId="0" xfId="0" applyFont="1" applyFill="1" applyBorder="1" applyAlignment="1">
      <alignment horizontal="center"/>
    </xf>
    <xf numFmtId="0" fontId="173" fillId="0" borderId="0" xfId="0" applyFont="1" applyFill="1" applyBorder="1" applyAlignment="1">
      <alignment horizontal="left" vertical="center"/>
    </xf>
    <xf numFmtId="0" fontId="15" fillId="7" borderId="0" xfId="0" applyFont="1" applyFill="1" applyBorder="1" applyAlignment="1">
      <alignment horizontal="center" vertical="center"/>
    </xf>
    <xf numFmtId="0" fontId="15" fillId="12" borderId="0" xfId="0" applyFont="1" applyFill="1" applyBorder="1" applyAlignment="1">
      <alignment horizontal="center" vertical="center"/>
    </xf>
    <xf numFmtId="0" fontId="15" fillId="16" borderId="0" xfId="0" applyFont="1" applyFill="1" applyBorder="1" applyAlignment="1">
      <alignment horizontal="center" vertical="center"/>
    </xf>
    <xf numFmtId="0" fontId="0" fillId="16" borderId="0" xfId="0" applyFill="1"/>
    <xf numFmtId="0" fontId="186" fillId="0" borderId="0" xfId="0" applyFont="1"/>
    <xf numFmtId="0" fontId="187" fillId="0" borderId="0" xfId="0" applyFont="1"/>
    <xf numFmtId="0" fontId="188" fillId="0" borderId="0" xfId="3" applyFont="1" applyFill="1" applyBorder="1" applyAlignment="1"/>
    <xf numFmtId="0" fontId="15" fillId="19" borderId="0" xfId="0" applyFont="1" applyFill="1" applyBorder="1" applyAlignment="1">
      <alignment horizontal="center" vertical="center"/>
    </xf>
    <xf numFmtId="0" fontId="189" fillId="0" borderId="0" xfId="2" applyFont="1" applyFill="1" applyAlignment="1" applyProtection="1"/>
    <xf numFmtId="0" fontId="6" fillId="3" borderId="0" xfId="0" applyFont="1" applyFill="1" applyBorder="1" applyAlignment="1">
      <alignment horizontal="center" vertical="center"/>
    </xf>
    <xf numFmtId="0" fontId="6" fillId="3" borderId="0" xfId="0" applyFont="1" applyFill="1" applyBorder="1" applyAlignment="1">
      <alignment horizontal="center"/>
    </xf>
    <xf numFmtId="0" fontId="8"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2" fillId="3" borderId="0" xfId="0" applyFont="1" applyFill="1" applyBorder="1" applyAlignment="1"/>
    <xf numFmtId="0" fontId="12" fillId="3" borderId="0" xfId="0" applyFont="1" applyFill="1" applyBorder="1"/>
    <xf numFmtId="0" fontId="13" fillId="3" borderId="0" xfId="0" applyFont="1" applyFill="1" applyBorder="1" applyAlignment="1">
      <alignment horizontal="center"/>
    </xf>
    <xf numFmtId="0" fontId="7" fillId="3" borderId="0" xfId="0" applyFont="1" applyFill="1" applyBorder="1" applyAlignment="1">
      <alignment horizontal="center" vertical="top" wrapText="1"/>
    </xf>
    <xf numFmtId="0" fontId="14" fillId="3" borderId="0" xfId="0" applyFont="1" applyFill="1" applyBorder="1" applyAlignment="1">
      <alignment horizontal="center"/>
    </xf>
    <xf numFmtId="0" fontId="12" fillId="3" borderId="0" xfId="0" applyFont="1" applyFill="1" applyBorder="1" applyAlignment="1">
      <alignment horizontal="center" vertical="center" wrapText="1"/>
    </xf>
    <xf numFmtId="0" fontId="0" fillId="3" borderId="0" xfId="0" applyFill="1"/>
    <xf numFmtId="0" fontId="15" fillId="11" borderId="0" xfId="0" applyFont="1" applyFill="1" applyBorder="1" applyAlignment="1">
      <alignment horizontal="center" vertical="center"/>
    </xf>
    <xf numFmtId="0" fontId="15" fillId="33" borderId="0" xfId="0" applyFont="1" applyFill="1" applyBorder="1" applyAlignment="1">
      <alignment horizontal="center" vertical="center"/>
    </xf>
    <xf numFmtId="0" fontId="19" fillId="32" borderId="0" xfId="0" applyFont="1" applyFill="1" applyAlignment="1">
      <alignment horizontal="left" vertical="center"/>
    </xf>
    <xf numFmtId="0" fontId="155" fillId="32" borderId="0" xfId="0" applyFont="1" applyFill="1" applyAlignment="1">
      <alignment horizontal="left" vertical="center"/>
    </xf>
    <xf numFmtId="0" fontId="97" fillId="32" borderId="0" xfId="0" applyFont="1" applyFill="1" applyBorder="1" applyAlignment="1">
      <alignment horizontal="center" vertical="center" wrapText="1"/>
    </xf>
    <xf numFmtId="0" fontId="15" fillId="32" borderId="0" xfId="27" applyFont="1" applyFill="1" applyAlignment="1" applyProtection="1">
      <alignment horizontal="center" vertical="center"/>
    </xf>
    <xf numFmtId="10" fontId="99" fillId="32" borderId="0" xfId="0" applyNumberFormat="1" applyFont="1" applyFill="1" applyBorder="1" applyAlignment="1">
      <alignment vertical="center"/>
    </xf>
    <xf numFmtId="168" fontId="99" fillId="35" borderId="0" xfId="0" applyNumberFormat="1" applyFont="1" applyFill="1" applyBorder="1" applyAlignment="1">
      <alignment horizontal="right" vertical="center" wrapText="1"/>
    </xf>
    <xf numFmtId="168" fontId="120" fillId="35" borderId="0" xfId="0" applyNumberFormat="1" applyFont="1" applyFill="1" applyBorder="1" applyAlignment="1">
      <alignment horizontal="right" vertical="center" wrapText="1"/>
    </xf>
    <xf numFmtId="168" fontId="120" fillId="35" borderId="0" xfId="0" applyNumberFormat="1" applyFont="1" applyFill="1" applyBorder="1" applyAlignment="1">
      <alignment vertical="center"/>
    </xf>
    <xf numFmtId="3" fontId="99" fillId="32" borderId="0" xfId="0" applyNumberFormat="1" applyFont="1" applyFill="1" applyBorder="1" applyAlignment="1">
      <alignment vertical="center"/>
    </xf>
    <xf numFmtId="0" fontId="131" fillId="32" borderId="0" xfId="0" applyFont="1" applyFill="1" applyBorder="1" applyAlignment="1">
      <alignment horizontal="center" vertical="center" wrapText="1"/>
    </xf>
    <xf numFmtId="0" fontId="97" fillId="32" borderId="0" xfId="0" applyFont="1" applyFill="1" applyBorder="1" applyAlignment="1">
      <alignment horizontal="right" vertical="center" wrapText="1" indent="1"/>
    </xf>
    <xf numFmtId="0" fontId="41" fillId="32" borderId="0" xfId="0" applyFont="1" applyFill="1" applyBorder="1" applyAlignment="1">
      <alignment horizontal="center" vertical="center"/>
    </xf>
    <xf numFmtId="0" fontId="74" fillId="32" borderId="0" xfId="0" applyFont="1" applyFill="1" applyBorder="1" applyAlignment="1">
      <alignment horizontal="left" vertical="center" wrapText="1" indent="1"/>
    </xf>
    <xf numFmtId="3" fontId="74" fillId="32" borderId="0" xfId="0" applyNumberFormat="1" applyFont="1" applyFill="1" applyBorder="1" applyAlignment="1">
      <alignment horizontal="right" vertical="center" indent="1"/>
    </xf>
    <xf numFmtId="10" fontId="74" fillId="32" borderId="0" xfId="0" applyNumberFormat="1" applyFont="1" applyFill="1" applyBorder="1" applyAlignment="1">
      <alignment horizontal="right" vertical="center" indent="1"/>
    </xf>
    <xf numFmtId="0" fontId="99" fillId="35" borderId="0" xfId="0" applyFont="1" applyFill="1" applyBorder="1" applyAlignment="1">
      <alignment horizontal="left" vertical="center" wrapText="1" indent="1"/>
    </xf>
    <xf numFmtId="0" fontId="3" fillId="32" borderId="0" xfId="0" applyFont="1" applyFill="1" applyBorder="1" applyAlignment="1">
      <alignment vertical="center"/>
    </xf>
    <xf numFmtId="3" fontId="117" fillId="35" borderId="0" xfId="0" applyNumberFormat="1" applyFont="1" applyFill="1" applyBorder="1" applyAlignment="1">
      <alignment horizontal="right" vertical="center" indent="1"/>
    </xf>
    <xf numFmtId="0" fontId="15" fillId="35" borderId="0" xfId="0" applyFont="1" applyFill="1" applyAlignment="1" applyProtection="1">
      <alignment vertical="center" wrapText="1"/>
      <protection locked="0"/>
    </xf>
    <xf numFmtId="0" fontId="41" fillId="32" borderId="0" xfId="27" applyFont="1" applyFill="1" applyBorder="1" applyAlignment="1" applyProtection="1">
      <alignment horizontal="center" vertical="center" wrapText="1"/>
      <protection locked="0"/>
    </xf>
    <xf numFmtId="0" fontId="74" fillId="32" borderId="0" xfId="27" applyFont="1" applyFill="1" applyBorder="1" applyAlignment="1" applyProtection="1">
      <alignment horizontal="left" vertical="center" wrapText="1"/>
    </xf>
    <xf numFmtId="3" fontId="74" fillId="32" borderId="0" xfId="27" applyNumberFormat="1" applyFont="1" applyFill="1" applyBorder="1" applyAlignment="1" applyProtection="1">
      <alignment vertical="center"/>
    </xf>
    <xf numFmtId="0" fontId="40" fillId="35" borderId="0" xfId="27" applyFont="1" applyFill="1" applyBorder="1" applyAlignment="1" applyProtection="1">
      <alignment horizontal="left" vertical="center" wrapText="1"/>
    </xf>
    <xf numFmtId="3" fontId="40" fillId="35" borderId="0" xfId="27" applyNumberFormat="1" applyFont="1" applyFill="1" applyBorder="1" applyAlignment="1" applyProtection="1">
      <alignment vertical="center"/>
    </xf>
    <xf numFmtId="3"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vertical="center"/>
    </xf>
    <xf numFmtId="3"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horizontal="right" vertical="center"/>
    </xf>
    <xf numFmtId="177" fontId="40" fillId="35" borderId="0" xfId="27" applyNumberFormat="1" applyFont="1" applyFill="1" applyBorder="1" applyAlignment="1" applyProtection="1">
      <alignment vertical="center"/>
    </xf>
    <xf numFmtId="0" fontId="33" fillId="32" borderId="0" xfId="0" applyFont="1" applyFill="1" applyBorder="1" applyAlignment="1">
      <alignment horizontal="center" vertical="center"/>
    </xf>
    <xf numFmtId="0" fontId="156" fillId="32" borderId="0" xfId="0" applyFont="1" applyFill="1" applyBorder="1" applyAlignment="1">
      <alignment horizontal="center" vertical="center"/>
    </xf>
    <xf numFmtId="0" fontId="74" fillId="32" borderId="0" xfId="0" applyFont="1" applyFill="1" applyBorder="1" applyAlignment="1">
      <alignment horizontal="left" vertical="center" wrapText="1"/>
    </xf>
    <xf numFmtId="3" fontId="74" fillId="32" borderId="0" xfId="8" applyNumberFormat="1" applyFont="1" applyFill="1" applyBorder="1" applyAlignment="1" applyProtection="1">
      <alignment horizontal="right" vertical="center"/>
    </xf>
    <xf numFmtId="10" fontId="74" fillId="32" borderId="0" xfId="4" applyNumberFormat="1" applyFont="1" applyFill="1" applyBorder="1" applyAlignment="1" applyProtection="1">
      <alignment horizontal="right" vertical="center" wrapText="1"/>
    </xf>
    <xf numFmtId="0" fontId="74" fillId="32" borderId="0" xfId="0" applyFont="1" applyFill="1" applyBorder="1" applyAlignment="1">
      <alignment horizontal="right" vertical="center"/>
    </xf>
    <xf numFmtId="168" fontId="40" fillId="35" borderId="0" xfId="8" applyNumberFormat="1" applyFont="1" applyFill="1" applyBorder="1" applyAlignment="1" applyProtection="1">
      <alignment horizontal="right" vertical="center" wrapText="1"/>
    </xf>
    <xf numFmtId="10" fontId="40" fillId="35" borderId="0" xfId="4" applyNumberFormat="1" applyFont="1" applyFill="1" applyBorder="1" applyAlignment="1" applyProtection="1">
      <alignment horizontal="right" vertical="center" wrapText="1"/>
    </xf>
    <xf numFmtId="0" fontId="120" fillId="32" borderId="0" xfId="0" applyFont="1" applyFill="1" applyBorder="1" applyAlignment="1">
      <alignment vertical="center"/>
    </xf>
    <xf numFmtId="167" fontId="74" fillId="32" borderId="0" xfId="1" applyNumberFormat="1" applyFont="1" applyFill="1" applyBorder="1" applyAlignment="1">
      <alignment horizontal="center" vertical="center"/>
    </xf>
    <xf numFmtId="167" fontId="74" fillId="32" borderId="0" xfId="1" applyNumberFormat="1" applyFont="1" applyFill="1" applyBorder="1" applyAlignment="1">
      <alignment horizontal="left" vertical="center" indent="1"/>
    </xf>
    <xf numFmtId="0" fontId="55" fillId="32" borderId="0" xfId="0" applyFont="1" applyFill="1" applyBorder="1" applyAlignment="1">
      <alignment horizontal="center" wrapText="1"/>
    </xf>
    <xf numFmtId="0" fontId="171" fillId="32" borderId="0" xfId="0" applyFont="1" applyFill="1" applyBorder="1" applyAlignment="1">
      <alignment horizontal="center" vertical="top" wrapText="1"/>
    </xf>
    <xf numFmtId="0" fontId="76" fillId="35" borderId="0" xfId="0" applyFont="1" applyFill="1" applyBorder="1" applyAlignment="1">
      <alignment vertical="center" wrapText="1"/>
    </xf>
    <xf numFmtId="3" fontId="32" fillId="35" borderId="0" xfId="9" applyNumberFormat="1" applyFont="1" applyFill="1" applyBorder="1" applyAlignment="1" applyProtection="1">
      <alignment horizontal="right" vertical="center"/>
    </xf>
    <xf numFmtId="9" fontId="32" fillId="35" borderId="0" xfId="9" applyNumberFormat="1" applyFont="1" applyFill="1" applyBorder="1" applyAlignment="1" applyProtection="1">
      <alignment vertical="center"/>
    </xf>
    <xf numFmtId="3" fontId="140" fillId="35" borderId="0" xfId="9" applyNumberFormat="1" applyFont="1" applyFill="1" applyBorder="1" applyAlignment="1" applyProtection="1">
      <alignment horizontal="right" vertical="center"/>
    </xf>
    <xf numFmtId="0" fontId="140" fillId="35" borderId="0" xfId="0" applyFont="1" applyFill="1" applyAlignment="1">
      <alignment vertical="center" wrapText="1"/>
    </xf>
    <xf numFmtId="3" fontId="120" fillId="35" borderId="0" xfId="1" applyNumberFormat="1" applyFont="1" applyFill="1" applyAlignment="1">
      <alignment horizontal="right" vertical="center"/>
    </xf>
    <xf numFmtId="0" fontId="120" fillId="0" borderId="0" xfId="0" applyFont="1" applyAlignment="1">
      <alignment horizontal="right" vertical="center"/>
    </xf>
    <xf numFmtId="0" fontId="190" fillId="0" borderId="0" xfId="0" applyFont="1"/>
    <xf numFmtId="49" fontId="33" fillId="32" borderId="0" xfId="0" applyNumberFormat="1" applyFont="1" applyFill="1" applyAlignment="1">
      <alignment horizontal="center" vertical="center" wrapText="1"/>
    </xf>
    <xf numFmtId="0" fontId="33" fillId="32" borderId="0" xfId="0" applyFont="1" applyFill="1" applyBorder="1" applyAlignment="1">
      <alignment horizontal="center" vertical="center" wrapText="1"/>
    </xf>
    <xf numFmtId="0" fontId="156" fillId="32" borderId="0" xfId="0" applyFont="1" applyFill="1" applyAlignment="1">
      <alignment horizontal="center" vertical="center" wrapText="1"/>
    </xf>
    <xf numFmtId="0" fontId="156" fillId="32" borderId="0" xfId="0" applyFont="1" applyFill="1" applyBorder="1" applyAlignment="1">
      <alignment horizontal="center" vertical="center" wrapText="1"/>
    </xf>
    <xf numFmtId="0" fontId="40" fillId="35" borderId="0" xfId="0" applyFont="1" applyFill="1" applyAlignment="1">
      <alignment horizontal="left" vertical="center" wrapText="1"/>
    </xf>
    <xf numFmtId="166" fontId="40" fillId="35" borderId="0" xfId="1" applyNumberFormat="1" applyFont="1" applyFill="1" applyBorder="1" applyAlignment="1">
      <alignment horizontal="left" vertical="center"/>
    </xf>
    <xf numFmtId="10" fontId="40" fillId="35" borderId="0" xfId="4" applyNumberFormat="1" applyFont="1" applyFill="1" applyBorder="1" applyAlignment="1">
      <alignment horizontal="center" vertical="center"/>
    </xf>
    <xf numFmtId="3" fontId="120" fillId="35" borderId="0" xfId="0" applyNumberFormat="1" applyFont="1" applyFill="1" applyAlignment="1">
      <alignment vertical="center"/>
    </xf>
    <xf numFmtId="0" fontId="161" fillId="32" borderId="0" xfId="0" applyFont="1" applyFill="1" applyBorder="1" applyAlignment="1">
      <alignment horizontal="center" vertical="center"/>
    </xf>
    <xf numFmtId="0" fontId="40" fillId="35" borderId="0" xfId="0" applyFont="1" applyFill="1" applyBorder="1" applyAlignment="1">
      <alignment horizontal="left" vertical="center"/>
    </xf>
    <xf numFmtId="3" fontId="40" fillId="35" borderId="0" xfId="11" applyNumberFormat="1" applyFont="1" applyFill="1" applyBorder="1" applyAlignment="1">
      <alignment horizontal="right" vertical="center" indent="2"/>
    </xf>
    <xf numFmtId="10" fontId="40" fillId="35" borderId="0" xfId="4" applyNumberFormat="1" applyFont="1" applyFill="1" applyBorder="1" applyAlignment="1">
      <alignment horizontal="right" vertical="center" indent="1"/>
    </xf>
    <xf numFmtId="3" fontId="40" fillId="35" borderId="0" xfId="11" applyNumberFormat="1" applyFont="1" applyFill="1" applyBorder="1" applyAlignment="1">
      <alignment horizontal="right" vertical="center" indent="1"/>
    </xf>
    <xf numFmtId="167" fontId="41" fillId="3" borderId="0" xfId="13" applyNumberFormat="1" applyFont="1" applyFill="1" applyBorder="1" applyAlignment="1">
      <alignment horizontal="center" vertical="center"/>
    </xf>
    <xf numFmtId="14" fontId="41" fillId="3" borderId="0" xfId="13" applyNumberFormat="1" applyFont="1" applyFill="1" applyBorder="1" applyAlignment="1">
      <alignment horizontal="right" vertical="center" wrapText="1"/>
    </xf>
    <xf numFmtId="167" fontId="41" fillId="3" borderId="0" xfId="12" applyNumberFormat="1" applyFont="1" applyFill="1" applyBorder="1" applyAlignment="1">
      <alignment horizontal="center" vertical="center"/>
    </xf>
    <xf numFmtId="0" fontId="32" fillId="32" borderId="0" xfId="0" applyFont="1" applyFill="1" applyBorder="1" applyAlignment="1">
      <alignment horizontal="center" vertical="center" wrapText="1"/>
    </xf>
    <xf numFmtId="0" fontId="34" fillId="32" borderId="0" xfId="0" applyFont="1" applyFill="1" applyBorder="1" applyAlignment="1">
      <alignment horizontal="center" wrapText="1"/>
    </xf>
    <xf numFmtId="0" fontId="164" fillId="32" borderId="0" xfId="0" applyFont="1" applyFill="1" applyBorder="1" applyAlignment="1">
      <alignment horizontal="center" vertical="top" wrapText="1"/>
    </xf>
    <xf numFmtId="0" fontId="0" fillId="32" borderId="0" xfId="0" applyFill="1"/>
    <xf numFmtId="0" fontId="40" fillId="32" borderId="0" xfId="0" applyFont="1" applyFill="1" applyAlignment="1">
      <alignment horizontal="center" vertical="center" wrapText="1"/>
    </xf>
    <xf numFmtId="0" fontId="157" fillId="32" borderId="0" xfId="0" applyFont="1" applyFill="1" applyAlignment="1">
      <alignment horizontal="center" vertical="center" wrapText="1"/>
    </xf>
    <xf numFmtId="0" fontId="33" fillId="32" borderId="0" xfId="0" applyFont="1" applyFill="1" applyBorder="1"/>
    <xf numFmtId="14" fontId="40" fillId="32" borderId="0" xfId="0" applyNumberFormat="1" applyFont="1" applyFill="1" applyBorder="1" applyAlignment="1">
      <alignment horizontal="center" vertical="center"/>
    </xf>
    <xf numFmtId="14" fontId="33" fillId="32" borderId="0" xfId="0" applyNumberFormat="1" applyFont="1" applyFill="1" applyBorder="1" applyAlignment="1">
      <alignment horizontal="center" vertical="center"/>
    </xf>
    <xf numFmtId="14" fontId="157" fillId="32" borderId="0" xfId="0" applyNumberFormat="1" applyFont="1" applyFill="1" applyBorder="1" applyAlignment="1">
      <alignment horizontal="center" vertical="center"/>
    </xf>
    <xf numFmtId="0" fontId="39" fillId="32" borderId="0" xfId="0" applyFont="1" applyFill="1" applyAlignment="1">
      <alignment horizontal="center" vertical="center" wrapText="1"/>
    </xf>
    <xf numFmtId="0" fontId="40" fillId="35" borderId="0" xfId="0" applyFont="1" applyFill="1" applyBorder="1" applyAlignment="1">
      <alignment horizontal="left" vertical="center" wrapText="1" indent="2"/>
    </xf>
    <xf numFmtId="3" fontId="40" fillId="35" borderId="0" xfId="0" applyNumberFormat="1" applyFont="1" applyFill="1" applyBorder="1" applyAlignment="1">
      <alignment horizontal="right" vertical="center" indent="2"/>
    </xf>
    <xf numFmtId="10" fontId="40" fillId="35" borderId="0" xfId="0" applyNumberFormat="1" applyFont="1" applyFill="1" applyBorder="1" applyAlignment="1">
      <alignment horizontal="right" vertical="center" indent="1"/>
    </xf>
    <xf numFmtId="0" fontId="120" fillId="0" borderId="0" xfId="0" applyFont="1" applyAlignment="1">
      <alignment vertical="top" wrapText="1"/>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0" fontId="3" fillId="0" borderId="0" xfId="0" applyFont="1" applyFill="1" applyAlignment="1">
      <alignment vertical="center"/>
    </xf>
    <xf numFmtId="0" fontId="3" fillId="37" borderId="0" xfId="0" applyFont="1" applyFill="1" applyAlignment="1">
      <alignment vertical="center"/>
    </xf>
    <xf numFmtId="0" fontId="119" fillId="37" borderId="0" xfId="0" applyFont="1" applyFill="1" applyAlignment="1">
      <alignment vertical="center"/>
    </xf>
    <xf numFmtId="0" fontId="155" fillId="37" borderId="0" xfId="0" applyFont="1" applyFill="1" applyAlignment="1">
      <alignment vertical="center"/>
    </xf>
    <xf numFmtId="0" fontId="191" fillId="0" borderId="0" xfId="3" applyFont="1" applyFill="1" applyBorder="1" applyAlignment="1">
      <alignment horizontal="left" vertical="center"/>
    </xf>
    <xf numFmtId="0" fontId="192" fillId="0" borderId="0" xfId="0" applyFont="1" applyAlignment="1">
      <alignment vertical="center"/>
    </xf>
    <xf numFmtId="0" fontId="117" fillId="0" borderId="0" xfId="0" applyFont="1" applyAlignment="1">
      <alignment vertical="center"/>
    </xf>
    <xf numFmtId="0" fontId="117" fillId="0" borderId="0" xfId="0" applyFont="1"/>
    <xf numFmtId="0" fontId="117" fillId="37" borderId="0" xfId="0" applyFont="1" applyFill="1" applyBorder="1" applyAlignment="1">
      <alignment horizontal="center" vertical="center" wrapText="1"/>
    </xf>
    <xf numFmtId="14" fontId="3" fillId="0" borderId="0" xfId="0" applyNumberFormat="1" applyFont="1" applyBorder="1"/>
    <xf numFmtId="0" fontId="3" fillId="0" borderId="0" xfId="0" applyFont="1" applyBorder="1"/>
    <xf numFmtId="3" fontId="3" fillId="0" borderId="0" xfId="0" applyNumberFormat="1" applyFont="1" applyBorder="1"/>
    <xf numFmtId="0" fontId="194" fillId="0" borderId="0" xfId="0" applyFont="1"/>
    <xf numFmtId="10" fontId="41" fillId="39" borderId="0" xfId="1" applyNumberFormat="1" applyFont="1" applyFill="1" applyBorder="1" applyAlignment="1" applyProtection="1">
      <alignment horizontal="right" vertical="center" indent="3"/>
      <protection hidden="1"/>
    </xf>
    <xf numFmtId="0" fontId="32" fillId="32" borderId="0" xfId="0" applyFont="1" applyFill="1" applyBorder="1" applyAlignment="1">
      <alignment horizontal="center" vertical="center" wrapText="1"/>
    </xf>
    <xf numFmtId="10" fontId="41" fillId="4" borderId="0" xfId="1" applyNumberFormat="1" applyFont="1" applyFill="1" applyBorder="1" applyAlignment="1" applyProtection="1">
      <alignment horizontal="right" vertical="center" indent="3"/>
      <protection hidden="1"/>
    </xf>
    <xf numFmtId="10" fontId="41" fillId="4" borderId="0" xfId="4" applyNumberFormat="1" applyFont="1" applyFill="1" applyBorder="1" applyAlignment="1" applyProtection="1">
      <alignment horizontal="right" vertical="center" indent="3"/>
      <protection hidden="1"/>
    </xf>
    <xf numFmtId="0" fontId="33" fillId="3" borderId="0" xfId="0" applyFont="1" applyFill="1" applyAlignment="1">
      <alignment horizontal="left" vertical="center" wrapText="1"/>
    </xf>
    <xf numFmtId="0" fontId="156" fillId="32" borderId="0" xfId="0" applyFont="1" applyFill="1" applyBorder="1" applyAlignment="1">
      <alignment horizontal="center" vertical="center"/>
    </xf>
    <xf numFmtId="0" fontId="33" fillId="32" borderId="0" xfId="0" applyFont="1" applyFill="1" applyBorder="1" applyAlignment="1">
      <alignment horizontal="center" vertical="center"/>
    </xf>
    <xf numFmtId="168" fontId="12" fillId="0" borderId="0" xfId="0" applyNumberFormat="1" applyFont="1" applyFill="1" applyAlignment="1">
      <alignment horizontal="right" vertical="center" indent="1"/>
    </xf>
    <xf numFmtId="3" fontId="34" fillId="0" borderId="0" xfId="0" applyNumberFormat="1" applyFont="1" applyFill="1" applyBorder="1" applyAlignment="1">
      <alignment vertical="center" wrapText="1"/>
    </xf>
    <xf numFmtId="167" fontId="41" fillId="0" borderId="0" xfId="13" applyNumberFormat="1" applyFont="1" applyFill="1" applyBorder="1" applyAlignment="1">
      <alignment horizontal="center" vertical="center"/>
    </xf>
    <xf numFmtId="10" fontId="41" fillId="0" borderId="0" xfId="4" applyNumberFormat="1" applyFont="1" applyFill="1" applyBorder="1" applyAlignment="1">
      <alignment horizontal="center" vertical="center"/>
    </xf>
    <xf numFmtId="14" fontId="41" fillId="0" borderId="0" xfId="13" applyNumberFormat="1" applyFont="1" applyFill="1" applyBorder="1" applyAlignment="1">
      <alignment horizontal="right" vertical="center" wrapText="1"/>
    </xf>
    <xf numFmtId="0" fontId="150" fillId="32" borderId="0" xfId="0" applyFont="1" applyFill="1" applyAlignment="1"/>
    <xf numFmtId="0" fontId="124" fillId="0" borderId="0" xfId="0" applyFont="1" applyFill="1" applyAlignment="1">
      <alignment horizontal="right" vertical="center"/>
    </xf>
    <xf numFmtId="0" fontId="155" fillId="0" borderId="0" xfId="0" applyFont="1" applyFill="1" applyAlignment="1">
      <alignment horizontal="right" vertical="center"/>
    </xf>
    <xf numFmtId="0" fontId="152" fillId="0" borderId="0" xfId="0" applyFont="1" applyFill="1" applyAlignment="1">
      <alignment horizontal="right" vertical="center"/>
    </xf>
    <xf numFmtId="181" fontId="117" fillId="37" borderId="0" xfId="0" applyNumberFormat="1" applyFont="1" applyFill="1" applyBorder="1" applyAlignment="1">
      <alignment horizontal="center" vertical="center" wrapText="1"/>
    </xf>
    <xf numFmtId="0" fontId="71" fillId="0" borderId="0" xfId="24" applyFont="1" applyAlignment="1">
      <alignment horizontal="left" vertical="center"/>
    </xf>
    <xf numFmtId="0" fontId="0" fillId="0" borderId="0" xfId="0" applyAlignment="1">
      <alignment horizontal="left"/>
    </xf>
    <xf numFmtId="0" fontId="196" fillId="37" borderId="0" xfId="0" applyFont="1" applyFill="1" applyAlignment="1">
      <alignment horizontal="center" vertical="center"/>
    </xf>
    <xf numFmtId="0" fontId="117" fillId="3" borderId="0" xfId="0" applyFont="1" applyFill="1" applyBorder="1" applyAlignment="1">
      <alignment vertical="center" wrapText="1"/>
    </xf>
    <xf numFmtId="0" fontId="32" fillId="27" borderId="0" xfId="3" applyFont="1" applyFill="1" applyBorder="1" applyAlignment="1">
      <alignment horizontal="center" vertical="center"/>
    </xf>
    <xf numFmtId="0" fontId="33" fillId="0" borderId="0" xfId="0" applyFont="1" applyFill="1" applyBorder="1" applyAlignment="1">
      <alignment horizontal="center" vertical="center" wrapText="1"/>
    </xf>
    <xf numFmtId="0" fontId="132" fillId="32" borderId="0" xfId="0" applyFont="1" applyFill="1" applyBorder="1" applyAlignment="1">
      <alignment vertical="center"/>
    </xf>
    <xf numFmtId="179" fontId="120" fillId="32" borderId="0" xfId="0" applyNumberFormat="1" applyFont="1" applyFill="1" applyBorder="1" applyAlignment="1">
      <alignment horizontal="center" vertical="center"/>
    </xf>
    <xf numFmtId="179" fontId="120" fillId="32" borderId="0" xfId="0" applyNumberFormat="1" applyFont="1" applyFill="1" applyBorder="1" applyAlignment="1">
      <alignment horizontal="center" vertical="center" wrapText="1"/>
    </xf>
    <xf numFmtId="179" fontId="157" fillId="32" borderId="0" xfId="0" applyNumberFormat="1" applyFont="1" applyFill="1" applyBorder="1" applyAlignment="1">
      <alignment horizontal="center" vertical="center"/>
    </xf>
    <xf numFmtId="0" fontId="132" fillId="3" borderId="0" xfId="0" applyFont="1" applyFill="1" applyBorder="1" applyAlignment="1">
      <alignment vertical="center" wrapText="1"/>
    </xf>
    <xf numFmtId="3" fontId="132" fillId="3" borderId="0" xfId="0" applyNumberFormat="1" applyFont="1" applyFill="1" applyBorder="1" applyAlignment="1">
      <alignment horizontal="right" vertical="center" indent="1"/>
    </xf>
    <xf numFmtId="0" fontId="120" fillId="3" borderId="0" xfId="0" applyFont="1" applyFill="1" applyBorder="1" applyAlignment="1">
      <alignment vertical="center"/>
    </xf>
    <xf numFmtId="0" fontId="132" fillId="3" borderId="0" xfId="0" applyFont="1" applyFill="1" applyBorder="1" applyAlignment="1">
      <alignment horizontal="right" vertical="center" indent="1"/>
    </xf>
    <xf numFmtId="0" fontId="132" fillId="3" borderId="0" xfId="0" applyFont="1" applyFill="1" applyBorder="1" applyAlignment="1">
      <alignment horizontal="left" vertical="center" indent="1"/>
    </xf>
    <xf numFmtId="0" fontId="132" fillId="3" borderId="0" xfId="0" applyFont="1" applyFill="1" applyBorder="1" applyAlignment="1">
      <alignment horizontal="left" vertical="center" wrapText="1" indent="1"/>
    </xf>
    <xf numFmtId="0" fontId="120" fillId="35" borderId="0" xfId="0" applyFont="1" applyFill="1" applyBorder="1" applyAlignment="1">
      <alignment vertical="center"/>
    </xf>
    <xf numFmtId="3" fontId="120" fillId="35" borderId="0" xfId="0" applyNumberFormat="1" applyFont="1" applyFill="1" applyBorder="1" applyAlignment="1">
      <alignment horizontal="right" vertical="center" indent="1"/>
    </xf>
    <xf numFmtId="0" fontId="132" fillId="3" borderId="0" xfId="0" applyFont="1" applyFill="1" applyBorder="1" applyAlignment="1">
      <alignment horizontal="left" vertical="center" indent="2"/>
    </xf>
    <xf numFmtId="4" fontId="132" fillId="3" borderId="0" xfId="0" applyNumberFormat="1" applyFont="1" applyFill="1" applyBorder="1" applyAlignment="1">
      <alignment horizontal="right" vertical="center" indent="1"/>
    </xf>
    <xf numFmtId="0" fontId="24" fillId="38" borderId="0" xfId="27" applyFont="1" applyFill="1" applyBorder="1" applyAlignment="1" applyProtection="1">
      <alignment vertical="center"/>
      <protection locked="0"/>
    </xf>
    <xf numFmtId="0" fontId="40" fillId="38" borderId="0" xfId="27" applyFont="1" applyFill="1" applyAlignment="1" applyProtection="1">
      <alignment vertical="center"/>
      <protection locked="0"/>
    </xf>
    <xf numFmtId="0" fontId="123" fillId="0" borderId="0" xfId="0" applyNumberFormat="1" applyFont="1" applyFill="1" applyAlignment="1">
      <alignment vertical="top"/>
    </xf>
    <xf numFmtId="0" fontId="123" fillId="2" borderId="0" xfId="0" applyFont="1" applyFill="1" applyBorder="1" applyAlignment="1">
      <alignment vertical="distributed"/>
    </xf>
    <xf numFmtId="0" fontId="164" fillId="0" borderId="0" xfId="0" applyNumberFormat="1" applyFont="1" applyFill="1" applyBorder="1" applyAlignment="1">
      <alignment vertical="center"/>
    </xf>
    <xf numFmtId="0" fontId="94" fillId="0" borderId="0" xfId="0" applyFont="1" applyAlignment="1">
      <alignment vertical="top"/>
    </xf>
    <xf numFmtId="0" fontId="40" fillId="35" borderId="0" xfId="0" applyFont="1" applyFill="1" applyBorder="1" applyAlignment="1">
      <alignment horizontal="center" vertical="center" wrapText="1"/>
    </xf>
    <xf numFmtId="179" fontId="157" fillId="32" borderId="0" xfId="0" applyNumberFormat="1" applyFont="1" applyFill="1" applyBorder="1" applyAlignment="1">
      <alignment horizontal="center" vertical="center" wrapText="1"/>
    </xf>
    <xf numFmtId="3" fontId="136" fillId="17" borderId="0" xfId="3" applyNumberFormat="1" applyFont="1" applyFill="1" applyBorder="1" applyAlignment="1">
      <alignment horizontal="right" vertical="center"/>
    </xf>
    <xf numFmtId="0" fontId="41" fillId="3" borderId="0" xfId="0" applyFont="1" applyFill="1" applyAlignment="1">
      <alignment horizontal="right" vertical="center"/>
    </xf>
    <xf numFmtId="0" fontId="41" fillId="3" borderId="0" xfId="0" applyFont="1" applyFill="1" applyAlignment="1">
      <alignment horizontal="left" vertical="center" indent="1"/>
    </xf>
    <xf numFmtId="0" fontId="41" fillId="3" borderId="0" xfId="0" applyFont="1" applyFill="1" applyAlignment="1">
      <alignment horizontal="left" vertical="center"/>
    </xf>
    <xf numFmtId="14" fontId="0" fillId="0" borderId="0" xfId="0" applyNumberFormat="1"/>
    <xf numFmtId="3" fontId="41" fillId="3" borderId="0" xfId="0" applyNumberFormat="1" applyFont="1" applyFill="1" applyAlignment="1">
      <alignment horizontal="right" vertical="center" indent="2"/>
    </xf>
    <xf numFmtId="3" fontId="41" fillId="3" borderId="0" xfId="1" applyNumberFormat="1" applyFont="1" applyFill="1" applyBorder="1" applyAlignment="1">
      <alignment horizontal="right" vertical="center" indent="2"/>
    </xf>
    <xf numFmtId="14" fontId="32" fillId="19" borderId="8" xfId="3" applyNumberFormat="1" applyFont="1" applyFill="1" applyBorder="1" applyAlignment="1" applyProtection="1">
      <alignment horizontal="center" vertical="center" wrapText="1"/>
      <protection hidden="1"/>
    </xf>
    <xf numFmtId="0" fontId="33" fillId="19" borderId="8" xfId="3" applyFont="1" applyFill="1" applyBorder="1" applyAlignment="1">
      <alignment horizontal="center" vertical="center" wrapText="1"/>
    </xf>
    <xf numFmtId="0" fontId="42" fillId="19" borderId="8" xfId="0" applyFont="1" applyFill="1" applyBorder="1" applyAlignment="1" applyProtection="1">
      <alignment horizontal="center" vertical="center" wrapText="1" readingOrder="1"/>
      <protection locked="0"/>
    </xf>
    <xf numFmtId="0" fontId="33" fillId="19" borderId="8" xfId="0" applyFont="1" applyFill="1" applyBorder="1" applyAlignment="1" applyProtection="1">
      <alignment horizontal="center" vertical="center" wrapText="1" readingOrder="1"/>
      <protection locked="0"/>
    </xf>
    <xf numFmtId="0" fontId="204" fillId="0" borderId="0" xfId="0" applyFont="1" applyAlignment="1">
      <alignment vertical="center"/>
    </xf>
    <xf numFmtId="10" fontId="74" fillId="32" borderId="0" xfId="4" applyNumberFormat="1" applyFont="1" applyFill="1" applyBorder="1" applyAlignment="1">
      <alignment horizontal="right" vertical="center" wrapText="1" indent="3"/>
    </xf>
    <xf numFmtId="10" fontId="41" fillId="3" borderId="0" xfId="4" applyNumberFormat="1" applyFont="1" applyFill="1" applyBorder="1" applyAlignment="1">
      <alignment horizontal="right" vertical="center" indent="2"/>
    </xf>
    <xf numFmtId="10" fontId="40" fillId="35" borderId="0" xfId="4" applyNumberFormat="1" applyFont="1" applyFill="1" applyBorder="1" applyAlignment="1">
      <alignment horizontal="right" vertical="center" indent="2"/>
    </xf>
    <xf numFmtId="0" fontId="132" fillId="0" borderId="0" xfId="0" applyFont="1" applyAlignment="1">
      <alignment vertical="center"/>
    </xf>
    <xf numFmtId="0" fontId="120" fillId="20" borderId="0" xfId="0" applyFont="1" applyFill="1" applyAlignment="1">
      <alignment horizontal="center" vertical="center" wrapText="1"/>
    </xf>
    <xf numFmtId="3" fontId="132" fillId="3" borderId="0" xfId="0" applyNumberFormat="1" applyFont="1" applyFill="1" applyAlignment="1">
      <alignment horizontal="right" vertical="center" indent="1"/>
    </xf>
    <xf numFmtId="14" fontId="132" fillId="3" borderId="0" xfId="0" applyNumberFormat="1" applyFont="1" applyFill="1" applyAlignment="1">
      <alignment horizontal="right" vertical="center" indent="1"/>
    </xf>
    <xf numFmtId="0" fontId="120" fillId="10" borderId="0" xfId="0" applyFont="1" applyFill="1" applyAlignment="1">
      <alignment horizontal="center" vertical="center" wrapText="1"/>
    </xf>
    <xf numFmtId="0" fontId="209" fillId="0" borderId="0" xfId="0" applyFont="1" applyAlignment="1">
      <alignment horizontal="left" vertical="center"/>
    </xf>
    <xf numFmtId="174" fontId="90" fillId="3" borderId="0" xfId="21" applyNumberFormat="1" applyFont="1" applyFill="1" applyAlignment="1">
      <alignment vertical="center"/>
    </xf>
    <xf numFmtId="175" fontId="90" fillId="3" borderId="0" xfId="0" applyNumberFormat="1" applyFont="1" applyFill="1" applyBorder="1" applyAlignment="1">
      <alignment vertical="center"/>
    </xf>
    <xf numFmtId="0" fontId="41" fillId="19" borderId="0" xfId="3" applyFont="1" applyFill="1" applyBorder="1" applyAlignment="1">
      <alignment horizontal="center" vertical="center" wrapText="1"/>
    </xf>
    <xf numFmtId="0" fontId="33" fillId="19" borderId="0" xfId="3"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56" fillId="32" borderId="0" xfId="0" applyFont="1" applyFill="1" applyBorder="1" applyAlignment="1">
      <alignment horizontal="center" vertical="center"/>
    </xf>
    <xf numFmtId="0" fontId="33" fillId="32" borderId="0" xfId="0" applyFont="1" applyFill="1" applyBorder="1" applyAlignment="1">
      <alignment horizontal="center" vertical="center"/>
    </xf>
    <xf numFmtId="0" fontId="49" fillId="32" borderId="0" xfId="0" applyFont="1" applyFill="1" applyBorder="1" applyAlignment="1">
      <alignment horizontal="center" vertical="center" wrapText="1"/>
    </xf>
    <xf numFmtId="0" fontId="156" fillId="32" borderId="0" xfId="0" applyFont="1" applyFill="1" applyBorder="1" applyAlignment="1">
      <alignment horizontal="center" vertical="top" wrapText="1"/>
    </xf>
    <xf numFmtId="169" fontId="41" fillId="3" borderId="0" xfId="1" applyNumberFormat="1" applyFont="1" applyFill="1" applyBorder="1" applyAlignment="1">
      <alignment horizontal="center" vertical="center" wrapText="1"/>
    </xf>
    <xf numFmtId="10" fontId="41" fillId="3" borderId="0" xfId="4" applyNumberFormat="1" applyFont="1" applyFill="1" applyBorder="1" applyAlignment="1">
      <alignment horizontal="center" vertical="center" wrapText="1"/>
    </xf>
    <xf numFmtId="169" fontId="74" fillId="32" borderId="0" xfId="1" applyNumberFormat="1" applyFont="1" applyFill="1" applyBorder="1" applyAlignment="1">
      <alignment horizontal="center" vertical="center" wrapText="1"/>
    </xf>
    <xf numFmtId="10" fontId="74" fillId="32" borderId="0" xfId="4" applyNumberFormat="1" applyFont="1" applyFill="1" applyBorder="1" applyAlignment="1">
      <alignment horizontal="center" vertical="center" wrapText="1"/>
    </xf>
    <xf numFmtId="14" fontId="132" fillId="3" borderId="0" xfId="24" applyNumberFormat="1" applyFont="1" applyFill="1" applyAlignment="1">
      <alignment horizontal="right" vertical="center" indent="1"/>
    </xf>
    <xf numFmtId="3" fontId="132" fillId="3" borderId="0" xfId="24" applyNumberFormat="1" applyFont="1" applyFill="1" applyAlignment="1">
      <alignment horizontal="right" vertical="center" indent="1"/>
    </xf>
    <xf numFmtId="14" fontId="120" fillId="0" borderId="0" xfId="3" applyNumberFormat="1" applyFont="1" applyFill="1" applyBorder="1" applyAlignment="1">
      <alignment horizontal="center" vertical="center"/>
    </xf>
    <xf numFmtId="0" fontId="33" fillId="0" borderId="0" xfId="0" applyFont="1" applyAlignment="1">
      <alignment horizontal="right" vertical="center" indent="1"/>
    </xf>
    <xf numFmtId="4" fontId="0" fillId="0" borderId="0" xfId="0" applyNumberFormat="1"/>
    <xf numFmtId="0" fontId="157" fillId="16" borderId="6" xfId="3" applyFont="1" applyFill="1" applyBorder="1" applyAlignment="1">
      <alignment horizontal="center" vertical="center"/>
    </xf>
    <xf numFmtId="0" fontId="120" fillId="16" borderId="0" xfId="3" applyFont="1" applyFill="1" applyBorder="1" applyAlignment="1">
      <alignment horizontal="center" vertical="center"/>
    </xf>
    <xf numFmtId="0" fontId="117" fillId="16" borderId="6" xfId="3" applyFont="1" applyFill="1" applyBorder="1" applyAlignment="1">
      <alignment horizontal="center" vertical="center"/>
    </xf>
    <xf numFmtId="0" fontId="157" fillId="16" borderId="0" xfId="3" applyFont="1" applyFill="1" applyBorder="1" applyAlignment="1">
      <alignment horizontal="center" vertical="center"/>
    </xf>
    <xf numFmtId="3" fontId="40" fillId="35" borderId="0" xfId="1" applyNumberFormat="1" applyFont="1" applyFill="1" applyBorder="1" applyAlignment="1">
      <alignment horizontal="right" vertical="center" indent="2"/>
    </xf>
    <xf numFmtId="0" fontId="33" fillId="32" borderId="0" xfId="0" applyFont="1" applyFill="1" applyBorder="1" applyAlignment="1">
      <alignment horizontal="center" vertical="center" wrapText="1"/>
    </xf>
    <xf numFmtId="0" fontId="32" fillId="32" borderId="0" xfId="0" applyFont="1" applyFill="1" applyBorder="1" applyAlignment="1">
      <alignment horizontal="center" vertical="center" wrapText="1"/>
    </xf>
    <xf numFmtId="3" fontId="3" fillId="0" borderId="0" xfId="0" applyNumberFormat="1" applyFont="1" applyAlignment="1">
      <alignment vertical="center"/>
    </xf>
    <xf numFmtId="3" fontId="132" fillId="0" borderId="0" xfId="0" applyNumberFormat="1" applyFont="1" applyAlignment="1">
      <alignment vertical="center"/>
    </xf>
    <xf numFmtId="168" fontId="0" fillId="0" borderId="0" xfId="0" applyNumberFormat="1"/>
    <xf numFmtId="0" fontId="132" fillId="37" borderId="0" xfId="0" applyFont="1" applyFill="1" applyAlignment="1">
      <alignment horizontal="center" vertical="center" wrapText="1"/>
    </xf>
    <xf numFmtId="10" fontId="12" fillId="0" borderId="0" xfId="4" applyNumberFormat="1" applyFont="1" applyFill="1" applyAlignment="1">
      <alignment horizontal="right" vertical="center" wrapText="1" indent="1"/>
    </xf>
    <xf numFmtId="0" fontId="41" fillId="0" borderId="0" xfId="0" applyFont="1" applyFill="1" applyAlignment="1">
      <alignment horizontal="left" vertical="center" indent="1"/>
    </xf>
    <xf numFmtId="0" fontId="41" fillId="0" borderId="0" xfId="0" applyFont="1" applyFill="1" applyAlignment="1">
      <alignment horizontal="left" vertical="center" wrapText="1"/>
    </xf>
    <xf numFmtId="0" fontId="0" fillId="0" borderId="0" xfId="0" applyAlignment="1"/>
    <xf numFmtId="0" fontId="51" fillId="0" borderId="0" xfId="0" applyFont="1" applyAlignment="1"/>
    <xf numFmtId="0" fontId="40" fillId="32" borderId="0" xfId="0" applyFont="1" applyFill="1" applyBorder="1" applyAlignment="1">
      <alignment horizontal="center" vertical="center" wrapText="1"/>
    </xf>
    <xf numFmtId="49" fontId="40" fillId="32" borderId="0" xfId="0" applyNumberFormat="1" applyFont="1" applyFill="1" applyAlignment="1">
      <alignment horizontal="center" vertical="center" wrapText="1"/>
    </xf>
    <xf numFmtId="0" fontId="161" fillId="32" borderId="0" xfId="0" applyFont="1" applyFill="1" applyAlignment="1">
      <alignment horizontal="center" vertical="center" wrapText="1"/>
    </xf>
    <xf numFmtId="0" fontId="161" fillId="32" borderId="0" xfId="0" applyFont="1" applyFill="1" applyBorder="1" applyAlignment="1">
      <alignment horizontal="center" vertical="center" wrapText="1"/>
    </xf>
    <xf numFmtId="0" fontId="120" fillId="32" borderId="0" xfId="0" applyFont="1" applyFill="1" applyAlignment="1">
      <alignment horizontal="center" vertical="center"/>
    </xf>
    <xf numFmtId="0" fontId="157" fillId="32" borderId="0" xfId="0" applyFont="1" applyFill="1" applyAlignment="1">
      <alignment horizontal="center" vertical="center"/>
    </xf>
    <xf numFmtId="0" fontId="40" fillId="12" borderId="0" xfId="3" applyFont="1" applyFill="1" applyBorder="1" applyAlignment="1">
      <alignment horizontal="center" vertical="center"/>
    </xf>
    <xf numFmtId="0" fontId="41" fillId="3" borderId="0" xfId="0" applyFont="1" applyFill="1" applyAlignment="1">
      <alignment horizontal="right" vertical="center" indent="1"/>
    </xf>
    <xf numFmtId="0" fontId="33" fillId="0" borderId="0" xfId="0" applyFont="1" applyFill="1" applyBorder="1" applyAlignment="1">
      <alignment horizontal="right" vertical="center" indent="1"/>
    </xf>
    <xf numFmtId="0" fontId="33" fillId="0" borderId="0" xfId="0" applyFont="1" applyFill="1" applyBorder="1" applyAlignment="1">
      <alignment horizontal="center" vertical="center"/>
    </xf>
    <xf numFmtId="3" fontId="94" fillId="0" borderId="0" xfId="0" applyNumberFormat="1" applyFont="1" applyFill="1" applyBorder="1" applyAlignment="1" applyProtection="1">
      <alignment horizontal="right" vertical="center"/>
    </xf>
    <xf numFmtId="170" fontId="33" fillId="0" borderId="0" xfId="0" applyNumberFormat="1" applyFont="1" applyFill="1" applyBorder="1" applyAlignment="1" applyProtection="1">
      <alignment horizontal="right" vertical="center"/>
    </xf>
    <xf numFmtId="3" fontId="33" fillId="0" borderId="0" xfId="0" applyNumberFormat="1" applyFont="1" applyFill="1" applyBorder="1" applyAlignment="1" applyProtection="1">
      <alignment horizontal="right" vertical="center"/>
    </xf>
    <xf numFmtId="0" fontId="120" fillId="37" borderId="0" xfId="0" applyFont="1" applyFill="1" applyAlignment="1">
      <alignment horizontal="center" vertical="center" wrapText="1"/>
    </xf>
    <xf numFmtId="14" fontId="3" fillId="0" borderId="0" xfId="0" applyNumberFormat="1" applyFont="1" applyAlignment="1">
      <alignment vertical="center"/>
    </xf>
    <xf numFmtId="0" fontId="33" fillId="0" borderId="0" xfId="3" applyFont="1" applyFill="1" applyAlignment="1">
      <alignment horizontal="left" vertical="center" wrapText="1"/>
    </xf>
    <xf numFmtId="168" fontId="41" fillId="3" borderId="0" xfId="10" applyNumberFormat="1" applyFont="1" applyFill="1" applyAlignment="1">
      <alignment horizontal="right" vertical="center" indent="1"/>
    </xf>
    <xf numFmtId="168" fontId="41" fillId="3" borderId="0" xfId="10" applyNumberFormat="1" applyFont="1" applyFill="1" applyBorder="1" applyAlignment="1">
      <alignment horizontal="right" vertical="center" indent="1"/>
    </xf>
    <xf numFmtId="3" fontId="40" fillId="35" borderId="0" xfId="11" applyNumberFormat="1" applyFont="1" applyFill="1" applyBorder="1" applyAlignment="1">
      <alignment horizontal="left" vertical="center" indent="2"/>
    </xf>
    <xf numFmtId="178" fontId="41" fillId="3" borderId="0" xfId="4" applyNumberFormat="1" applyFont="1" applyFill="1" applyBorder="1" applyAlignment="1" applyProtection="1">
      <alignment horizontal="right" vertical="center" wrapText="1"/>
    </xf>
    <xf numFmtId="10" fontId="87" fillId="0" borderId="0" xfId="0" applyNumberFormat="1" applyFont="1" applyAlignment="1">
      <alignment vertical="center"/>
    </xf>
    <xf numFmtId="164" fontId="0" fillId="0" borderId="0" xfId="0" applyNumberFormat="1"/>
    <xf numFmtId="49" fontId="156" fillId="0" borderId="0" xfId="24" quotePrefix="1" applyNumberFormat="1" applyFont="1"/>
    <xf numFmtId="0" fontId="216" fillId="0" borderId="0" xfId="2" applyFont="1" applyFill="1" applyAlignment="1" applyProtection="1">
      <alignment horizontal="left" vertical="center"/>
    </xf>
    <xf numFmtId="0" fontId="217" fillId="0" borderId="0" xfId="2" applyFont="1" applyFill="1" applyAlignment="1" applyProtection="1">
      <alignment horizontal="left" vertical="center"/>
    </xf>
    <xf numFmtId="0" fontId="218" fillId="0" borderId="0" xfId="2" applyFont="1" applyFill="1" applyAlignment="1" applyProtection="1">
      <alignment horizontal="left" vertical="center"/>
    </xf>
    <xf numFmtId="0" fontId="219" fillId="0" borderId="0" xfId="2" applyFont="1" applyFill="1" applyAlignment="1" applyProtection="1">
      <alignment horizontal="left" vertical="center"/>
    </xf>
    <xf numFmtId="0" fontId="164" fillId="0" borderId="0" xfId="0" applyFont="1" applyFill="1" applyBorder="1" applyAlignment="1">
      <alignment vertical="center" wrapText="1"/>
    </xf>
    <xf numFmtId="0" fontId="220" fillId="0" borderId="0" xfId="2" applyFont="1" applyFill="1" applyAlignment="1" applyProtection="1">
      <alignment horizontal="left" vertical="center"/>
    </xf>
    <xf numFmtId="0" fontId="76" fillId="32" borderId="0" xfId="0" applyFont="1" applyFill="1" applyAlignment="1">
      <alignment horizontal="left" vertical="center" wrapText="1"/>
    </xf>
    <xf numFmtId="3" fontId="74" fillId="32" borderId="0" xfId="1" applyNumberFormat="1" applyFont="1" applyFill="1" applyAlignment="1">
      <alignment horizontal="right" vertical="center"/>
    </xf>
    <xf numFmtId="0" fontId="156" fillId="0" borderId="0" xfId="0" applyFont="1" applyFill="1" applyBorder="1" applyAlignment="1">
      <alignment horizontal="left" vertical="center"/>
    </xf>
    <xf numFmtId="0" fontId="168" fillId="0" borderId="0" xfId="0" applyFont="1" applyFill="1" applyAlignment="1">
      <alignment vertical="center"/>
    </xf>
    <xf numFmtId="0" fontId="222" fillId="0" borderId="0" xfId="0" applyFont="1" applyFill="1" applyAlignment="1">
      <alignment horizontal="left" vertical="center"/>
    </xf>
    <xf numFmtId="3" fontId="164" fillId="0" borderId="0" xfId="0" applyNumberFormat="1" applyFont="1" applyFill="1" applyBorder="1" applyAlignment="1">
      <alignment vertical="center" wrapText="1"/>
    </xf>
    <xf numFmtId="0" fontId="214" fillId="0" borderId="0" xfId="0" applyFont="1" applyAlignment="1">
      <alignment horizontal="left" vertical="center"/>
    </xf>
    <xf numFmtId="0" fontId="4" fillId="0" borderId="0" xfId="24" applyAlignment="1"/>
    <xf numFmtId="0" fontId="139" fillId="0" borderId="0" xfId="0" applyFont="1" applyAlignment="1">
      <alignment vertical="center"/>
    </xf>
    <xf numFmtId="0" fontId="33" fillId="38" borderId="0" xfId="0" applyFont="1" applyFill="1" applyBorder="1" applyAlignment="1">
      <alignment horizontal="right" vertical="center"/>
    </xf>
    <xf numFmtId="0" fontId="41" fillId="7" borderId="0" xfId="3" applyFont="1" applyFill="1" applyBorder="1" applyAlignment="1">
      <alignment horizontal="center" vertical="center" wrapText="1"/>
    </xf>
    <xf numFmtId="14" fontId="40" fillId="7" borderId="0" xfId="3" applyNumberFormat="1" applyFont="1" applyFill="1" applyBorder="1" applyAlignment="1" applyProtection="1">
      <alignment horizontal="center" vertical="center" wrapText="1"/>
      <protection hidden="1"/>
    </xf>
    <xf numFmtId="0" fontId="33" fillId="7" borderId="0" xfId="3" applyFont="1" applyFill="1" applyBorder="1" applyAlignment="1">
      <alignment horizontal="center" vertical="center" wrapText="1"/>
    </xf>
    <xf numFmtId="0" fontId="97" fillId="7" borderId="0" xfId="0" applyFont="1" applyFill="1" applyAlignment="1">
      <alignment vertical="center"/>
    </xf>
    <xf numFmtId="3" fontId="76" fillId="7" borderId="0" xfId="23" quotePrefix="1" applyNumberFormat="1" applyFont="1" applyFill="1" applyBorder="1" applyAlignment="1" applyProtection="1">
      <alignment vertical="center"/>
      <protection hidden="1"/>
    </xf>
    <xf numFmtId="10" fontId="76" fillId="7" borderId="0" xfId="23" quotePrefix="1" applyNumberFormat="1" applyFont="1" applyFill="1" applyBorder="1" applyAlignment="1" applyProtection="1">
      <alignment vertical="center"/>
      <protection hidden="1"/>
    </xf>
    <xf numFmtId="0" fontId="113" fillId="0" borderId="0" xfId="24" applyFont="1" applyFill="1" applyAlignment="1">
      <alignment horizontal="center" vertical="center" wrapText="1"/>
    </xf>
    <xf numFmtId="0" fontId="113" fillId="0" borderId="0" xfId="24" applyFont="1" applyFill="1" applyAlignment="1">
      <alignment vertical="center"/>
    </xf>
    <xf numFmtId="0" fontId="113" fillId="0" borderId="0" xfId="24" applyFont="1" applyFill="1" applyAlignment="1">
      <alignment horizontal="center" vertical="center"/>
    </xf>
    <xf numFmtId="3" fontId="113" fillId="0" borderId="0" xfId="24" applyNumberFormat="1" applyFont="1" applyFill="1" applyAlignment="1">
      <alignment vertical="center"/>
    </xf>
    <xf numFmtId="0" fontId="30" fillId="0" borderId="0" xfId="3" applyFont="1" applyFill="1" applyBorder="1" applyAlignment="1">
      <alignment horizontal="left" vertical="center"/>
    </xf>
    <xf numFmtId="10" fontId="51" fillId="4" borderId="0" xfId="23" quotePrefix="1" applyNumberFormat="1" applyFont="1" applyFill="1" applyBorder="1" applyAlignment="1" applyProtection="1">
      <alignment vertical="center"/>
      <protection hidden="1"/>
    </xf>
    <xf numFmtId="0" fontId="76" fillId="7" borderId="0" xfId="0" applyFont="1" applyFill="1" applyBorder="1" applyAlignment="1">
      <alignment vertical="center" wrapText="1"/>
    </xf>
    <xf numFmtId="3" fontId="76" fillId="40" borderId="0" xfId="23" quotePrefix="1" applyNumberFormat="1" applyFont="1" applyFill="1" applyBorder="1" applyAlignment="1" applyProtection="1">
      <alignment vertical="center"/>
      <protection hidden="1"/>
    </xf>
    <xf numFmtId="10" fontId="76" fillId="40" borderId="0" xfId="23" quotePrefix="1" applyNumberFormat="1" applyFont="1" applyFill="1" applyBorder="1" applyAlignment="1" applyProtection="1">
      <alignment vertical="center"/>
      <protection hidden="1"/>
    </xf>
    <xf numFmtId="0" fontId="71" fillId="0" borderId="0" xfId="0" applyFont="1" applyFill="1" applyAlignment="1">
      <alignment vertical="center"/>
    </xf>
    <xf numFmtId="0" fontId="113" fillId="0" borderId="0" xfId="0" applyFont="1" applyFill="1" applyAlignment="1">
      <alignment vertical="center"/>
    </xf>
    <xf numFmtId="0" fontId="113" fillId="0" borderId="0" xfId="0" applyFont="1" applyAlignment="1">
      <alignment vertical="center"/>
    </xf>
    <xf numFmtId="0" fontId="71" fillId="0" borderId="0" xfId="0" applyFont="1" applyAlignment="1">
      <alignment vertical="center"/>
    </xf>
    <xf numFmtId="0" fontId="51" fillId="3" borderId="0" xfId="34" applyFont="1" applyFill="1" applyBorder="1" applyAlignment="1" applyProtection="1">
      <alignment vertical="center"/>
      <protection hidden="1"/>
    </xf>
    <xf numFmtId="172" fontId="51" fillId="3" borderId="0" xfId="34" applyNumberFormat="1" applyFont="1" applyFill="1" applyBorder="1" applyAlignment="1">
      <alignment horizontal="right" vertical="center"/>
    </xf>
    <xf numFmtId="0" fontId="76" fillId="7" borderId="0" xfId="34" applyFont="1" applyFill="1" applyBorder="1" applyAlignment="1" applyProtection="1">
      <alignment vertical="center"/>
      <protection hidden="1"/>
    </xf>
    <xf numFmtId="172" fontId="76" fillId="7" borderId="0" xfId="34" applyNumberFormat="1" applyFont="1" applyFill="1" applyBorder="1" applyAlignment="1">
      <alignment horizontal="right" vertical="center"/>
    </xf>
    <xf numFmtId="10" fontId="51" fillId="3" borderId="0" xfId="4" applyNumberFormat="1" applyFont="1" applyFill="1" applyBorder="1" applyAlignment="1">
      <alignment horizontal="right" vertical="center"/>
    </xf>
    <xf numFmtId="172" fontId="76" fillId="7" borderId="0" xfId="34" applyNumberFormat="1" applyFont="1" applyFill="1" applyBorder="1" applyAlignment="1" applyProtection="1">
      <alignment vertical="center"/>
      <protection hidden="1"/>
    </xf>
    <xf numFmtId="10" fontId="76" fillId="7" borderId="0" xfId="4" applyNumberFormat="1" applyFont="1" applyFill="1" applyBorder="1" applyAlignment="1" applyProtection="1">
      <alignment vertical="center"/>
      <protection hidden="1"/>
    </xf>
    <xf numFmtId="0" fontId="130" fillId="3" borderId="0" xfId="26" applyFont="1" applyFill="1" applyBorder="1" applyAlignment="1">
      <alignment vertical="center" wrapText="1"/>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113" fillId="7" borderId="0" xfId="24" applyFont="1" applyFill="1" applyAlignment="1">
      <alignment horizontal="center" vertical="center" wrapText="1"/>
    </xf>
    <xf numFmtId="0" fontId="76" fillId="7" borderId="0" xfId="34" applyFont="1" applyFill="1" applyBorder="1" applyAlignment="1" applyProtection="1">
      <alignment vertical="center" wrapText="1"/>
      <protection hidden="1"/>
    </xf>
    <xf numFmtId="0" fontId="51" fillId="3" borderId="0" xfId="34" applyFont="1" applyFill="1" applyBorder="1" applyAlignment="1" applyProtection="1">
      <alignment vertical="center" wrapText="1"/>
      <protection hidden="1"/>
    </xf>
    <xf numFmtId="0" fontId="41" fillId="7" borderId="0" xfId="34" applyFont="1" applyFill="1" applyBorder="1" applyAlignment="1">
      <alignment horizontal="center" vertical="center" wrapText="1"/>
    </xf>
    <xf numFmtId="0" fontId="41" fillId="7" borderId="0" xfId="34" applyFont="1" applyFill="1" applyBorder="1" applyAlignment="1" applyProtection="1">
      <alignment horizontal="center" vertical="center" wrapText="1"/>
      <protection hidden="1"/>
    </xf>
    <xf numFmtId="0" fontId="17" fillId="0" borderId="0" xfId="2" applyFill="1" applyAlignment="1" applyProtection="1">
      <alignment horizontal="left" vertical="center"/>
    </xf>
    <xf numFmtId="0" fontId="226" fillId="0" borderId="0" xfId="2" applyFont="1" applyFill="1" applyAlignment="1" applyProtection="1">
      <alignment horizontal="left" vertical="center"/>
    </xf>
    <xf numFmtId="0" fontId="227" fillId="0" borderId="0" xfId="2" applyFont="1" applyFill="1" applyAlignment="1" applyProtection="1">
      <alignment horizontal="left" vertical="center"/>
    </xf>
    <xf numFmtId="0" fontId="228" fillId="0" borderId="0" xfId="2" applyFont="1" applyFill="1" applyAlignment="1" applyProtection="1">
      <alignment horizontal="left" vertical="center"/>
    </xf>
    <xf numFmtId="0" fontId="229" fillId="0" borderId="0" xfId="2" applyFont="1" applyFill="1" applyBorder="1" applyAlignment="1" applyProtection="1"/>
    <xf numFmtId="0" fontId="230" fillId="0" borderId="0" xfId="2" applyFont="1" applyFill="1" applyAlignment="1" applyProtection="1">
      <alignment horizontal="left" vertical="center"/>
    </xf>
    <xf numFmtId="0" fontId="231" fillId="0" borderId="0" xfId="2" applyFont="1" applyFill="1" applyAlignment="1" applyProtection="1">
      <alignment horizontal="left" vertical="center"/>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33" fillId="3" borderId="0" xfId="0" applyFont="1" applyFill="1" applyBorder="1" applyAlignment="1">
      <alignment vertical="center" wrapText="1"/>
    </xf>
    <xf numFmtId="0" fontId="32" fillId="7" borderId="0" xfId="3" applyFont="1" applyFill="1" applyBorder="1" applyAlignment="1">
      <alignment vertical="center" wrapText="1"/>
    </xf>
    <xf numFmtId="3" fontId="32" fillId="7" borderId="0" xfId="3" applyNumberFormat="1" applyFont="1" applyFill="1" applyBorder="1" applyAlignment="1">
      <alignment vertical="center" wrapText="1"/>
    </xf>
    <xf numFmtId="10" fontId="32" fillId="7" borderId="0" xfId="4" applyNumberFormat="1" applyFont="1" applyFill="1" applyBorder="1" applyAlignment="1">
      <alignment vertical="center" wrapText="1"/>
    </xf>
    <xf numFmtId="0" fontId="0" fillId="0" borderId="0" xfId="0" applyNumberFormat="1" applyAlignment="1">
      <alignment vertical="center"/>
    </xf>
    <xf numFmtId="0" fontId="33" fillId="32" borderId="0" xfId="0" applyFont="1" applyFill="1" applyBorder="1" applyAlignment="1">
      <alignment horizontal="center" vertical="center" wrapText="1"/>
    </xf>
    <xf numFmtId="0" fontId="51" fillId="32" borderId="0" xfId="0" applyFont="1" applyFill="1" applyBorder="1" applyAlignment="1">
      <alignment horizontal="center" vertical="center" wrapText="1"/>
    </xf>
    <xf numFmtId="0" fontId="33" fillId="32" borderId="0" xfId="0" applyFont="1" applyFill="1" applyBorder="1" applyAlignment="1">
      <alignment horizontal="center" wrapText="1"/>
    </xf>
    <xf numFmtId="0" fontId="151" fillId="32" borderId="0" xfId="0" applyFont="1" applyFill="1" applyBorder="1" applyAlignment="1">
      <alignment horizontal="center" vertical="center" wrapText="1"/>
    </xf>
    <xf numFmtId="0" fontId="119" fillId="37" borderId="0" xfId="0" applyFont="1" applyFill="1" applyAlignment="1">
      <alignment horizontal="center" vertical="center" wrapText="1"/>
    </xf>
    <xf numFmtId="0" fontId="92" fillId="4" borderId="0" xfId="0" applyFont="1" applyFill="1" applyBorder="1" applyAlignment="1">
      <alignment horizontal="left" vertical="center" indent="1"/>
    </xf>
    <xf numFmtId="0" fontId="156" fillId="0" borderId="0" xfId="24" applyFont="1" applyAlignment="1">
      <alignment vertical="center"/>
    </xf>
    <xf numFmtId="49" fontId="49" fillId="0" borderId="0" xfId="3" quotePrefix="1" applyNumberFormat="1" applyFont="1" applyAlignment="1">
      <alignment vertical="top"/>
    </xf>
    <xf numFmtId="49" fontId="156" fillId="0" borderId="0" xfId="33" quotePrefix="1" applyNumberFormat="1" applyFont="1"/>
    <xf numFmtId="0" fontId="94" fillId="9" borderId="0" xfId="0" applyFont="1" applyFill="1" applyBorder="1" applyAlignment="1">
      <alignment vertical="center" wrapText="1"/>
    </xf>
    <xf numFmtId="0" fontId="32" fillId="32" borderId="0" xfId="0" applyFont="1" applyFill="1" applyBorder="1" applyAlignment="1">
      <alignment vertical="center" wrapText="1"/>
    </xf>
    <xf numFmtId="0" fontId="32" fillId="32" borderId="0" xfId="0" applyFont="1" applyFill="1" applyAlignment="1">
      <alignment horizontal="left" vertical="center" wrapText="1"/>
    </xf>
    <xf numFmtId="0" fontId="32" fillId="32" borderId="0" xfId="0" applyFont="1" applyFill="1" applyAlignment="1">
      <alignment horizontal="center" vertical="center" wrapText="1"/>
    </xf>
    <xf numFmtId="10" fontId="40" fillId="32" borderId="0" xfId="1" applyNumberFormat="1" applyFont="1" applyFill="1" applyAlignment="1">
      <alignment horizontal="right" vertical="center"/>
    </xf>
    <xf numFmtId="0" fontId="90" fillId="0" borderId="0" xfId="0" applyFont="1" applyAlignment="1">
      <alignment horizontal="left" vertical="top"/>
    </xf>
    <xf numFmtId="0" fontId="79" fillId="0" borderId="0" xfId="0" applyFont="1" applyAlignment="1">
      <alignment horizontal="left" vertical="top"/>
    </xf>
    <xf numFmtId="14" fontId="140" fillId="7" borderId="0" xfId="33" applyNumberFormat="1" applyFont="1" applyFill="1" applyAlignment="1">
      <alignment horizontal="center" vertical="center" wrapText="1"/>
    </xf>
    <xf numFmtId="166" fontId="42" fillId="5" borderId="0" xfId="16" applyNumberFormat="1" applyFont="1" applyFill="1" applyBorder="1" applyAlignment="1">
      <alignment horizontal="center" vertical="center"/>
    </xf>
    <xf numFmtId="166" fontId="42" fillId="15" borderId="0" xfId="16" applyNumberFormat="1" applyFont="1" applyFill="1" applyBorder="1" applyAlignment="1">
      <alignment horizontal="center" vertical="center"/>
    </xf>
    <xf numFmtId="166" fontId="39" fillId="13" borderId="0" xfId="16" applyNumberFormat="1" applyFont="1" applyFill="1" applyBorder="1" applyAlignment="1">
      <alignment horizontal="center" vertical="center"/>
    </xf>
    <xf numFmtId="0" fontId="35" fillId="3" borderId="0" xfId="3" applyFont="1" applyFill="1" applyAlignment="1">
      <alignment horizontal="left" vertical="center"/>
    </xf>
    <xf numFmtId="3" fontId="236" fillId="3" borderId="6" xfId="3" applyNumberFormat="1" applyFont="1" applyFill="1" applyBorder="1" applyAlignment="1">
      <alignment horizontal="right" vertical="center"/>
    </xf>
    <xf numFmtId="3" fontId="236" fillId="3" borderId="0" xfId="3" applyNumberFormat="1" applyFont="1" applyFill="1" applyAlignment="1">
      <alignment horizontal="right" vertical="center"/>
    </xf>
    <xf numFmtId="10" fontId="35" fillId="4" borderId="7" xfId="4" applyNumberFormat="1" applyFont="1" applyFill="1" applyBorder="1" applyAlignment="1">
      <alignment horizontal="right" vertical="center"/>
    </xf>
    <xf numFmtId="0" fontId="12" fillId="16" borderId="0" xfId="3" applyFont="1" applyFill="1" applyAlignment="1">
      <alignment horizontal="center"/>
    </xf>
    <xf numFmtId="0" fontId="235" fillId="16" borderId="0" xfId="3" applyFont="1" applyFill="1" applyAlignment="1">
      <alignment horizontal="center"/>
    </xf>
    <xf numFmtId="0" fontId="34" fillId="0" borderId="0" xfId="0" applyFont="1" applyFill="1" applyBorder="1" applyAlignment="1">
      <alignment horizontal="center" vertical="center" wrapText="1"/>
    </xf>
    <xf numFmtId="0" fontId="132" fillId="3" borderId="0" xfId="0" applyFont="1" applyFill="1" applyBorder="1" applyAlignment="1">
      <alignment horizontal="left" vertical="center" wrapText="1" indent="2"/>
    </xf>
    <xf numFmtId="0" fontId="182" fillId="3" borderId="0"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17" fillId="3" borderId="0" xfId="0" applyFont="1" applyFill="1" applyBorder="1" applyAlignment="1">
      <alignment horizontal="left" vertical="center" wrapText="1" indent="1"/>
    </xf>
    <xf numFmtId="0" fontId="155" fillId="3" borderId="0" xfId="0" applyFont="1" applyFill="1" applyBorder="1" applyAlignment="1">
      <alignment horizontal="left" vertical="center" wrapText="1" indent="1"/>
    </xf>
    <xf numFmtId="0" fontId="114" fillId="3" borderId="0" xfId="0" applyFont="1" applyFill="1" applyBorder="1" applyAlignment="1">
      <alignment horizontal="center" vertical="center"/>
    </xf>
    <xf numFmtId="0" fontId="154" fillId="3" borderId="0" xfId="0" applyFont="1" applyFill="1" applyBorder="1" applyAlignment="1">
      <alignment horizontal="center" vertical="center"/>
    </xf>
    <xf numFmtId="0" fontId="3" fillId="3" borderId="0" xfId="0" applyFont="1" applyFill="1" applyBorder="1" applyAlignment="1">
      <alignment horizontal="center" vertical="center" wrapText="1"/>
    </xf>
    <xf numFmtId="0" fontId="115" fillId="3" borderId="0" xfId="0" applyFont="1" applyFill="1" applyBorder="1" applyAlignment="1">
      <alignment horizontal="center" vertical="center" wrapText="1"/>
    </xf>
    <xf numFmtId="0" fontId="116" fillId="3" borderId="0" xfId="0" applyFont="1" applyFill="1" applyBorder="1" applyAlignment="1">
      <alignment horizontal="center" vertical="center"/>
    </xf>
    <xf numFmtId="0" fontId="114" fillId="3" borderId="0" xfId="0" applyFont="1" applyFill="1" applyBorder="1" applyAlignment="1">
      <alignment horizontal="center" vertical="center" wrapText="1"/>
    </xf>
    <xf numFmtId="0" fontId="181" fillId="3" borderId="0" xfId="0" applyFont="1" applyFill="1" applyBorder="1" applyAlignment="1">
      <alignment horizontal="center" vertical="center"/>
    </xf>
    <xf numFmtId="0" fontId="140" fillId="34" borderId="0" xfId="0" applyFont="1" applyFill="1" applyBorder="1" applyAlignment="1">
      <alignment horizontal="left" vertical="center" wrapText="1"/>
    </xf>
    <xf numFmtId="0" fontId="94" fillId="9" borderId="0" xfId="0" applyFont="1" applyFill="1" applyBorder="1" applyAlignment="1">
      <alignment horizontal="left" vertical="center" wrapText="1"/>
    </xf>
    <xf numFmtId="0" fontId="32" fillId="32" borderId="0" xfId="0" applyFont="1" applyFill="1" applyBorder="1" applyAlignment="1">
      <alignment horizontal="left" vertical="center" wrapText="1"/>
    </xf>
    <xf numFmtId="0" fontId="130" fillId="9" borderId="0" xfId="0" applyFont="1" applyFill="1" applyBorder="1" applyAlignment="1">
      <alignment horizontal="left" vertical="center" wrapText="1"/>
    </xf>
    <xf numFmtId="0" fontId="90" fillId="9" borderId="0" xfId="0" applyFont="1" applyFill="1" applyBorder="1" applyAlignment="1">
      <alignment horizontal="left" vertical="center" wrapText="1"/>
    </xf>
    <xf numFmtId="0" fontId="33" fillId="3" borderId="0" xfId="0" applyFont="1" applyFill="1" applyBorder="1" applyAlignment="1">
      <alignment horizontal="left" vertical="center" wrapText="1"/>
    </xf>
    <xf numFmtId="0" fontId="15" fillId="32" borderId="0" xfId="27" applyFont="1" applyFill="1" applyAlignment="1" applyProtection="1">
      <alignment horizontal="center" vertical="center"/>
    </xf>
    <xf numFmtId="0" fontId="97" fillId="32" borderId="0" xfId="0" applyFont="1" applyFill="1" applyBorder="1" applyAlignment="1">
      <alignment horizontal="center" vertical="center" wrapText="1"/>
    </xf>
    <xf numFmtId="0" fontId="134" fillId="32" borderId="0" xfId="0" applyFont="1" applyFill="1" applyBorder="1" applyAlignment="1">
      <alignment horizontal="center" vertical="center" wrapText="1"/>
    </xf>
    <xf numFmtId="0" fontId="90" fillId="32" borderId="0" xfId="0" applyFont="1" applyFill="1" applyBorder="1" applyAlignment="1">
      <alignment horizontal="center" vertical="center" wrapText="1"/>
    </xf>
    <xf numFmtId="178" fontId="99" fillId="35" borderId="0" xfId="0" applyNumberFormat="1" applyFont="1" applyFill="1" applyBorder="1" applyAlignment="1">
      <alignment horizontal="center" vertical="center"/>
    </xf>
    <xf numFmtId="3" fontId="99" fillId="35" borderId="0" xfId="0" applyNumberFormat="1" applyFont="1" applyFill="1" applyBorder="1" applyAlignment="1">
      <alignment horizontal="center" vertical="center"/>
    </xf>
    <xf numFmtId="0" fontId="15"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wrapText="1"/>
    </xf>
    <xf numFmtId="0" fontId="12" fillId="32" borderId="0" xfId="27" applyFont="1" applyFill="1" applyAlignment="1" applyProtection="1">
      <alignment horizontal="center" vertical="center"/>
    </xf>
    <xf numFmtId="0" fontId="34" fillId="0" borderId="0" xfId="0" applyFont="1" applyFill="1" applyBorder="1" applyAlignment="1">
      <alignment horizontal="center" vertical="center" wrapText="1"/>
    </xf>
    <xf numFmtId="0" fontId="0" fillId="0" borderId="0" xfId="0" applyFill="1" applyAlignment="1">
      <alignment horizontal="center" vertical="center" wrapText="1"/>
    </xf>
    <xf numFmtId="0" fontId="45" fillId="0" borderId="0" xfId="0" applyFont="1" applyFill="1" applyBorder="1" applyAlignment="1">
      <alignment horizontal="center" vertical="center" wrapText="1"/>
    </xf>
    <xf numFmtId="180" fontId="41" fillId="32" borderId="0" xfId="27" applyNumberFormat="1" applyFont="1" applyFill="1" applyBorder="1" applyAlignment="1" applyProtection="1">
      <alignment horizontal="center" vertical="center" wrapText="1"/>
      <protection locked="0"/>
    </xf>
    <xf numFmtId="180" fontId="40" fillId="32" borderId="0" xfId="27" applyNumberFormat="1" applyFont="1" applyFill="1" applyBorder="1" applyAlignment="1" applyProtection="1">
      <alignment horizontal="center" vertical="center" wrapText="1"/>
      <protection locked="0"/>
    </xf>
    <xf numFmtId="0" fontId="40" fillId="32" borderId="0" xfId="27" applyFont="1" applyFill="1" applyAlignment="1" applyProtection="1">
      <alignment horizontal="center" vertical="center" wrapText="1"/>
      <protection locked="0"/>
    </xf>
    <xf numFmtId="0" fontId="15" fillId="32" borderId="0" xfId="27" applyFont="1" applyFill="1" applyBorder="1" applyAlignment="1" applyProtection="1">
      <alignment horizontal="center" vertical="center" wrapText="1"/>
      <protection locked="0"/>
    </xf>
    <xf numFmtId="0" fontId="123" fillId="2" borderId="0" xfId="0" applyFont="1" applyFill="1" applyBorder="1" applyAlignment="1">
      <alignment horizontal="left" vertical="top" wrapText="1"/>
    </xf>
    <xf numFmtId="0" fontId="164" fillId="0" borderId="0" xfId="0" applyNumberFormat="1" applyFont="1" applyFill="1" applyBorder="1" applyAlignment="1">
      <alignment horizontal="left" vertical="top" wrapText="1"/>
    </xf>
    <xf numFmtId="0" fontId="94" fillId="0" borderId="0" xfId="0" applyFont="1" applyAlignment="1">
      <alignment horizontal="left" vertical="top" wrapText="1"/>
    </xf>
    <xf numFmtId="0" fontId="32" fillId="32" borderId="0" xfId="0" applyFont="1" applyFill="1" applyBorder="1" applyAlignment="1">
      <alignment horizontal="center" vertical="center" wrapText="1"/>
    </xf>
    <xf numFmtId="0" fontId="33" fillId="32" borderId="0" xfId="0" applyFont="1" applyFill="1" applyBorder="1" applyAlignment="1">
      <alignment horizontal="center" vertical="center" wrapText="1"/>
    </xf>
    <xf numFmtId="0" fontId="169" fillId="0" borderId="0" xfId="0" applyFont="1" applyFill="1" applyBorder="1" applyAlignment="1">
      <alignment horizontal="left" vertical="top" wrapText="1"/>
    </xf>
    <xf numFmtId="0" fontId="79" fillId="0" borderId="0" xfId="0" applyFont="1" applyFill="1" applyBorder="1" applyAlignment="1">
      <alignment horizontal="left" vertical="top" wrapText="1"/>
    </xf>
    <xf numFmtId="0" fontId="156" fillId="32" borderId="0" xfId="0" applyFont="1" applyFill="1" applyBorder="1" applyAlignment="1">
      <alignment horizontal="center" vertical="center"/>
    </xf>
    <xf numFmtId="0" fontId="156" fillId="32" borderId="0" xfId="0" applyFont="1" applyFill="1" applyAlignment="1">
      <alignment horizontal="center" vertical="center" wrapText="1"/>
    </xf>
    <xf numFmtId="0" fontId="33" fillId="32" borderId="0" xfId="0" applyFont="1" applyFill="1" applyBorder="1" applyAlignment="1">
      <alignment horizontal="center" vertical="center"/>
    </xf>
    <xf numFmtId="0" fontId="33" fillId="32" borderId="0" xfId="0" applyFont="1" applyFill="1" applyAlignment="1">
      <alignment horizontal="center" vertical="center" wrapText="1"/>
    </xf>
    <xf numFmtId="0" fontId="40" fillId="32" borderId="0" xfId="0" applyFont="1" applyFill="1" applyBorder="1" applyAlignment="1">
      <alignment horizontal="center" vertical="center"/>
    </xf>
    <xf numFmtId="0" fontId="24" fillId="32" borderId="0" xfId="0" applyFont="1" applyFill="1" applyBorder="1" applyAlignment="1">
      <alignment horizontal="center" vertical="center" wrapText="1"/>
    </xf>
    <xf numFmtId="0" fontId="40" fillId="32" borderId="0" xfId="0" applyFont="1" applyFill="1" applyBorder="1" applyAlignment="1">
      <alignment horizontal="center" vertical="center" wrapText="1"/>
    </xf>
    <xf numFmtId="2" fontId="55" fillId="32" borderId="0" xfId="0" applyNumberFormat="1" applyFont="1" applyFill="1" applyBorder="1" applyAlignment="1">
      <alignment horizontal="center" vertical="center" wrapText="1"/>
    </xf>
    <xf numFmtId="0" fontId="15" fillId="32" borderId="0" xfId="0" applyFont="1" applyFill="1" applyBorder="1" applyAlignment="1">
      <alignment horizontal="center" vertical="center" wrapText="1"/>
    </xf>
    <xf numFmtId="0" fontId="41" fillId="32" borderId="0" xfId="0" applyFont="1" applyFill="1" applyAlignment="1">
      <alignment horizontal="center" vertical="center"/>
    </xf>
    <xf numFmtId="0" fontId="15" fillId="0" borderId="0" xfId="0" applyFont="1" applyFill="1" applyBorder="1" applyAlignment="1">
      <alignment horizontal="center" vertical="center" wrapText="1"/>
    </xf>
    <xf numFmtId="0" fontId="11" fillId="0" borderId="0" xfId="0" applyFont="1" applyFill="1" applyAlignment="1">
      <alignment horizontal="center" vertical="center"/>
    </xf>
    <xf numFmtId="0" fontId="40" fillId="32" borderId="0" xfId="0" applyFont="1" applyFill="1" applyAlignment="1">
      <alignment horizontal="center" vertical="center"/>
    </xf>
    <xf numFmtId="0" fontId="40" fillId="0" borderId="0" xfId="0" applyFont="1" applyFill="1" applyAlignment="1">
      <alignment horizontal="center" vertical="center"/>
    </xf>
    <xf numFmtId="0" fontId="164" fillId="0" borderId="0" xfId="0" applyFont="1" applyFill="1" applyAlignment="1">
      <alignment horizontal="justify" vertical="top" wrapText="1"/>
    </xf>
    <xf numFmtId="0" fontId="165" fillId="0" borderId="0" xfId="0" applyFont="1" applyAlignment="1">
      <alignment horizontal="justify" vertical="top" wrapText="1"/>
    </xf>
    <xf numFmtId="0" fontId="34" fillId="0" borderId="0" xfId="0" applyFont="1" applyFill="1" applyAlignment="1">
      <alignment horizontal="justify" vertical="top" wrapText="1"/>
    </xf>
    <xf numFmtId="0" fontId="0" fillId="0" borderId="0" xfId="0" applyAlignment="1">
      <alignment horizontal="justify" vertical="top" wrapText="1"/>
    </xf>
    <xf numFmtId="0" fontId="165" fillId="0" borderId="0" xfId="0" applyFont="1" applyFill="1" applyAlignment="1">
      <alignment horizontal="justify" vertical="top" wrapText="1"/>
    </xf>
    <xf numFmtId="0" fontId="123" fillId="0" borderId="0" xfId="0" applyNumberFormat="1" applyFont="1" applyFill="1" applyAlignment="1">
      <alignment horizontal="left" vertical="top" wrapText="1"/>
    </xf>
    <xf numFmtId="0" fontId="24" fillId="32" borderId="0" xfId="0" applyFont="1" applyFill="1" applyBorder="1" applyAlignment="1">
      <alignment horizontal="center" vertical="center"/>
    </xf>
    <xf numFmtId="0" fontId="11" fillId="32" borderId="0" xfId="0" applyFont="1" applyFill="1" applyAlignment="1">
      <alignment horizontal="center" vertical="center"/>
    </xf>
    <xf numFmtId="14" fontId="41" fillId="32" borderId="0" xfId="0" applyNumberFormat="1" applyFont="1" applyFill="1" applyBorder="1" applyAlignment="1">
      <alignment horizontal="center" vertical="center"/>
    </xf>
    <xf numFmtId="0" fontId="41" fillId="32" borderId="0" xfId="0" applyFont="1" applyFill="1" applyAlignment="1">
      <alignment horizontal="center" vertical="center" wrapText="1"/>
    </xf>
    <xf numFmtId="0" fontId="175" fillId="32" borderId="0" xfId="0" applyFont="1" applyFill="1" applyAlignment="1">
      <alignment horizontal="center" vertical="center"/>
    </xf>
    <xf numFmtId="14" fontId="156" fillId="32" borderId="0" xfId="0" applyNumberFormat="1" applyFont="1" applyFill="1" applyBorder="1" applyAlignment="1">
      <alignment horizontal="center" vertical="center"/>
    </xf>
    <xf numFmtId="2" fontId="32" fillId="32" borderId="0" xfId="0" applyNumberFormat="1" applyFont="1" applyFill="1" applyBorder="1" applyAlignment="1">
      <alignment horizontal="center" vertical="center" wrapText="1"/>
    </xf>
    <xf numFmtId="0" fontId="32" fillId="32" borderId="0" xfId="0" applyFont="1" applyFill="1" applyBorder="1" applyAlignment="1">
      <alignment horizontal="center" vertical="center"/>
    </xf>
    <xf numFmtId="0" fontId="68" fillId="36" borderId="0" xfId="24" applyFont="1" applyFill="1" applyBorder="1" applyAlignment="1" applyProtection="1">
      <alignment horizontal="center" vertical="center" wrapText="1" readingOrder="1"/>
      <protection locked="0"/>
    </xf>
    <xf numFmtId="0" fontId="51" fillId="32" borderId="0" xfId="24" applyFont="1" applyFill="1" applyBorder="1" applyAlignment="1" applyProtection="1">
      <alignment horizontal="center" vertical="center" wrapText="1" readingOrder="1"/>
      <protection locked="0"/>
    </xf>
    <xf numFmtId="0" fontId="41" fillId="0" borderId="0" xfId="0" applyFont="1" applyFill="1" applyAlignment="1">
      <alignment horizontal="left" vertical="center" wrapText="1"/>
    </xf>
    <xf numFmtId="0" fontId="41" fillId="3" borderId="0" xfId="0" applyFont="1" applyFill="1" applyAlignment="1">
      <alignment horizontal="left" vertical="center" wrapText="1"/>
    </xf>
    <xf numFmtId="0" fontId="32" fillId="0" borderId="0" xfId="0" applyFont="1" applyFill="1" applyAlignment="1">
      <alignment horizontal="center" vertical="center" wrapText="1"/>
    </xf>
    <xf numFmtId="0" fontId="150" fillId="32" borderId="0" xfId="0" applyFont="1" applyFill="1" applyAlignment="1">
      <alignment horizontal="center"/>
    </xf>
    <xf numFmtId="0" fontId="33" fillId="0" borderId="0" xfId="0" applyFont="1" applyFill="1" applyBorder="1" applyAlignment="1">
      <alignment horizontal="center" vertical="center" wrapText="1"/>
    </xf>
    <xf numFmtId="0" fontId="0" fillId="0" borderId="0" xfId="0" applyFill="1" applyAlignment="1">
      <alignment wrapText="1"/>
    </xf>
    <xf numFmtId="0" fontId="33" fillId="0" borderId="0" xfId="0" applyFont="1" applyFill="1" applyAlignment="1">
      <alignment horizontal="center" vertical="center" wrapText="1"/>
    </xf>
    <xf numFmtId="0" fontId="0" fillId="0" borderId="0" xfId="0" applyFill="1" applyAlignment="1">
      <alignment horizontal="center" vertical="center"/>
    </xf>
    <xf numFmtId="0" fontId="150" fillId="32" borderId="0" xfId="0" applyFont="1" applyFill="1" applyAlignment="1">
      <alignment horizontal="center" vertical="center"/>
    </xf>
    <xf numFmtId="0" fontId="117" fillId="32" borderId="0" xfId="0" applyFont="1" applyFill="1" applyAlignment="1">
      <alignment horizontal="center" vertical="center" wrapText="1"/>
    </xf>
    <xf numFmtId="0" fontId="120" fillId="32" borderId="0" xfId="0" applyFont="1" applyFill="1" applyAlignment="1">
      <alignment horizontal="center" vertical="center" wrapText="1"/>
    </xf>
    <xf numFmtId="0" fontId="0" fillId="32" borderId="0" xfId="0" applyFill="1" applyAlignment="1">
      <alignment horizontal="center"/>
    </xf>
    <xf numFmtId="0" fontId="71" fillId="0" borderId="0" xfId="24" applyFont="1" applyAlignment="1">
      <alignment horizontal="left" vertical="center" wrapText="1"/>
    </xf>
    <xf numFmtId="0" fontId="170" fillId="0" borderId="0" xfId="24" applyFont="1" applyAlignment="1">
      <alignment horizontal="left" vertical="center" wrapText="1"/>
    </xf>
    <xf numFmtId="0" fontId="71" fillId="0" borderId="0" xfId="24" applyFont="1" applyAlignment="1">
      <alignment horizontal="right" vertical="center" wrapText="1"/>
    </xf>
    <xf numFmtId="0" fontId="41" fillId="7" borderId="0" xfId="3" applyFont="1" applyFill="1" applyBorder="1" applyAlignment="1">
      <alignment horizontal="center" vertical="center" wrapText="1"/>
    </xf>
    <xf numFmtId="0" fontId="41" fillId="7" borderId="0" xfId="0" applyFont="1" applyFill="1" applyBorder="1" applyAlignment="1">
      <alignment horizontal="center" vertical="center" wrapText="1"/>
    </xf>
    <xf numFmtId="0" fontId="33" fillId="7" borderId="0" xfId="3" applyFont="1" applyFill="1" applyBorder="1" applyAlignment="1">
      <alignment horizontal="center" vertical="center" wrapText="1"/>
    </xf>
    <xf numFmtId="0" fontId="41" fillId="7" borderId="0" xfId="0" applyFont="1" applyFill="1" applyAlignment="1">
      <alignment horizontal="center" vertical="center" wrapText="1"/>
    </xf>
    <xf numFmtId="0" fontId="51" fillId="0" borderId="0" xfId="0" applyFont="1" applyAlignment="1">
      <alignment horizontal="right"/>
    </xf>
    <xf numFmtId="0" fontId="0" fillId="0" borderId="0" xfId="0" applyAlignment="1"/>
    <xf numFmtId="0" fontId="40" fillId="12" borderId="0" xfId="3" applyFont="1" applyFill="1" applyBorder="1" applyAlignment="1">
      <alignment horizontal="center" vertical="center" wrapText="1"/>
    </xf>
    <xf numFmtId="0" fontId="15" fillId="12" borderId="0" xfId="3" applyFont="1" applyFill="1" applyBorder="1" applyAlignment="1">
      <alignment horizontal="center" vertical="center" wrapText="1"/>
    </xf>
    <xf numFmtId="0" fontId="32" fillId="15" borderId="0" xfId="3" applyFont="1" applyFill="1" applyBorder="1" applyAlignment="1">
      <alignment horizontal="center" vertical="center" wrapText="1"/>
    </xf>
    <xf numFmtId="172" fontId="15" fillId="15" borderId="0" xfId="3" applyNumberFormat="1" applyFont="1" applyFill="1" applyBorder="1" applyAlignment="1">
      <alignment horizontal="center" vertical="center"/>
    </xf>
    <xf numFmtId="0" fontId="15" fillId="12" borderId="0" xfId="3" applyFont="1" applyFill="1" applyBorder="1" applyAlignment="1">
      <alignment horizontal="center" vertical="center"/>
    </xf>
    <xf numFmtId="0" fontId="117" fillId="16" borderId="1" xfId="3" applyFont="1" applyFill="1" applyBorder="1" applyAlignment="1">
      <alignment horizontal="center" vertical="center" wrapText="1"/>
    </xf>
    <xf numFmtId="0" fontId="117" fillId="16" borderId="2" xfId="3" applyFont="1" applyFill="1" applyBorder="1" applyAlignment="1">
      <alignment horizontal="center" vertical="center" wrapText="1"/>
    </xf>
    <xf numFmtId="0" fontId="117" fillId="16" borderId="3" xfId="3" applyFont="1" applyFill="1" applyBorder="1" applyAlignment="1">
      <alignment horizontal="center" vertical="center" wrapText="1"/>
    </xf>
    <xf numFmtId="0" fontId="120" fillId="16" borderId="7" xfId="3" applyFont="1" applyFill="1" applyBorder="1" applyAlignment="1">
      <alignment horizontal="center" vertical="center" wrapText="1"/>
    </xf>
    <xf numFmtId="0" fontId="120" fillId="16" borderId="5" xfId="3" applyFont="1" applyFill="1" applyBorder="1" applyAlignment="1">
      <alignment horizontal="center" vertical="center" wrapText="1"/>
    </xf>
    <xf numFmtId="0" fontId="120" fillId="16" borderId="0" xfId="3" applyFont="1" applyFill="1" applyBorder="1" applyAlignment="1">
      <alignment horizontal="center" vertical="center" wrapText="1"/>
    </xf>
    <xf numFmtId="0" fontId="120" fillId="16" borderId="9" xfId="3" applyFont="1" applyFill="1" applyBorder="1" applyAlignment="1">
      <alignment horizontal="center" vertical="center" wrapText="1"/>
    </xf>
    <xf numFmtId="0" fontId="117" fillId="16" borderId="7" xfId="3" applyFont="1" applyFill="1" applyBorder="1" applyAlignment="1">
      <alignment horizontal="center" vertical="center" wrapText="1"/>
    </xf>
    <xf numFmtId="0" fontId="120" fillId="16" borderId="0" xfId="28" applyFont="1" applyFill="1" applyBorder="1" applyAlignment="1">
      <alignment horizontal="center" vertical="center" wrapText="1"/>
    </xf>
    <xf numFmtId="0" fontId="117" fillId="16" borderId="0" xfId="3" applyFont="1" applyFill="1" applyAlignment="1">
      <alignment horizontal="center" vertical="center"/>
    </xf>
    <xf numFmtId="0" fontId="120" fillId="0" borderId="0" xfId="0" applyFont="1" applyAlignment="1">
      <alignment horizontal="left" vertical="top" wrapText="1"/>
    </xf>
    <xf numFmtId="0" fontId="40" fillId="11" borderId="0" xfId="0" applyFont="1" applyFill="1" applyBorder="1" applyAlignment="1">
      <alignment horizontal="center"/>
    </xf>
    <xf numFmtId="0" fontId="71" fillId="0" borderId="0" xfId="0" applyFont="1" applyBorder="1" applyAlignment="1">
      <alignment horizontal="center" vertical="center"/>
    </xf>
    <xf numFmtId="0" fontId="159" fillId="0" borderId="0" xfId="0" applyFont="1" applyBorder="1" applyAlignment="1">
      <alignment horizontal="center" vertical="center"/>
    </xf>
    <xf numFmtId="0" fontId="32" fillId="11" borderId="0" xfId="0" applyFont="1" applyFill="1" applyBorder="1" applyAlignment="1">
      <alignment horizontal="center" vertical="center" wrapText="1"/>
    </xf>
    <xf numFmtId="0" fontId="32" fillId="11" borderId="0" xfId="0" applyFont="1" applyFill="1" applyBorder="1" applyAlignment="1">
      <alignment horizontal="center" vertical="center"/>
    </xf>
    <xf numFmtId="0" fontId="76" fillId="11" borderId="0" xfId="0" applyFont="1" applyFill="1" applyBorder="1" applyAlignment="1">
      <alignment horizontal="left" vertical="center" wrapText="1"/>
    </xf>
    <xf numFmtId="2" fontId="33" fillId="11" borderId="0" xfId="0" applyNumberFormat="1" applyFont="1" applyFill="1" applyBorder="1" applyAlignment="1">
      <alignment horizontal="center" vertical="center" wrapText="1"/>
    </xf>
    <xf numFmtId="0" fontId="32" fillId="11" borderId="0" xfId="0" applyFont="1" applyFill="1" applyBorder="1" applyAlignment="1" applyProtection="1">
      <alignment horizontal="center" vertical="center" wrapText="1"/>
      <protection locked="0"/>
    </xf>
    <xf numFmtId="0" fontId="32" fillId="11" borderId="0" xfId="0" applyFont="1" applyFill="1" applyBorder="1" applyAlignment="1" applyProtection="1">
      <alignment horizontal="center" vertical="center"/>
      <protection locked="0"/>
    </xf>
    <xf numFmtId="0" fontId="168" fillId="0" borderId="0" xfId="0" applyFont="1" applyAlignment="1">
      <alignment horizontal="left" vertical="center" wrapText="1"/>
    </xf>
    <xf numFmtId="0" fontId="168" fillId="0" borderId="0" xfId="0" applyFont="1" applyAlignment="1">
      <alignment horizontal="left" vertical="top" wrapText="1"/>
    </xf>
    <xf numFmtId="0" fontId="79" fillId="0" borderId="0" xfId="0" applyFont="1" applyAlignment="1">
      <alignment horizontal="left" vertical="center" wrapText="1"/>
    </xf>
    <xf numFmtId="0" fontId="51" fillId="0" borderId="0" xfId="0" applyFont="1" applyFill="1" applyBorder="1" applyAlignment="1">
      <alignment horizontal="left" vertical="center" wrapText="1" readingOrder="1"/>
    </xf>
    <xf numFmtId="0" fontId="41" fillId="19" borderId="0" xfId="0" applyFont="1" applyFill="1" applyBorder="1" applyAlignment="1">
      <alignment horizontal="center" vertical="center" wrapText="1"/>
    </xf>
    <xf numFmtId="0" fontId="119" fillId="19" borderId="0" xfId="0" applyFont="1" applyFill="1" applyBorder="1" applyAlignment="1">
      <alignment horizontal="center" vertical="center"/>
    </xf>
    <xf numFmtId="0" fontId="41" fillId="0" borderId="0" xfId="3" applyFont="1" applyFill="1" applyBorder="1" applyAlignment="1">
      <alignment horizontal="center" vertical="center" wrapText="1"/>
    </xf>
    <xf numFmtId="0" fontId="41" fillId="19" borderId="0" xfId="3" applyFont="1" applyFill="1" applyBorder="1" applyAlignment="1">
      <alignment horizontal="center" vertical="center" wrapText="1"/>
    </xf>
    <xf numFmtId="0" fontId="41" fillId="19" borderId="0" xfId="3" applyFont="1" applyFill="1" applyBorder="1" applyAlignment="1">
      <alignment horizontal="right" vertical="center" wrapText="1"/>
    </xf>
    <xf numFmtId="0" fontId="32" fillId="3" borderId="0" xfId="22" applyFont="1" applyFill="1" applyBorder="1" applyAlignment="1">
      <alignment horizontal="right" vertical="center" wrapText="1"/>
    </xf>
    <xf numFmtId="0" fontId="33" fillId="0" borderId="0" xfId="0" applyFont="1" applyFill="1" applyAlignment="1">
      <alignment horizontal="left" vertical="top" wrapText="1"/>
    </xf>
    <xf numFmtId="0" fontId="41" fillId="19" borderId="8" xfId="0" applyFont="1" applyFill="1" applyBorder="1" applyAlignment="1">
      <alignment horizontal="center" vertical="center" wrapText="1"/>
    </xf>
    <xf numFmtId="0" fontId="41" fillId="19" borderId="0" xfId="0" applyFont="1" applyFill="1" applyAlignment="1">
      <alignment horizontal="center" vertical="center" wrapText="1"/>
    </xf>
    <xf numFmtId="0" fontId="33" fillId="19" borderId="0" xfId="3" applyFont="1" applyFill="1" applyBorder="1" applyAlignment="1">
      <alignment horizontal="center" vertical="center" wrapText="1"/>
    </xf>
    <xf numFmtId="0" fontId="33" fillId="0" borderId="0" xfId="0" applyFont="1" applyAlignment="1">
      <alignment horizontal="left" vertical="top" wrapText="1"/>
    </xf>
    <xf numFmtId="0" fontId="51" fillId="0" borderId="0" xfId="0" applyFont="1" applyFill="1" applyBorder="1" applyAlignment="1">
      <alignment horizontal="left" vertical="top" wrapText="1" readingOrder="1"/>
    </xf>
    <xf numFmtId="0" fontId="33" fillId="19" borderId="0" xfId="0" applyFont="1" applyFill="1" applyBorder="1" applyAlignment="1">
      <alignment horizontal="center" vertical="center" wrapText="1"/>
    </xf>
    <xf numFmtId="0" fontId="33" fillId="0" borderId="0" xfId="0" applyFont="1" applyBorder="1" applyAlignment="1">
      <alignment horizontal="left" vertical="top" wrapText="1"/>
    </xf>
    <xf numFmtId="0" fontId="33" fillId="19" borderId="0" xfId="0" applyFont="1" applyFill="1" applyBorder="1" applyAlignment="1" applyProtection="1">
      <alignment horizontal="center" vertical="center" wrapText="1" readingOrder="1"/>
      <protection locked="0"/>
    </xf>
    <xf numFmtId="0" fontId="33" fillId="10" borderId="0" xfId="28" applyFont="1" applyFill="1" applyBorder="1" applyAlignment="1">
      <alignment horizontal="center" vertical="center" wrapText="1"/>
    </xf>
    <xf numFmtId="0" fontId="33" fillId="10" borderId="0" xfId="0" applyFont="1" applyFill="1" applyAlignment="1">
      <alignment horizontal="center" vertical="center" wrapText="1"/>
    </xf>
    <xf numFmtId="0" fontId="33" fillId="0" borderId="0" xfId="3" applyFont="1" applyFill="1" applyBorder="1" applyAlignment="1">
      <alignment horizontal="center" vertical="center" wrapText="1"/>
    </xf>
  </cellXfs>
  <cellStyles count="35">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FFFFCC"/>
      <color rgb="FFFF9933"/>
      <color rgb="FF3399FF"/>
      <color rgb="FF66CCFF"/>
      <color rgb="FF33CCFF"/>
      <color rgb="FF00FFFF"/>
      <color rgb="FF9933FF"/>
      <color rgb="FFFF99FF"/>
      <color rgb="FFCC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externalLink" Target="externalLinks/externalLink10.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anfanet@SSL\DavWWWRoo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maricic/Desktop/MI-IZRADA%202020/1%20MF/1%20OMF/OMF%20&#269;lanstvo,%20doprinosi,%20naknade,%20isplate,%20NAV.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hanfa.local/u/pr/D/publiciranje/02%20Statistika/01%20Statistika%20OMF/OMF%20spolna%20i%20dobna%20struktura%20&#269;lanstv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1%20Statistika%20OMF\OMF%20spolna%20i%20dobna%20struktura%20&#269;lanstv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maricic/Desktop/MI-IZRADA%202020/1%20MF/2%20ODMF/ODMF%20statistika%20-%20clanstvo,%20doprinosi,%20isplate,%20NAV.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anfanet@SSL\DavWWWRoot\u\pr\D\publiciranje\02%20Statistika\04%20Statistika%20DMF\03%20Clanstvo,%20doprinosi,%20isplate,%20NAV%20DMF-ova\Z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2"/>
      <sheetName val="bruto uplate po članu"/>
      <sheetName val="NAV po članu"/>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v>0</v>
          </cell>
          <cell r="ES2">
            <v>0</v>
          </cell>
          <cell r="ET2">
            <v>0</v>
          </cell>
          <cell r="EU2">
            <v>0</v>
          </cell>
          <cell r="EV2">
            <v>0</v>
          </cell>
          <cell r="EW2">
            <v>0</v>
          </cell>
          <cell r="EX2">
            <v>0</v>
          </cell>
          <cell r="EY2">
            <v>0</v>
          </cell>
          <cell r="EZ2">
            <v>0</v>
          </cell>
          <cell r="FA2">
            <v>0</v>
          </cell>
          <cell r="FB2">
            <v>0</v>
          </cell>
          <cell r="FC2">
            <v>0</v>
          </cell>
          <cell r="FD2">
            <v>0</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v>0</v>
          </cell>
          <cell r="ES3">
            <v>0</v>
          </cell>
          <cell r="ET3">
            <v>0</v>
          </cell>
          <cell r="EU3">
            <v>0</v>
          </cell>
          <cell r="EV3">
            <v>0</v>
          </cell>
          <cell r="EW3">
            <v>0</v>
          </cell>
          <cell r="EX3">
            <v>0</v>
          </cell>
          <cell r="EY3">
            <v>0</v>
          </cell>
          <cell r="EZ3">
            <v>0</v>
          </cell>
          <cell r="FA3">
            <v>0</v>
          </cell>
          <cell r="FB3">
            <v>0</v>
          </cell>
          <cell r="FC3">
            <v>0</v>
          </cell>
          <cell r="FD3">
            <v>0</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v>0</v>
          </cell>
          <cell r="ES4">
            <v>0</v>
          </cell>
          <cell r="ET4">
            <v>0</v>
          </cell>
          <cell r="EU4">
            <v>0</v>
          </cell>
          <cell r="EV4">
            <v>0</v>
          </cell>
          <cell r="EW4">
            <v>0</v>
          </cell>
          <cell r="EX4">
            <v>0</v>
          </cell>
          <cell r="EY4">
            <v>0</v>
          </cell>
          <cell r="EZ4">
            <v>0</v>
          </cell>
          <cell r="FA4">
            <v>0</v>
          </cell>
          <cell r="FB4">
            <v>0</v>
          </cell>
          <cell r="FC4">
            <v>0</v>
          </cell>
          <cell r="FD4">
            <v>0</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v>0</v>
          </cell>
          <cell r="ES5">
            <v>0</v>
          </cell>
          <cell r="ET5">
            <v>0</v>
          </cell>
          <cell r="EU5">
            <v>0</v>
          </cell>
          <cell r="EV5">
            <v>0</v>
          </cell>
          <cell r="EW5">
            <v>0</v>
          </cell>
          <cell r="EX5">
            <v>0</v>
          </cell>
          <cell r="EY5">
            <v>0</v>
          </cell>
          <cell r="EZ5">
            <v>0</v>
          </cell>
          <cell r="FA5">
            <v>0</v>
          </cell>
          <cell r="FB5">
            <v>0</v>
          </cell>
          <cell r="FC5">
            <v>0</v>
          </cell>
          <cell r="FD5">
            <v>0</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v>0</v>
          </cell>
          <cell r="ES6">
            <v>0</v>
          </cell>
          <cell r="ET6">
            <v>0</v>
          </cell>
          <cell r="EU6">
            <v>0</v>
          </cell>
          <cell r="EV6">
            <v>0</v>
          </cell>
          <cell r="EW6">
            <v>0</v>
          </cell>
          <cell r="EX6">
            <v>0</v>
          </cell>
          <cell r="EY6">
            <v>0</v>
          </cell>
          <cell r="EZ6">
            <v>0</v>
          </cell>
          <cell r="FA6">
            <v>0</v>
          </cell>
          <cell r="FB6">
            <v>0</v>
          </cell>
          <cell r="FC6">
            <v>0</v>
          </cell>
          <cell r="FD6">
            <v>0</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v>0</v>
          </cell>
          <cell r="ES7">
            <v>0</v>
          </cell>
          <cell r="ET7">
            <v>0</v>
          </cell>
          <cell r="EU7">
            <v>0</v>
          </cell>
          <cell r="EV7">
            <v>0</v>
          </cell>
          <cell r="EW7">
            <v>0</v>
          </cell>
          <cell r="EX7">
            <v>0</v>
          </cell>
          <cell r="EY7">
            <v>0</v>
          </cell>
          <cell r="EZ7">
            <v>0</v>
          </cell>
          <cell r="FA7">
            <v>0</v>
          </cell>
          <cell r="FB7">
            <v>0</v>
          </cell>
          <cell r="FC7">
            <v>0</v>
          </cell>
          <cell r="FD7">
            <v>0</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538</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429</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151</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519954141.60000008</v>
          </cell>
          <cell r="GW14">
            <v>550026428.43000007</v>
          </cell>
          <cell r="GX14">
            <v>542646432.65999997</v>
          </cell>
          <cell r="GY14">
            <v>556790882.30000007</v>
          </cell>
          <cell r="GZ14">
            <v>557795883.04000008</v>
          </cell>
          <cell r="HA14">
            <v>578575894.56000006</v>
          </cell>
          <cell r="HB14">
            <v>566352749.87</v>
          </cell>
          <cell r="HC14">
            <v>566280446.11999989</v>
          </cell>
          <cell r="HD14">
            <v>577711949.75</v>
          </cell>
          <cell r="HE14">
            <v>567926499.24000001</v>
          </cell>
          <cell r="HF14">
            <v>592609832.78000009</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-1.1589648725787161E-3</v>
          </cell>
          <cell r="GW17">
            <v>6.333370484490386E-2</v>
          </cell>
          <cell r="GX17">
            <v>0.12594212475347422</v>
          </cell>
          <cell r="GY17">
            <v>-3.6820213999859797E-2</v>
          </cell>
          <cell r="GZ17">
            <v>-7.2480283242876475E-2</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6.2476136000462201E-3</v>
          </cell>
          <cell r="GW18">
            <v>6.4527319581134002E-2</v>
          </cell>
          <cell r="GX18">
            <v>-1.8389605290607736E-2</v>
          </cell>
          <cell r="GY18">
            <v>2.4339665401154287E-2</v>
          </cell>
          <cell r="GZ18">
            <v>-4.622991487840955E-3</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-3.9222844966347314E-2</v>
          </cell>
          <cell r="GW19">
            <v>2.5557564185228587E-2</v>
          </cell>
          <cell r="GX19">
            <v>2.5733555036217437E-2</v>
          </cell>
          <cell r="GY19">
            <v>9.464601728614741E-2</v>
          </cell>
          <cell r="GZ19">
            <v>-6.5277963757250701E-2</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6.0089835321577301E-3</v>
          </cell>
          <cell r="GW20">
            <v>0.15988015779387177</v>
          </cell>
          <cell r="GX20">
            <v>0.15186378930422428</v>
          </cell>
          <cell r="GY20">
            <v>-0.11703067214541452</v>
          </cell>
          <cell r="GZ20">
            <v>-5.4140331185017154E-2</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5.4799226422821423E-3</v>
          </cell>
          <cell r="GW21">
            <v>5.5378558655305055E-2</v>
          </cell>
          <cell r="GX21">
            <v>-4.3338434301917195E-3</v>
          </cell>
          <cell r="GY21">
            <v>2.7663560593646164E-2</v>
          </cell>
          <cell r="GZ21">
            <v>-1.4887541430018691E-3</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-3.7186710162522618E-2</v>
          </cell>
          <cell r="GW22">
            <v>-2.7599639132566245E-2</v>
          </cell>
          <cell r="GX22">
            <v>9.7035527794677945E-2</v>
          </cell>
          <cell r="GY22">
            <v>-1.7055015915343086E-2</v>
          </cell>
          <cell r="GZ22">
            <v>3.9017685615936326E-3</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-6.0606000304672003E-2</v>
          </cell>
          <cell r="GW23">
            <v>0.13721491744018266</v>
          </cell>
          <cell r="GX23">
            <v>7.8939274254467007E-2</v>
          </cell>
          <cell r="GY23">
            <v>-8.5751168774841791E-2</v>
          </cell>
          <cell r="GZ23">
            <v>8.4982833700093519E-2</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2.1757219589948473E-3</v>
          </cell>
          <cell r="GW24">
            <v>5.2934019646794228E-2</v>
          </cell>
          <cell r="GX24">
            <v>-1.5280988445931731E-2</v>
          </cell>
          <cell r="GY24">
            <v>3.7130376249654429E-2</v>
          </cell>
          <cell r="GZ24">
            <v>1.5271520367678315E-2</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1.0752367914417027E-2</v>
          </cell>
          <cell r="GW25">
            <v>-5.3512038140991924E-2</v>
          </cell>
          <cell r="GX25">
            <v>-9.0316203836076081E-3</v>
          </cell>
          <cell r="GY25">
            <v>7.0240304193943892E-2</v>
          </cell>
          <cell r="GZ25">
            <v>8.6727038246377397E-2</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-8.0598915768546053E-3</v>
          </cell>
          <cell r="GW26">
            <v>0.17249802017887284</v>
          </cell>
          <cell r="GX26">
            <v>-8.4012183130709905E-2</v>
          </cell>
          <cell r="GY26">
            <v>-5.4554547857279534E-3</v>
          </cell>
          <cell r="GZ26">
            <v>0.11359340184144706</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5.9401584880161007E-3</v>
          </cell>
          <cell r="GW27">
            <v>5.8466116033054849E-2</v>
          </cell>
          <cell r="GX27">
            <v>-1.6129137116255188E-2</v>
          </cell>
          <cell r="GY27">
            <v>1.9796387759701828E-2</v>
          </cell>
          <cell r="GZ27">
            <v>3.827729748469455E-3</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-5.0479572765503744E-2</v>
          </cell>
          <cell r="GW28">
            <v>1.8432661590301214E-2</v>
          </cell>
          <cell r="GX28">
            <v>4.3841760121363649E-3</v>
          </cell>
          <cell r="GY28">
            <v>1.2480912806279942E-2</v>
          </cell>
          <cell r="GZ28">
            <v>2.5870015382132738E-2</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3.8198558624993328E-3</v>
          </cell>
          <cell r="GW29">
            <v>5.7836421376434632E-2</v>
          </cell>
          <cell r="GX29">
            <v>-1.3417529392297789E-2</v>
          </cell>
          <cell r="GY29">
            <v>2.6065682530456158E-2</v>
          </cell>
          <cell r="GZ29">
            <v>1.8049877825738747E-3</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71320415.439999998</v>
          </cell>
          <cell r="GW32">
            <v>72867043.149999991</v>
          </cell>
          <cell r="GX32">
            <v>74608456.439999998</v>
          </cell>
          <cell r="GY32">
            <v>76285750.519999996</v>
          </cell>
          <cell r="GZ32">
            <v>77841473.849999994</v>
          </cell>
          <cell r="HA32">
            <v>79490807.069999993</v>
          </cell>
          <cell r="HB32">
            <v>81083824.339999989</v>
          </cell>
          <cell r="HC32">
            <v>82685796.839999989</v>
          </cell>
          <cell r="HD32">
            <v>84595833.889999986</v>
          </cell>
          <cell r="HE32">
            <v>86795060.12999998</v>
          </cell>
          <cell r="HF32">
            <v>89418139.469999984</v>
          </cell>
          <cell r="HG32" t="str">
            <v/>
          </cell>
          <cell r="HH32" t="str">
            <v/>
          </cell>
          <cell r="HI32" t="str">
            <v/>
          </cell>
          <cell r="HJ32" t="str">
            <v/>
          </cell>
          <cell r="HK32" t="str">
            <v/>
          </cell>
          <cell r="HL32" t="str">
            <v/>
          </cell>
          <cell r="HM32" t="str">
            <v/>
          </cell>
          <cell r="HN32" t="str">
            <v/>
          </cell>
          <cell r="HO32" t="str">
            <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28621451920.659988</v>
          </cell>
          <cell r="GW33">
            <v>28817086206.069988</v>
          </cell>
          <cell r="GX33">
            <v>29009122854.189987</v>
          </cell>
          <cell r="GY33">
            <v>29205833610.069988</v>
          </cell>
          <cell r="GZ33">
            <v>29401634973.799988</v>
          </cell>
          <cell r="HA33">
            <v>29604179487.989986</v>
          </cell>
          <cell r="HB33">
            <v>29801860105.999985</v>
          </cell>
          <cell r="HC33">
            <v>29999396212.729984</v>
          </cell>
          <cell r="HD33">
            <v>30200630969.879986</v>
          </cell>
          <cell r="HE33">
            <v>30398310561.129986</v>
          </cell>
          <cell r="HF33">
            <v>30603855071.029987</v>
          </cell>
          <cell r="HG33" t="str">
            <v/>
          </cell>
          <cell r="HH33" t="str">
            <v/>
          </cell>
          <cell r="HI33" t="str">
            <v/>
          </cell>
          <cell r="HJ33" t="str">
            <v/>
          </cell>
          <cell r="HK33" t="str">
            <v/>
          </cell>
          <cell r="HL33" t="str">
            <v/>
          </cell>
          <cell r="HM33" t="str">
            <v/>
          </cell>
          <cell r="HN33" t="str">
            <v/>
          </cell>
          <cell r="HO33" t="str">
            <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253071708.85000002</v>
          </cell>
          <cell r="GW34">
            <v>259945033.96000004</v>
          </cell>
          <cell r="GX34">
            <v>266995234.16000003</v>
          </cell>
          <cell r="GY34">
            <v>274712707.73000002</v>
          </cell>
          <cell r="GZ34">
            <v>281926400.34000003</v>
          </cell>
          <cell r="HA34">
            <v>289095205.15000004</v>
          </cell>
          <cell r="HB34">
            <v>296151271.24000001</v>
          </cell>
          <cell r="HC34">
            <v>303148221.78000003</v>
          </cell>
          <cell r="HD34">
            <v>310363512.85000002</v>
          </cell>
          <cell r="HE34">
            <v>317629768.59000003</v>
          </cell>
          <cell r="HF34">
            <v>325428520.56000006</v>
          </cell>
          <cell r="HG34" t="str">
            <v/>
          </cell>
          <cell r="HH34" t="str">
            <v/>
          </cell>
          <cell r="HI34" t="str">
            <v/>
          </cell>
          <cell r="HJ34" t="str">
            <v/>
          </cell>
          <cell r="HK34" t="str">
            <v/>
          </cell>
          <cell r="HL34" t="str">
            <v/>
          </cell>
          <cell r="HM34" t="str">
            <v/>
          </cell>
          <cell r="HN34" t="str">
            <v/>
          </cell>
          <cell r="HO34" t="str">
            <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22907164.059999999</v>
          </cell>
          <cell r="GW35">
            <v>23460911.469999999</v>
          </cell>
          <cell r="GX35">
            <v>24098753.059999999</v>
          </cell>
          <cell r="GY35">
            <v>24661947.619999997</v>
          </cell>
          <cell r="GZ35">
            <v>25194650.639999997</v>
          </cell>
          <cell r="HA35">
            <v>25767234.729999997</v>
          </cell>
          <cell r="HB35">
            <v>26315344.869999997</v>
          </cell>
          <cell r="HC35">
            <v>26878275.679999996</v>
          </cell>
          <cell r="HD35">
            <v>28111504.679999996</v>
          </cell>
          <cell r="HE35">
            <v>29877218.599999994</v>
          </cell>
          <cell r="HF35">
            <v>32314845.619999994</v>
          </cell>
          <cell r="HG35" t="str">
            <v/>
          </cell>
          <cell r="HH35" t="str">
            <v/>
          </cell>
          <cell r="HI35" t="str">
            <v/>
          </cell>
          <cell r="HJ35" t="str">
            <v/>
          </cell>
          <cell r="HK35" t="str">
            <v/>
          </cell>
          <cell r="HL35" t="str">
            <v/>
          </cell>
          <cell r="HM35" t="str">
            <v/>
          </cell>
          <cell r="HN35" t="str">
            <v/>
          </cell>
          <cell r="HO35" t="str">
            <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9604863385.7199955</v>
          </cell>
          <cell r="GW36">
            <v>9684553133.529995</v>
          </cell>
          <cell r="GX36">
            <v>9763897518.449995</v>
          </cell>
          <cell r="GY36">
            <v>9845436851.5699959</v>
          </cell>
          <cell r="GZ36">
            <v>9926854792.6699963</v>
          </cell>
          <cell r="HA36">
            <v>10013077955.259996</v>
          </cell>
          <cell r="HB36">
            <v>10098029912.949997</v>
          </cell>
          <cell r="HC36">
            <v>10182993291.459997</v>
          </cell>
          <cell r="HD36">
            <v>10268727185.179996</v>
          </cell>
          <cell r="HE36">
            <v>10352437722.479996</v>
          </cell>
          <cell r="HF36">
            <v>10439361245.419996</v>
          </cell>
          <cell r="HG36" t="str">
            <v/>
          </cell>
          <cell r="HH36" t="str">
            <v/>
          </cell>
          <cell r="HI36" t="str">
            <v/>
          </cell>
          <cell r="HJ36" t="str">
            <v/>
          </cell>
          <cell r="HK36" t="str">
            <v/>
          </cell>
          <cell r="HL36" t="str">
            <v/>
          </cell>
          <cell r="HM36" t="str">
            <v/>
          </cell>
          <cell r="HN36" t="str">
            <v/>
          </cell>
          <cell r="HO36" t="str">
            <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66505413.38000001</v>
          </cell>
          <cell r="GW37">
            <v>68217358.930000007</v>
          </cell>
          <cell r="GX37">
            <v>70095424.020000011</v>
          </cell>
          <cell r="GY37">
            <v>71941458.680000007</v>
          </cell>
          <cell r="GZ37">
            <v>73794696.140000001</v>
          </cell>
          <cell r="HA37">
            <v>75711744.019999996</v>
          </cell>
          <cell r="HB37">
            <v>77572003.209999993</v>
          </cell>
          <cell r="HC37">
            <v>79440171.489999995</v>
          </cell>
          <cell r="HD37">
            <v>81344486.189999998</v>
          </cell>
          <cell r="HE37">
            <v>83248928.489999995</v>
          </cell>
          <cell r="HF37">
            <v>85319584.920000002</v>
          </cell>
          <cell r="HG37" t="str">
            <v/>
          </cell>
          <cell r="HH37" t="str">
            <v/>
          </cell>
          <cell r="HI37" t="str">
            <v/>
          </cell>
          <cell r="HJ37" t="str">
            <v/>
          </cell>
          <cell r="HK37" t="str">
            <v/>
          </cell>
          <cell r="HL37" t="str">
            <v/>
          </cell>
          <cell r="HM37" t="str">
            <v/>
          </cell>
          <cell r="HN37" t="str">
            <v/>
          </cell>
          <cell r="HO37" t="str">
            <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24677492.77</v>
          </cell>
          <cell r="GW38">
            <v>25337812.370000001</v>
          </cell>
          <cell r="GX38">
            <v>26050257.120000001</v>
          </cell>
          <cell r="GY38">
            <v>26701608.900000002</v>
          </cell>
          <cell r="GZ38">
            <v>27408314.400000002</v>
          </cell>
          <cell r="HA38">
            <v>28138390.390000001</v>
          </cell>
          <cell r="HB38">
            <v>28825104.75</v>
          </cell>
          <cell r="HC38">
            <v>29569164.640000001</v>
          </cell>
          <cell r="HD38">
            <v>30648133.07</v>
          </cell>
          <cell r="HE38">
            <v>32009806.82</v>
          </cell>
          <cell r="HF38">
            <v>33771380.520000003</v>
          </cell>
          <cell r="HG38" t="str">
            <v/>
          </cell>
          <cell r="HH38" t="str">
            <v/>
          </cell>
          <cell r="HI38" t="str">
            <v/>
          </cell>
          <cell r="HJ38" t="str">
            <v/>
          </cell>
          <cell r="HK38" t="str">
            <v/>
          </cell>
          <cell r="HL38" t="str">
            <v/>
          </cell>
          <cell r="HM38" t="str">
            <v/>
          </cell>
          <cell r="HN38" t="str">
            <v/>
          </cell>
          <cell r="HO38" t="str">
            <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12885870953.689995</v>
          </cell>
          <cell r="GW39">
            <v>12981937985.949995</v>
          </cell>
          <cell r="GX39">
            <v>13076537018.999994</v>
          </cell>
          <cell r="GY39">
            <v>13174648549.739994</v>
          </cell>
          <cell r="GZ39">
            <v>13274258392.719994</v>
          </cell>
          <cell r="HA39">
            <v>13376822614.189993</v>
          </cell>
          <cell r="HB39">
            <v>13477545390.799994</v>
          </cell>
          <cell r="HC39">
            <v>13578292894.849993</v>
          </cell>
          <cell r="HD39">
            <v>13680600820.819992</v>
          </cell>
          <cell r="HE39">
            <v>13780672852.249992</v>
          </cell>
          <cell r="HF39">
            <v>13884311114.329992</v>
          </cell>
          <cell r="HG39" t="str">
            <v/>
          </cell>
          <cell r="HH39" t="str">
            <v/>
          </cell>
          <cell r="HI39" t="str">
            <v/>
          </cell>
          <cell r="HJ39" t="str">
            <v/>
          </cell>
          <cell r="HK39" t="str">
            <v/>
          </cell>
          <cell r="HL39" t="str">
            <v/>
          </cell>
          <cell r="HM39" t="str">
            <v/>
          </cell>
          <cell r="HN39" t="str">
            <v/>
          </cell>
          <cell r="HO39" t="str">
            <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102219283.89</v>
          </cell>
          <cell r="GW40">
            <v>104966840.69</v>
          </cell>
          <cell r="GX40">
            <v>107689582.59999999</v>
          </cell>
          <cell r="GY40">
            <v>110603570.72999999</v>
          </cell>
          <cell r="GZ40">
            <v>113770280.41999999</v>
          </cell>
          <cell r="HA40">
            <v>116653008.52999999</v>
          </cell>
          <cell r="HB40">
            <v>119473254.74999999</v>
          </cell>
          <cell r="HC40">
            <v>122368791.86999999</v>
          </cell>
          <cell r="HD40">
            <v>126004281.97999999</v>
          </cell>
          <cell r="HE40">
            <v>128983553.77</v>
          </cell>
          <cell r="HF40">
            <v>132093493.95</v>
          </cell>
          <cell r="HG40" t="str">
            <v/>
          </cell>
          <cell r="HH40" t="str">
            <v/>
          </cell>
          <cell r="HI40" t="str">
            <v/>
          </cell>
          <cell r="HJ40" t="str">
            <v/>
          </cell>
          <cell r="HK40" t="str">
            <v/>
          </cell>
          <cell r="HL40" t="str">
            <v/>
          </cell>
          <cell r="HM40" t="str">
            <v/>
          </cell>
          <cell r="HN40" t="str">
            <v/>
          </cell>
          <cell r="HO40" t="str">
            <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42089912.080000006</v>
          </cell>
          <cell r="GW41">
            <v>43279438.840000004</v>
          </cell>
          <cell r="GX41">
            <v>44369030.860000007</v>
          </cell>
          <cell r="GY41">
            <v>45452678.660000004</v>
          </cell>
          <cell r="GZ41">
            <v>46659421.700000003</v>
          </cell>
          <cell r="HA41">
            <v>47808745.240000002</v>
          </cell>
          <cell r="HB41">
            <v>48897580.75</v>
          </cell>
          <cell r="HC41">
            <v>50023254.039999999</v>
          </cell>
          <cell r="HD41">
            <v>51460175.769999996</v>
          </cell>
          <cell r="HE41">
            <v>53193176.149999999</v>
          </cell>
          <cell r="HF41">
            <v>55316991.649999999</v>
          </cell>
          <cell r="HG41" t="str">
            <v/>
          </cell>
          <cell r="HH41" t="str">
            <v/>
          </cell>
          <cell r="HI41" t="str">
            <v/>
          </cell>
          <cell r="HJ41" t="str">
            <v/>
          </cell>
          <cell r="HK41" t="str">
            <v/>
          </cell>
          <cell r="HL41" t="str">
            <v/>
          </cell>
          <cell r="HM41" t="str">
            <v/>
          </cell>
          <cell r="HN41" t="str">
            <v/>
          </cell>
          <cell r="HO41" t="str">
            <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22317180567.510002</v>
          </cell>
          <cell r="GW42">
            <v>22474854345.820004</v>
          </cell>
          <cell r="GX42">
            <v>22629984982.140003</v>
          </cell>
          <cell r="GY42">
            <v>22788186644.690002</v>
          </cell>
          <cell r="GZ42">
            <v>22946993860.450001</v>
          </cell>
          <cell r="HA42">
            <v>23112209620.440002</v>
          </cell>
          <cell r="HB42">
            <v>23273700870.460003</v>
          </cell>
          <cell r="HC42">
            <v>23434815134.340004</v>
          </cell>
          <cell r="HD42">
            <v>23598939570.740005</v>
          </cell>
          <cell r="HE42">
            <v>23760198137.650005</v>
          </cell>
          <cell r="HF42">
            <v>23928204517.680004</v>
          </cell>
          <cell r="HG42" t="str">
            <v/>
          </cell>
          <cell r="HH42" t="str">
            <v/>
          </cell>
          <cell r="HI42" t="str">
            <v/>
          </cell>
          <cell r="HJ42" t="str">
            <v/>
          </cell>
          <cell r="HK42" t="str">
            <v/>
          </cell>
          <cell r="HL42" t="str">
            <v/>
          </cell>
          <cell r="HM42" t="str">
            <v/>
          </cell>
          <cell r="HN42" t="str">
            <v/>
          </cell>
          <cell r="HO42" t="str">
            <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217004246.65000001</v>
          </cell>
          <cell r="GW43">
            <v>222682782.34999999</v>
          </cell>
          <cell r="GX43">
            <v>228386213.75</v>
          </cell>
          <cell r="GY43">
            <v>234160829.18000001</v>
          </cell>
          <cell r="GZ43">
            <v>240084834</v>
          </cell>
          <cell r="HA43">
            <v>246043172.68000001</v>
          </cell>
          <cell r="HB43">
            <v>251896071.44</v>
          </cell>
          <cell r="HC43">
            <v>258019971.96000001</v>
          </cell>
          <cell r="HD43">
            <v>263916656.38</v>
          </cell>
          <cell r="HE43">
            <v>269912844.61000001</v>
          </cell>
          <cell r="HF43">
            <v>276484558.30000001</v>
          </cell>
          <cell r="HG43" t="str">
            <v/>
          </cell>
          <cell r="HH43" t="str">
            <v/>
          </cell>
          <cell r="HI43" t="str">
            <v/>
          </cell>
          <cell r="HJ43" t="str">
            <v/>
          </cell>
          <cell r="HK43" t="str">
            <v/>
          </cell>
          <cell r="HL43" t="str">
            <v/>
          </cell>
          <cell r="HM43" t="str">
            <v/>
          </cell>
          <cell r="HN43" t="str">
            <v/>
          </cell>
          <cell r="HO43" t="str">
            <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74229162464.699966</v>
          </cell>
          <cell r="GW44">
            <v>74779188893.12999</v>
          </cell>
          <cell r="GX44">
            <v>75321835325.789978</v>
          </cell>
          <cell r="GY44">
            <v>75878626208.089966</v>
          </cell>
          <cell r="GZ44">
            <v>76436422091.129974</v>
          </cell>
          <cell r="HA44">
            <v>77014997985.689972</v>
          </cell>
          <cell r="HB44">
            <v>77581350735.559982</v>
          </cell>
          <cell r="HC44">
            <v>78147631181.679977</v>
          </cell>
          <cell r="HD44">
            <v>78725343131.429993</v>
          </cell>
          <cell r="HE44">
            <v>79293269630.669968</v>
          </cell>
          <cell r="HF44">
            <v>79885879463.449982</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2.0818570455166219E-2</v>
          </cell>
          <cell r="GW47">
            <v>2.1685623961362532E-2</v>
          </cell>
          <cell r="GX47">
            <v>2.3898503558257955E-2</v>
          </cell>
          <cell r="GY47">
            <v>2.2481286439009374E-2</v>
          </cell>
          <cell r="GZ47">
            <v>2.0393367298551235E-2</v>
          </cell>
          <cell r="HA47">
            <v>2.1188360631226644E-2</v>
          </cell>
          <cell r="HB47">
            <v>2.0040270425197404E-2</v>
          </cell>
          <cell r="HC47">
            <v>1.9756992384604599E-2</v>
          </cell>
          <cell r="HD47">
            <v>2.3099941259512757E-2</v>
          </cell>
          <cell r="HE47">
            <v>2.599686224335418E-2</v>
          </cell>
          <cell r="HF47">
            <v>3.0221528000224929E-2</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6.4624032184901203E-3</v>
          </cell>
          <cell r="GW48">
            <v>6.8352327461340678E-3</v>
          </cell>
          <cell r="GX48">
            <v>6.6639856211259119E-3</v>
          </cell>
          <cell r="GY48">
            <v>6.7809963392804207E-3</v>
          </cell>
          <cell r="GZ48">
            <v>6.7041867848787184E-3</v>
          </cell>
          <cell r="HA48">
            <v>6.8888860898548288E-3</v>
          </cell>
          <cell r="HB48">
            <v>6.6774564074709719E-3</v>
          </cell>
          <cell r="HC48">
            <v>6.6283146765804268E-3</v>
          </cell>
          <cell r="HD48">
            <v>6.7079602443669284E-3</v>
          </cell>
          <cell r="HE48">
            <v>6.5455450731195519E-3</v>
          </cell>
          <cell r="HF48">
            <v>6.7617083352924379E-3</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2.7203175291290016E-2</v>
          </cell>
          <cell r="GW49">
            <v>2.7159594967108625E-2</v>
          </cell>
          <cell r="GX49">
            <v>2.7121888395393867E-2</v>
          </cell>
          <cell r="GY49">
            <v>2.8904911334017402E-2</v>
          </cell>
          <cell r="GZ49">
            <v>2.6259042290427859E-2</v>
          </cell>
          <cell r="HA49">
            <v>2.5427930131248777E-2</v>
          </cell>
          <cell r="HB49">
            <v>2.4407413074661211E-2</v>
          </cell>
          <cell r="HC49">
            <v>2.3626272177402541E-2</v>
          </cell>
          <cell r="HD49">
            <v>2.3801198725936334E-2</v>
          </cell>
          <cell r="HE49">
            <v>2.3412081121506834E-2</v>
          </cell>
          <cell r="HF49">
            <v>2.4552963044426557E-2</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2.1285028106880599E-2</v>
          </cell>
          <cell r="GW50">
            <v>2.4173547129168194E-2</v>
          </cell>
          <cell r="GX50">
            <v>2.7187417284090687E-2</v>
          </cell>
          <cell r="GY50">
            <v>2.3370278063673311E-2</v>
          </cell>
          <cell r="GZ50">
            <v>2.1600200771166866E-2</v>
          </cell>
          <cell r="HA50">
            <v>2.2726415149846968E-2</v>
          </cell>
          <cell r="HB50">
            <v>2.1271593391503973E-2</v>
          </cell>
          <cell r="HC50">
            <v>2.1391732192031832E-2</v>
          </cell>
          <cell r="HD50">
            <v>4.5881998335095542E-2</v>
          </cell>
          <cell r="HE50">
            <v>6.2811078243571128E-2</v>
          </cell>
          <cell r="HF50">
            <v>8.1588150913084023E-2</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7.9237483011660448E-3</v>
          </cell>
          <cell r="GW51">
            <v>8.296812209581006E-3</v>
          </cell>
          <cell r="GX51">
            <v>8.1928803349007318E-3</v>
          </cell>
          <cell r="GY51">
            <v>8.3511049727758024E-3</v>
          </cell>
          <cell r="GZ51">
            <v>8.2696118341378799E-3</v>
          </cell>
          <cell r="HA51">
            <v>8.6858490821954959E-3</v>
          </cell>
          <cell r="HB51">
            <v>8.4841003005848847E-3</v>
          </cell>
          <cell r="HC51">
            <v>8.4138568851970241E-3</v>
          </cell>
          <cell r="HD51">
            <v>8.4193214378232017E-3</v>
          </cell>
          <cell r="HE51">
            <v>8.1519876602440533E-3</v>
          </cell>
          <cell r="HF51">
            <v>8.3964304128338885E-3</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2.7191891669043011E-2</v>
          </cell>
          <cell r="GW52">
            <v>2.5741446643121391E-2</v>
          </cell>
          <cell r="GX52">
            <v>2.7530603932162556E-2</v>
          </cell>
          <cell r="GY52">
            <v>2.6336022440969442E-2</v>
          </cell>
          <cell r="GZ52">
            <v>2.5760354238065997E-2</v>
          </cell>
          <cell r="HA52">
            <v>2.5978125533074214E-2</v>
          </cell>
          <cell r="HB52">
            <v>2.4570285813368509E-2</v>
          </cell>
          <cell r="HC52">
            <v>2.4083022259236531E-2</v>
          </cell>
          <cell r="HD52">
            <v>2.3971684152767958E-2</v>
          </cell>
          <cell r="HE52">
            <v>2.3412063794363558E-2</v>
          </cell>
          <cell r="HF52">
            <v>2.4873070050970503E-2</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2.4096359247671728E-2</v>
          </cell>
          <cell r="GW53">
            <v>2.6757969545542437E-2</v>
          </cell>
          <cell r="GX53">
            <v>2.8117847728777789E-2</v>
          </cell>
          <cell r="GY53">
            <v>2.5003660309361297E-2</v>
          </cell>
          <cell r="GZ53">
            <v>2.6466775940231724E-2</v>
          </cell>
          <cell r="HA53">
            <v>2.6637026244853645E-2</v>
          </cell>
          <cell r="HB53">
            <v>2.4404891341760937E-2</v>
          </cell>
          <cell r="HC53">
            <v>2.5812911920120696E-2</v>
          </cell>
          <cell r="HD53">
            <v>3.6489648697765942E-2</v>
          </cell>
          <cell r="HE53">
            <v>4.4429255997092909E-2</v>
          </cell>
          <cell r="HF53">
            <v>5.5032312750458612E-2</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7.1309167637179094E-3</v>
          </cell>
          <cell r="GW54">
            <v>7.4552222822386049E-3</v>
          </cell>
          <cell r="GX54">
            <v>7.28697311236437E-3</v>
          </cell>
          <cell r="GY54">
            <v>7.5028679685948951E-3</v>
          </cell>
          <cell r="GZ54">
            <v>7.5607210776005296E-3</v>
          </cell>
          <cell r="HA54">
            <v>7.7265500215251137E-3</v>
          </cell>
          <cell r="HB54">
            <v>7.5296488198293154E-3</v>
          </cell>
          <cell r="HC54">
            <v>7.4752116300622617E-3</v>
          </cell>
          <cell r="HD54">
            <v>7.53466777909928E-3</v>
          </cell>
          <cell r="HE54">
            <v>7.3148857086529073E-3</v>
          </cell>
          <cell r="HF54">
            <v>7.5205516589182952E-3</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2.9228778882492978E-2</v>
          </cell>
          <cell r="GW55">
            <v>2.6879045669667256E-2</v>
          </cell>
          <cell r="GX55">
            <v>2.5939066967263669E-2</v>
          </cell>
          <cell r="GY55">
            <v>2.7059145923368E-2</v>
          </cell>
          <cell r="GZ55">
            <v>2.8631170486624002E-2</v>
          </cell>
          <cell r="HA55">
            <v>2.5338147180071768E-2</v>
          </cell>
          <cell r="HB55">
            <v>2.4176369349914406E-2</v>
          </cell>
          <cell r="HC55">
            <v>2.4235860369410389E-2</v>
          </cell>
          <cell r="HD55">
            <v>2.9709291514965708E-2</v>
          </cell>
          <cell r="HE55">
            <v>2.3644210682244093E-2</v>
          </cell>
          <cell r="HF55">
            <v>2.4111137343490796E-2</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2.4699059566609005E-2</v>
          </cell>
          <cell r="GW56">
            <v>2.8261564380060333E-2</v>
          </cell>
          <cell r="GX56">
            <v>2.5175742782343358E-2</v>
          </cell>
          <cell r="GY56">
            <v>2.4423517462422994E-2</v>
          </cell>
          <cell r="GZ56">
            <v>2.6549437251582209E-2</v>
          </cell>
          <cell r="HA56">
            <v>2.4632185700664166E-2</v>
          </cell>
          <cell r="HB56">
            <v>2.2774818802167696E-2</v>
          </cell>
          <cell r="HC56">
            <v>2.3021042610579467E-2</v>
          </cell>
          <cell r="HD56">
            <v>2.872507511908351E-2</v>
          </cell>
          <cell r="HE56">
            <v>3.3676534408774828E-2</v>
          </cell>
          <cell r="HF56">
            <v>3.9926465267105415E-2</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6.719729132818042E-3</v>
          </cell>
          <cell r="GW57">
            <v>7.0651298372137461E-3</v>
          </cell>
          <cell r="GX57">
            <v>6.9024089737361738E-3</v>
          </cell>
          <cell r="GY57">
            <v>6.9907983887242953E-3</v>
          </cell>
          <cell r="GZ57">
            <v>6.9688395235696365E-3</v>
          </cell>
          <cell r="HA57">
            <v>7.199886878200612E-3</v>
          </cell>
          <cell r="HB57">
            <v>6.9872700478270655E-3</v>
          </cell>
          <cell r="HC57">
            <v>6.9225889245871919E-3</v>
          </cell>
          <cell r="HD57">
            <v>7.0034448942377647E-3</v>
          </cell>
          <cell r="HE57">
            <v>6.8332971668754183E-3</v>
          </cell>
          <cell r="HF57">
            <v>7.0709166252187483E-3</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2.6371846519173792E-2</v>
          </cell>
          <cell r="GW58">
            <v>2.6167855181003619E-2</v>
          </cell>
          <cell r="GX58">
            <v>2.561235915866944E-2</v>
          </cell>
          <cell r="GY58">
            <v>2.5284430855888385E-2</v>
          </cell>
          <cell r="GZ58">
            <v>2.5298871893924657E-2</v>
          </cell>
          <cell r="HA58">
            <v>2.4817638751808868E-2</v>
          </cell>
          <cell r="HB58">
            <v>2.3788096602104014E-2</v>
          </cell>
          <cell r="HC58">
            <v>2.4311218849074834E-2</v>
          </cell>
          <cell r="HD58">
            <v>2.285359685611521E-2</v>
          </cell>
          <cell r="HE58">
            <v>2.2720006809143545E-2</v>
          </cell>
          <cell r="HF58">
            <v>2.4347539664129503E-2</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7.054127339433558E-3</v>
          </cell>
          <cell r="GW59">
            <v>7.4098428456819132E-3</v>
          </cell>
          <cell r="GX59">
            <v>7.2566504222919548E-3</v>
          </cell>
          <cell r="GY59">
            <v>7.3921576643969367E-3</v>
          </cell>
          <cell r="GZ59">
            <v>7.3511594887116782E-3</v>
          </cell>
          <cell r="HA59">
            <v>7.5693743732563323E-3</v>
          </cell>
          <cell r="HB59">
            <v>7.3537981520852558E-3</v>
          </cell>
          <cell r="HC59">
            <v>7.2991826096220347E-3</v>
          </cell>
          <cell r="HD59">
            <v>7.3925714831577505E-3</v>
          </cell>
          <cell r="HE59">
            <v>7.2140238028792769E-3</v>
          </cell>
          <cell r="HF59">
            <v>7.4736460678221928E-3</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t="str">
            <v/>
          </cell>
          <cell r="DD62" t="str">
            <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2910704.3</v>
          </cell>
          <cell r="GW62">
            <v>4457332.01</v>
          </cell>
          <cell r="GX62">
            <v>6198745.2999999998</v>
          </cell>
          <cell r="GY62">
            <v>7876039.3799999999</v>
          </cell>
          <cell r="GZ62">
            <v>9431762.7100000009</v>
          </cell>
          <cell r="HA62">
            <v>11081095.930000002</v>
          </cell>
          <cell r="HB62">
            <v>12674113.200000001</v>
          </cell>
          <cell r="HC62">
            <v>14276085.700000001</v>
          </cell>
          <cell r="HD62">
            <v>16186122.750000002</v>
          </cell>
          <cell r="HE62">
            <v>18385348.990000002</v>
          </cell>
          <cell r="HF62">
            <v>21008428.330000002</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366410429.25</v>
          </cell>
          <cell r="GW63">
            <v>562044714.65999997</v>
          </cell>
          <cell r="GX63">
            <v>754081362.77999997</v>
          </cell>
          <cell r="GY63">
            <v>950792118.65999997</v>
          </cell>
          <cell r="GZ63">
            <v>1146593482.3899999</v>
          </cell>
          <cell r="HA63">
            <v>1349137996.5799999</v>
          </cell>
          <cell r="HB63">
            <v>1546818614.5899999</v>
          </cell>
          <cell r="HC63">
            <v>1744354721.3199999</v>
          </cell>
          <cell r="HD63">
            <v>1945589478.47</v>
          </cell>
          <cell r="HE63">
            <v>2143269069.72</v>
          </cell>
          <cell r="HF63">
            <v>2348813579.6199999</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13677679.24</v>
          </cell>
          <cell r="GW64">
            <v>20551004.350000001</v>
          </cell>
          <cell r="GX64">
            <v>27601204.550000001</v>
          </cell>
          <cell r="GY64">
            <v>35318678.120000005</v>
          </cell>
          <cell r="GZ64">
            <v>42532370.730000004</v>
          </cell>
          <cell r="HA64">
            <v>49701175.540000007</v>
          </cell>
          <cell r="HB64">
            <v>56757241.63000001</v>
          </cell>
          <cell r="HC64">
            <v>63754192.170000009</v>
          </cell>
          <cell r="HD64">
            <v>70969483.24000001</v>
          </cell>
          <cell r="HE64">
            <v>78235738.980000004</v>
          </cell>
          <cell r="HF64">
            <v>86034490.950000003</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951983.9</v>
          </cell>
          <cell r="GW65">
            <v>1505731.31</v>
          </cell>
          <cell r="GX65">
            <v>2143572.9</v>
          </cell>
          <cell r="GY65">
            <v>2706767.46</v>
          </cell>
          <cell r="GZ65">
            <v>3239470.48</v>
          </cell>
          <cell r="HA65">
            <v>3812054.57</v>
          </cell>
          <cell r="HB65">
            <v>4360164.71</v>
          </cell>
          <cell r="HC65">
            <v>4923095.5199999996</v>
          </cell>
          <cell r="HD65">
            <v>6156324.5199999996</v>
          </cell>
          <cell r="HE65">
            <v>7922038.4399999995</v>
          </cell>
          <cell r="HF65">
            <v>10359665.459999999</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150604899.69999999</v>
          </cell>
          <cell r="GW66">
            <v>230294647.50999999</v>
          </cell>
          <cell r="GX66">
            <v>309639032.43000001</v>
          </cell>
          <cell r="GY66">
            <v>391178365.55000001</v>
          </cell>
          <cell r="GZ66">
            <v>472596306.64999998</v>
          </cell>
          <cell r="HA66">
            <v>558819469.24000001</v>
          </cell>
          <cell r="HB66">
            <v>643771426.93000007</v>
          </cell>
          <cell r="HC66">
            <v>728734805.44000006</v>
          </cell>
          <cell r="HD66">
            <v>814468699.16000009</v>
          </cell>
          <cell r="HE66">
            <v>898179236.46000004</v>
          </cell>
          <cell r="HF66">
            <v>985102759.4000001</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3589068.52</v>
          </cell>
          <cell r="GW67">
            <v>5301014.07</v>
          </cell>
          <cell r="GX67">
            <v>7179079.1600000001</v>
          </cell>
          <cell r="GY67">
            <v>9025113.8200000003</v>
          </cell>
          <cell r="GZ67">
            <v>10878351.280000001</v>
          </cell>
          <cell r="HA67">
            <v>12795399.16</v>
          </cell>
          <cell r="HB67">
            <v>14655658.35</v>
          </cell>
          <cell r="HC67">
            <v>16523826.629999999</v>
          </cell>
          <cell r="HD67">
            <v>18428141.329999998</v>
          </cell>
          <cell r="HE67">
            <v>20332583.629999999</v>
          </cell>
          <cell r="HF67">
            <v>22403240.059999999</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1198753.55</v>
          </cell>
          <cell r="GW68">
            <v>1859073.15</v>
          </cell>
          <cell r="GX68">
            <v>2571517.9</v>
          </cell>
          <cell r="GY68">
            <v>3222869.6799999997</v>
          </cell>
          <cell r="GZ68">
            <v>3929575.1799999997</v>
          </cell>
          <cell r="HA68">
            <v>4659651.17</v>
          </cell>
          <cell r="HB68">
            <v>5346365.53</v>
          </cell>
          <cell r="HC68">
            <v>6090425.4199999999</v>
          </cell>
          <cell r="HD68">
            <v>7169393.8499999996</v>
          </cell>
          <cell r="HE68">
            <v>8531067.5999999996</v>
          </cell>
          <cell r="HF68">
            <v>10292641.299999999</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182276856.44</v>
          </cell>
          <cell r="GW69">
            <v>278343888.69999999</v>
          </cell>
          <cell r="GX69">
            <v>372942921.75</v>
          </cell>
          <cell r="GY69">
            <v>471054452.49000001</v>
          </cell>
          <cell r="GZ69">
            <v>570664295.47000003</v>
          </cell>
          <cell r="HA69">
            <v>673228516.94000006</v>
          </cell>
          <cell r="HB69">
            <v>773951293.55000007</v>
          </cell>
          <cell r="HC69">
            <v>874698797.60000002</v>
          </cell>
          <cell r="HD69">
            <v>977006723.57000005</v>
          </cell>
          <cell r="HE69">
            <v>1077078755</v>
          </cell>
          <cell r="HF69">
            <v>1180717017.0799999</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5774912.4700000007</v>
          </cell>
          <cell r="GW70">
            <v>8522469.2699999996</v>
          </cell>
          <cell r="GX70">
            <v>11245211.18</v>
          </cell>
          <cell r="GY70">
            <v>14159199.309999999</v>
          </cell>
          <cell r="GZ70">
            <v>17325909</v>
          </cell>
          <cell r="HA70">
            <v>20208637.109999999</v>
          </cell>
          <cell r="HB70">
            <v>23028883.329999998</v>
          </cell>
          <cell r="HC70">
            <v>25924420.449999999</v>
          </cell>
          <cell r="HD70">
            <v>29559910.559999999</v>
          </cell>
          <cell r="HE70">
            <v>32539182.349999998</v>
          </cell>
          <cell r="HF70">
            <v>35649122.530000001</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2037290.33</v>
          </cell>
          <cell r="GW71">
            <v>3226817.09</v>
          </cell>
          <cell r="GX71">
            <v>4316409.1099999994</v>
          </cell>
          <cell r="GY71">
            <v>5400056.9099999992</v>
          </cell>
          <cell r="GZ71">
            <v>6606799.9499999993</v>
          </cell>
          <cell r="HA71">
            <v>7756123.4899999993</v>
          </cell>
          <cell r="HB71">
            <v>8844959</v>
          </cell>
          <cell r="HC71">
            <v>9970632.2899999991</v>
          </cell>
          <cell r="HD71">
            <v>11407554.02</v>
          </cell>
          <cell r="HE71">
            <v>13140554.399999999</v>
          </cell>
          <cell r="HF71">
            <v>15264369.899999999</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297049168.94999999</v>
          </cell>
          <cell r="GW72">
            <v>454722947.25999999</v>
          </cell>
          <cell r="GX72">
            <v>609853583.57999992</v>
          </cell>
          <cell r="GY72">
            <v>768055246.12999988</v>
          </cell>
          <cell r="GZ72">
            <v>926862461.88999987</v>
          </cell>
          <cell r="HA72">
            <v>1092078221.8799999</v>
          </cell>
          <cell r="HB72">
            <v>1253569471.8999999</v>
          </cell>
          <cell r="HC72">
            <v>1414683735.7799997</v>
          </cell>
          <cell r="HD72">
            <v>1578808172.1799998</v>
          </cell>
          <cell r="HE72">
            <v>1740066739.0899999</v>
          </cell>
          <cell r="HF72">
            <v>1908073119.1199999</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11447944.609999999</v>
          </cell>
          <cell r="GW73">
            <v>17126480.309999999</v>
          </cell>
          <cell r="GX73">
            <v>22829911.710000001</v>
          </cell>
          <cell r="GY73">
            <v>28604527.140000001</v>
          </cell>
          <cell r="GZ73">
            <v>34528531.960000001</v>
          </cell>
          <cell r="HA73">
            <v>40486870.640000001</v>
          </cell>
          <cell r="HB73">
            <v>46339769.399999999</v>
          </cell>
          <cell r="HC73">
            <v>52463669.920000002</v>
          </cell>
          <cell r="HD73">
            <v>58360354.340000004</v>
          </cell>
          <cell r="HE73">
            <v>64356542.570000008</v>
          </cell>
          <cell r="HF73">
            <v>70928256.260000005</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1037929691.2599999</v>
          </cell>
          <cell r="GW74">
            <v>1587956119.6899998</v>
          </cell>
          <cell r="GX74">
            <v>2130602552.3499999</v>
          </cell>
          <cell r="GY74">
            <v>2687393434.6500001</v>
          </cell>
          <cell r="GZ74">
            <v>3245189317.6900001</v>
          </cell>
          <cell r="HA74">
            <v>3823765212.2499995</v>
          </cell>
          <cell r="HB74">
            <v>4390117962.1199999</v>
          </cell>
          <cell r="HC74">
            <v>4956398408.2399998</v>
          </cell>
          <cell r="HD74">
            <v>5534110357.9899998</v>
          </cell>
          <cell r="HE74">
            <v>6102036857.2299995</v>
          </cell>
          <cell r="HF74">
            <v>6694646690.0099993</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2612717.6</v>
          </cell>
          <cell r="GW14">
            <v>2763887.76</v>
          </cell>
          <cell r="GX14">
            <v>2726784.3000000003</v>
          </cell>
          <cell r="GY14">
            <v>2797904.11</v>
          </cell>
          <cell r="GZ14">
            <v>2802936.0800000005</v>
          </cell>
          <cell r="HA14">
            <v>2907302.95</v>
          </cell>
          <cell r="HB14">
            <v>2845938.05</v>
          </cell>
          <cell r="HC14">
            <v>2845567.2800000003</v>
          </cell>
          <cell r="HD14">
            <v>2903031.97</v>
          </cell>
          <cell r="HE14">
            <v>2853819.87</v>
          </cell>
          <cell r="HF14">
            <v>2977890.02</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-1.8381348803163666E-3</v>
          </cell>
          <cell r="GW17">
            <v>6.3306691037845475E-2</v>
          </cell>
          <cell r="GX17">
            <v>0.12597949021474797</v>
          </cell>
          <cell r="GY17">
            <v>-3.6838075648497393E-2</v>
          </cell>
          <cell r="GZ17">
            <v>-7.2486275942828082E-2</v>
          </cell>
          <cell r="HA17">
            <v>6.0168822679903311E-2</v>
          </cell>
          <cell r="HB17">
            <v>-3.4135894450443627E-2</v>
          </cell>
          <cell r="HC17">
            <v>5.6014080970576696E-3</v>
          </cell>
          <cell r="HD17">
            <v>0.19236469204233053</v>
          </cell>
          <cell r="HE17">
            <v>0.15138927957493364</v>
          </cell>
          <cell r="HF17">
            <v>0.1927556256509233</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5.749125077619377E-3</v>
          </cell>
          <cell r="GW18">
            <v>6.4543128816413775E-2</v>
          </cell>
          <cell r="GX18">
            <v>-1.8403842194479325E-2</v>
          </cell>
          <cell r="GY18">
            <v>2.4364834319487327E-2</v>
          </cell>
          <cell r="GZ18">
            <v>-4.6237848114688562E-3</v>
          </cell>
          <cell r="HA18">
            <v>3.4415022670373441E-2</v>
          </cell>
          <cell r="HB18">
            <v>-2.4001387578238886E-2</v>
          </cell>
          <cell r="HC18">
            <v>-7.3098450451170027E-4</v>
          </cell>
          <cell r="HD18">
            <v>1.8736027810867917E-2</v>
          </cell>
          <cell r="HE18">
            <v>-1.7683911509824624E-2</v>
          </cell>
          <cell r="HF18">
            <v>3.9797565899797327E-2</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-3.9302789981171982E-2</v>
          </cell>
          <cell r="GW19">
            <v>2.5573489708483166E-2</v>
          </cell>
          <cell r="GX19">
            <v>2.573695258776687E-2</v>
          </cell>
          <cell r="GY19">
            <v>9.4652602198530555E-2</v>
          </cell>
          <cell r="GZ19">
            <v>-6.5263970041973041E-2</v>
          </cell>
          <cell r="HA19">
            <v>-6.2402272303432316E-3</v>
          </cell>
          <cell r="HB19">
            <v>-1.5746000830592632E-2</v>
          </cell>
          <cell r="HC19">
            <v>-8.3471371110697135E-3</v>
          </cell>
          <cell r="HD19">
            <v>3.1200262121110489E-2</v>
          </cell>
          <cell r="HE19">
            <v>7.0594627692290857E-3</v>
          </cell>
          <cell r="HF19">
            <v>7.3295674739299876E-2</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-7.5661990708757454E-3</v>
          </cell>
          <cell r="GW20">
            <v>0.15993063892223547</v>
          </cell>
          <cell r="GX20">
            <v>0.15189095561177557</v>
          </cell>
          <cell r="GY20">
            <v>-0.11701228243677053</v>
          </cell>
          <cell r="GZ20">
            <v>-5.4195285338760391E-2</v>
          </cell>
          <cell r="HA20">
            <v>7.4988886522994624E-2</v>
          </cell>
          <cell r="HB20">
            <v>-4.2822839310970306E-2</v>
          </cell>
          <cell r="HC20">
            <v>2.7054501096411609E-2</v>
          </cell>
          <cell r="HD20">
            <v>1.1908015666534695</v>
          </cell>
          <cell r="HE20">
            <v>0.43172859565418742</v>
          </cell>
          <cell r="HF20">
            <v>0.38051774909533087</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-1.0583420787714015E-2</v>
          </cell>
          <cell r="GW21">
            <v>5.5401135596391038E-2</v>
          </cell>
          <cell r="GX21">
            <v>-4.3358715338017717E-3</v>
          </cell>
          <cell r="GY21">
            <v>2.7675652964677777E-2</v>
          </cell>
          <cell r="GZ21">
            <v>-1.4965854705227821E-3</v>
          </cell>
          <cell r="HA21">
            <v>5.9002938996537191E-2</v>
          </cell>
          <cell r="HB21">
            <v>-1.4718761072698539E-2</v>
          </cell>
          <cell r="HC21">
            <v>1.2227812867804388E-4</v>
          </cell>
          <cell r="HD21">
            <v>9.0786265600968363E-3</v>
          </cell>
          <cell r="HE21">
            <v>-2.3615795352505242E-2</v>
          </cell>
          <cell r="HF21">
            <v>3.8388973970241214E-2</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-5.1206205148720541E-2</v>
          </cell>
          <cell r="GW22">
            <v>-2.7613398851288107E-2</v>
          </cell>
          <cell r="GX22">
            <v>9.7092006068250525E-2</v>
          </cell>
          <cell r="GY22">
            <v>-1.7082125808622228E-2</v>
          </cell>
          <cell r="GZ22">
            <v>3.9164997509739674E-3</v>
          </cell>
          <cell r="HA22">
            <v>3.4403332306037093E-2</v>
          </cell>
          <cell r="HB22">
            <v>-2.9563421002091861E-2</v>
          </cell>
          <cell r="HC22">
            <v>4.1965881727457077E-3</v>
          </cell>
          <cell r="HD22">
            <v>1.9336763499621767E-2</v>
          </cell>
          <cell r="HE22">
            <v>1.1077645937529468E-4</v>
          </cell>
          <cell r="HF22">
            <v>8.7272776670135999E-2</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-6.5984160216148502E-2</v>
          </cell>
          <cell r="GW23">
            <v>0.13722640746351522</v>
          </cell>
          <cell r="GX23">
            <v>7.8902002386951331E-2</v>
          </cell>
          <cell r="GY23">
            <v>-8.5682600339680004E-2</v>
          </cell>
          <cell r="GZ23">
            <v>8.4925346230343646E-2</v>
          </cell>
          <cell r="HA23">
            <v>3.3018124063665111E-2</v>
          </cell>
          <cell r="HB23">
            <v>-5.9304915315688489E-2</v>
          </cell>
          <cell r="HC23">
            <v>8.3473881267423611E-2</v>
          </cell>
          <cell r="HD23">
            <v>0.45024245552753128</v>
          </cell>
          <cell r="HE23">
            <v>0.26204259886651382</v>
          </cell>
          <cell r="HF23">
            <v>0.29365663898899008</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3.7514387428511708E-2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-1.1745587636248112E-2</v>
          </cell>
          <cell r="GW24">
            <v>5.2976947087901793E-2</v>
          </cell>
          <cell r="GX24">
            <v>-1.5283284706181566E-2</v>
          </cell>
          <cell r="GY24">
            <v>3.7131624213335712E-2</v>
          </cell>
          <cell r="GZ24">
            <v>1.5274306702983464E-2</v>
          </cell>
          <cell r="HA24">
            <v>2.9632778368826829E-2</v>
          </cell>
          <cell r="HB24">
            <v>-1.7922371870899512E-2</v>
          </cell>
          <cell r="HC24">
            <v>2.3689236885116038E-4</v>
          </cell>
          <cell r="HD24">
            <v>1.5476035063855864E-2</v>
          </cell>
          <cell r="HE24">
            <v>-2.1849892250757286E-2</v>
          </cell>
          <cell r="HF24">
            <v>3.5653199993882945E-2</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4.7897682339097525E-3</v>
          </cell>
          <cell r="GW25">
            <v>-5.3502391694987383E-2</v>
          </cell>
          <cell r="GX25">
            <v>-9.0145166676204314E-3</v>
          </cell>
          <cell r="GY25">
            <v>7.0243826136278997E-2</v>
          </cell>
          <cell r="GZ25">
            <v>8.6713832128927137E-2</v>
          </cell>
          <cell r="HA25">
            <v>-8.9716775160981754E-2</v>
          </cell>
          <cell r="HB25">
            <v>-2.1647741433935996E-2</v>
          </cell>
          <cell r="HC25">
            <v>2.6736265969638628E-2</v>
          </cell>
          <cell r="HD25">
            <v>0.25552200727034791</v>
          </cell>
          <cell r="HE25">
            <v>-0.1804931563241936</v>
          </cell>
          <cell r="HF25">
            <v>4.3850683895653386E-2</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-2.1913382473131127E-2</v>
          </cell>
          <cell r="GW26">
            <v>0.17251849701458588</v>
          </cell>
          <cell r="GX26">
            <v>-8.4036509391666292E-2</v>
          </cell>
          <cell r="GY26">
            <v>-5.457235219987977E-3</v>
          </cell>
          <cell r="GZ26">
            <v>0.1136037256997624</v>
          </cell>
          <cell r="HA26">
            <v>-4.7606875944089966E-2</v>
          </cell>
          <cell r="HB26">
            <v>-5.2660011947327834E-2</v>
          </cell>
          <cell r="HC26">
            <v>3.3849854328650508E-2</v>
          </cell>
          <cell r="HD26">
            <v>0.27664494503590609</v>
          </cell>
          <cell r="HE26">
            <v>0.20599370745190582</v>
          </cell>
          <cell r="HF26">
            <v>0.22550027156533003</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-8.8104975530243212E-3</v>
          </cell>
          <cell r="GW27">
            <v>5.8487753505141571E-2</v>
          </cell>
          <cell r="GX27">
            <v>-1.6134313470502204E-2</v>
          </cell>
          <cell r="GY27">
            <v>1.9816192437113189E-2</v>
          </cell>
          <cell r="GZ27">
            <v>3.8073853491797927E-3</v>
          </cell>
          <cell r="HA27">
            <v>4.0343363343979366E-2</v>
          </cell>
          <cell r="HB27">
            <v>-2.2522948125773379E-2</v>
          </cell>
          <cell r="HC27">
            <v>-2.3346025205258636E-3</v>
          </cell>
          <cell r="HD27">
            <v>1.8695586945879361E-2</v>
          </cell>
          <cell r="HE27">
            <v>-1.7483084520536707E-2</v>
          </cell>
          <cell r="HF27">
            <v>4.1859924071312893E-2</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-5.8673169407462589E-2</v>
          </cell>
          <cell r="GW28">
            <v>1.8433822836567915E-2</v>
          </cell>
          <cell r="GX28">
            <v>4.3909036205591612E-3</v>
          </cell>
          <cell r="GY28">
            <v>1.2448672820810636E-2</v>
          </cell>
          <cell r="GZ28">
            <v>2.5889809260736696E-2</v>
          </cell>
          <cell r="HA28">
            <v>5.8026819389214168E-3</v>
          </cell>
          <cell r="HB28">
            <v>-1.7741482965931921E-2</v>
          </cell>
          <cell r="HC28">
            <v>4.6346980259663662E-2</v>
          </cell>
          <cell r="HD28">
            <v>-3.7100490936028185E-2</v>
          </cell>
          <cell r="HE28">
            <v>1.6844649610633589E-2</v>
          </cell>
          <cell r="HF28">
            <v>9.6027154971126016E-2</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-5.619909012417712E-3</v>
          </cell>
          <cell r="GW29">
            <v>5.7859356862754563E-2</v>
          </cell>
          <cell r="GX29">
            <v>-1.3424372920266325E-2</v>
          </cell>
          <cell r="GY29">
            <v>2.6081934680348473E-2</v>
          </cell>
          <cell r="GZ29">
            <v>1.7984783617193134E-3</v>
          </cell>
          <cell r="HA29">
            <v>3.7234837692053047E-2</v>
          </cell>
          <cell r="HB29">
            <v>-2.1107157064591542E-2</v>
          </cell>
          <cell r="HC29">
            <v>-1.3028041843687888E-4</v>
          </cell>
          <cell r="HD29">
            <v>2.0194458378787639E-2</v>
          </cell>
          <cell r="HE29">
            <v>-1.695196625754003E-2</v>
          </cell>
          <cell r="HF29">
            <v>4.3475116038069972E-2</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346705.94</v>
          </cell>
          <cell r="GW32">
            <v>354477.84</v>
          </cell>
          <cell r="GX32">
            <v>363228.84</v>
          </cell>
          <cell r="GY32">
            <v>371657.47000000003</v>
          </cell>
          <cell r="GZ32">
            <v>379475.14</v>
          </cell>
          <cell r="HA32">
            <v>387763.19</v>
          </cell>
          <cell r="HB32">
            <v>395768.32000000001</v>
          </cell>
          <cell r="HC32">
            <v>403818.29</v>
          </cell>
          <cell r="HD32">
            <v>413416.79</v>
          </cell>
          <cell r="HE32">
            <v>424468.39999999997</v>
          </cell>
          <cell r="HF32">
            <v>437650.26999999996</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160411109.22000003</v>
          </cell>
          <cell r="GW33">
            <v>161394172.42000002</v>
          </cell>
          <cell r="GX33">
            <v>162359143.48000002</v>
          </cell>
          <cell r="GY33">
            <v>163347625.90000001</v>
          </cell>
          <cell r="GZ33">
            <v>164331537.78999999</v>
          </cell>
          <cell r="HA33">
            <v>165349311.03</v>
          </cell>
          <cell r="HB33">
            <v>166342656.30000001</v>
          </cell>
          <cell r="HC33">
            <v>167335275.45000002</v>
          </cell>
          <cell r="HD33">
            <v>168346492.34</v>
          </cell>
          <cell r="HE33">
            <v>169339826.96000001</v>
          </cell>
          <cell r="HF33">
            <v>170372693.88</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1201191.82</v>
          </cell>
          <cell r="GW34">
            <v>1235729.32</v>
          </cell>
          <cell r="GX34">
            <v>1271155.71</v>
          </cell>
          <cell r="GY34">
            <v>1309935.3</v>
          </cell>
          <cell r="GZ34">
            <v>1346183.98</v>
          </cell>
          <cell r="HA34">
            <v>1382206.46</v>
          </cell>
          <cell r="HB34">
            <v>1417661.73</v>
          </cell>
          <cell r="HC34">
            <v>1452821.05</v>
          </cell>
          <cell r="HD34">
            <v>1489077.35</v>
          </cell>
          <cell r="HE34">
            <v>1525589.6</v>
          </cell>
          <cell r="HF34">
            <v>1564778.04</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167392.64000000004</v>
          </cell>
          <cell r="GW35">
            <v>170175.36000000004</v>
          </cell>
          <cell r="GX35">
            <v>173380.75000000006</v>
          </cell>
          <cell r="GY35">
            <v>176211.07000000007</v>
          </cell>
          <cell r="GZ35">
            <v>178888.00000000006</v>
          </cell>
          <cell r="HA35">
            <v>181765.67000000007</v>
          </cell>
          <cell r="HB35">
            <v>184520.11000000007</v>
          </cell>
          <cell r="HC35">
            <v>187349.07000000007</v>
          </cell>
          <cell r="HD35">
            <v>193546.76000000007</v>
          </cell>
          <cell r="HE35">
            <v>202420.17000000007</v>
          </cell>
          <cell r="HF35">
            <v>214670.07000000007</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77786308.389999971</v>
          </cell>
          <cell r="GW36">
            <v>78186756.139999971</v>
          </cell>
          <cell r="GX36">
            <v>78585467.599999964</v>
          </cell>
          <cell r="GY36">
            <v>78995213.659999967</v>
          </cell>
          <cell r="GZ36">
            <v>79404346.49999997</v>
          </cell>
          <cell r="HA36">
            <v>79837619.379999965</v>
          </cell>
          <cell r="HB36">
            <v>80264515.019999966</v>
          </cell>
          <cell r="HC36">
            <v>80691462.85999997</v>
          </cell>
          <cell r="HD36">
            <v>81122286.799999967</v>
          </cell>
          <cell r="HE36">
            <v>81542936.489999965</v>
          </cell>
          <cell r="HF36">
            <v>81979734.489999965</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493013.74000000022</v>
          </cell>
          <cell r="GW37">
            <v>501615.89000000025</v>
          </cell>
          <cell r="GX37">
            <v>511053.24000000022</v>
          </cell>
          <cell r="GY37">
            <v>520329.38000000024</v>
          </cell>
          <cell r="GZ37">
            <v>529641.85000000021</v>
          </cell>
          <cell r="HA37">
            <v>539274.70000000019</v>
          </cell>
          <cell r="HB37">
            <v>548622.77000000014</v>
          </cell>
          <cell r="HC37">
            <v>558010.07000000018</v>
          </cell>
          <cell r="HD37">
            <v>567578.89000000013</v>
          </cell>
          <cell r="HE37">
            <v>577148.77000000014</v>
          </cell>
          <cell r="HF37">
            <v>587553.84000000008</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180432.65</v>
          </cell>
          <cell r="GW38">
            <v>183750.69</v>
          </cell>
          <cell r="GX38">
            <v>187330.53</v>
          </cell>
          <cell r="GY38">
            <v>190603.63999999998</v>
          </cell>
          <cell r="GZ38">
            <v>194154.71999999997</v>
          </cell>
          <cell r="HA38">
            <v>197823.04999999996</v>
          </cell>
          <cell r="HB38">
            <v>201273.82999999996</v>
          </cell>
          <cell r="HC38">
            <v>205012.65999999995</v>
          </cell>
          <cell r="HD38">
            <v>210434.86999999994</v>
          </cell>
          <cell r="HE38">
            <v>217277.92999999993</v>
          </cell>
          <cell r="HF38">
            <v>226130.49999999994</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105735802.36000001</v>
          </cell>
          <cell r="GW39">
            <v>106218540.21000001</v>
          </cell>
          <cell r="GX39">
            <v>106693900.24000001</v>
          </cell>
          <cell r="GY39">
            <v>107186911.16000001</v>
          </cell>
          <cell r="GZ39">
            <v>107687452.48</v>
          </cell>
          <cell r="HA39">
            <v>108202826.23</v>
          </cell>
          <cell r="HB39">
            <v>108708963.26000001</v>
          </cell>
          <cell r="HC39">
            <v>109215220.19000001</v>
          </cell>
          <cell r="HD39">
            <v>109729311.97000001</v>
          </cell>
          <cell r="HE39">
            <v>110232170.90000002</v>
          </cell>
          <cell r="HF39">
            <v>110752958.36000001</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757850.2699999999</v>
          </cell>
          <cell r="GW40">
            <v>771655.77999999991</v>
          </cell>
          <cell r="GX40">
            <v>785336.84</v>
          </cell>
          <cell r="GY40">
            <v>799978.90999999992</v>
          </cell>
          <cell r="GZ40">
            <v>815890.64999999991</v>
          </cell>
          <cell r="HA40">
            <v>830374.83999999985</v>
          </cell>
          <cell r="HB40">
            <v>844545.47999999986</v>
          </cell>
          <cell r="HC40">
            <v>859094.98999999987</v>
          </cell>
          <cell r="HD40">
            <v>877362.21999999986</v>
          </cell>
          <cell r="HE40">
            <v>892332.33999999985</v>
          </cell>
          <cell r="HF40">
            <v>907958.9099999998</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307013.12</v>
          </cell>
          <cell r="GW41">
            <v>312990.76</v>
          </cell>
          <cell r="GX41">
            <v>318466.06</v>
          </cell>
          <cell r="GY41">
            <v>323911.48</v>
          </cell>
          <cell r="GZ41">
            <v>329975.51999999996</v>
          </cell>
          <cell r="HA41">
            <v>335750.86999999994</v>
          </cell>
          <cell r="HB41">
            <v>341222.08999999991</v>
          </cell>
          <cell r="HC41">
            <v>346878.50999999989</v>
          </cell>
          <cell r="HD41">
            <v>354099.74999999988</v>
          </cell>
          <cell r="HE41">
            <v>362808.5199999999</v>
          </cell>
          <cell r="HF41">
            <v>373481.11999999988</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173050313.92999992</v>
          </cell>
          <cell r="GW42">
            <v>173842623.43999991</v>
          </cell>
          <cell r="GX42">
            <v>174622149.57999989</v>
          </cell>
          <cell r="GY42">
            <v>175417122.95999989</v>
          </cell>
          <cell r="GZ42">
            <v>176215123.1099999</v>
          </cell>
          <cell r="HA42">
            <v>177045317.26999989</v>
          </cell>
          <cell r="HB42">
            <v>177856813.0099999</v>
          </cell>
          <cell r="HC42">
            <v>178666414.2299999</v>
          </cell>
          <cell r="HD42">
            <v>179491151.4199999</v>
          </cell>
          <cell r="HE42">
            <v>180301469.65999991</v>
          </cell>
          <cell r="HF42">
            <v>181145707.7599999</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1611132.0100000002</v>
          </cell>
          <cell r="GW43">
            <v>1639666.0000000002</v>
          </cell>
          <cell r="GX43">
            <v>1668325.2800000003</v>
          </cell>
          <cell r="GY43">
            <v>1697341.3300000003</v>
          </cell>
          <cell r="GZ43">
            <v>1727108.6000000003</v>
          </cell>
          <cell r="HA43">
            <v>1757048.6000000003</v>
          </cell>
          <cell r="HB43">
            <v>1786457.4200000004</v>
          </cell>
          <cell r="HC43">
            <v>1817229.2500000005</v>
          </cell>
          <cell r="HD43">
            <v>1846859.4300000004</v>
          </cell>
          <cell r="HE43">
            <v>1876988.7200000004</v>
          </cell>
          <cell r="HF43">
            <v>1910011.2400000005</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522048266.08999991</v>
          </cell>
          <cell r="GW44">
            <v>524812153.8499999</v>
          </cell>
          <cell r="GX44">
            <v>527538938.14999986</v>
          </cell>
          <cell r="GY44">
            <v>530336842.25999993</v>
          </cell>
          <cell r="GZ44">
            <v>533139778.33999979</v>
          </cell>
          <cell r="HA44">
            <v>536047081.28999984</v>
          </cell>
          <cell r="HB44">
            <v>538893019.33999979</v>
          </cell>
          <cell r="HC44">
            <v>541738586.61999989</v>
          </cell>
          <cell r="HD44">
            <v>544641618.58999979</v>
          </cell>
          <cell r="HE44">
            <v>547495438.4599998</v>
          </cell>
          <cell r="HF44">
            <v>550473328.4799999</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2.1535797807851864E-2</v>
          </cell>
          <cell r="GW47">
            <v>2.2416402787907241E-2</v>
          </cell>
          <cell r="GX47">
            <v>2.4687015696100989E-2</v>
          </cell>
          <cell r="GY47">
            <v>2.3204737817624776E-2</v>
          </cell>
          <cell r="GZ47">
            <v>2.1034610174793356E-2</v>
          </cell>
          <cell r="HA47">
            <v>2.1840824671676806E-2</v>
          </cell>
          <cell r="HB47">
            <v>2.0644378338232627E-2</v>
          </cell>
          <cell r="HC47">
            <v>2.0340107060615509E-2</v>
          </cell>
          <cell r="HD47">
            <v>2.3769354280609667E-2</v>
          </cell>
          <cell r="HE47">
            <v>2.6732368562002451E-2</v>
          </cell>
          <cell r="HF47">
            <v>3.1055009041897952E-2</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5.7901674243521217E-3</v>
          </cell>
          <cell r="GW48">
            <v>6.1283984929729751E-3</v>
          </cell>
          <cell r="GX48">
            <v>5.9789708979629541E-3</v>
          </cell>
          <cell r="GY48">
            <v>6.0882460871183319E-3</v>
          </cell>
          <cell r="GZ48">
            <v>6.0234232642126795E-3</v>
          </cell>
          <cell r="HA48">
            <v>6.1934139586803383E-3</v>
          </cell>
          <cell r="HB48">
            <v>6.007556147722859E-3</v>
          </cell>
          <cell r="HC48">
            <v>5.9673157329518389E-3</v>
          </cell>
          <cell r="HD48">
            <v>6.0430586873008174E-3</v>
          </cell>
          <cell r="HE48">
            <v>5.9005364839668228E-3</v>
          </cell>
          <cell r="HF48">
            <v>6.0993738953327714E-3</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2.8844395510144505E-2</v>
          </cell>
          <cell r="GW49">
            <v>2.8752693304221699E-2</v>
          </cell>
          <cell r="GX49">
            <v>2.8668406119877421E-2</v>
          </cell>
          <cell r="GY49">
            <v>3.0507348309043891E-2</v>
          </cell>
          <cell r="GZ49">
            <v>2.7672114798341418E-2</v>
          </cell>
          <cell r="HA49">
            <v>2.675895756834068E-2</v>
          </cell>
          <cell r="HB49">
            <v>2.5651211324826173E-2</v>
          </cell>
          <cell r="HC49">
            <v>2.4800923419157295E-2</v>
          </cell>
          <cell r="HD49">
            <v>2.4955792043348968E-2</v>
          </cell>
          <cell r="HE49">
            <v>2.452004927749396E-2</v>
          </cell>
          <cell r="HF49">
            <v>2.5687406364070631E-2</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1.4540200347165078E-2</v>
          </cell>
          <cell r="GW50">
            <v>1.6623908912602126E-2</v>
          </cell>
          <cell r="GX50">
            <v>1.8835805606640221E-2</v>
          </cell>
          <cell r="GY50">
            <v>1.6324303591950029E-2</v>
          </cell>
          <cell r="GZ50">
            <v>1.5191610833530378E-2</v>
          </cell>
          <cell r="HA50">
            <v>1.6086433969858316E-2</v>
          </cell>
          <cell r="HB50">
            <v>1.5153796643777584E-2</v>
          </cell>
          <cell r="HC50">
            <v>1.5331445445160297E-2</v>
          </cell>
          <cell r="HD50">
            <v>3.308097552872824E-2</v>
          </cell>
          <cell r="HE50">
            <v>4.5846337081540511E-2</v>
          </cell>
          <cell r="HF50">
            <v>6.0517190554676414E-2</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4.9017226050283025E-3</v>
          </cell>
          <cell r="GW51">
            <v>5.1480492941284872E-3</v>
          </cell>
          <cell r="GX51">
            <v>5.0994756616589143E-3</v>
          </cell>
          <cell r="GY51">
            <v>5.2140182213538111E-3</v>
          </cell>
          <cell r="GZ51">
            <v>5.1792104995238564E-3</v>
          </cell>
          <cell r="HA51">
            <v>5.4565385787790355E-3</v>
          </cell>
          <cell r="HB51">
            <v>5.3470487135660605E-3</v>
          </cell>
          <cell r="HC51">
            <v>5.3192601972815723E-3</v>
          </cell>
          <cell r="HD51">
            <v>5.3391514384548699E-3</v>
          </cell>
          <cell r="HE51">
            <v>5.1853776143795383E-3</v>
          </cell>
          <cell r="HF51">
            <v>5.3566626221950298E-3</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1.8271431832107776E-2</v>
          </cell>
          <cell r="GW52">
            <v>1.7448093840143342E-2</v>
          </cell>
          <cell r="GX52">
            <v>1.881389762194341E-2</v>
          </cell>
          <cell r="GY52">
            <v>1.8151024734722299E-2</v>
          </cell>
          <cell r="GZ52">
            <v>1.7897259616591166E-2</v>
          </cell>
          <cell r="HA52">
            <v>1.8187478953938241E-2</v>
          </cell>
          <cell r="HB52">
            <v>1.7334523573978133E-2</v>
          </cell>
          <cell r="HC52">
            <v>1.7110664218329852E-2</v>
          </cell>
          <cell r="HD52">
            <v>1.7148113474009463E-2</v>
          </cell>
          <cell r="HE52">
            <v>1.6860880784343557E-2</v>
          </cell>
          <cell r="HF52">
            <v>1.8028401931792892E-2</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1.6436133083747029E-2</v>
          </cell>
          <cell r="GW53">
            <v>1.8389354698276739E-2</v>
          </cell>
          <cell r="GX53">
            <v>1.9482049291896564E-2</v>
          </cell>
          <cell r="GY53">
            <v>1.7472378901613128E-2</v>
          </cell>
          <cell r="GZ53">
            <v>1.8630704009640064E-2</v>
          </cell>
          <cell r="HA53">
            <v>1.8893849194085988E-2</v>
          </cell>
          <cell r="HB53">
            <v>1.7443771087342963E-2</v>
          </cell>
          <cell r="HC53">
            <v>1.8575837703292075E-2</v>
          </cell>
          <cell r="HD53">
            <v>2.6448171542186705E-2</v>
          </cell>
          <cell r="HE53">
            <v>3.2518660049068782E-2</v>
          </cell>
          <cell r="HF53">
            <v>4.0743070407565085E-2</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4.3546929332327622E-3</v>
          </cell>
          <cell r="GW54">
            <v>4.5655098767436453E-3</v>
          </cell>
          <cell r="GX54">
            <v>4.475301854649727E-3</v>
          </cell>
          <cell r="GY54">
            <v>4.6207976172116805E-3</v>
          </cell>
          <cell r="GZ54">
            <v>4.669798901591804E-3</v>
          </cell>
          <cell r="HA54">
            <v>4.7858291577258516E-3</v>
          </cell>
          <cell r="HB54">
            <v>4.6776692220971139E-3</v>
          </cell>
          <cell r="HC54">
            <v>4.6569934513052136E-3</v>
          </cell>
          <cell r="HD54">
            <v>4.7071441059738373E-3</v>
          </cell>
          <cell r="HE54">
            <v>4.5827219816843012E-3</v>
          </cell>
          <cell r="HF54">
            <v>4.7244597992399662E-3</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1.9624093919313079E-2</v>
          </cell>
          <cell r="GW55">
            <v>1.8216672272215462E-2</v>
          </cell>
          <cell r="GX55">
            <v>1.7729485548595436E-2</v>
          </cell>
          <cell r="GY55">
            <v>1.8644318277492244E-2</v>
          </cell>
          <cell r="GZ55">
            <v>1.9890199355380389E-2</v>
          </cell>
          <cell r="HA55">
            <v>1.7752611823655506E-2</v>
          </cell>
          <cell r="HB55">
            <v>1.7065353280694362E-2</v>
          </cell>
          <cell r="HC55">
            <v>1.7227621655141689E-2</v>
          </cell>
          <cell r="HD55">
            <v>2.1263341321545726E-2</v>
          </cell>
          <cell r="HE55">
            <v>1.7062644890271095E-2</v>
          </cell>
          <cell r="HF55">
            <v>1.7512051619691382E-2</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1.6885944719540191E-2</v>
          </cell>
          <cell r="GW56">
            <v>1.9470307979020607E-2</v>
          </cell>
          <cell r="GX56">
            <v>1.7493487667175733E-2</v>
          </cell>
          <cell r="GY56">
            <v>1.709890215616694E-2</v>
          </cell>
          <cell r="GZ56">
            <v>1.872128768020187E-2</v>
          </cell>
          <cell r="HA56">
            <v>1.750235896287089E-2</v>
          </cell>
          <cell r="HB56">
            <v>1.6295475273079729E-2</v>
          </cell>
          <cell r="HC56">
            <v>1.6576945531281417E-2</v>
          </cell>
          <cell r="HD56">
            <v>2.0817778535776155E-2</v>
          </cell>
          <cell r="HE56">
            <v>2.4594115076330914E-2</v>
          </cell>
          <cell r="HF56">
            <v>2.9416618992299304E-2</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4.3442944790250682E-3</v>
          </cell>
          <cell r="GW57">
            <v>4.5784921853448957E-3</v>
          </cell>
          <cell r="GX57">
            <v>4.4840909816863395E-3</v>
          </cell>
          <cell r="GY57">
            <v>4.5525346120871557E-3</v>
          </cell>
          <cell r="GZ57">
            <v>4.5491576679317358E-3</v>
          </cell>
          <cell r="HA57">
            <v>4.7112537525042519E-3</v>
          </cell>
          <cell r="HB57">
            <v>4.5835481701130831E-3</v>
          </cell>
          <cell r="HC57">
            <v>4.5519831728597637E-3</v>
          </cell>
          <cell r="HD57">
            <v>4.6160728839517162E-3</v>
          </cell>
          <cell r="HE57">
            <v>4.5145302907099172E-3</v>
          </cell>
          <cell r="HF57">
            <v>4.682369487015281E-3</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1.7697721912709019E-2</v>
          </cell>
          <cell r="GW58">
            <v>1.7710522677778506E-2</v>
          </cell>
          <cell r="GX58">
            <v>1.7478730424366873E-2</v>
          </cell>
          <cell r="GY58">
            <v>1.7392321717980552E-2</v>
          </cell>
          <cell r="GZ58">
            <v>1.753758626734192E-2</v>
          </cell>
          <cell r="HA58">
            <v>1.7335331431966639E-2</v>
          </cell>
          <cell r="HB58">
            <v>1.6737624673557772E-2</v>
          </cell>
          <cell r="HC58">
            <v>1.722505650316597E-2</v>
          </cell>
          <cell r="HD58">
            <v>1.6305141467429118E-2</v>
          </cell>
          <cell r="HE58">
            <v>1.6313797092830207E-2</v>
          </cell>
          <cell r="HF58">
            <v>1.7593350267976149E-2</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5.0299168156573426E-3</v>
          </cell>
          <cell r="GW59">
            <v>5.2943146056221302E-3</v>
          </cell>
          <cell r="GX59">
            <v>5.1957339021140303E-3</v>
          </cell>
          <cell r="GY59">
            <v>5.3036921214042465E-3</v>
          </cell>
          <cell r="GZ59">
            <v>5.2851996253084899E-3</v>
          </cell>
          <cell r="HA59">
            <v>5.4531720725328192E-3</v>
          </cell>
          <cell r="HB59">
            <v>5.309119570525711E-3</v>
          </cell>
          <cell r="HC59">
            <v>5.2803936549135067E-3</v>
          </cell>
          <cell r="HD59">
            <v>5.3587321296650892E-3</v>
          </cell>
          <cell r="HE59">
            <v>5.2398123327190849E-3</v>
          </cell>
          <cell r="HF59">
            <v>5.4391138460920807E-3</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14631.82</v>
          </cell>
          <cell r="GW62">
            <v>22403.72</v>
          </cell>
          <cell r="GX62">
            <v>31154.720000000001</v>
          </cell>
          <cell r="GY62">
            <v>39583.35</v>
          </cell>
          <cell r="GZ62">
            <v>47401.02</v>
          </cell>
          <cell r="HA62">
            <v>55689.069999999992</v>
          </cell>
          <cell r="HB62">
            <v>63694.19999999999</v>
          </cell>
          <cell r="HC62">
            <v>71744.169999999984</v>
          </cell>
          <cell r="HD62">
            <v>81342.669999999984</v>
          </cell>
          <cell r="HE62">
            <v>92394.279999999984</v>
          </cell>
          <cell r="HF62">
            <v>105576.14999999998</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1841641.64</v>
          </cell>
          <cell r="GW63">
            <v>2824704.84</v>
          </cell>
          <cell r="GX63">
            <v>3789675.9</v>
          </cell>
          <cell r="GY63">
            <v>4778158.32</v>
          </cell>
          <cell r="GZ63">
            <v>5762070.21</v>
          </cell>
          <cell r="HA63">
            <v>6779843.4500000002</v>
          </cell>
          <cell r="HB63">
            <v>7773188.7200000007</v>
          </cell>
          <cell r="HC63">
            <v>8765807.870000001</v>
          </cell>
          <cell r="HD63">
            <v>9777024.7600000016</v>
          </cell>
          <cell r="HE63">
            <v>10770359.380000001</v>
          </cell>
          <cell r="HF63">
            <v>11803226.300000001</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68730.28</v>
          </cell>
          <cell r="GW64">
            <v>103267.78</v>
          </cell>
          <cell r="GX64">
            <v>138694.16999999998</v>
          </cell>
          <cell r="GY64">
            <v>177473.75999999998</v>
          </cell>
          <cell r="GZ64">
            <v>213722.43999999997</v>
          </cell>
          <cell r="HA64">
            <v>249744.91999999998</v>
          </cell>
          <cell r="HB64">
            <v>285200.19</v>
          </cell>
          <cell r="HC64">
            <v>320359.51</v>
          </cell>
          <cell r="HD64">
            <v>356615.81</v>
          </cell>
          <cell r="HE64">
            <v>393128.06</v>
          </cell>
          <cell r="HF64">
            <v>432316.5</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4816.37</v>
          </cell>
          <cell r="GW65">
            <v>7599.09</v>
          </cell>
          <cell r="GX65">
            <v>10804.48</v>
          </cell>
          <cell r="GY65">
            <v>13634.8</v>
          </cell>
          <cell r="GZ65">
            <v>16311.73</v>
          </cell>
          <cell r="HA65">
            <v>19189.400000000001</v>
          </cell>
          <cell r="HB65">
            <v>21943.84</v>
          </cell>
          <cell r="HC65">
            <v>24772.799999999999</v>
          </cell>
          <cell r="HD65">
            <v>30970.489999999998</v>
          </cell>
          <cell r="HE65">
            <v>39843.899999999994</v>
          </cell>
          <cell r="HF65">
            <v>52093.799999999996</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762912.71</v>
          </cell>
          <cell r="GW66">
            <v>1163360.46</v>
          </cell>
          <cell r="GX66">
            <v>1562071.92</v>
          </cell>
          <cell r="GY66">
            <v>1971817.98</v>
          </cell>
          <cell r="GZ66">
            <v>2380950.8199999998</v>
          </cell>
          <cell r="HA66">
            <v>2814223.6999999997</v>
          </cell>
          <cell r="HB66">
            <v>3241119.34</v>
          </cell>
          <cell r="HC66">
            <v>3668067.1799999997</v>
          </cell>
          <cell r="HD66">
            <v>4098891.1199999996</v>
          </cell>
          <cell r="HE66">
            <v>4519540.8099999996</v>
          </cell>
          <cell r="HF66">
            <v>4956338.8099999996</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18170.300000000003</v>
          </cell>
          <cell r="GW67">
            <v>26772.450000000004</v>
          </cell>
          <cell r="GX67">
            <v>36209.800000000003</v>
          </cell>
          <cell r="GY67">
            <v>45485.94</v>
          </cell>
          <cell r="GZ67">
            <v>54798.41</v>
          </cell>
          <cell r="HA67">
            <v>64431.26</v>
          </cell>
          <cell r="HB67">
            <v>73779.33</v>
          </cell>
          <cell r="HC67">
            <v>83166.63</v>
          </cell>
          <cell r="HD67">
            <v>92735.450000000012</v>
          </cell>
          <cell r="HE67">
            <v>102305.33000000002</v>
          </cell>
          <cell r="HF67">
            <v>112710.40000000002</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6041.4400000000005</v>
          </cell>
          <cell r="GW68">
            <v>9359.48</v>
          </cell>
          <cell r="GX68">
            <v>12939.32</v>
          </cell>
          <cell r="GY68">
            <v>16212.43</v>
          </cell>
          <cell r="GZ68">
            <v>19763.510000000002</v>
          </cell>
          <cell r="HA68">
            <v>23431.840000000004</v>
          </cell>
          <cell r="HB68">
            <v>26882.620000000003</v>
          </cell>
          <cell r="HC68">
            <v>30621.450000000004</v>
          </cell>
          <cell r="HD68">
            <v>36043.660000000003</v>
          </cell>
          <cell r="HE68">
            <v>42886.720000000001</v>
          </cell>
          <cell r="HF68">
            <v>51739.29</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922349.85</v>
          </cell>
          <cell r="GW69">
            <v>1405087.7</v>
          </cell>
          <cell r="GX69">
            <v>1880447.73</v>
          </cell>
          <cell r="GY69">
            <v>2373458.65</v>
          </cell>
          <cell r="GZ69">
            <v>2873999.9699999997</v>
          </cell>
          <cell r="HA69">
            <v>3389373.7199999997</v>
          </cell>
          <cell r="HB69">
            <v>3895510.75</v>
          </cell>
          <cell r="HC69">
            <v>4401767.68</v>
          </cell>
          <cell r="HD69">
            <v>4915859.46</v>
          </cell>
          <cell r="HE69">
            <v>5418718.3899999997</v>
          </cell>
          <cell r="HF69">
            <v>5939505.8499999996</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29102.25</v>
          </cell>
          <cell r="GW70">
            <v>42907.76</v>
          </cell>
          <cell r="GX70">
            <v>56588.82</v>
          </cell>
          <cell r="GY70">
            <v>71230.89</v>
          </cell>
          <cell r="GZ70">
            <v>87142.63</v>
          </cell>
          <cell r="HA70">
            <v>101626.82</v>
          </cell>
          <cell r="HB70">
            <v>115797.46</v>
          </cell>
          <cell r="HC70">
            <v>130346.97</v>
          </cell>
          <cell r="HD70">
            <v>148614.20000000001</v>
          </cell>
          <cell r="HE70">
            <v>163584.32000000001</v>
          </cell>
          <cell r="HF70">
            <v>179210.89</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10310.459999999999</v>
          </cell>
          <cell r="GW71">
            <v>16288.099999999999</v>
          </cell>
          <cell r="GX71">
            <v>21763.399999999998</v>
          </cell>
          <cell r="GY71">
            <v>27208.82</v>
          </cell>
          <cell r="GZ71">
            <v>33272.86</v>
          </cell>
          <cell r="HA71">
            <v>39048.21</v>
          </cell>
          <cell r="HB71">
            <v>44519.43</v>
          </cell>
          <cell r="HC71">
            <v>50175.85</v>
          </cell>
          <cell r="HD71">
            <v>57397.09</v>
          </cell>
          <cell r="HE71">
            <v>66105.86</v>
          </cell>
          <cell r="HF71">
            <v>76778.460000000006</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1503712.92</v>
          </cell>
          <cell r="GW72">
            <v>2296022.4299999997</v>
          </cell>
          <cell r="GX72">
            <v>3075548.57</v>
          </cell>
          <cell r="GY72">
            <v>3870521.9499999997</v>
          </cell>
          <cell r="GZ72">
            <v>4668522.0999999996</v>
          </cell>
          <cell r="HA72">
            <v>5498716.2599999998</v>
          </cell>
          <cell r="HB72">
            <v>6310212</v>
          </cell>
          <cell r="HC72">
            <v>7119813.2199999997</v>
          </cell>
          <cell r="HD72">
            <v>7944550.4100000001</v>
          </cell>
          <cell r="HE72">
            <v>8754868.6500000004</v>
          </cell>
          <cell r="HF72">
            <v>9599106.75</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57781.380000000005</v>
          </cell>
          <cell r="GW73">
            <v>86315.37000000001</v>
          </cell>
          <cell r="GX73">
            <v>114974.65000000001</v>
          </cell>
          <cell r="GY73">
            <v>143990.70000000001</v>
          </cell>
          <cell r="GZ73">
            <v>173757.97</v>
          </cell>
          <cell r="HA73">
            <v>203697.97</v>
          </cell>
          <cell r="HB73">
            <v>233106.79</v>
          </cell>
          <cell r="HC73">
            <v>263878.62</v>
          </cell>
          <cell r="HD73">
            <v>293508.8</v>
          </cell>
          <cell r="HE73">
            <v>323638.08999999997</v>
          </cell>
          <cell r="HF73">
            <v>356660.61</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5240201.42</v>
          </cell>
          <cell r="GW74">
            <v>8004089.1799999988</v>
          </cell>
          <cell r="GX74">
            <v>10730873.48</v>
          </cell>
          <cell r="GY74">
            <v>13528777.589999998</v>
          </cell>
          <cell r="GZ74">
            <v>16331713.67</v>
          </cell>
          <cell r="HA74">
            <v>19239016.619999997</v>
          </cell>
          <cell r="HB74">
            <v>22084954.670000002</v>
          </cell>
          <cell r="HC74">
            <v>24930521.949999999</v>
          </cell>
          <cell r="HD74">
            <v>27833553.920000002</v>
          </cell>
          <cell r="HE74">
            <v>30687373.790000003</v>
          </cell>
          <cell r="HF74">
            <v>33665263.810000002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23197.98</v>
          </cell>
          <cell r="GW77">
            <v>22403.72</v>
          </cell>
          <cell r="GX77">
            <v>23832.080000000002</v>
          </cell>
          <cell r="GY77">
            <v>24951.53</v>
          </cell>
          <cell r="GZ77">
            <v>24997.299999999996</v>
          </cell>
          <cell r="HA77">
            <v>24534.35</v>
          </cell>
          <cell r="HB77">
            <v>24110.85</v>
          </cell>
          <cell r="HC77">
            <v>24343.15</v>
          </cell>
          <cell r="HD77">
            <v>25653.599999999999</v>
          </cell>
          <cell r="HE77">
            <v>28700.080000000002</v>
          </cell>
          <cell r="HF77">
            <v>33831.980000000003</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2799293.8</v>
          </cell>
          <cell r="GW78">
            <v>2824704.84</v>
          </cell>
          <cell r="GX78">
            <v>2871494.45</v>
          </cell>
          <cell r="GY78">
            <v>2936516.68</v>
          </cell>
          <cell r="GZ78">
            <v>2937365.37</v>
          </cell>
          <cell r="HA78">
            <v>2990167.55</v>
          </cell>
          <cell r="HB78">
            <v>2995030.4</v>
          </cell>
          <cell r="HC78">
            <v>3003737.66</v>
          </cell>
          <cell r="HD78">
            <v>2997181.31</v>
          </cell>
          <cell r="HE78">
            <v>2997170.66</v>
          </cell>
          <cell r="HF78">
            <v>3037418.43</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103448.98</v>
          </cell>
          <cell r="GW79">
            <v>103267.78</v>
          </cell>
          <cell r="GX79">
            <v>103640.17</v>
          </cell>
          <cell r="GY79">
            <v>108743.48</v>
          </cell>
          <cell r="GZ79">
            <v>110454.66</v>
          </cell>
          <cell r="HA79">
            <v>111050.75</v>
          </cell>
          <cell r="HB79">
            <v>107726.43</v>
          </cell>
          <cell r="HC79">
            <v>106637.07</v>
          </cell>
          <cell r="HD79">
            <v>106870.89</v>
          </cell>
          <cell r="HE79">
            <v>107927.87</v>
          </cell>
          <cell r="HF79">
            <v>111956.99</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10638.32</v>
          </cell>
          <cell r="GW80">
            <v>7599.09</v>
          </cell>
          <cell r="GX80">
            <v>8387.15</v>
          </cell>
          <cell r="GY80">
            <v>8818.43</v>
          </cell>
          <cell r="GZ80">
            <v>8712.64</v>
          </cell>
          <cell r="HA80">
            <v>8384.92</v>
          </cell>
          <cell r="HB80">
            <v>8309.0400000000009</v>
          </cell>
          <cell r="HC80">
            <v>8461.07</v>
          </cell>
          <cell r="HD80">
            <v>11781.09</v>
          </cell>
          <cell r="HE80">
            <v>17900.059999999998</v>
          </cell>
          <cell r="HF80">
            <v>27321</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1376412.33</v>
          </cell>
          <cell r="GW81">
            <v>1163360.46</v>
          </cell>
          <cell r="GX81">
            <v>1178586.27</v>
          </cell>
          <cell r="GY81">
            <v>1208905.27</v>
          </cell>
          <cell r="GZ81">
            <v>1217590.3600000001</v>
          </cell>
          <cell r="HA81">
            <v>1252151.78</v>
          </cell>
          <cell r="HB81">
            <v>1269301.3599999999</v>
          </cell>
          <cell r="HC81">
            <v>1287116.3600000001</v>
          </cell>
          <cell r="HD81">
            <v>1284667.42</v>
          </cell>
          <cell r="HE81">
            <v>1278421.47</v>
          </cell>
          <cell r="HF81">
            <v>1288271.6299999999</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32387.88</v>
          </cell>
          <cell r="GW82">
            <v>26772.450000000004</v>
          </cell>
          <cell r="GX82">
            <v>26885.93</v>
          </cell>
          <cell r="GY82">
            <v>27315.64</v>
          </cell>
          <cell r="GZ82">
            <v>28025.96</v>
          </cell>
          <cell r="HA82">
            <v>28221.46</v>
          </cell>
          <cell r="HB82">
            <v>28293.39</v>
          </cell>
          <cell r="HC82">
            <v>28368.219999999998</v>
          </cell>
          <cell r="HD82">
            <v>28304.19</v>
          </cell>
          <cell r="HE82">
            <v>28526</v>
          </cell>
          <cell r="HF82">
            <v>29543.769999999997</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10682.94</v>
          </cell>
          <cell r="GW83">
            <v>9359.48</v>
          </cell>
          <cell r="GX83">
            <v>9815.5400000000009</v>
          </cell>
          <cell r="GY83">
            <v>10170.99</v>
          </cell>
          <cell r="GZ83">
            <v>10404.030000000001</v>
          </cell>
          <cell r="HA83">
            <v>10492.52</v>
          </cell>
          <cell r="HB83">
            <v>10670.19</v>
          </cell>
          <cell r="HC83">
            <v>10857.94</v>
          </cell>
          <cell r="HD83">
            <v>12611.82</v>
          </cell>
          <cell r="HE83">
            <v>16004.100000000002</v>
          </cell>
          <cell r="HF83">
            <v>21117.84</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1664944.26</v>
          </cell>
          <cell r="GW84">
            <v>1405087.7</v>
          </cell>
          <cell r="GX84">
            <v>1416548.42</v>
          </cell>
          <cell r="GY84">
            <v>1451108.8</v>
          </cell>
          <cell r="GZ84">
            <v>1468912.27</v>
          </cell>
          <cell r="HA84">
            <v>1508925.99</v>
          </cell>
          <cell r="HB84">
            <v>1522052.1</v>
          </cell>
          <cell r="HC84">
            <v>1527767.71</v>
          </cell>
          <cell r="HD84">
            <v>1526485.74</v>
          </cell>
          <cell r="HE84">
            <v>1523207.64</v>
          </cell>
          <cell r="HF84">
            <v>1537738.17</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51857.18</v>
          </cell>
          <cell r="GW85">
            <v>42907.76</v>
          </cell>
          <cell r="GX85">
            <v>42072.46</v>
          </cell>
          <cell r="GY85">
            <v>42128.639999999999</v>
          </cell>
          <cell r="GZ85">
            <v>44234.869999999995</v>
          </cell>
          <cell r="HA85">
            <v>45038</v>
          </cell>
          <cell r="HB85">
            <v>44566.57</v>
          </cell>
          <cell r="HC85">
            <v>43204.340000000004</v>
          </cell>
          <cell r="HD85">
            <v>46987.380000000005</v>
          </cell>
          <cell r="HE85">
            <v>47786.86</v>
          </cell>
          <cell r="HF85">
            <v>48863.92</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18287.68</v>
          </cell>
          <cell r="GW86">
            <v>16288.099999999999</v>
          </cell>
          <cell r="GX86">
            <v>16551.060000000001</v>
          </cell>
          <cell r="GY86">
            <v>16898.36</v>
          </cell>
          <cell r="GZ86">
            <v>16984.760000000002</v>
          </cell>
          <cell r="HA86">
            <v>17284.809999999998</v>
          </cell>
          <cell r="HB86">
            <v>17310.61</v>
          </cell>
          <cell r="HC86">
            <v>16902.989999999998</v>
          </cell>
          <cell r="HD86">
            <v>18348.879999999997</v>
          </cell>
          <cell r="HE86">
            <v>21586.43</v>
          </cell>
          <cell r="HF86">
            <v>26602.61</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2715821.42</v>
          </cell>
          <cell r="GW87">
            <v>2296022.4299999997</v>
          </cell>
          <cell r="GX87">
            <v>2320365.34</v>
          </cell>
          <cell r="GY87">
            <v>2366809.0299999998</v>
          </cell>
          <cell r="GZ87">
            <v>2372499.67</v>
          </cell>
          <cell r="HA87">
            <v>2423167.69</v>
          </cell>
          <cell r="HB87">
            <v>2439690.0499999998</v>
          </cell>
          <cell r="HC87">
            <v>2451291.12</v>
          </cell>
          <cell r="HD87">
            <v>2445834.15</v>
          </cell>
          <cell r="HE87">
            <v>2444656.65</v>
          </cell>
          <cell r="HF87">
            <v>2479293.5299999998</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103386.34000000001</v>
          </cell>
          <cell r="GW88">
            <v>86315.37000000001</v>
          </cell>
          <cell r="GX88">
            <v>85210.790000000008</v>
          </cell>
          <cell r="GY88">
            <v>86209.32</v>
          </cell>
          <cell r="GZ88">
            <v>87442.6</v>
          </cell>
          <cell r="HA88">
            <v>88723.32</v>
          </cell>
          <cell r="HB88">
            <v>89116.09</v>
          </cell>
          <cell r="HC88">
            <v>90120.65</v>
          </cell>
          <cell r="HD88">
            <v>89810.83</v>
          </cell>
          <cell r="HE88">
            <v>90531.3</v>
          </cell>
          <cell r="HF88">
            <v>92781.989999999991</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8910359.1099999994</v>
          </cell>
          <cell r="GW89">
            <v>8004089.1799999997</v>
          </cell>
          <cell r="GX89">
            <v>8103389.6600000001</v>
          </cell>
          <cell r="GY89">
            <v>8288576.1699999999</v>
          </cell>
          <cell r="GZ89">
            <v>8327624.4900000002</v>
          </cell>
          <cell r="HA89">
            <v>8508143.1400000006</v>
          </cell>
          <cell r="HB89">
            <v>8556177.0800000019</v>
          </cell>
          <cell r="HC89">
            <v>8598808.2800000012</v>
          </cell>
          <cell r="HD89">
            <v>8594537.3000000007</v>
          </cell>
          <cell r="HE89">
            <v>8602419.120000001</v>
          </cell>
          <cell r="HF89">
            <v>8734741.8599999994</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7.3091800000000005</v>
          </cell>
          <cell r="GW92">
            <v>7.7718999999999996</v>
          </cell>
          <cell r="GX92">
            <v>8.7509999999999994</v>
          </cell>
          <cell r="GY92">
            <v>8.4286300000000001</v>
          </cell>
          <cell r="GZ92">
            <v>7.8176699999999997</v>
          </cell>
          <cell r="HA92">
            <v>8.2880500000000001</v>
          </cell>
          <cell r="HB92">
            <v>8.0051299999999994</v>
          </cell>
          <cell r="HC92">
            <v>8.0499700000000001</v>
          </cell>
          <cell r="HD92">
            <v>9.5984999999999996</v>
          </cell>
          <cell r="HE92">
            <v>11.05161</v>
          </cell>
          <cell r="HF92">
            <v>13.18187</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923.4601899999999</v>
          </cell>
          <cell r="GW93">
            <v>983.06319999999994</v>
          </cell>
          <cell r="GX93">
            <v>964.97106000000008</v>
          </cell>
          <cell r="GY93">
            <v>988.48242000000005</v>
          </cell>
          <cell r="GZ93">
            <v>983.91188999999997</v>
          </cell>
          <cell r="HA93">
            <v>1017.77324</v>
          </cell>
          <cell r="HB93">
            <v>993.34527000000003</v>
          </cell>
          <cell r="HC93">
            <v>992.61914999999999</v>
          </cell>
          <cell r="HD93">
            <v>1011.21689</v>
          </cell>
          <cell r="HE93">
            <v>993.33461999999997</v>
          </cell>
          <cell r="HF93">
            <v>1032.8669199999999</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33.676279999999998</v>
          </cell>
          <cell r="GW94">
            <v>34.537500000000001</v>
          </cell>
          <cell r="GX94">
            <v>35.426389999999998</v>
          </cell>
          <cell r="GY94">
            <v>38.779589999999999</v>
          </cell>
          <cell r="GZ94">
            <v>36.24868</v>
          </cell>
          <cell r="HA94">
            <v>36.022480000000002</v>
          </cell>
          <cell r="HB94">
            <v>35.455269999999999</v>
          </cell>
          <cell r="HC94">
            <v>35.159320000000001</v>
          </cell>
          <cell r="HD94">
            <v>36.256300000000003</v>
          </cell>
          <cell r="HE94">
            <v>36.512250000000002</v>
          </cell>
          <cell r="HF94">
            <v>39.18844</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2.3990399999999998</v>
          </cell>
          <cell r="GW95">
            <v>2.7827199999999999</v>
          </cell>
          <cell r="GX95">
            <v>3.20539</v>
          </cell>
          <cell r="GY95">
            <v>2.8303199999999999</v>
          </cell>
          <cell r="GZ95">
            <v>2.67693</v>
          </cell>
          <cell r="HA95">
            <v>2.8776700000000002</v>
          </cell>
          <cell r="HB95">
            <v>2.7544400000000002</v>
          </cell>
          <cell r="HC95">
            <v>2.8289599999999999</v>
          </cell>
          <cell r="HD95">
            <v>6.1976899999999997</v>
          </cell>
          <cell r="HE95">
            <v>8.8734099999999998</v>
          </cell>
          <cell r="HF95">
            <v>12.2499</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379.42705999999998</v>
          </cell>
          <cell r="GW96">
            <v>400.44774999999998</v>
          </cell>
          <cell r="GX96">
            <v>398.71146000000005</v>
          </cell>
          <cell r="GY96">
            <v>409.74606</v>
          </cell>
          <cell r="GZ96">
            <v>409.13284000000004</v>
          </cell>
          <cell r="HA96">
            <v>433.27287999999999</v>
          </cell>
          <cell r="HB96">
            <v>426.89564000000001</v>
          </cell>
          <cell r="HC96">
            <v>426.94784000000004</v>
          </cell>
          <cell r="HD96">
            <v>430.82393999999999</v>
          </cell>
          <cell r="HE96">
            <v>420.64969000000002</v>
          </cell>
          <cell r="HF96">
            <v>436.798</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8.8464299999999998</v>
          </cell>
          <cell r="GW97">
            <v>8.60215</v>
          </cell>
          <cell r="GX97">
            <v>9.4373500000000003</v>
          </cell>
          <cell r="GY97">
            <v>9.2761399999999998</v>
          </cell>
          <cell r="GZ97">
            <v>9.3124699999999994</v>
          </cell>
          <cell r="HA97">
            <v>9.6328500000000012</v>
          </cell>
          <cell r="HB97">
            <v>9.3480699999999999</v>
          </cell>
          <cell r="HC97">
            <v>9.3872999999999998</v>
          </cell>
          <cell r="HD97">
            <v>9.5688200000000005</v>
          </cell>
          <cell r="HE97">
            <v>9.5698799999999995</v>
          </cell>
          <cell r="HF97">
            <v>10.40507</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2.9176599999999997</v>
          </cell>
          <cell r="GW98">
            <v>3.3180399999999999</v>
          </cell>
          <cell r="GX98">
            <v>3.5798400000000004</v>
          </cell>
          <cell r="GY98">
            <v>3.27311</v>
          </cell>
          <cell r="GZ98">
            <v>3.5510799999999998</v>
          </cell>
          <cell r="HA98">
            <v>3.6683300000000001</v>
          </cell>
          <cell r="HB98">
            <v>3.4507800000000004</v>
          </cell>
          <cell r="HC98">
            <v>3.7388300000000001</v>
          </cell>
          <cell r="HD98">
            <v>5.4222099999999998</v>
          </cell>
          <cell r="HE98">
            <v>6.8430600000000004</v>
          </cell>
          <cell r="HF98">
            <v>8.8525700000000001</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458.45053999999999</v>
          </cell>
          <cell r="GW99">
            <v>482.73784999999998</v>
          </cell>
          <cell r="GX99">
            <v>475.36003000000005</v>
          </cell>
          <cell r="GY99">
            <v>493.01092</v>
          </cell>
          <cell r="GZ99">
            <v>500.54131999999998</v>
          </cell>
          <cell r="HA99">
            <v>515.37374999999997</v>
          </cell>
          <cell r="HB99">
            <v>506.13703000000004</v>
          </cell>
          <cell r="HC99">
            <v>506.25693000000001</v>
          </cell>
          <cell r="HD99">
            <v>514.09177999999997</v>
          </cell>
          <cell r="HE99">
            <v>502.85892999999999</v>
          </cell>
          <cell r="HF99">
            <v>520.78746000000001</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14.585889999999999</v>
          </cell>
          <cell r="GW100">
            <v>13.80551</v>
          </cell>
          <cell r="GX100">
            <v>13.681059999999999</v>
          </cell>
          <cell r="GY100">
            <v>14.64207</v>
          </cell>
          <cell r="GZ100">
            <v>15.91174</v>
          </cell>
          <cell r="HA100">
            <v>14.48419</v>
          </cell>
          <cell r="HB100">
            <v>14.170639999999999</v>
          </cell>
          <cell r="HC100">
            <v>14.54951</v>
          </cell>
          <cell r="HD100">
            <v>18.267229999999998</v>
          </cell>
          <cell r="HE100">
            <v>14.970120000000001</v>
          </cell>
          <cell r="HF100">
            <v>15.626569999999999</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5.0981199999999998</v>
          </cell>
          <cell r="GW101">
            <v>5.9776400000000001</v>
          </cell>
          <cell r="GX101">
            <v>5.4752999999999998</v>
          </cell>
          <cell r="GY101">
            <v>5.4454200000000004</v>
          </cell>
          <cell r="GZ101">
            <v>6.0640400000000003</v>
          </cell>
          <cell r="HA101">
            <v>5.7753500000000004</v>
          </cell>
          <cell r="HB101">
            <v>5.4712200000000006</v>
          </cell>
          <cell r="HC101">
            <v>5.6564199999999998</v>
          </cell>
          <cell r="HD101">
            <v>7.2212399999999999</v>
          </cell>
          <cell r="HE101">
            <v>8.7087700000000012</v>
          </cell>
          <cell r="HF101">
            <v>10.672600000000001</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748.52968999999996</v>
          </cell>
          <cell r="GW102">
            <v>792.30951000000005</v>
          </cell>
          <cell r="GX102">
            <v>779.52614000000005</v>
          </cell>
          <cell r="GY102">
            <v>794.97338000000002</v>
          </cell>
          <cell r="GZ102">
            <v>798.00015000000008</v>
          </cell>
          <cell r="HA102">
            <v>830.19416000000001</v>
          </cell>
          <cell r="HB102">
            <v>811.49573999999996</v>
          </cell>
          <cell r="HC102">
            <v>809.60122000000001</v>
          </cell>
          <cell r="HD102">
            <v>824.73718999999994</v>
          </cell>
          <cell r="HE102">
            <v>810.31823999999995</v>
          </cell>
          <cell r="HF102">
            <v>844.23810000000003</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28.017520000000001</v>
          </cell>
          <cell r="GW103">
            <v>28.533990000000003</v>
          </cell>
          <cell r="GX103">
            <v>28.659279999999999</v>
          </cell>
          <cell r="GY103">
            <v>29.01605</v>
          </cell>
          <cell r="GZ103">
            <v>29.76727</v>
          </cell>
          <cell r="HA103">
            <v>29.94</v>
          </cell>
          <cell r="HB103">
            <v>29.408819999999999</v>
          </cell>
          <cell r="HC103">
            <v>30.771830000000001</v>
          </cell>
          <cell r="HD103">
            <v>29.630179999999999</v>
          </cell>
          <cell r="HE103">
            <v>30.129290000000001</v>
          </cell>
          <cell r="HF103">
            <v>33.02252</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v>2612.7175999999999</v>
          </cell>
          <cell r="GW104">
            <v>2763.8877599999996</v>
          </cell>
          <cell r="GX104">
            <v>2726.7843000000003</v>
          </cell>
          <cell r="GY104">
            <v>2797.9041099999999</v>
          </cell>
          <cell r="GZ104">
            <v>2802.9360800000004</v>
          </cell>
          <cell r="HA104">
            <v>2907.3029500000002</v>
          </cell>
          <cell r="HB104">
            <v>2845.9380499999997</v>
          </cell>
          <cell r="HC104">
            <v>2845.5672800000002</v>
          </cell>
          <cell r="HD104">
            <v>2903.03197</v>
          </cell>
          <cell r="HE104">
            <v>2853.8198700000003</v>
          </cell>
          <cell r="HF104">
            <v>2977.8900199999998</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t="str">
            <v/>
          </cell>
          <cell r="T14" t="str">
            <v/>
          </cell>
          <cell r="U14" t="str">
            <v/>
          </cell>
          <cell r="V14" t="str">
            <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59.339999999999996</v>
          </cell>
          <cell r="GW14">
            <v>45.73</v>
          </cell>
          <cell r="GX14">
            <v>45.6</v>
          </cell>
          <cell r="GY14">
            <v>35.36</v>
          </cell>
          <cell r="GZ14">
            <v>188.64000000000001</v>
          </cell>
          <cell r="HA14">
            <v>5182.6500000000005</v>
          </cell>
          <cell r="HB14">
            <v>29.39</v>
          </cell>
          <cell r="HC14">
            <v>38.869999999999997</v>
          </cell>
          <cell r="HD14">
            <v>100.98</v>
          </cell>
          <cell r="HE14">
            <v>87.449999999999989</v>
          </cell>
          <cell r="HF14">
            <v>321.12999999999994</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t="e">
            <v>#DIV/0!</v>
          </cell>
          <cell r="GW17" t="e">
            <v>#DIV/0!</v>
          </cell>
          <cell r="GX17" t="e">
            <v>#DIV/0!</v>
          </cell>
          <cell r="GY17" t="e">
            <v>#DIV/0!</v>
          </cell>
          <cell r="GZ17" t="e">
            <v>#DIV/0!</v>
          </cell>
          <cell r="HA17" t="e">
            <v>#DIV/0!</v>
          </cell>
          <cell r="HB17" t="e">
            <v>#DIV/0!</v>
          </cell>
          <cell r="HC17" t="e">
            <v>#DIV/0!</v>
          </cell>
          <cell r="HD17" t="e">
            <v>#DIV/0!</v>
          </cell>
          <cell r="HE17">
            <v>-0.96062992125984248</v>
          </cell>
          <cell r="HF17">
            <v>100.8</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-7.6394194041251584E-4</v>
          </cell>
          <cell r="GW18">
            <v>-0.70948012232415902</v>
          </cell>
          <cell r="GX18">
            <v>2.0184210526315791</v>
          </cell>
          <cell r="GY18">
            <v>0.74193548387096775</v>
          </cell>
          <cell r="GZ18">
            <v>3.9954954954954953</v>
          </cell>
          <cell r="HA18">
            <v>39.932571886584512</v>
          </cell>
          <cell r="HB18">
            <v>-0.99835515043519973</v>
          </cell>
          <cell r="HC18">
            <v>-0.46279761904761907</v>
          </cell>
          <cell r="HD18">
            <v>2.1440443213296398</v>
          </cell>
          <cell r="HE18">
            <v>2.5348017621145371</v>
          </cell>
          <cell r="HF18">
            <v>5.2136091724825526</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t="e">
            <v>#DIV/0!</v>
          </cell>
          <cell r="GW19" t="e">
            <v>#DIV/0!</v>
          </cell>
          <cell r="GX19" t="e">
            <v>#DIV/0!</v>
          </cell>
          <cell r="GY19" t="e">
            <v>#DIV/0!</v>
          </cell>
          <cell r="GZ19" t="e">
            <v>#DIV/0!</v>
          </cell>
          <cell r="HA19" t="e">
            <v>#DIV/0!</v>
          </cell>
          <cell r="HB19" t="e">
            <v>#DIV/0!</v>
          </cell>
          <cell r="HC19" t="e">
            <v>#DIV/0!</v>
          </cell>
          <cell r="HD19" t="e">
            <v>#DIV/0!</v>
          </cell>
          <cell r="HE19" t="e">
            <v>#DIV/0!</v>
          </cell>
          <cell r="HF19" t="e">
            <v>#DIV/0!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v>-0.38114754098360659</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-0.67649013959672066</v>
          </cell>
          <cell r="GW21">
            <v>-0.51643835616438349</v>
          </cell>
          <cell r="GX21">
            <v>-7.2237960339943341E-2</v>
          </cell>
          <cell r="GY21">
            <v>-1</v>
          </cell>
          <cell r="GZ21" t="e">
            <v>#DIV/0!</v>
          </cell>
          <cell r="HA21" t="e">
            <v>#DIV/0!</v>
          </cell>
          <cell r="HB21" t="e">
            <v>#DIV/0!</v>
          </cell>
          <cell r="HC21">
            <v>-1</v>
          </cell>
          <cell r="HD21" t="e">
            <v>#DIV/0!</v>
          </cell>
          <cell r="HE21">
            <v>-0.94785660566558039</v>
          </cell>
          <cell r="HF21">
            <v>2.4206730769230771</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t="e">
            <v>#DIV/0!</v>
          </cell>
          <cell r="GW22" t="e">
            <v>#DIV/0!</v>
          </cell>
          <cell r="GX22" t="e">
            <v>#DIV/0!</v>
          </cell>
          <cell r="GY22" t="e">
            <v>#DIV/0!</v>
          </cell>
          <cell r="GZ22" t="e">
            <v>#DIV/0!</v>
          </cell>
          <cell r="HA22" t="e">
            <v>#DIV/0!</v>
          </cell>
          <cell r="HB22" t="e">
            <v>#DIV/0!</v>
          </cell>
          <cell r="HC22" t="e">
            <v>#DIV/0!</v>
          </cell>
          <cell r="HD22" t="e">
            <v>#DIV/0!</v>
          </cell>
          <cell r="HE22" t="e">
            <v>#DIV/0!</v>
          </cell>
          <cell r="HF22" t="e">
            <v>#DIV/0!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t="e">
            <v>#DIV/0!</v>
          </cell>
          <cell r="GW23" t="e">
            <v>#DIV/0!</v>
          </cell>
          <cell r="GX23" t="e">
            <v>#DIV/0!</v>
          </cell>
          <cell r="GY23" t="e">
            <v>#DIV/0!</v>
          </cell>
          <cell r="GZ23">
            <v>11.862348178137651</v>
          </cell>
          <cell r="HA23">
            <v>-1</v>
          </cell>
          <cell r="HB23" t="e">
            <v>#DIV/0!</v>
          </cell>
          <cell r="HC23" t="e">
            <v>#DIV/0!</v>
          </cell>
          <cell r="HD23" t="e">
            <v>#DIV/0!</v>
          </cell>
          <cell r="HE23" t="e">
            <v>#DIV/0!</v>
          </cell>
          <cell r="HF23" t="e">
            <v>#DIV/0!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1.9025710419485793</v>
          </cell>
          <cell r="GW24">
            <v>9.1375291375291434E-2</v>
          </cell>
          <cell r="GX24">
            <v>-6.8774028193079872E-2</v>
          </cell>
          <cell r="GY24">
            <v>-1</v>
          </cell>
          <cell r="GZ24" t="e">
            <v>#DIV/0!</v>
          </cell>
          <cell r="HA24">
            <v>-0.3970588235294118</v>
          </cell>
          <cell r="HB24">
            <v>-0.47735191637630658</v>
          </cell>
          <cell r="HC24">
            <v>-1</v>
          </cell>
          <cell r="HD24" t="e">
            <v>#DIV/0!</v>
          </cell>
          <cell r="HE24" t="e">
            <v>#DIV/0!</v>
          </cell>
          <cell r="HF24" t="e">
            <v>#DIV/0!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t="e">
            <v>#DIV/0!</v>
          </cell>
          <cell r="GW25" t="e">
            <v>#DIV/0!</v>
          </cell>
          <cell r="GX25" t="e">
            <v>#DIV/0!</v>
          </cell>
          <cell r="GY25" t="e">
            <v>#DIV/0!</v>
          </cell>
          <cell r="GZ25" t="e">
            <v>#DIV/0!</v>
          </cell>
          <cell r="HA25" t="e">
            <v>#DIV/0!</v>
          </cell>
          <cell r="HB25" t="e">
            <v>#DIV/0!</v>
          </cell>
          <cell r="HC25" t="e">
            <v>#DIV/0!</v>
          </cell>
          <cell r="HD25" t="e">
            <v>#DIV/0!</v>
          </cell>
          <cell r="HE25" t="e">
            <v>#DIV/0!</v>
          </cell>
          <cell r="HF25" t="e">
            <v>#DIV/0!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t="e">
            <v>#DIV/0!</v>
          </cell>
          <cell r="GY26" t="e">
            <v>#DIV/0!</v>
          </cell>
          <cell r="GZ26" t="e">
            <v>#DIV/0!</v>
          </cell>
          <cell r="HA26" t="e">
            <v>#DIV/0!</v>
          </cell>
          <cell r="HB26">
            <v>-1</v>
          </cell>
          <cell r="HC26" t="e">
            <v>#DIV/0!</v>
          </cell>
          <cell r="HD26" t="e">
            <v>#DIV/0!</v>
          </cell>
          <cell r="HE26" t="e">
            <v>#DIV/0!</v>
          </cell>
          <cell r="HF26">
            <v>-0.99523809523809526</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-0.16516762060506951</v>
          </cell>
          <cell r="GW27">
            <v>0.12242899118511263</v>
          </cell>
          <cell r="GX27">
            <v>-0.49563699825479934</v>
          </cell>
          <cell r="GY27">
            <v>1.2335640138408306</v>
          </cell>
          <cell r="GZ27">
            <v>2.313710302091402</v>
          </cell>
          <cell r="HA27">
            <v>11.813931743805515</v>
          </cell>
          <cell r="HB27">
            <v>-1</v>
          </cell>
          <cell r="HC27" t="e">
            <v>#DIV/0!</v>
          </cell>
          <cell r="HD27">
            <v>-0.75666477595008508</v>
          </cell>
          <cell r="HE27">
            <v>-0.21445221445221441</v>
          </cell>
          <cell r="HF27">
            <v>4.2700296735905043</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t="e">
            <v>#DIV/0!</v>
          </cell>
          <cell r="GW28" t="e">
            <v>#DIV/0!</v>
          </cell>
          <cell r="GX28" t="e">
            <v>#DIV/0!</v>
          </cell>
          <cell r="GY28" t="e">
            <v>#DIV/0!</v>
          </cell>
          <cell r="GZ28" t="e">
            <v>#DIV/0!</v>
          </cell>
          <cell r="HA28" t="e">
            <v>#DIV/0!</v>
          </cell>
          <cell r="HB28" t="e">
            <v>#DIV/0!</v>
          </cell>
          <cell r="HC28" t="e">
            <v>#DIV/0!</v>
          </cell>
          <cell r="HD28" t="e">
            <v>#DIV/0!</v>
          </cell>
          <cell r="HE28" t="e">
            <v>#DIV/0!</v>
          </cell>
          <cell r="HF28" t="e">
            <v>#DIV/0!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-0.23766700924974316</v>
          </cell>
          <cell r="GW29">
            <v>-0.2293562521065049</v>
          </cell>
          <cell r="GX29">
            <v>-2.8427727968509675E-3</v>
          </cell>
          <cell r="GY29">
            <v>-0.22456140350877196</v>
          </cell>
          <cell r="GZ29">
            <v>4.3348416289592766</v>
          </cell>
          <cell r="HA29">
            <v>26.473759541984734</v>
          </cell>
          <cell r="HB29">
            <v>-0.99432915593374049</v>
          </cell>
          <cell r="HC29">
            <v>0.32255869343314036</v>
          </cell>
          <cell r="HD29">
            <v>1.5978904039104709</v>
          </cell>
          <cell r="HE29">
            <v>-0.13398692810457535</v>
          </cell>
          <cell r="HF29">
            <v>2.6721555174385361</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864.9</v>
          </cell>
          <cell r="GW32">
            <v>864.9</v>
          </cell>
          <cell r="GX32">
            <v>864.9</v>
          </cell>
          <cell r="GY32">
            <v>864.9</v>
          </cell>
          <cell r="GZ32">
            <v>864.9</v>
          </cell>
          <cell r="HA32">
            <v>864.9</v>
          </cell>
          <cell r="HB32">
            <v>864.9</v>
          </cell>
          <cell r="HC32">
            <v>864.9</v>
          </cell>
          <cell r="HD32">
            <v>866.17</v>
          </cell>
          <cell r="HE32">
            <v>866.21999999999991</v>
          </cell>
          <cell r="HF32">
            <v>871.31</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t="str">
            <v/>
          </cell>
          <cell r="T33" t="str">
            <v/>
          </cell>
          <cell r="U33" t="str">
            <v/>
          </cell>
          <cell r="V33" t="str">
            <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t="e">
            <v>#VALUE!</v>
          </cell>
          <cell r="GW33" t="e">
            <v>#VALUE!</v>
          </cell>
          <cell r="GX33" t="e">
            <v>#VALUE!</v>
          </cell>
          <cell r="GY33" t="e">
            <v>#VALUE!</v>
          </cell>
          <cell r="GZ33" t="e">
            <v>#VALUE!</v>
          </cell>
          <cell r="HA33" t="e">
            <v>#VALUE!</v>
          </cell>
          <cell r="HB33" t="e">
            <v>#VALUE!</v>
          </cell>
          <cell r="HC33" t="e">
            <v>#VALUE!</v>
          </cell>
          <cell r="HD33" t="e">
            <v>#VALUE!</v>
          </cell>
          <cell r="HE33" t="e">
            <v>#VALUE!</v>
          </cell>
          <cell r="HF33" t="e">
            <v>#VALUE!</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16.82</v>
          </cell>
          <cell r="GW35">
            <v>16.82</v>
          </cell>
          <cell r="GX35">
            <v>16.82</v>
          </cell>
          <cell r="GY35">
            <v>16.82</v>
          </cell>
          <cell r="GZ35">
            <v>16.82</v>
          </cell>
          <cell r="HA35">
            <v>16.82</v>
          </cell>
          <cell r="HB35">
            <v>16.82</v>
          </cell>
          <cell r="HC35">
            <v>16.82</v>
          </cell>
          <cell r="HD35">
            <v>16.82</v>
          </cell>
          <cell r="HE35">
            <v>21.7</v>
          </cell>
          <cell r="HF35">
            <v>24.72</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t="str">
            <v/>
          </cell>
          <cell r="T36" t="str">
            <v/>
          </cell>
          <cell r="U36" t="str">
            <v/>
          </cell>
          <cell r="V36" t="str">
            <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t="e">
            <v>#VALUE!</v>
          </cell>
          <cell r="GW36" t="e">
            <v>#VALUE!</v>
          </cell>
          <cell r="GX36" t="e">
            <v>#VALUE!</v>
          </cell>
          <cell r="GY36" t="e">
            <v>#VALUE!</v>
          </cell>
          <cell r="GZ36" t="e">
            <v>#VALUE!</v>
          </cell>
          <cell r="HA36" t="e">
            <v>#VALUE!</v>
          </cell>
          <cell r="HB36" t="e">
            <v>#VALUE!</v>
          </cell>
          <cell r="HC36" t="e">
            <v>#VALUE!</v>
          </cell>
          <cell r="HD36" t="e">
            <v>#VALUE!</v>
          </cell>
          <cell r="HE36" t="e">
            <v>#VALUE!</v>
          </cell>
          <cell r="HF36" t="e">
            <v>#VALUE!</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15.059999999999999</v>
          </cell>
          <cell r="GW38">
            <v>15.059999999999999</v>
          </cell>
          <cell r="GX38">
            <v>15.059999999999999</v>
          </cell>
          <cell r="GY38">
            <v>17.529999999999998</v>
          </cell>
          <cell r="GZ38">
            <v>49.3</v>
          </cell>
          <cell r="HA38">
            <v>49.3</v>
          </cell>
          <cell r="HB38">
            <v>49.3</v>
          </cell>
          <cell r="HC38">
            <v>49.3</v>
          </cell>
          <cell r="HD38">
            <v>49.3</v>
          </cell>
          <cell r="HE38">
            <v>49.3</v>
          </cell>
          <cell r="HF38">
            <v>49.3</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t="str">
            <v/>
          </cell>
          <cell r="T39" t="str">
            <v/>
          </cell>
          <cell r="U39" t="str">
            <v/>
          </cell>
          <cell r="V39" t="str">
            <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t="e">
            <v>#VALUE!</v>
          </cell>
          <cell r="GW39" t="e">
            <v>#VALUE!</v>
          </cell>
          <cell r="GX39" t="e">
            <v>#VALUE!</v>
          </cell>
          <cell r="GY39" t="e">
            <v>#VALUE!</v>
          </cell>
          <cell r="GZ39" t="e">
            <v>#VALUE!</v>
          </cell>
          <cell r="HA39" t="e">
            <v>#VALUE!</v>
          </cell>
          <cell r="HB39" t="e">
            <v>#VALUE!</v>
          </cell>
          <cell r="HC39" t="e">
            <v>#VALUE!</v>
          </cell>
          <cell r="HD39" t="e">
            <v>#VALUE!</v>
          </cell>
          <cell r="HE39" t="e">
            <v>#VALUE!</v>
          </cell>
          <cell r="HF39" t="e">
            <v>#VALUE!</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101.76</v>
          </cell>
          <cell r="GW41">
            <v>101.76</v>
          </cell>
          <cell r="GX41">
            <v>101.76</v>
          </cell>
          <cell r="GY41">
            <v>101.76</v>
          </cell>
          <cell r="GZ41">
            <v>101.76</v>
          </cell>
          <cell r="HA41">
            <v>642.14</v>
          </cell>
          <cell r="HB41">
            <v>642.14</v>
          </cell>
          <cell r="HC41">
            <v>642.14</v>
          </cell>
          <cell r="HD41">
            <v>642.14</v>
          </cell>
          <cell r="HE41">
            <v>673.64</v>
          </cell>
          <cell r="HF41">
            <v>673.79</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t="str">
            <v/>
          </cell>
          <cell r="T42" t="str">
            <v/>
          </cell>
          <cell r="U42" t="str">
            <v/>
          </cell>
          <cell r="V42" t="str">
            <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t="e">
            <v>#VALUE!</v>
          </cell>
          <cell r="GW42" t="e">
            <v>#VALUE!</v>
          </cell>
          <cell r="GX42" t="e">
            <v>#VALUE!</v>
          </cell>
          <cell r="GY42" t="e">
            <v>#VALUE!</v>
          </cell>
          <cell r="GZ42" t="e">
            <v>#VALUE!</v>
          </cell>
          <cell r="HA42" t="e">
            <v>#VALUE!</v>
          </cell>
          <cell r="HB42" t="e">
            <v>#VALUE!</v>
          </cell>
          <cell r="HC42" t="e">
            <v>#VALUE!</v>
          </cell>
          <cell r="HD42" t="e">
            <v>#VALUE!</v>
          </cell>
          <cell r="HE42" t="e">
            <v>#VALUE!</v>
          </cell>
          <cell r="HF42" t="e">
            <v>#VALUE!</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63.28</v>
          </cell>
          <cell r="GW43">
            <v>63.28</v>
          </cell>
          <cell r="GX43">
            <v>63.28</v>
          </cell>
          <cell r="GY43">
            <v>63.28</v>
          </cell>
          <cell r="GZ43">
            <v>63.28</v>
          </cell>
          <cell r="HA43">
            <v>63.28</v>
          </cell>
          <cell r="HB43">
            <v>63.28</v>
          </cell>
          <cell r="HC43">
            <v>63.28</v>
          </cell>
          <cell r="HD43">
            <v>63.28</v>
          </cell>
          <cell r="HE43">
            <v>63.28</v>
          </cell>
          <cell r="HF43">
            <v>63.28</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t="e">
            <v>#VALUE!</v>
          </cell>
          <cell r="GW44" t="e">
            <v>#VALUE!</v>
          </cell>
          <cell r="GX44" t="e">
            <v>#VALUE!</v>
          </cell>
          <cell r="GY44" t="e">
            <v>#VALUE!</v>
          </cell>
          <cell r="GZ44" t="e">
            <v>#VALUE!</v>
          </cell>
          <cell r="HA44" t="e">
            <v>#VALUE!</v>
          </cell>
          <cell r="HB44" t="e">
            <v>#VALUE!</v>
          </cell>
          <cell r="HC44" t="e">
            <v>#VALUE!</v>
          </cell>
          <cell r="HD44" t="e">
            <v>#VALUE!</v>
          </cell>
          <cell r="HE44" t="e">
            <v>#VALUE!</v>
          </cell>
          <cell r="HF44" t="e">
            <v>#VALUE!</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1.4683778471500375E-3</v>
          </cell>
          <cell r="HE47">
            <v>5.7725388780349718E-5</v>
          </cell>
          <cell r="HF47">
            <v>5.8761053773868088E-3</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t="e">
            <v>#VALUE!</v>
          </cell>
          <cell r="GW48" t="e">
            <v>#VALUE!</v>
          </cell>
          <cell r="GX48" t="e">
            <v>#VALUE!</v>
          </cell>
          <cell r="GY48" t="e">
            <v>#VALUE!</v>
          </cell>
          <cell r="GZ48" t="e">
            <v>#VALUE!</v>
          </cell>
          <cell r="HA48" t="e">
            <v>#VALUE!</v>
          </cell>
          <cell r="HB48" t="e">
            <v>#VALUE!</v>
          </cell>
          <cell r="HC48" t="e">
            <v>#VALUE!</v>
          </cell>
          <cell r="HD48" t="e">
            <v>#VALUE!</v>
          </cell>
          <cell r="HE48" t="e">
            <v>#VALUE!</v>
          </cell>
          <cell r="HF48" t="e">
            <v>#VALUE!</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0.29013079667063013</v>
          </cell>
          <cell r="HF50">
            <v>0.13917050691244248</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t="e">
            <v>#VALUE!</v>
          </cell>
          <cell r="GW51" t="e">
            <v>#VALUE!</v>
          </cell>
          <cell r="GX51" t="e">
            <v>#VALUE!</v>
          </cell>
          <cell r="GY51" t="e">
            <v>#VALUE!</v>
          </cell>
          <cell r="GZ51" t="e">
            <v>#VALUE!</v>
          </cell>
          <cell r="HA51" t="e">
            <v>#VALUE!</v>
          </cell>
          <cell r="HB51" t="e">
            <v>#VALUE!</v>
          </cell>
          <cell r="HC51" t="e">
            <v>#VALUE!</v>
          </cell>
          <cell r="HD51" t="e">
            <v>#VALUE!</v>
          </cell>
          <cell r="HE51" t="e">
            <v>#VALUE!</v>
          </cell>
          <cell r="HF51" t="e">
            <v>#VALUE!</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0.16401062416998657</v>
          </cell>
          <cell r="GZ53">
            <v>1.8123217341699944</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t="e">
            <v>#VALUE!</v>
          </cell>
          <cell r="GW54" t="e">
            <v>#VALUE!</v>
          </cell>
          <cell r="GX54" t="e">
            <v>#VALUE!</v>
          </cell>
          <cell r="GY54" t="e">
            <v>#VALUE!</v>
          </cell>
          <cell r="GZ54" t="e">
            <v>#VALUE!</v>
          </cell>
          <cell r="HA54" t="e">
            <v>#VALUE!</v>
          </cell>
          <cell r="HB54" t="e">
            <v>#VALUE!</v>
          </cell>
          <cell r="HC54" t="e">
            <v>#VALUE!</v>
          </cell>
          <cell r="HD54" t="e">
            <v>#VALUE!</v>
          </cell>
          <cell r="HE54" t="e">
            <v>#VALUE!</v>
          </cell>
          <cell r="HF54" t="e">
            <v>#VALUE!</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5.3103380503144653</v>
          </cell>
          <cell r="HB56">
            <v>0</v>
          </cell>
          <cell r="HC56">
            <v>0</v>
          </cell>
          <cell r="HD56">
            <v>0</v>
          </cell>
          <cell r="HE56">
            <v>4.9054723269069012E-2</v>
          </cell>
          <cell r="HF56">
            <v>2.2267086277527603E-4</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t="e">
            <v>#VALUE!</v>
          </cell>
          <cell r="GW57" t="e">
            <v>#VALUE!</v>
          </cell>
          <cell r="GX57" t="e">
            <v>#VALUE!</v>
          </cell>
          <cell r="GY57" t="e">
            <v>#VALUE!</v>
          </cell>
          <cell r="GZ57" t="e">
            <v>#VALUE!</v>
          </cell>
          <cell r="HA57" t="e">
            <v>#VALUE!</v>
          </cell>
          <cell r="HB57" t="e">
            <v>#VALUE!</v>
          </cell>
          <cell r="HC57" t="e">
            <v>#VALUE!</v>
          </cell>
          <cell r="HD57" t="e">
            <v>#VALUE!</v>
          </cell>
          <cell r="HE57" t="e">
            <v>#VALUE!</v>
          </cell>
          <cell r="HF57" t="e">
            <v>#VALUE!</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#VALUE!</v>
          </cell>
          <cell r="GX59" t="e">
            <v>#VALUE!</v>
          </cell>
          <cell r="GY59" t="e">
            <v>#VALUE!</v>
          </cell>
          <cell r="GZ59" t="e">
            <v>#VALUE!</v>
          </cell>
          <cell r="HA59" t="e">
            <v>#VALUE!</v>
          </cell>
          <cell r="HB59" t="e">
            <v>#VALUE!</v>
          </cell>
          <cell r="HC59" t="e">
            <v>#VALUE!</v>
          </cell>
          <cell r="HD59" t="e">
            <v>#VALUE!</v>
          </cell>
          <cell r="HE59" t="e">
            <v>#VALUE!</v>
          </cell>
          <cell r="HF59" t="e">
            <v>#VALUE!</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1.27</v>
          </cell>
          <cell r="HE62">
            <v>1.32</v>
          </cell>
          <cell r="HF62">
            <v>6.41</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t="str">
            <v/>
          </cell>
          <cell r="T63" t="str">
            <v/>
          </cell>
          <cell r="U63" t="str">
            <v/>
          </cell>
          <cell r="V63" t="str">
            <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26.17</v>
          </cell>
          <cell r="GW63">
            <v>29.970000000000002</v>
          </cell>
          <cell r="GX63">
            <v>41.440000000000005</v>
          </cell>
          <cell r="GY63">
            <v>61.42</v>
          </cell>
          <cell r="GZ63">
            <v>161.23000000000002</v>
          </cell>
          <cell r="HA63">
            <v>4246.71</v>
          </cell>
          <cell r="HB63">
            <v>4253.43</v>
          </cell>
          <cell r="HC63">
            <v>4257.04</v>
          </cell>
          <cell r="HD63">
            <v>4268.3900000000003</v>
          </cell>
          <cell r="HE63">
            <v>4308.51</v>
          </cell>
          <cell r="HF63">
            <v>4557.8</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4.88</v>
          </cell>
          <cell r="HF65">
            <v>7.9</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t="str">
            <v/>
          </cell>
          <cell r="T66" t="str">
            <v/>
          </cell>
          <cell r="U66" t="str">
            <v/>
          </cell>
          <cell r="V66" t="str">
            <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59.730000000000004</v>
          </cell>
          <cell r="GW66">
            <v>66.790000000000006</v>
          </cell>
          <cell r="GX66">
            <v>73.34</v>
          </cell>
          <cell r="GY66">
            <v>73.34</v>
          </cell>
          <cell r="GZ66">
            <v>73.34</v>
          </cell>
          <cell r="HA66">
            <v>73.34</v>
          </cell>
          <cell r="HB66">
            <v>91.51</v>
          </cell>
          <cell r="HC66">
            <v>91.51</v>
          </cell>
          <cell r="HD66">
            <v>171.29000000000002</v>
          </cell>
          <cell r="HE66">
            <v>175.45000000000002</v>
          </cell>
          <cell r="HF66">
            <v>189.68</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2.4700000000000002</v>
          </cell>
          <cell r="GZ68">
            <v>34.24</v>
          </cell>
          <cell r="HA68">
            <v>34.24</v>
          </cell>
          <cell r="HB68">
            <v>34.24</v>
          </cell>
          <cell r="HC68">
            <v>34.24</v>
          </cell>
          <cell r="HD68">
            <v>34.24</v>
          </cell>
          <cell r="HE68">
            <v>34.24</v>
          </cell>
          <cell r="HF68">
            <v>34.24</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t="str">
            <v/>
          </cell>
          <cell r="T69" t="str">
            <v/>
          </cell>
          <cell r="U69" t="str">
            <v/>
          </cell>
          <cell r="V69" t="str">
            <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28.84</v>
          </cell>
          <cell r="GW69">
            <v>52.25</v>
          </cell>
          <cell r="GX69">
            <v>74.05</v>
          </cell>
          <cell r="GY69">
            <v>74.05</v>
          </cell>
          <cell r="GZ69">
            <v>88.33</v>
          </cell>
          <cell r="HA69">
            <v>96.94</v>
          </cell>
          <cell r="HB69">
            <v>101.44</v>
          </cell>
          <cell r="HC69">
            <v>101.44</v>
          </cell>
          <cell r="HD69">
            <v>101.44</v>
          </cell>
          <cell r="HE69">
            <v>101.44</v>
          </cell>
          <cell r="HF69">
            <v>115.27</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540.38</v>
          </cell>
          <cell r="HB71">
            <v>540.38</v>
          </cell>
          <cell r="HC71">
            <v>540.38</v>
          </cell>
          <cell r="HD71">
            <v>540.38</v>
          </cell>
          <cell r="HE71">
            <v>571.88</v>
          </cell>
          <cell r="HF71">
            <v>572.03</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t="str">
            <v/>
          </cell>
          <cell r="T72" t="str">
            <v/>
          </cell>
          <cell r="U72" t="str">
            <v/>
          </cell>
          <cell r="V72" t="str">
            <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22.44</v>
          </cell>
          <cell r="GW72">
            <v>33.900000000000006</v>
          </cell>
          <cell r="GX72">
            <v>39.680000000000007</v>
          </cell>
          <cell r="GY72">
            <v>52.59</v>
          </cell>
          <cell r="GZ72">
            <v>95.37</v>
          </cell>
          <cell r="HA72">
            <v>643.54999999999995</v>
          </cell>
          <cell r="HB72">
            <v>643.54999999999995</v>
          </cell>
          <cell r="HC72">
            <v>678.81</v>
          </cell>
          <cell r="HD72">
            <v>687.39</v>
          </cell>
          <cell r="HE72">
            <v>694.13</v>
          </cell>
          <cell r="HF72">
            <v>729.65</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137.18</v>
          </cell>
          <cell r="GW74">
            <v>182.91</v>
          </cell>
          <cell r="GX74">
            <v>228.51</v>
          </cell>
          <cell r="GY74">
            <v>263.87</v>
          </cell>
          <cell r="GZ74">
            <v>452.51</v>
          </cell>
          <cell r="HA74">
            <v>5635.16</v>
          </cell>
          <cell r="HB74">
            <v>5664.55</v>
          </cell>
          <cell r="HC74">
            <v>5703.42</v>
          </cell>
          <cell r="HD74">
            <v>5804.4000000000005</v>
          </cell>
          <cell r="HE74">
            <v>5891.8499999999995</v>
          </cell>
          <cell r="HF74">
            <v>6212.98</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1.27</v>
          </cell>
          <cell r="HE77">
            <v>1.32</v>
          </cell>
          <cell r="HF77">
            <v>6.41</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38.769999999999996</v>
          </cell>
          <cell r="GW78">
            <v>29.970000000000002</v>
          </cell>
          <cell r="GX78">
            <v>28.35</v>
          </cell>
          <cell r="GY78">
            <v>35.25</v>
          </cell>
          <cell r="GZ78">
            <v>131.26</v>
          </cell>
          <cell r="HA78">
            <v>4205.2700000000004</v>
          </cell>
          <cell r="HB78">
            <v>4192.01</v>
          </cell>
          <cell r="HC78">
            <v>4095.81</v>
          </cell>
          <cell r="HD78">
            <v>21.68</v>
          </cell>
          <cell r="HE78">
            <v>55.08</v>
          </cell>
          <cell r="HF78">
            <v>300.76</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4.88</v>
          </cell>
          <cell r="HF80">
            <v>7.9</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59.730000000000004</v>
          </cell>
          <cell r="GW81">
            <v>66.790000000000006</v>
          </cell>
          <cell r="GX81">
            <v>28.21</v>
          </cell>
          <cell r="GY81">
            <v>13.61</v>
          </cell>
          <cell r="GZ81">
            <v>6.55</v>
          </cell>
          <cell r="HA81">
            <v>0</v>
          </cell>
          <cell r="HB81">
            <v>18.170000000000002</v>
          </cell>
          <cell r="HC81">
            <v>18.170000000000002</v>
          </cell>
          <cell r="HD81">
            <v>97.95</v>
          </cell>
          <cell r="HE81">
            <v>83.94</v>
          </cell>
          <cell r="HF81">
            <v>98.17</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2.4700000000000002</v>
          </cell>
          <cell r="GZ83">
            <v>34.24</v>
          </cell>
          <cell r="HA83">
            <v>34.24</v>
          </cell>
          <cell r="HB83">
            <v>31.77</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65.77</v>
          </cell>
          <cell r="GW84">
            <v>52.25</v>
          </cell>
          <cell r="GX84">
            <v>66.66</v>
          </cell>
          <cell r="GY84">
            <v>45.21</v>
          </cell>
          <cell r="GZ84">
            <v>36.08</v>
          </cell>
          <cell r="HA84">
            <v>22.89</v>
          </cell>
          <cell r="HB84">
            <v>27.39</v>
          </cell>
          <cell r="HC84">
            <v>13.11</v>
          </cell>
          <cell r="HD84">
            <v>4.5</v>
          </cell>
          <cell r="HE84">
            <v>0</v>
          </cell>
          <cell r="HF84">
            <v>13.83</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540.38</v>
          </cell>
          <cell r="HB86">
            <v>540.38</v>
          </cell>
          <cell r="HC86">
            <v>540.38</v>
          </cell>
          <cell r="HD86">
            <v>0</v>
          </cell>
          <cell r="HE86">
            <v>31.5</v>
          </cell>
          <cell r="HF86">
            <v>31.65</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22.67</v>
          </cell>
          <cell r="GW87">
            <v>33.900000000000006</v>
          </cell>
          <cell r="GX87">
            <v>27.450000000000003</v>
          </cell>
          <cell r="GY87">
            <v>30.150000000000002</v>
          </cell>
          <cell r="GZ87">
            <v>61.47</v>
          </cell>
          <cell r="HA87">
            <v>603.86999999999989</v>
          </cell>
          <cell r="HB87">
            <v>590.95999999999992</v>
          </cell>
          <cell r="HC87">
            <v>583.43999999999994</v>
          </cell>
          <cell r="HD87">
            <v>43.839999999999996</v>
          </cell>
          <cell r="HE87">
            <v>50.58</v>
          </cell>
          <cell r="HF87">
            <v>50.84</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186.94</v>
          </cell>
          <cell r="GW89">
            <v>182.91</v>
          </cell>
          <cell r="GX89">
            <v>150.66999999999999</v>
          </cell>
          <cell r="GY89">
            <v>126.69</v>
          </cell>
          <cell r="GZ89">
            <v>269.60000000000002</v>
          </cell>
          <cell r="HA89">
            <v>5406.6500000000005</v>
          </cell>
          <cell r="HB89">
            <v>5400.6800000000012</v>
          </cell>
          <cell r="HC89">
            <v>5250.9100000000008</v>
          </cell>
          <cell r="HD89">
            <v>169.24</v>
          </cell>
          <cell r="HE89">
            <v>227.29999999999998</v>
          </cell>
          <cell r="HF89">
            <v>509.55999999999995</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1.2700000000000001E-3</v>
          </cell>
          <cell r="HE92">
            <v>5.0000000000000002E-5</v>
          </cell>
          <cell r="HF92">
            <v>5.0899999999999999E-3</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1.308E-2</v>
          </cell>
          <cell r="GW93">
            <v>3.8E-3</v>
          </cell>
          <cell r="GX93">
            <v>1.1470000000000001E-2</v>
          </cell>
          <cell r="GY93">
            <v>1.9980000000000001E-2</v>
          </cell>
          <cell r="GZ93">
            <v>9.9809999999999996E-2</v>
          </cell>
          <cell r="HA93">
            <v>4.0854800000000004</v>
          </cell>
          <cell r="HB93">
            <v>6.7199999999999994E-3</v>
          </cell>
          <cell r="HC93">
            <v>3.6099999999999999E-3</v>
          </cell>
          <cell r="HD93">
            <v>1.1349999999999999E-2</v>
          </cell>
          <cell r="HE93">
            <v>4.0119999999999996E-2</v>
          </cell>
          <cell r="HF93">
            <v>0.24928999999999998</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4.8799999999999998E-3</v>
          </cell>
          <cell r="HF95">
            <v>3.0200000000000001E-3</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1.46E-2</v>
          </cell>
          <cell r="GW96">
            <v>7.0599999999999994E-3</v>
          </cell>
          <cell r="GX96">
            <v>6.5499999999999994E-3</v>
          </cell>
          <cell r="GY96">
            <v>0</v>
          </cell>
          <cell r="GZ96">
            <v>0</v>
          </cell>
          <cell r="HA96">
            <v>0</v>
          </cell>
          <cell r="HB96">
            <v>1.8170000000000002E-2</v>
          </cell>
          <cell r="HC96">
            <v>0</v>
          </cell>
          <cell r="HD96">
            <v>7.9780000000000004E-2</v>
          </cell>
          <cell r="HE96">
            <v>4.1600000000000005E-3</v>
          </cell>
          <cell r="HF96">
            <v>1.423E-2</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2.4700000000000004E-3</v>
          </cell>
          <cell r="GZ98">
            <v>3.177E-2</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2.145E-2</v>
          </cell>
          <cell r="GW99">
            <v>2.341E-2</v>
          </cell>
          <cell r="GX99">
            <v>2.18E-2</v>
          </cell>
          <cell r="GY99">
            <v>0</v>
          </cell>
          <cell r="GZ99">
            <v>1.4279999999999999E-2</v>
          </cell>
          <cell r="HA99">
            <v>8.6099999999999996E-3</v>
          </cell>
          <cell r="HB99">
            <v>4.4999999999999997E-3</v>
          </cell>
          <cell r="HC99">
            <v>0</v>
          </cell>
          <cell r="HD99">
            <v>0</v>
          </cell>
          <cell r="HE99">
            <v>0</v>
          </cell>
          <cell r="HF99">
            <v>1.383E-2</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0.54037999999999997</v>
          </cell>
          <cell r="HB101">
            <v>0</v>
          </cell>
          <cell r="HC101">
            <v>0</v>
          </cell>
          <cell r="HD101">
            <v>0</v>
          </cell>
          <cell r="HE101">
            <v>3.15E-2</v>
          </cell>
          <cell r="HF101">
            <v>1.4999999999999999E-4</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1.021E-2</v>
          </cell>
          <cell r="GW102">
            <v>1.1460000000000001E-2</v>
          </cell>
          <cell r="GX102">
            <v>5.7800000000000004E-3</v>
          </cell>
          <cell r="GY102">
            <v>1.291E-2</v>
          </cell>
          <cell r="GZ102">
            <v>4.2779999999999999E-2</v>
          </cell>
          <cell r="HA102">
            <v>0.54818</v>
          </cell>
          <cell r="HB102">
            <v>0</v>
          </cell>
          <cell r="HC102">
            <v>3.526E-2</v>
          </cell>
          <cell r="HD102">
            <v>8.5800000000000008E-3</v>
          </cell>
          <cell r="HE102">
            <v>6.7400000000000003E-3</v>
          </cell>
          <cell r="HF102">
            <v>3.5520000000000003E-2</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v>5.9339999999999997E-2</v>
          </cell>
          <cell r="GW104">
            <v>4.573E-2</v>
          </cell>
          <cell r="GX104">
            <v>4.5600000000000002E-2</v>
          </cell>
          <cell r="GY104">
            <v>3.5360000000000003E-2</v>
          </cell>
          <cell r="GZ104">
            <v>0.18864</v>
          </cell>
          <cell r="HA104">
            <v>5.1826500000000006</v>
          </cell>
          <cell r="HB104">
            <v>2.9389999999999999E-2</v>
          </cell>
          <cell r="HC104">
            <v>3.8869999999999995E-2</v>
          </cell>
          <cell r="HD104">
            <v>0.10098</v>
          </cell>
          <cell r="HE104">
            <v>8.7449999999999986E-2</v>
          </cell>
          <cell r="HF104">
            <v>0.32112999999999992</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1114701712.48</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440847222.66000003</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722082422.42999995</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805075126.38</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3082706483.9500003</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116592917.09</v>
          </cell>
          <cell r="GW14">
            <v>71029791.010000005</v>
          </cell>
          <cell r="GX14">
            <v>47267073.949999996</v>
          </cell>
          <cell r="GY14">
            <v>33460650.619999997</v>
          </cell>
          <cell r="GZ14">
            <v>64911086.210000008</v>
          </cell>
          <cell r="HA14">
            <v>106791743.81999999</v>
          </cell>
          <cell r="HB14">
            <v>72191669.969999999</v>
          </cell>
          <cell r="HC14">
            <v>62166086.280000001</v>
          </cell>
          <cell r="HD14">
            <v>74765238.270000011</v>
          </cell>
          <cell r="HE14">
            <v>77789834.359999999</v>
          </cell>
          <cell r="HF14">
            <v>292353731.36000001</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t="e">
            <v>#DIV/0!</v>
          </cell>
          <cell r="GW17">
            <v>-1</v>
          </cell>
          <cell r="GX17" t="e">
            <v>#DIV/0!</v>
          </cell>
          <cell r="GY17" t="e">
            <v>#DIV/0!</v>
          </cell>
          <cell r="GZ17" t="e">
            <v>#DIV/0!</v>
          </cell>
          <cell r="HA17" t="e">
            <v>#DIV/0!</v>
          </cell>
          <cell r="HB17" t="e">
            <v>#DIV/0!</v>
          </cell>
          <cell r="HC17" t="e">
            <v>#DIV/0!</v>
          </cell>
          <cell r="HD17" t="e">
            <v>#DIV/0!</v>
          </cell>
          <cell r="HE17" t="e">
            <v>#DIV/0!</v>
          </cell>
          <cell r="HF17" t="e">
            <v>#DIV/0!</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273.06222838497547</v>
          </cell>
          <cell r="ES18">
            <v>-0.99422347230841324</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-7.7809404589292419E-2</v>
          </cell>
          <cell r="GW18">
            <v>-0.21287567734398682</v>
          </cell>
          <cell r="GX18">
            <v>-0.40329327188064468</v>
          </cell>
          <cell r="GY18">
            <v>0.30487817148459095</v>
          </cell>
          <cell r="GZ18">
            <v>1.578014137735928E-2</v>
          </cell>
          <cell r="HA18">
            <v>-0.25861460108613732</v>
          </cell>
          <cell r="HB18">
            <v>0.66175216611785581</v>
          </cell>
          <cell r="HC18">
            <v>-0.27232480513703661</v>
          </cell>
          <cell r="HD18">
            <v>0.29670607302803909</v>
          </cell>
          <cell r="HE18">
            <v>8.4889099648310928E-3</v>
          </cell>
          <cell r="HF18">
            <v>2.8681977351728771</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9.5241754403011969E-2</v>
          </cell>
          <cell r="GW19">
            <v>-0.48099329149512626</v>
          </cell>
          <cell r="GX19">
            <v>-0.3750759522956334</v>
          </cell>
          <cell r="GY19">
            <v>-0.67432159057836194</v>
          </cell>
          <cell r="GZ19">
            <v>3.7300336745934981</v>
          </cell>
          <cell r="HA19">
            <v>1.1601085303540524</v>
          </cell>
          <cell r="HB19">
            <v>-0.46665995967127583</v>
          </cell>
          <cell r="HC19">
            <v>-0.23334171676396709</v>
          </cell>
          <cell r="HD19">
            <v>0.40730253019550688</v>
          </cell>
          <cell r="HE19">
            <v>8.1817179712557753E-3</v>
          </cell>
          <cell r="HF19">
            <v>2.514267108285126</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t="e">
            <v>#DIV/0!</v>
          </cell>
          <cell r="GW20" t="e">
            <v>#DIV/0!</v>
          </cell>
          <cell r="GX20" t="e">
            <v>#DIV/0!</v>
          </cell>
          <cell r="GY20" t="e">
            <v>#DIV/0!</v>
          </cell>
          <cell r="GZ20" t="e">
            <v>#DIV/0!</v>
          </cell>
          <cell r="HA20" t="e">
            <v>#DIV/0!</v>
          </cell>
          <cell r="HB20" t="e">
            <v>#DIV/0!</v>
          </cell>
          <cell r="HC20" t="e">
            <v>#DIV/0!</v>
          </cell>
          <cell r="HD20" t="e">
            <v>#DIV/0!</v>
          </cell>
          <cell r="HE20" t="e">
            <v>#DIV/0!</v>
          </cell>
          <cell r="HF20" t="e">
            <v>#DIV/0!</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371.39304340239761</v>
          </cell>
          <cell r="ES21">
            <v>-0.99427140907282585</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-0.22230346203707618</v>
          </cell>
          <cell r="GW21">
            <v>-1.0567360464782682E-2</v>
          </cell>
          <cell r="GX21">
            <v>-9.5403299176319845E-3</v>
          </cell>
          <cell r="GY21">
            <v>-0.63248759777691099</v>
          </cell>
          <cell r="GZ21">
            <v>0.34787022077489382</v>
          </cell>
          <cell r="HA21">
            <v>5.565097861273216E-2</v>
          </cell>
          <cell r="HB21">
            <v>0.88950064248605276</v>
          </cell>
          <cell r="HC21">
            <v>-0.17105256972107985</v>
          </cell>
          <cell r="HD21">
            <v>0.25696438437654212</v>
          </cell>
          <cell r="HE21">
            <v>-0.16469621881494489</v>
          </cell>
          <cell r="HF21">
            <v>2.0953265857612418</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0.13993328282072159</v>
          </cell>
          <cell r="GW22">
            <v>-0.45193646968654599</v>
          </cell>
          <cell r="GX22">
            <v>-0.27825384256817987</v>
          </cell>
          <cell r="GY22">
            <v>-0.16002287815318472</v>
          </cell>
          <cell r="GZ22">
            <v>0.10341881056271696</v>
          </cell>
          <cell r="HA22">
            <v>2.1026557888533128</v>
          </cell>
          <cell r="HB22">
            <v>-0.61833796213516257</v>
          </cell>
          <cell r="HC22">
            <v>-7.2011266265148088E-2</v>
          </cell>
          <cell r="HD22">
            <v>0.49820212283106469</v>
          </cell>
          <cell r="HE22">
            <v>-0.30162607737769498</v>
          </cell>
          <cell r="HF22">
            <v>4.7463065648205607</v>
          </cell>
          <cell r="HG22" t="str">
            <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t="e">
            <v>#DIV/0!</v>
          </cell>
          <cell r="GW23" t="e">
            <v>#DIV/0!</v>
          </cell>
          <cell r="GX23" t="e">
            <v>#DIV/0!</v>
          </cell>
          <cell r="GY23">
            <v>-1</v>
          </cell>
          <cell r="GZ23" t="e">
            <v>#DIV/0!</v>
          </cell>
          <cell r="HA23" t="e">
            <v>#DIV/0!</v>
          </cell>
          <cell r="HB23">
            <v>-1</v>
          </cell>
          <cell r="HC23" t="e">
            <v>#DIV/0!</v>
          </cell>
          <cell r="HD23">
            <v>0</v>
          </cell>
          <cell r="HE23">
            <v>-1</v>
          </cell>
          <cell r="HF23" t="e">
            <v>#DIV/0!</v>
          </cell>
          <cell r="HG23" t="str">
            <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263.43018678494286</v>
          </cell>
          <cell r="ES24">
            <v>-0.99555151222323035</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-0.23286017187041674</v>
          </cell>
          <cell r="GW24">
            <v>2.6520420121804555E-2</v>
          </cell>
          <cell r="GX24">
            <v>-0.32090738088005666</v>
          </cell>
          <cell r="GY24">
            <v>0.56317654214052193</v>
          </cell>
          <cell r="GZ24">
            <v>-0.30356905513976462</v>
          </cell>
          <cell r="HA24">
            <v>0.1188872455499872</v>
          </cell>
          <cell r="HB24">
            <v>0.16121881193902476</v>
          </cell>
          <cell r="HC24">
            <v>-0.14746542093812376</v>
          </cell>
          <cell r="HD24">
            <v>0.48871838087838348</v>
          </cell>
          <cell r="HE24">
            <v>-0.19930808346207529</v>
          </cell>
          <cell r="HF24">
            <v>2.7035973273596308</v>
          </cell>
          <cell r="HG24" t="str">
            <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8.8641121939881717E-2</v>
          </cell>
          <cell r="GW25">
            <v>-0.48029088846226298</v>
          </cell>
          <cell r="GX25">
            <v>-0.33153127478592004</v>
          </cell>
          <cell r="GY25">
            <v>-0.45116588158540483</v>
          </cell>
          <cell r="GZ25">
            <v>1.834554976442146</v>
          </cell>
          <cell r="HA25">
            <v>0.66329005039583566</v>
          </cell>
          <cell r="HB25">
            <v>-0.27826192468293365</v>
          </cell>
          <cell r="HC25">
            <v>-1.1365649242162212E-2</v>
          </cell>
          <cell r="HD25">
            <v>7.2899852153078593E-2</v>
          </cell>
          <cell r="HE25">
            <v>-5.4176649695585999E-2</v>
          </cell>
          <cell r="HF25">
            <v>3.0794075104033745</v>
          </cell>
          <cell r="HG25" t="str">
            <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t="e">
            <v>#DIV/0!</v>
          </cell>
          <cell r="GW26" t="e">
            <v>#DIV/0!</v>
          </cell>
          <cell r="GX26">
            <v>-1</v>
          </cell>
          <cell r="GY26" t="e">
            <v>#DIV/0!</v>
          </cell>
          <cell r="GZ26" t="e">
            <v>#DIV/0!</v>
          </cell>
          <cell r="HA26">
            <v>-1</v>
          </cell>
          <cell r="HB26" t="e">
            <v>#DIV/0!</v>
          </cell>
          <cell r="HC26">
            <v>-1</v>
          </cell>
          <cell r="HD26" t="e">
            <v>#DIV/0!</v>
          </cell>
          <cell r="HE26">
            <v>-1</v>
          </cell>
          <cell r="HF26" t="e">
            <v>#DIV/0!</v>
          </cell>
          <cell r="HG26" t="str">
            <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187.43714744446876</v>
          </cell>
          <cell r="ES27">
            <v>-0.99077860057187284</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-9.1598827927394266E-2</v>
          </cell>
          <cell r="GW27">
            <v>-0.24104911082777858</v>
          </cell>
          <cell r="GX27">
            <v>-0.30887061289950879</v>
          </cell>
          <cell r="GY27">
            <v>-6.8128575888632303E-2</v>
          </cell>
          <cell r="GZ27">
            <v>7.8466819178601988E-3</v>
          </cell>
          <cell r="HA27">
            <v>5.1191394805670365E-2</v>
          </cell>
          <cell r="HB27">
            <v>0.25137092216837043</v>
          </cell>
          <cell r="HC27">
            <v>-0.10494285495326805</v>
          </cell>
          <cell r="HD27">
            <v>9.0780422579807452E-2</v>
          </cell>
          <cell r="HE27">
            <v>0.11639229137670548</v>
          </cell>
          <cell r="HF27">
            <v>2.5472875642855564</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-4.71339219640311E-2</v>
          </cell>
          <cell r="GW28">
            <v>-0.48403141345661449</v>
          </cell>
          <cell r="GX28">
            <v>-0.38168115555181836</v>
          </cell>
          <cell r="GY28">
            <v>-0.46939458238231058</v>
          </cell>
          <cell r="GZ28">
            <v>2.9493183476770022</v>
          </cell>
          <cell r="HA28">
            <v>0.59701958632292174</v>
          </cell>
          <cell r="HB28">
            <v>-0.51557631585252517</v>
          </cell>
          <cell r="HC28">
            <v>-3.3600834859548123E-2</v>
          </cell>
          <cell r="HD28">
            <v>-0.10985925571094513</v>
          </cell>
          <cell r="HE28">
            <v>0.53749229365689599</v>
          </cell>
          <cell r="HF28">
            <v>2.6040463001867309</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250.56235065097934</v>
          </cell>
          <cell r="ES29">
            <v>-0.99364174534551053</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-7.0679431098809031E-3</v>
          </cell>
          <cell r="GW29">
            <v>-0.39078811318211604</v>
          </cell>
          <cell r="GX29">
            <v>-0.33454578314406913</v>
          </cell>
          <cell r="GY29">
            <v>-0.29209388642514011</v>
          </cell>
          <cell r="GZ29">
            <v>0.93992301426444924</v>
          </cell>
          <cell r="HA29">
            <v>0.64520038186555517</v>
          </cell>
          <cell r="HB29">
            <v>-0.32399577544420699</v>
          </cell>
          <cell r="HC29">
            <v>-0.13887452242296427</v>
          </cell>
          <cell r="HD29">
            <v>0.20266921635138213</v>
          </cell>
          <cell r="HE29">
            <v>4.0454577019834348E-2</v>
          </cell>
          <cell r="HF29">
            <v>2.7582511103832617</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2297104.6799999992</v>
          </cell>
          <cell r="GW32">
            <v>2297104.6799999992</v>
          </cell>
          <cell r="GX32">
            <v>2297104.6799999992</v>
          </cell>
          <cell r="GY32">
            <v>2297104.6799999992</v>
          </cell>
          <cell r="GZ32">
            <v>2297104.6799999992</v>
          </cell>
          <cell r="HA32">
            <v>2297104.6799999992</v>
          </cell>
          <cell r="HB32">
            <v>2297104.6799999992</v>
          </cell>
          <cell r="HC32">
            <v>2297104.6799999992</v>
          </cell>
          <cell r="HD32">
            <v>2297104.6799999992</v>
          </cell>
          <cell r="HE32">
            <v>2297104.6799999992</v>
          </cell>
          <cell r="HF32">
            <v>2297104.6799999992</v>
          </cell>
          <cell r="HG32">
            <v>2297104.6799999992</v>
          </cell>
          <cell r="HH32">
            <v>2297104.6799999992</v>
          </cell>
          <cell r="HI32">
            <v>2297104.6799999992</v>
          </cell>
          <cell r="HJ32">
            <v>2297104.6799999992</v>
          </cell>
          <cell r="HK32">
            <v>2297104.6799999992</v>
          </cell>
          <cell r="HL32">
            <v>2297104.6799999992</v>
          </cell>
          <cell r="HM32">
            <v>2297104.6799999992</v>
          </cell>
          <cell r="HN32">
            <v>2297104.6799999992</v>
          </cell>
          <cell r="HO32">
            <v>2297104.6799999992</v>
          </cell>
          <cell r="HP32">
            <v>2297104.6799999992</v>
          </cell>
          <cell r="HQ32">
            <v>2297104.6799999992</v>
          </cell>
          <cell r="HR32">
            <v>2297104.6799999992</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1511676202.8600001</v>
          </cell>
          <cell r="ES33">
            <v>1518115308.1700001</v>
          </cell>
          <cell r="ET33">
            <v>1554926022.9200001</v>
          </cell>
          <cell r="EU33">
            <v>1558338125.9000001</v>
          </cell>
          <cell r="EV33">
            <v>1562218930.8300002</v>
          </cell>
          <cell r="EW33">
            <v>1565379946.0800002</v>
          </cell>
          <cell r="EX33">
            <v>1569614786.6400001</v>
          </cell>
          <cell r="EY33">
            <v>1572007901.3800001</v>
          </cell>
          <cell r="EZ33">
            <v>1575566947.47</v>
          </cell>
          <cell r="FA33">
            <v>1578820078.3800001</v>
          </cell>
          <cell r="FB33">
            <v>1581948670.1500001</v>
          </cell>
          <cell r="FC33">
            <v>1584165578.9000001</v>
          </cell>
          <cell r="FD33">
            <v>1601483412.5700002</v>
          </cell>
          <cell r="FE33">
            <v>1604635367.8000002</v>
          </cell>
          <cell r="FF33">
            <v>1616298670.5300002</v>
          </cell>
          <cell r="FG33">
            <v>1618409782.1300001</v>
          </cell>
          <cell r="FH33">
            <v>1622118663.1100001</v>
          </cell>
          <cell r="FI33">
            <v>2068446840.6300001</v>
          </cell>
          <cell r="FJ33">
            <v>2071800855.3900001</v>
          </cell>
          <cell r="FK33">
            <v>2075080924.74</v>
          </cell>
          <cell r="FL33">
            <v>2080345923.8199999</v>
          </cell>
          <cell r="FM33">
            <v>2084233129.54</v>
          </cell>
          <cell r="FN33">
            <v>2092736752.1099999</v>
          </cell>
          <cell r="FO33">
            <v>2109973554.3999999</v>
          </cell>
          <cell r="FP33">
            <v>2115498842.8199999</v>
          </cell>
          <cell r="FQ33">
            <v>2123614018.21</v>
          </cell>
          <cell r="FR33">
            <v>2130576093.9100001</v>
          </cell>
          <cell r="FS33">
            <v>2135065714.9200001</v>
          </cell>
          <cell r="FT33">
            <v>2140559190.95</v>
          </cell>
          <cell r="FU33">
            <v>2146312954.78</v>
          </cell>
          <cell r="FV33">
            <v>2161803743.6100001</v>
          </cell>
          <cell r="FW33">
            <v>2170633289.8700004</v>
          </cell>
          <cell r="FX33">
            <v>2175769383.8600001</v>
          </cell>
          <cell r="FY33">
            <v>2180403527.5</v>
          </cell>
          <cell r="FZ33">
            <v>2184108901.8600001</v>
          </cell>
          <cell r="GA33">
            <v>2189467292.4100003</v>
          </cell>
          <cell r="GB33">
            <v>2205799739.8200002</v>
          </cell>
          <cell r="GC33">
            <v>2210874598.5500002</v>
          </cell>
          <cell r="GD33">
            <v>2217263940.1000004</v>
          </cell>
          <cell r="GE33">
            <v>2221724206.1900005</v>
          </cell>
          <cell r="GF33">
            <v>2226942427.2200007</v>
          </cell>
          <cell r="GG33">
            <v>2231323742.1900005</v>
          </cell>
          <cell r="GH33">
            <v>2236787263.9300003</v>
          </cell>
          <cell r="GI33">
            <v>2255672950.7300005</v>
          </cell>
          <cell r="GJ33">
            <v>2262261398.1900005</v>
          </cell>
          <cell r="GK33">
            <v>2266046920.0800004</v>
          </cell>
          <cell r="GL33">
            <v>2268785415.2500005</v>
          </cell>
          <cell r="GM33">
            <v>2292098728.6700006</v>
          </cell>
          <cell r="GN33">
            <v>2296582576.6400003</v>
          </cell>
          <cell r="GO33">
            <v>2301309675.5500002</v>
          </cell>
          <cell r="GP33">
            <v>2306031988.71</v>
          </cell>
          <cell r="GQ33">
            <v>2311225983.0599999</v>
          </cell>
          <cell r="GR33">
            <v>2338837620.8699999</v>
          </cell>
          <cell r="GS33">
            <v>2350257090.8399997</v>
          </cell>
          <cell r="GT33">
            <v>2359433592.6299996</v>
          </cell>
          <cell r="GU33">
            <v>2372207487.1899996</v>
          </cell>
          <cell r="GV33">
            <v>2383987452.6199994</v>
          </cell>
          <cell r="GW33">
            <v>2393259749.9299994</v>
          </cell>
          <cell r="GX33">
            <v>2398792592.1199994</v>
          </cell>
          <cell r="GY33">
            <v>2406012277.1199994</v>
          </cell>
          <cell r="GZ33">
            <v>2413345889.7699995</v>
          </cell>
          <cell r="HA33">
            <v>2418782923.1099997</v>
          </cell>
          <cell r="HB33">
            <v>2427817925.0399995</v>
          </cell>
          <cell r="HC33">
            <v>2434392471.8299994</v>
          </cell>
          <cell r="HD33">
            <v>2442917726.5799994</v>
          </cell>
          <cell r="HE33">
            <v>2451515351.4499993</v>
          </cell>
          <cell r="HF33">
            <v>2484772664.4999995</v>
          </cell>
          <cell r="HG33">
            <v>2484772664.4999995</v>
          </cell>
          <cell r="HH33">
            <v>2484772664.4999995</v>
          </cell>
          <cell r="HI33">
            <v>2484772664.4999995</v>
          </cell>
          <cell r="HJ33">
            <v>2484772664.4999995</v>
          </cell>
          <cell r="HK33">
            <v>2484772664.4999995</v>
          </cell>
          <cell r="HL33">
            <v>2484772664.4999995</v>
          </cell>
          <cell r="HM33">
            <v>2484772664.4999995</v>
          </cell>
          <cell r="HN33">
            <v>2484772664.4999995</v>
          </cell>
          <cell r="HO33">
            <v>2484772664.4999995</v>
          </cell>
          <cell r="HP33">
            <v>2484772664.4999995</v>
          </cell>
          <cell r="HQ33">
            <v>2484772664.4999995</v>
          </cell>
          <cell r="HR33">
            <v>2484772664.4999995</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667286237.4799999</v>
          </cell>
          <cell r="GW34">
            <v>684611125.27999985</v>
          </cell>
          <cell r="GX34">
            <v>695437864.28999984</v>
          </cell>
          <cell r="GY34">
            <v>698963899.42999983</v>
          </cell>
          <cell r="GZ34">
            <v>715642164.37999988</v>
          </cell>
          <cell r="HA34">
            <v>751669026.76999986</v>
          </cell>
          <cell r="HB34">
            <v>770883595.00999987</v>
          </cell>
          <cell r="HC34">
            <v>785614602.90999985</v>
          </cell>
          <cell r="HD34">
            <v>806345587.5999999</v>
          </cell>
          <cell r="HE34">
            <v>827246187.3599999</v>
          </cell>
          <cell r="HF34">
            <v>900696477.63999987</v>
          </cell>
          <cell r="HG34">
            <v>900696477.63999987</v>
          </cell>
          <cell r="HH34">
            <v>900696477.63999987</v>
          </cell>
          <cell r="HI34">
            <v>900696477.63999987</v>
          </cell>
          <cell r="HJ34">
            <v>900696477.63999987</v>
          </cell>
          <cell r="HK34">
            <v>900696477.63999987</v>
          </cell>
          <cell r="HL34">
            <v>900696477.63999987</v>
          </cell>
          <cell r="HM34">
            <v>900696477.63999987</v>
          </cell>
          <cell r="HN34">
            <v>900696477.63999987</v>
          </cell>
          <cell r="HO34">
            <v>900696477.63999987</v>
          </cell>
          <cell r="HP34">
            <v>900696477.63999987</v>
          </cell>
          <cell r="HQ34">
            <v>900696477.63999987</v>
          </cell>
          <cell r="HR34">
            <v>900696477.63999987</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596805102.97000003</v>
          </cell>
          <cell r="ES36">
            <v>599330536.37</v>
          </cell>
          <cell r="ET36">
            <v>611469961.72000003</v>
          </cell>
          <cell r="EU36">
            <v>613323219.37</v>
          </cell>
          <cell r="EV36">
            <v>614432674.46000004</v>
          </cell>
          <cell r="EW36">
            <v>615826991.55000007</v>
          </cell>
          <cell r="EX36">
            <v>617028873.1400001</v>
          </cell>
          <cell r="EY36">
            <v>617788128.3900001</v>
          </cell>
          <cell r="EZ36">
            <v>618853305.09000015</v>
          </cell>
          <cell r="FA36">
            <v>619631462.24000013</v>
          </cell>
          <cell r="FB36">
            <v>620877946.1500001</v>
          </cell>
          <cell r="FC36">
            <v>621637135.6500001</v>
          </cell>
          <cell r="FD36">
            <v>629024138.75000012</v>
          </cell>
          <cell r="FE36">
            <v>630522371.86000013</v>
          </cell>
          <cell r="FF36">
            <v>632954981.35000014</v>
          </cell>
          <cell r="FG36">
            <v>634530658.49000013</v>
          </cell>
          <cell r="FH36">
            <v>635382010.56000018</v>
          </cell>
          <cell r="FI36">
            <v>823536664.28000021</v>
          </cell>
          <cell r="FJ36">
            <v>824850714.50000024</v>
          </cell>
          <cell r="FK36">
            <v>825858448.45000029</v>
          </cell>
          <cell r="FL36">
            <v>827159356.38000023</v>
          </cell>
          <cell r="FM36">
            <v>828778548.34000027</v>
          </cell>
          <cell r="FN36">
            <v>831895116.62000024</v>
          </cell>
          <cell r="FO36">
            <v>841556802.70000029</v>
          </cell>
          <cell r="FP36">
            <v>844216091.35000026</v>
          </cell>
          <cell r="FQ36">
            <v>847237555.77000022</v>
          </cell>
          <cell r="FR36">
            <v>849793805.53000021</v>
          </cell>
          <cell r="FS36">
            <v>850608345.82000017</v>
          </cell>
          <cell r="FT36">
            <v>852025121.65000021</v>
          </cell>
          <cell r="FU36">
            <v>853456220.46000016</v>
          </cell>
          <cell r="FV36">
            <v>859169404.62000012</v>
          </cell>
          <cell r="FW36">
            <v>860981504.05000007</v>
          </cell>
          <cell r="FX36">
            <v>862342195.96000004</v>
          </cell>
          <cell r="FY36">
            <v>863398547.85000002</v>
          </cell>
          <cell r="FZ36">
            <v>864417568.98000002</v>
          </cell>
          <cell r="GA36">
            <v>865702899.81000006</v>
          </cell>
          <cell r="GB36">
            <v>871489823.85000002</v>
          </cell>
          <cell r="GC36">
            <v>873710495.13999999</v>
          </cell>
          <cell r="GD36">
            <v>876468965.13</v>
          </cell>
          <cell r="GE36">
            <v>877708820.59000003</v>
          </cell>
          <cell r="GF36">
            <v>880007698.42000008</v>
          </cell>
          <cell r="GG36">
            <v>881267674.57000005</v>
          </cell>
          <cell r="GH36">
            <v>882597259.42000008</v>
          </cell>
          <cell r="GI36">
            <v>888286836.54000008</v>
          </cell>
          <cell r="GJ36">
            <v>890294092.55000007</v>
          </cell>
          <cell r="GK36">
            <v>892778522.25000012</v>
          </cell>
          <cell r="GL36">
            <v>895322330.37000012</v>
          </cell>
          <cell r="GM36">
            <v>903618764.4000001</v>
          </cell>
          <cell r="GN36">
            <v>905580350.50000012</v>
          </cell>
          <cell r="GO36">
            <v>907055014.05000007</v>
          </cell>
          <cell r="GP36">
            <v>908645685.8900001</v>
          </cell>
          <cell r="GQ36">
            <v>910658097.04000008</v>
          </cell>
          <cell r="GR36">
            <v>924343735.08000004</v>
          </cell>
          <cell r="GS36">
            <v>928622467.34000003</v>
          </cell>
          <cell r="GT36">
            <v>931588686.34000003</v>
          </cell>
          <cell r="GU36">
            <v>937082708.38</v>
          </cell>
          <cell r="GV36">
            <v>941355390.29999995</v>
          </cell>
          <cell r="GW36">
            <v>945582921.25</v>
          </cell>
          <cell r="GX36">
            <v>949770120.15999997</v>
          </cell>
          <cell r="GY36">
            <v>951308967.68999994</v>
          </cell>
          <cell r="GZ36">
            <v>953383134.44999993</v>
          </cell>
          <cell r="HA36">
            <v>955572730.61999989</v>
          </cell>
          <cell r="HB36">
            <v>959709973.98999989</v>
          </cell>
          <cell r="HC36">
            <v>963139531.24999988</v>
          </cell>
          <cell r="HD36">
            <v>967450362.57999992</v>
          </cell>
          <cell r="HE36">
            <v>971051216.28999996</v>
          </cell>
          <cell r="HF36">
            <v>982197034.50999999</v>
          </cell>
          <cell r="HG36">
            <v>982197034.50999999</v>
          </cell>
          <cell r="HH36">
            <v>982197034.50999999</v>
          </cell>
          <cell r="HI36">
            <v>982197034.50999999</v>
          </cell>
          <cell r="HJ36">
            <v>982197034.50999999</v>
          </cell>
          <cell r="HK36">
            <v>982197034.50999999</v>
          </cell>
          <cell r="HL36">
            <v>982197034.50999999</v>
          </cell>
          <cell r="HM36">
            <v>982197034.50999999</v>
          </cell>
          <cell r="HN36">
            <v>982197034.50999999</v>
          </cell>
          <cell r="HO36">
            <v>982197034.50999999</v>
          </cell>
          <cell r="HP36">
            <v>982197034.50999999</v>
          </cell>
          <cell r="HQ36">
            <v>982197034.50999999</v>
          </cell>
          <cell r="HR36">
            <v>982197034.50999999</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195538353.73000002</v>
          </cell>
          <cell r="GW37">
            <v>200906136.17000002</v>
          </cell>
          <cell r="GX37">
            <v>204780312.52000001</v>
          </cell>
          <cell r="GY37">
            <v>208034532.02000001</v>
          </cell>
          <cell r="GZ37">
            <v>211625299.03</v>
          </cell>
          <cell r="HA37">
            <v>222766213.08000001</v>
          </cell>
          <cell r="HB37">
            <v>227018277.04000002</v>
          </cell>
          <cell r="HC37">
            <v>230964144.49000001</v>
          </cell>
          <cell r="HD37">
            <v>236875851.48000002</v>
          </cell>
          <cell r="HE37">
            <v>241004433.48000002</v>
          </cell>
          <cell r="HF37">
            <v>264728531.33000001</v>
          </cell>
          <cell r="HG37">
            <v>264728531.33000001</v>
          </cell>
          <cell r="HH37">
            <v>264728531.33000001</v>
          </cell>
          <cell r="HI37">
            <v>264728531.33000001</v>
          </cell>
          <cell r="HJ37">
            <v>264728531.33000001</v>
          </cell>
          <cell r="HK37">
            <v>264728531.33000001</v>
          </cell>
          <cell r="HL37">
            <v>264728531.33000001</v>
          </cell>
          <cell r="HM37">
            <v>264728531.33000001</v>
          </cell>
          <cell r="HN37">
            <v>264728531.33000001</v>
          </cell>
          <cell r="HO37">
            <v>264728531.33000001</v>
          </cell>
          <cell r="HP37">
            <v>264728531.33000001</v>
          </cell>
          <cell r="HQ37">
            <v>264728531.33000001</v>
          </cell>
          <cell r="HR37">
            <v>264728531.33000001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1689667.25</v>
          </cell>
          <cell r="GY38">
            <v>1689667.25</v>
          </cell>
          <cell r="GZ38">
            <v>1689667.25</v>
          </cell>
          <cell r="HA38">
            <v>1738658.3</v>
          </cell>
          <cell r="HB38">
            <v>1738658.3</v>
          </cell>
          <cell r="HC38">
            <v>1960880.52</v>
          </cell>
          <cell r="HD38">
            <v>2183102.7400000002</v>
          </cell>
          <cell r="HE38">
            <v>2183102.7400000002</v>
          </cell>
          <cell r="HF38">
            <v>2183102.7400000002</v>
          </cell>
          <cell r="HG38">
            <v>2183102.7400000002</v>
          </cell>
          <cell r="HH38">
            <v>2183102.7400000002</v>
          </cell>
          <cell r="HI38">
            <v>2183102.7400000002</v>
          </cell>
          <cell r="HJ38">
            <v>2183102.7400000002</v>
          </cell>
          <cell r="HK38">
            <v>2183102.7400000002</v>
          </cell>
          <cell r="HL38">
            <v>2183102.7400000002</v>
          </cell>
          <cell r="HM38">
            <v>2183102.7400000002</v>
          </cell>
          <cell r="HN38">
            <v>2183102.7400000002</v>
          </cell>
          <cell r="HO38">
            <v>2183102.7400000002</v>
          </cell>
          <cell r="HP38">
            <v>2183102.7400000002</v>
          </cell>
          <cell r="HQ38">
            <v>2183102.7400000002</v>
          </cell>
          <cell r="HR38">
            <v>2183102.7400000002</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948840588.31999993</v>
          </cell>
          <cell r="ES39">
            <v>952052763.14999998</v>
          </cell>
          <cell r="ET39">
            <v>966958311.65999997</v>
          </cell>
          <cell r="EU39">
            <v>968518251.01999998</v>
          </cell>
          <cell r="EV39">
            <v>969603350.59000003</v>
          </cell>
          <cell r="EW39">
            <v>970634601.83000004</v>
          </cell>
          <cell r="EX39">
            <v>971242307.58000004</v>
          </cell>
          <cell r="EY39">
            <v>972567881.11000001</v>
          </cell>
          <cell r="EZ39">
            <v>973983958.34000003</v>
          </cell>
          <cell r="FA39">
            <v>975480553.96000004</v>
          </cell>
          <cell r="FB39">
            <v>976831779.59000003</v>
          </cell>
          <cell r="FC39">
            <v>979702511.98000002</v>
          </cell>
          <cell r="FD39">
            <v>987460465.71000004</v>
          </cell>
          <cell r="FE39">
            <v>989964201.01999998</v>
          </cell>
          <cell r="FF39">
            <v>996164134.17999995</v>
          </cell>
          <cell r="FG39">
            <v>998227178.38</v>
          </cell>
          <cell r="FH39">
            <v>1000342315.48</v>
          </cell>
          <cell r="FI39">
            <v>1254107749.8299999</v>
          </cell>
          <cell r="FJ39">
            <v>1256849941.1399999</v>
          </cell>
          <cell r="FK39">
            <v>1258992898.8399999</v>
          </cell>
          <cell r="FL39">
            <v>1261162006.8</v>
          </cell>
          <cell r="FM39">
            <v>1263238462.0599999</v>
          </cell>
          <cell r="FN39">
            <v>1266639540.72</v>
          </cell>
          <cell r="FO39">
            <v>1274468604.6500001</v>
          </cell>
          <cell r="FP39">
            <v>1277466428.3500001</v>
          </cell>
          <cell r="FQ39">
            <v>1282012150.3800001</v>
          </cell>
          <cell r="FR39">
            <v>1284387653.72</v>
          </cell>
          <cell r="FS39">
            <v>1286240100.1600001</v>
          </cell>
          <cell r="FT39">
            <v>1287977784.2</v>
          </cell>
          <cell r="FU39">
            <v>1290429757.75</v>
          </cell>
          <cell r="FV39">
            <v>1295668221.98</v>
          </cell>
          <cell r="FW39">
            <v>1298222128.3099999</v>
          </cell>
          <cell r="FX39">
            <v>1300762704.45</v>
          </cell>
          <cell r="FY39">
            <v>1303468990.3900001</v>
          </cell>
          <cell r="FZ39">
            <v>1306434900.3300002</v>
          </cell>
          <cell r="GA39">
            <v>1309570042.8700001</v>
          </cell>
          <cell r="GB39">
            <v>1317626253.6300001</v>
          </cell>
          <cell r="GC39">
            <v>1320211771.98</v>
          </cell>
          <cell r="GD39">
            <v>1323704222.72</v>
          </cell>
          <cell r="GE39">
            <v>1327222705.25</v>
          </cell>
          <cell r="GF39">
            <v>1329057515.0599999</v>
          </cell>
          <cell r="GG39">
            <v>1330801329.23</v>
          </cell>
          <cell r="GH39">
            <v>1332703821.3900001</v>
          </cell>
          <cell r="GI39">
            <v>1342072740.76</v>
          </cell>
          <cell r="GJ39">
            <v>1343651710.53</v>
          </cell>
          <cell r="GK39">
            <v>1346737668.6399999</v>
          </cell>
          <cell r="GL39">
            <v>1349070811.9099998</v>
          </cell>
          <cell r="GM39">
            <v>1360725128.6699998</v>
          </cell>
          <cell r="GN39">
            <v>1363216200.9999998</v>
          </cell>
          <cell r="GO39">
            <v>1366176815.0199997</v>
          </cell>
          <cell r="GP39">
            <v>1368224282.2299998</v>
          </cell>
          <cell r="GQ39">
            <v>1371062333.2299998</v>
          </cell>
          <cell r="GR39">
            <v>1382832577.4299998</v>
          </cell>
          <cell r="GS39">
            <v>1388914423.4299998</v>
          </cell>
          <cell r="GT39">
            <v>1393061373.8999999</v>
          </cell>
          <cell r="GU39">
            <v>1399515295.53</v>
          </cell>
          <cell r="GV39">
            <v>1404466355.8599999</v>
          </cell>
          <cell r="GW39">
            <v>1409548720.3899999</v>
          </cell>
          <cell r="GX39">
            <v>1413000116.6299999</v>
          </cell>
          <cell r="GY39">
            <v>1418395258.27</v>
          </cell>
          <cell r="GZ39">
            <v>1422152601.8599999</v>
          </cell>
          <cell r="HA39">
            <v>1426356645.6799998</v>
          </cell>
          <cell r="HB39">
            <v>1431238460.4499998</v>
          </cell>
          <cell r="HC39">
            <v>1435400376.3499999</v>
          </cell>
          <cell r="HD39">
            <v>1441596297.05</v>
          </cell>
          <cell r="HE39">
            <v>1446557320.6699998</v>
          </cell>
          <cell r="HF39">
            <v>1464930954.4899998</v>
          </cell>
          <cell r="HG39">
            <v>1464930954.4899998</v>
          </cell>
          <cell r="HH39">
            <v>1464930954.4899998</v>
          </cell>
          <cell r="HI39">
            <v>1464930954.4899998</v>
          </cell>
          <cell r="HJ39">
            <v>1464930954.4899998</v>
          </cell>
          <cell r="HK39">
            <v>1464930954.4899998</v>
          </cell>
          <cell r="HL39">
            <v>1464930954.4899998</v>
          </cell>
          <cell r="HM39">
            <v>1464930954.4899998</v>
          </cell>
          <cell r="HN39">
            <v>1464930954.4899998</v>
          </cell>
          <cell r="HO39">
            <v>1464930954.4899998</v>
          </cell>
          <cell r="HP39">
            <v>1464930954.4899998</v>
          </cell>
          <cell r="HQ39">
            <v>1464930954.4899998</v>
          </cell>
          <cell r="HR39">
            <v>1464930954.4899998</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288593151.73999995</v>
          </cell>
          <cell r="GW40">
            <v>296174673.81999993</v>
          </cell>
          <cell r="GX40">
            <v>301242684.21999991</v>
          </cell>
          <cell r="GY40">
            <v>304024181.23999989</v>
          </cell>
          <cell r="GZ40">
            <v>311908487.45999992</v>
          </cell>
          <cell r="HA40">
            <v>325022375.54999989</v>
          </cell>
          <cell r="HB40">
            <v>334487167.89999992</v>
          </cell>
          <cell r="HC40">
            <v>343844386.73999989</v>
          </cell>
          <cell r="HD40">
            <v>353883745.44999987</v>
          </cell>
          <cell r="HE40">
            <v>363379205.33999985</v>
          </cell>
          <cell r="HF40">
            <v>402115055.72999984</v>
          </cell>
          <cell r="HG40">
            <v>402115055.72999984</v>
          </cell>
          <cell r="HH40">
            <v>402115055.72999984</v>
          </cell>
          <cell r="HI40">
            <v>402115055.72999984</v>
          </cell>
          <cell r="HJ40">
            <v>402115055.72999984</v>
          </cell>
          <cell r="HK40">
            <v>402115055.72999984</v>
          </cell>
          <cell r="HL40">
            <v>402115055.72999984</v>
          </cell>
          <cell r="HM40">
            <v>402115055.72999984</v>
          </cell>
          <cell r="HN40">
            <v>402115055.72999984</v>
          </cell>
          <cell r="HO40">
            <v>402115055.72999984</v>
          </cell>
          <cell r="HP40">
            <v>402115055.72999984</v>
          </cell>
          <cell r="HQ40">
            <v>402115055.72999984</v>
          </cell>
          <cell r="HR40">
            <v>402115055.72999984</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2055738.12</v>
          </cell>
          <cell r="GX41">
            <v>2055738.12</v>
          </cell>
          <cell r="GY41">
            <v>2055738.12</v>
          </cell>
          <cell r="GZ41">
            <v>2202561.71</v>
          </cell>
          <cell r="HA41">
            <v>2202561.71</v>
          </cell>
          <cell r="HB41">
            <v>2478065.25</v>
          </cell>
          <cell r="HC41">
            <v>2478065.25</v>
          </cell>
          <cell r="HD41">
            <v>2514867.94</v>
          </cell>
          <cell r="HE41">
            <v>2514867.94</v>
          </cell>
          <cell r="HF41">
            <v>2514867.94</v>
          </cell>
          <cell r="HG41">
            <v>2514867.94</v>
          </cell>
          <cell r="HH41">
            <v>2514867.94</v>
          </cell>
          <cell r="HI41">
            <v>2514867.94</v>
          </cell>
          <cell r="HJ41">
            <v>2514867.94</v>
          </cell>
          <cell r="HK41">
            <v>2514867.94</v>
          </cell>
          <cell r="HL41">
            <v>2514867.94</v>
          </cell>
          <cell r="HM41">
            <v>2514867.94</v>
          </cell>
          <cell r="HN41">
            <v>2514867.94</v>
          </cell>
          <cell r="HO41">
            <v>2514867.94</v>
          </cell>
          <cell r="HP41">
            <v>2514867.94</v>
          </cell>
          <cell r="HQ41">
            <v>2514867.94</v>
          </cell>
          <cell r="HR41">
            <v>2514867.94</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1141085453.24</v>
          </cell>
          <cell r="ES42">
            <v>1148509372.55</v>
          </cell>
          <cell r="ET42">
            <v>1174360430.72</v>
          </cell>
          <cell r="EU42">
            <v>1177611974.24</v>
          </cell>
          <cell r="EV42">
            <v>1181484904.04</v>
          </cell>
          <cell r="EW42">
            <v>1184397114.0999999</v>
          </cell>
          <cell r="EX42">
            <v>1187536549.9199998</v>
          </cell>
          <cell r="EY42">
            <v>1190591278.1099999</v>
          </cell>
          <cell r="EZ42">
            <v>1192937509.1499999</v>
          </cell>
          <cell r="FA42">
            <v>1195736051.7599998</v>
          </cell>
          <cell r="FB42">
            <v>1198088376.6899998</v>
          </cell>
          <cell r="FC42">
            <v>1201194667.5699999</v>
          </cell>
          <cell r="FD42">
            <v>1216663715.8</v>
          </cell>
          <cell r="FE42">
            <v>1219961621.3399999</v>
          </cell>
          <cell r="FF42">
            <v>1225928342.1899998</v>
          </cell>
          <cell r="FG42">
            <v>1228822302.2499998</v>
          </cell>
          <cell r="FH42">
            <v>1232640916.7999997</v>
          </cell>
          <cell r="FI42">
            <v>1581903390.9599998</v>
          </cell>
          <cell r="FJ42">
            <v>1586199242.2799997</v>
          </cell>
          <cell r="FK42">
            <v>1588760704.2599998</v>
          </cell>
          <cell r="FL42">
            <v>1594251025.5899997</v>
          </cell>
          <cell r="FM42">
            <v>1598182152.8499997</v>
          </cell>
          <cell r="FN42">
            <v>1604334205.8999996</v>
          </cell>
          <cell r="FO42">
            <v>1624278973.8099997</v>
          </cell>
          <cell r="FP42">
            <v>1630834034.1199996</v>
          </cell>
          <cell r="FQ42">
            <v>1636602723.4299996</v>
          </cell>
          <cell r="FR42">
            <v>1642856881.3099997</v>
          </cell>
          <cell r="FS42">
            <v>1646822106.7799997</v>
          </cell>
          <cell r="FT42">
            <v>1651270774.6999998</v>
          </cell>
          <cell r="FU42">
            <v>1654712049.1299999</v>
          </cell>
          <cell r="FV42">
            <v>1665968140.27</v>
          </cell>
          <cell r="FW42">
            <v>1673152607.8299999</v>
          </cell>
          <cell r="FX42">
            <v>1676829733.48</v>
          </cell>
          <cell r="FY42">
            <v>1681188453.3099999</v>
          </cell>
          <cell r="FZ42">
            <v>1685101376.52</v>
          </cell>
          <cell r="GA42">
            <v>1688479167.01</v>
          </cell>
          <cell r="GB42">
            <v>1703473646.75</v>
          </cell>
          <cell r="GC42">
            <v>1708011016.8199999</v>
          </cell>
          <cell r="GD42">
            <v>1715410593.3499999</v>
          </cell>
          <cell r="GE42">
            <v>1718771344.9399998</v>
          </cell>
          <cell r="GF42">
            <v>1723650746.4399998</v>
          </cell>
          <cell r="GG42">
            <v>1727199440.1899998</v>
          </cell>
          <cell r="GH42">
            <v>1731888304.2299998</v>
          </cell>
          <cell r="GI42">
            <v>1746143610.6999998</v>
          </cell>
          <cell r="GJ42">
            <v>1750382601.5099998</v>
          </cell>
          <cell r="GK42">
            <v>1755711729.6399999</v>
          </cell>
          <cell r="GL42">
            <v>1760607312.02</v>
          </cell>
          <cell r="GM42">
            <v>1779058508.9400001</v>
          </cell>
          <cell r="GN42">
            <v>1783397625.5800002</v>
          </cell>
          <cell r="GO42">
            <v>1788232814.9800003</v>
          </cell>
          <cell r="GP42">
            <v>1792602223.6200004</v>
          </cell>
          <cell r="GQ42">
            <v>1797890618.7200003</v>
          </cell>
          <cell r="GR42">
            <v>1822149650.6900003</v>
          </cell>
          <cell r="GS42">
            <v>1832778448.6900003</v>
          </cell>
          <cell r="GT42">
            <v>1838591476.5500002</v>
          </cell>
          <cell r="GU42">
            <v>1850107722.1600001</v>
          </cell>
          <cell r="GV42">
            <v>1860569093.1700001</v>
          </cell>
          <cell r="GW42">
            <v>1868508760</v>
          </cell>
          <cell r="GX42">
            <v>1873996097.0699999</v>
          </cell>
          <cell r="GY42">
            <v>1879109589.6799998</v>
          </cell>
          <cell r="GZ42">
            <v>1884263206.2399998</v>
          </cell>
          <cell r="HA42">
            <v>1889680643.6199999</v>
          </cell>
          <cell r="HB42">
            <v>1896459867.2299998</v>
          </cell>
          <cell r="HC42">
            <v>1902527659.7599998</v>
          </cell>
          <cell r="HD42">
            <v>1909146289.0599997</v>
          </cell>
          <cell r="HE42">
            <v>1916535275.7899997</v>
          </cell>
          <cell r="HF42">
            <v>1942746136.5299997</v>
          </cell>
          <cell r="HG42">
            <v>1942746136.5299997</v>
          </cell>
          <cell r="HH42">
            <v>1942746136.5299997</v>
          </cell>
          <cell r="HI42">
            <v>1942746136.5299997</v>
          </cell>
          <cell r="HJ42">
            <v>1942746136.5299997</v>
          </cell>
          <cell r="HK42">
            <v>1942746136.5299997</v>
          </cell>
          <cell r="HL42">
            <v>1942746136.5299997</v>
          </cell>
          <cell r="HM42">
            <v>1942746136.5299997</v>
          </cell>
          <cell r="HN42">
            <v>1942746136.5299997</v>
          </cell>
          <cell r="HO42">
            <v>1942746136.5299997</v>
          </cell>
          <cell r="HP42">
            <v>1942746136.5299997</v>
          </cell>
          <cell r="HQ42">
            <v>1942746136.5299997</v>
          </cell>
          <cell r="HR42">
            <v>1942746136.5299997</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629524382.85000002</v>
          </cell>
          <cell r="GW43">
            <v>643641930.97000003</v>
          </cell>
          <cell r="GX43">
            <v>652371077.00999999</v>
          </cell>
          <cell r="GY43">
            <v>657002809.18999994</v>
          </cell>
          <cell r="GZ43">
            <v>675294994.06999993</v>
          </cell>
          <cell r="HA43">
            <v>704507971.5999999</v>
          </cell>
          <cell r="HB43">
            <v>718659429.79999995</v>
          </cell>
          <cell r="HC43">
            <v>732335387.18999994</v>
          </cell>
          <cell r="HD43">
            <v>744508914.07999992</v>
          </cell>
          <cell r="HE43">
            <v>763225617.8599999</v>
          </cell>
          <cell r="HF43">
            <v>830681484.86999989</v>
          </cell>
          <cell r="HG43">
            <v>830681484.86999989</v>
          </cell>
          <cell r="HH43">
            <v>830681484.86999989</v>
          </cell>
          <cell r="HI43">
            <v>830681484.86999989</v>
          </cell>
          <cell r="HJ43">
            <v>830681484.86999989</v>
          </cell>
          <cell r="HK43">
            <v>830681484.86999989</v>
          </cell>
          <cell r="HL43">
            <v>830681484.86999989</v>
          </cell>
          <cell r="HM43">
            <v>830681484.86999989</v>
          </cell>
          <cell r="HN43">
            <v>830681484.86999989</v>
          </cell>
          <cell r="HO43">
            <v>830681484.86999989</v>
          </cell>
          <cell r="HP43">
            <v>830681484.86999989</v>
          </cell>
          <cell r="HQ43">
            <v>830681484.86999989</v>
          </cell>
          <cell r="HR43">
            <v>830681484.86999989</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4198407347.3900003</v>
          </cell>
          <cell r="ES44">
            <v>4218007980.2400002</v>
          </cell>
          <cell r="ET44">
            <v>4307714727.0200005</v>
          </cell>
          <cell r="EU44">
            <v>4328078077.6600008</v>
          </cell>
          <cell r="EV44">
            <v>4348280509.7900009</v>
          </cell>
          <cell r="EW44">
            <v>4366060505.2700005</v>
          </cell>
          <cell r="EX44">
            <v>4384838678.75</v>
          </cell>
          <cell r="EY44">
            <v>4403432272.8000002</v>
          </cell>
          <cell r="EZ44">
            <v>4430658102.6500006</v>
          </cell>
          <cell r="FA44">
            <v>4459462374.420001</v>
          </cell>
          <cell r="FB44">
            <v>4482211072.9700012</v>
          </cell>
          <cell r="FC44">
            <v>4502694357.420001</v>
          </cell>
          <cell r="FD44">
            <v>4564027824.1600008</v>
          </cell>
          <cell r="FE44">
            <v>4586962898.6100006</v>
          </cell>
          <cell r="FF44">
            <v>4630184194.7800007</v>
          </cell>
          <cell r="FG44">
            <v>4654547886.8800011</v>
          </cell>
          <cell r="FH44">
            <v>4680884591.9700012</v>
          </cell>
          <cell r="FI44">
            <v>5969895872.1800013</v>
          </cell>
          <cell r="FJ44">
            <v>6000281588.1600008</v>
          </cell>
          <cell r="FK44">
            <v>6028611912.8900003</v>
          </cell>
          <cell r="FL44">
            <v>6080186690.7800007</v>
          </cell>
          <cell r="FM44">
            <v>6125992931.9700003</v>
          </cell>
          <cell r="FN44">
            <v>6166921667.4700003</v>
          </cell>
          <cell r="FO44">
            <v>6247488873.21</v>
          </cell>
          <cell r="FP44">
            <v>6290149634.1000004</v>
          </cell>
          <cell r="FQ44">
            <v>6328120674.7800007</v>
          </cell>
          <cell r="FR44">
            <v>6360311733.710001</v>
          </cell>
          <cell r="FS44">
            <v>6391670745.7900009</v>
          </cell>
          <cell r="FT44">
            <v>6425765686.1200008</v>
          </cell>
          <cell r="FU44">
            <v>6464012986.1300011</v>
          </cell>
          <cell r="FV44">
            <v>6522906643.4000015</v>
          </cell>
          <cell r="FW44">
            <v>6574270034.8100014</v>
          </cell>
          <cell r="FX44">
            <v>6629067962.5600014</v>
          </cell>
          <cell r="FY44">
            <v>6670190204.750001</v>
          </cell>
          <cell r="FZ44">
            <v>6707954678.6100006</v>
          </cell>
          <cell r="GA44">
            <v>6754431066.9400005</v>
          </cell>
          <cell r="GB44">
            <v>6842794898.4000006</v>
          </cell>
          <cell r="GC44">
            <v>6887029671.7700005</v>
          </cell>
          <cell r="GD44">
            <v>6932658530.3700008</v>
          </cell>
          <cell r="GE44">
            <v>6986703155.3100004</v>
          </cell>
          <cell r="GF44">
            <v>7053577317.8100004</v>
          </cell>
          <cell r="GG44">
            <v>7102083633.1100006</v>
          </cell>
          <cell r="GH44">
            <v>7143223082.6000004</v>
          </cell>
          <cell r="GI44">
            <v>7260194179.7000008</v>
          </cell>
          <cell r="GJ44">
            <v>7348797540.1000004</v>
          </cell>
          <cell r="GK44">
            <v>7420791827.6600008</v>
          </cell>
          <cell r="GL44">
            <v>7467887626.2800007</v>
          </cell>
          <cell r="GM44">
            <v>7598027483.4300003</v>
          </cell>
          <cell r="GN44">
            <v>7652346902.7200003</v>
          </cell>
          <cell r="GO44">
            <v>7707880705.3000002</v>
          </cell>
          <cell r="GP44">
            <v>7754519355.7600002</v>
          </cell>
          <cell r="GQ44">
            <v>7829736567.7800007</v>
          </cell>
          <cell r="GR44">
            <v>7989299935.7700005</v>
          </cell>
          <cell r="GS44">
            <v>8075477988.0700006</v>
          </cell>
          <cell r="GT44">
            <v>8143580869.1600008</v>
          </cell>
          <cell r="GU44">
            <v>8261003724.3100004</v>
          </cell>
          <cell r="GV44">
            <v>8377596641.4000006</v>
          </cell>
          <cell r="GW44">
            <v>8448626432.4100008</v>
          </cell>
          <cell r="GX44">
            <v>8495893506.3600006</v>
          </cell>
          <cell r="GY44">
            <v>8529354156.9800005</v>
          </cell>
          <cell r="GZ44">
            <v>8594265243.1900005</v>
          </cell>
          <cell r="HA44">
            <v>8701056987.0100002</v>
          </cell>
          <cell r="HB44">
            <v>8773248656.9799995</v>
          </cell>
          <cell r="HC44">
            <v>8835414743.2600002</v>
          </cell>
          <cell r="HD44">
            <v>8910179981.5300007</v>
          </cell>
          <cell r="HE44">
            <v>8987969815.8900013</v>
          </cell>
          <cell r="HF44">
            <v>9280323547.2500019</v>
          </cell>
          <cell r="HG44">
            <v>9280323547.2500019</v>
          </cell>
          <cell r="HH44">
            <v>9280323547.2500019</v>
          </cell>
          <cell r="HI44">
            <v>9280323547.2500019</v>
          </cell>
          <cell r="HJ44">
            <v>9280323547.2500019</v>
          </cell>
          <cell r="HK44">
            <v>9280323547.2500019</v>
          </cell>
          <cell r="HL44">
            <v>9280323547.2500019</v>
          </cell>
          <cell r="HM44">
            <v>9280323547.2500019</v>
          </cell>
          <cell r="HN44">
            <v>9280323547.2500019</v>
          </cell>
          <cell r="HO44">
            <v>9280323547.2500019</v>
          </cell>
          <cell r="HP44">
            <v>9280323547.2500019</v>
          </cell>
          <cell r="HQ44">
            <v>9280323547.2500019</v>
          </cell>
          <cell r="HR44">
            <v>9280323547.2500019</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1.5824805263871336E-3</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2.8079933081165054</v>
          </cell>
          <cell r="ES48">
            <v>4.2595797286598437E-3</v>
          </cell>
          <cell r="ET48">
            <v>2.4247640842495147E-2</v>
          </cell>
          <cell r="EU48">
            <v>2.1943828386076021E-3</v>
          </cell>
          <cell r="EV48">
            <v>2.490348445886064E-3</v>
          </cell>
          <cell r="EW48">
            <v>2.0234137403011537E-3</v>
          </cell>
          <cell r="EX48">
            <v>2.7053116213764995E-3</v>
          </cell>
          <cell r="EY48">
            <v>1.5246509910389139E-3</v>
          </cell>
          <cell r="EZ48">
            <v>2.2640128506196287E-3</v>
          </cell>
          <cell r="FA48">
            <v>2.06473670650674E-3</v>
          </cell>
          <cell r="FB48">
            <v>1.9816012051291966E-3</v>
          </cell>
          <cell r="FC48">
            <v>1.4013784339726985E-3</v>
          </cell>
          <cell r="FD48">
            <v>1.0931833073929741E-2</v>
          </cell>
          <cell r="FE48">
            <v>1.9681472847363933E-3</v>
          </cell>
          <cell r="FF48">
            <v>7.2685065804019592E-3</v>
          </cell>
          <cell r="FG48">
            <v>1.3061395387448103E-3</v>
          </cell>
          <cell r="FH48">
            <v>2.2916822556019994E-3</v>
          </cell>
          <cell r="FI48">
            <v>0.27515137312105092</v>
          </cell>
          <cell r="FJ48">
            <v>1.62151363724602E-3</v>
          </cell>
          <cell r="FK48">
            <v>1.5831972177569439E-3</v>
          </cell>
          <cell r="FL48">
            <v>2.5372500017846818E-3</v>
          </cell>
          <cell r="FM48">
            <v>1.8685381481471182E-3</v>
          </cell>
          <cell r="FN48">
            <v>4.0799766827795906E-3</v>
          </cell>
          <cell r="FO48">
            <v>8.2364885466941658E-3</v>
          </cell>
          <cell r="FP48">
            <v>2.6186529250463845E-3</v>
          </cell>
          <cell r="FQ48">
            <v>3.8360575887540654E-3</v>
          </cell>
          <cell r="FR48">
            <v>3.278409183731232E-3</v>
          </cell>
          <cell r="FS48">
            <v>2.1072333547874876E-3</v>
          </cell>
          <cell r="FT48">
            <v>2.5729774927353041E-3</v>
          </cell>
          <cell r="FU48">
            <v>2.687972308509885E-3</v>
          </cell>
          <cell r="FV48">
            <v>7.2173952058114423E-3</v>
          </cell>
          <cell r="FW48">
            <v>4.0843422008585073E-3</v>
          </cell>
          <cell r="FX48">
            <v>2.3661730491138706E-3</v>
          </cell>
          <cell r="FY48">
            <v>2.1298873283061375E-3</v>
          </cell>
          <cell r="FZ48">
            <v>1.6993984431169168E-3</v>
          </cell>
          <cell r="GA48">
            <v>2.4533531938068444E-3</v>
          </cell>
          <cell r="GB48">
            <v>7.4595530459020112E-3</v>
          </cell>
          <cell r="GC48">
            <v>2.3006887880103488E-3</v>
          </cell>
          <cell r="GD48">
            <v>2.8899610833606907E-3</v>
          </cell>
          <cell r="GE48">
            <v>2.0116080947038678E-3</v>
          </cell>
          <cell r="GF48">
            <v>2.3487258299034579E-3</v>
          </cell>
          <cell r="GG48">
            <v>1.9674127702839612E-3</v>
          </cell>
          <cell r="GH48">
            <v>2.4485562702960492E-3</v>
          </cell>
          <cell r="GI48">
            <v>8.443219927324842E-3</v>
          </cell>
          <cell r="GJ48">
            <v>2.9208345375901358E-3</v>
          </cell>
          <cell r="GK48">
            <v>1.6733353152861125E-3</v>
          </cell>
          <cell r="GL48">
            <v>1.2084900562885947E-3</v>
          </cell>
          <cell r="GM48">
            <v>1.0275680222244003E-2</v>
          </cell>
          <cell r="GN48">
            <v>1.9562193870250786E-3</v>
          </cell>
          <cell r="GO48">
            <v>2.0583187202072211E-3</v>
          </cell>
          <cell r="GP48">
            <v>2.0520111700617783E-3</v>
          </cell>
          <cell r="GQ48">
            <v>2.2523513877643294E-3</v>
          </cell>
          <cell r="GR48">
            <v>1.1946749479444191E-2</v>
          </cell>
          <cell r="GS48">
            <v>4.8825407407941303E-3</v>
          </cell>
          <cell r="GT48">
            <v>3.9044672286129389E-3</v>
          </cell>
          <cell r="GU48">
            <v>5.4139665553211069E-3</v>
          </cell>
          <cell r="GV48">
            <v>4.9658242348580546E-3</v>
          </cell>
          <cell r="GW48">
            <v>3.8894069261185492E-3</v>
          </cell>
          <cell r="GX48">
            <v>2.3118435807738327E-3</v>
          </cell>
          <cell r="GY48">
            <v>3.0097162312892603E-3</v>
          </cell>
          <cell r="GZ48">
            <v>3.0480362547353423E-3</v>
          </cell>
          <cell r="HA48">
            <v>2.2529026456784948E-3</v>
          </cell>
          <cell r="HB48">
            <v>3.7353504705510696E-3</v>
          </cell>
          <cell r="HC48">
            <v>2.7080065280808249E-3</v>
          </cell>
          <cell r="HD48">
            <v>3.5020050582030156E-3</v>
          </cell>
          <cell r="HE48">
            <v>3.5194082782461378E-3</v>
          </cell>
          <cell r="HF48">
            <v>1.3566022758262341E-2</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5.2659050017081668E-2</v>
          </cell>
          <cell r="GW49">
            <v>2.5963202636138917E-2</v>
          </cell>
          <cell r="GX49">
            <v>1.5814436269308289E-2</v>
          </cell>
          <cell r="GY49">
            <v>5.0702375022387584E-3</v>
          </cell>
          <cell r="GZ49">
            <v>2.3861411102348858E-2</v>
          </cell>
          <cell r="HA49">
            <v>5.0342006359018879E-2</v>
          </cell>
          <cell r="HB49">
            <v>2.5562538239159608E-2</v>
          </cell>
          <cell r="HC49">
            <v>1.9109250729105069E-2</v>
          </cell>
          <cell r="HD49">
            <v>2.6388237455376072E-2</v>
          </cell>
          <cell r="HE49">
            <v>2.5920151460378616E-2</v>
          </cell>
          <cell r="HF49">
            <v>8.8788913629693128E-2</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2.8267069402566944</v>
          </cell>
          <cell r="ES51">
            <v>4.2315881473401606E-3</v>
          </cell>
          <cell r="ET51">
            <v>2.0254975532409188E-2</v>
          </cell>
          <cell r="EU51">
            <v>3.0308236970250499E-3</v>
          </cell>
          <cell r="EV51">
            <v>1.808923997920143E-3</v>
          </cell>
          <cell r="EW51">
            <v>2.2692756227937292E-3</v>
          </cell>
          <cell r="EX51">
            <v>1.9516546148374701E-3</v>
          </cell>
          <cell r="EY51">
            <v>1.2305019798121012E-3</v>
          </cell>
          <cell r="EZ51">
            <v>1.7241780005970236E-3</v>
          </cell>
          <cell r="FA51">
            <v>1.2574177815642567E-3</v>
          </cell>
          <cell r="FB51">
            <v>2.0116536779682913E-3</v>
          </cell>
          <cell r="FC51">
            <v>1.2227677029078832E-3</v>
          </cell>
          <cell r="FD51">
            <v>1.1883143197801366E-2</v>
          </cell>
          <cell r="FE51">
            <v>2.3818372264334886E-3</v>
          </cell>
          <cell r="FF51">
            <v>3.8580859277426893E-3</v>
          </cell>
          <cell r="FG51">
            <v>2.489398435002909E-3</v>
          </cell>
          <cell r="FH51">
            <v>1.3417036018811522E-3</v>
          </cell>
          <cell r="FI51">
            <v>0.29612839298702848</v>
          </cell>
          <cell r="FJ51">
            <v>1.5956183579863728E-3</v>
          </cell>
          <cell r="FK51">
            <v>1.2217167692106636E-3</v>
          </cell>
          <cell r="FL51">
            <v>1.5752190129453014E-3</v>
          </cell>
          <cell r="FM51">
            <v>1.9575332703559182E-3</v>
          </cell>
          <cell r="FN51">
            <v>3.7604355062547086E-3</v>
          </cell>
          <cell r="FO51">
            <v>1.1614067551274478E-2</v>
          </cell>
          <cell r="FP51">
            <v>3.1599633458705037E-3</v>
          </cell>
          <cell r="FQ51">
            <v>3.5790178023831342E-3</v>
          </cell>
          <cell r="FR51">
            <v>3.0171582250939975E-3</v>
          </cell>
          <cell r="FS51">
            <v>9.5851521239549231E-4</v>
          </cell>
          <cell r="FT51">
            <v>1.6656030204291591E-3</v>
          </cell>
          <cell r="FU51">
            <v>1.679643913818562E-3</v>
          </cell>
          <cell r="FV51">
            <v>6.6941736705845856E-3</v>
          </cell>
          <cell r="FW51">
            <v>2.1091293757153941E-3</v>
          </cell>
          <cell r="FX51">
            <v>1.5803962147843617E-3</v>
          </cell>
          <cell r="FY51">
            <v>1.2249799382993256E-3</v>
          </cell>
          <cell r="FZ51">
            <v>1.180244201866589E-3</v>
          </cell>
          <cell r="GA51">
            <v>1.4869327928129855E-3</v>
          </cell>
          <cell r="GB51">
            <v>6.684653639568547E-3</v>
          </cell>
          <cell r="GC51">
            <v>2.5481322090367652E-3</v>
          </cell>
          <cell r="GD51">
            <v>3.1571899448890137E-3</v>
          </cell>
          <cell r="GE51">
            <v>1.4146028089153616E-3</v>
          </cell>
          <cell r="GF51">
            <v>2.6191805027716668E-3</v>
          </cell>
          <cell r="GG51">
            <v>1.4317785540537726E-3</v>
          </cell>
          <cell r="GH51">
            <v>1.5087185067224583E-3</v>
          </cell>
          <cell r="GI51">
            <v>6.4464024324513737E-3</v>
          </cell>
          <cell r="GJ51">
            <v>2.2596935217666062E-3</v>
          </cell>
          <cell r="GK51">
            <v>2.7905719253781512E-3</v>
          </cell>
          <cell r="GL51">
            <v>2.8493159911475506E-3</v>
          </cell>
          <cell r="GM51">
            <v>9.2664214312306887E-3</v>
          </cell>
          <cell r="GN51">
            <v>2.1708116047175169E-3</v>
          </cell>
          <cell r="GO51">
            <v>1.6284182283612305E-3</v>
          </cell>
          <cell r="GP51">
            <v>1.7536663326490911E-3</v>
          </cell>
          <cell r="GQ51">
            <v>2.2147369224879555E-3</v>
          </cell>
          <cell r="GR51">
            <v>1.5028294465819513E-2</v>
          </cell>
          <cell r="GS51">
            <v>4.6289406176693295E-3</v>
          </cell>
          <cell r="GT51">
            <v>3.194214122878816E-3</v>
          </cell>
          <cell r="GU51">
            <v>5.8974761292826822E-3</v>
          </cell>
          <cell r="GV51">
            <v>4.5595568905400456E-3</v>
          </cell>
          <cell r="GW51">
            <v>4.4908979048314352E-3</v>
          </cell>
          <cell r="GX51">
            <v>4.4281668121339988E-3</v>
          </cell>
          <cell r="GY51">
            <v>1.6202315669193029E-3</v>
          </cell>
          <cell r="GZ51">
            <v>2.1803292415465726E-3</v>
          </cell>
          <cell r="HA51">
            <v>2.2966592242720128E-3</v>
          </cell>
          <cell r="HB51">
            <v>4.3295954744498166E-3</v>
          </cell>
          <cell r="HC51">
            <v>3.573535081376289E-3</v>
          </cell>
          <cell r="HD51">
            <v>4.475811852936073E-3</v>
          </cell>
          <cell r="HE51">
            <v>3.7220035769042138E-3</v>
          </cell>
          <cell r="HF51">
            <v>1.1478095112823978E-2</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5.2728884797496357E-2</v>
          </cell>
          <cell r="GW52">
            <v>2.7451302200344023E-2</v>
          </cell>
          <cell r="GX52">
            <v>1.9283514301035566E-2</v>
          </cell>
          <cell r="GY52">
            <v>1.5891271284597608E-2</v>
          </cell>
          <cell r="GZ52">
            <v>1.7260437366498276E-2</v>
          </cell>
          <cell r="HA52">
            <v>5.264452832938786E-2</v>
          </cell>
          <cell r="HB52">
            <v>1.9087562252867327E-2</v>
          </cell>
          <cell r="HC52">
            <v>1.7381276527372889E-2</v>
          </cell>
          <cell r="HD52">
            <v>2.5595778093841604E-2</v>
          </cell>
          <cell r="HE52">
            <v>1.7429307268784999E-2</v>
          </cell>
          <cell r="HF52">
            <v>9.8438429150178933E-2</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6.9789149443273066E-2</v>
          </cell>
          <cell r="GY53">
            <v>0</v>
          </cell>
          <cell r="GZ53">
            <v>0</v>
          </cell>
          <cell r="HA53">
            <v>2.8994495809751917E-2</v>
          </cell>
          <cell r="HB53">
            <v>0</v>
          </cell>
          <cell r="HC53">
            <v>0.12781247471110335</v>
          </cell>
          <cell r="HD53">
            <v>0.11332777175021362</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3.1843723007544562</v>
          </cell>
          <cell r="ES54">
            <v>3.3853682794993643E-3</v>
          </cell>
          <cell r="ET54">
            <v>1.5656221048802897E-2</v>
          </cell>
          <cell r="EU54">
            <v>1.6132436540330574E-3</v>
          </cell>
          <cell r="EV54">
            <v>1.1203708023646165E-3</v>
          </cell>
          <cell r="EW54">
            <v>1.0635805243169767E-3</v>
          </cell>
          <cell r="EX54">
            <v>6.2609116639181532E-4</v>
          </cell>
          <cell r="EY54">
            <v>1.3648226808641009E-3</v>
          </cell>
          <cell r="EZ54">
            <v>1.4560189139536852E-3</v>
          </cell>
          <cell r="FA54">
            <v>1.5365711182253072E-3</v>
          </cell>
          <cell r="FB54">
            <v>1.3851897144588315E-3</v>
          </cell>
          <cell r="FC54">
            <v>2.9388196104808361E-3</v>
          </cell>
          <cell r="FD54">
            <v>7.9186831054674205E-3</v>
          </cell>
          <cell r="FE54">
            <v>2.5355296712559696E-3</v>
          </cell>
          <cell r="FF54">
            <v>6.262785213457139E-3</v>
          </cell>
          <cell r="FG54">
            <v>2.0709882329765449E-3</v>
          </cell>
          <cell r="FH54">
            <v>2.118893520243189E-3</v>
          </cell>
          <cell r="FI54">
            <v>0.2536785962395624</v>
          </cell>
          <cell r="FJ54">
            <v>2.1865675500144701E-3</v>
          </cell>
          <cell r="FK54">
            <v>1.7050227158035445E-3</v>
          </cell>
          <cell r="FL54">
            <v>1.7228913379881588E-3</v>
          </cell>
          <cell r="FM54">
            <v>1.6464619523931495E-3</v>
          </cell>
          <cell r="FN54">
            <v>2.6923488811873629E-3</v>
          </cell>
          <cell r="FO54">
            <v>6.180972311625268E-3</v>
          </cell>
          <cell r="FP54">
            <v>2.3522146320923477E-3</v>
          </cell>
          <cell r="FQ54">
            <v>3.5583886426442629E-3</v>
          </cell>
          <cell r="FR54">
            <v>1.8529491622179971E-3</v>
          </cell>
          <cell r="FS54">
            <v>1.4422798558011486E-3</v>
          </cell>
          <cell r="FT54">
            <v>1.3509795253497422E-3</v>
          </cell>
          <cell r="FU54">
            <v>1.9037390086063817E-3</v>
          </cell>
          <cell r="FV54">
            <v>4.0594725892975627E-3</v>
          </cell>
          <cell r="FW54">
            <v>1.9711113436872933E-3</v>
          </cell>
          <cell r="FX54">
            <v>1.9569656722054005E-3</v>
          </cell>
          <cell r="FY54">
            <v>2.0805377727556792E-3</v>
          </cell>
          <cell r="FZ54">
            <v>2.2753973910132315E-3</v>
          </cell>
          <cell r="GA54">
            <v>2.3997694329874666E-3</v>
          </cell>
          <cell r="GB54">
            <v>6.1517982973589777E-3</v>
          </cell>
          <cell r="GC54">
            <v>1.9622547310945873E-3</v>
          </cell>
          <cell r="GD54">
            <v>2.6453716094064013E-3</v>
          </cell>
          <cell r="GE54">
            <v>2.6580579479984234E-3</v>
          </cell>
          <cell r="GF54">
            <v>1.3824430540120484E-3</v>
          </cell>
          <cell r="GG54">
            <v>1.31206825155445E-3</v>
          </cell>
          <cell r="GH54">
            <v>1.4295839042337488E-3</v>
          </cell>
          <cell r="GI54">
            <v>7.0300086332972115E-3</v>
          </cell>
          <cell r="GJ54">
            <v>1.1765157893795153E-3</v>
          </cell>
          <cell r="GK54">
            <v>2.2966949588317399E-3</v>
          </cell>
          <cell r="GL54">
            <v>1.7324407895682465E-3</v>
          </cell>
          <cell r="GM54">
            <v>8.6387731890069843E-3</v>
          </cell>
          <cell r="GN54">
            <v>1.8306947358536312E-3</v>
          </cell>
          <cell r="GO54">
            <v>2.1717861171457581E-3</v>
          </cell>
          <cell r="GP54">
            <v>1.4986839093518542E-3</v>
          </cell>
          <cell r="GQ54">
            <v>2.0742586115884477E-3</v>
          </cell>
          <cell r="GR54">
            <v>8.5847622786567757E-3</v>
          </cell>
          <cell r="GS54">
            <v>4.3981072613310402E-3</v>
          </cell>
          <cell r="GT54">
            <v>2.9857494457858017E-3</v>
          </cell>
          <cell r="GU54">
            <v>4.6329054490483676E-3</v>
          </cell>
          <cell r="GV54">
            <v>3.5376964766397532E-3</v>
          </cell>
          <cell r="GW54">
            <v>3.6187157554855602E-3</v>
          </cell>
          <cell r="GX54">
            <v>2.448582436402101E-3</v>
          </cell>
          <cell r="GY54">
            <v>3.8182174060024127E-3</v>
          </cell>
          <cell r="GZ54">
            <v>2.6490102586656291E-3</v>
          </cell>
          <cell r="HA54">
            <v>2.9561130180414982E-3</v>
          </cell>
          <cell r="HB54">
            <v>3.4225765237505725E-3</v>
          </cell>
          <cell r="HC54">
            <v>2.9079122836676253E-3</v>
          </cell>
          <cell r="HD54">
            <v>4.316510432967359E-3</v>
          </cell>
          <cell r="HE54">
            <v>3.4413404294613131E-3</v>
          </cell>
          <cell r="HF54">
            <v>1.2701628589104124E-2</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5.3239916027233936E-2</v>
          </cell>
          <cell r="GW55">
            <v>2.6270623659255598E-2</v>
          </cell>
          <cell r="GX55">
            <v>1.7111558981846159E-2</v>
          </cell>
          <cell r="GY55">
            <v>9.2334093596398575E-3</v>
          </cell>
          <cell r="GZ55">
            <v>2.5933155013666741E-2</v>
          </cell>
          <cell r="HA55">
            <v>4.2044024504725087E-2</v>
          </cell>
          <cell r="HB55">
            <v>2.9120433120900641E-2</v>
          </cell>
          <cell r="HC55">
            <v>2.7974821571622916E-2</v>
          </cell>
          <cell r="HD55">
            <v>2.9197390148443234E-2</v>
          </cell>
          <cell r="HE55">
            <v>2.6832144770948786E-2</v>
          </cell>
          <cell r="HF55">
            <v>0.1065989738013664</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5.9906225430959713E-2</v>
          </cell>
          <cell r="GX56">
            <v>0</v>
          </cell>
          <cell r="GY56">
            <v>0</v>
          </cell>
          <cell r="GZ56">
            <v>7.1421349135657342E-2</v>
          </cell>
          <cell r="HA56">
            <v>0</v>
          </cell>
          <cell r="HB56">
            <v>0.12508323319576822</v>
          </cell>
          <cell r="HC56">
            <v>0</v>
          </cell>
          <cell r="HD56">
            <v>1.4851380527611185E-2</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2.3959832839168596</v>
          </cell>
          <cell r="ES57">
            <v>6.5060152058905437E-3</v>
          </cell>
          <cell r="ET57">
            <v>2.2508356298916194E-2</v>
          </cell>
          <cell r="EU57">
            <v>2.7687781663474991E-3</v>
          </cell>
          <cell r="EV57">
            <v>3.2887996086312216E-3</v>
          </cell>
          <cell r="EW57">
            <v>2.4648728477544286E-3</v>
          </cell>
          <cell r="EX57">
            <v>2.6506614906652562E-3</v>
          </cell>
          <cell r="EY57">
            <v>2.5723235130791079E-3</v>
          </cell>
          <cell r="EZ57">
            <v>1.9706435643678478E-3</v>
          </cell>
          <cell r="FA57">
            <v>2.3459255732464412E-3</v>
          </cell>
          <cell r="FB57">
            <v>1.9672610243186093E-3</v>
          </cell>
          <cell r="FC57">
            <v>2.5927059642978688E-3</v>
          </cell>
          <cell r="FD57">
            <v>1.2878052698397079E-2</v>
          </cell>
          <cell r="FE57">
            <v>2.7106138673918378E-3</v>
          </cell>
          <cell r="FF57">
            <v>4.8909086528853979E-3</v>
          </cell>
          <cell r="FG57">
            <v>2.3606274203842692E-3</v>
          </cell>
          <cell r="FH57">
            <v>3.107540075573163E-3</v>
          </cell>
          <cell r="FI57">
            <v>0.28334486499661532</v>
          </cell>
          <cell r="FJ57">
            <v>2.7156217911594063E-3</v>
          </cell>
          <cell r="FK57">
            <v>1.6148425189752194E-3</v>
          </cell>
          <cell r="FL57">
            <v>3.4557257838002493E-3</v>
          </cell>
          <cell r="FM57">
            <v>2.4658144777075872E-3</v>
          </cell>
          <cell r="FN57">
            <v>3.8494066768479077E-3</v>
          </cell>
          <cell r="FO57">
            <v>1.2431803695671668E-2</v>
          </cell>
          <cell r="FP57">
            <v>4.0356739302141098E-3</v>
          </cell>
          <cell r="FQ57">
            <v>3.5372632587427791E-3</v>
          </cell>
          <cell r="FR57">
            <v>3.8214270271362018E-3</v>
          </cell>
          <cell r="FS57">
            <v>2.4136158877322246E-3</v>
          </cell>
          <cell r="FT57">
            <v>2.7013651940211519E-3</v>
          </cell>
          <cell r="FU57">
            <v>2.0840158275224558E-3</v>
          </cell>
          <cell r="FV57">
            <v>6.8024470758632806E-3</v>
          </cell>
          <cell r="FW57">
            <v>4.3124879680085425E-3</v>
          </cell>
          <cell r="FX57">
            <v>2.1977228094986231E-3</v>
          </cell>
          <cell r="FY57">
            <v>2.5993812865866095E-3</v>
          </cell>
          <cell r="FZ57">
            <v>2.3274744733679902E-3</v>
          </cell>
          <cell r="GA57">
            <v>2.0045028370789652E-3</v>
          </cell>
          <cell r="GB57">
            <v>8.8804647596289858E-3</v>
          </cell>
          <cell r="GC57">
            <v>2.6635986289876741E-3</v>
          </cell>
          <cell r="GD57">
            <v>4.3322768162096592E-3</v>
          </cell>
          <cell r="GE57">
            <v>1.9591528716380096E-3</v>
          </cell>
          <cell r="GF57">
            <v>2.8388892532824569E-3</v>
          </cell>
          <cell r="GG57">
            <v>2.0588241308916056E-3</v>
          </cell>
          <cell r="GH57">
            <v>2.7147206807131463E-3</v>
          </cell>
          <cell r="GI57">
            <v>8.2310772785881021E-3</v>
          </cell>
          <cell r="GJ57">
            <v>2.427630112451405E-3</v>
          </cell>
          <cell r="GK57">
            <v>3.0445504459441289E-3</v>
          </cell>
          <cell r="GL57">
            <v>2.7883748210783613E-3</v>
          </cell>
          <cell r="GM57">
            <v>1.0480018340279661E-2</v>
          </cell>
          <cell r="GN57">
            <v>2.4389960297513994E-3</v>
          </cell>
          <cell r="GO57">
            <v>2.7112234145919003E-3</v>
          </cell>
          <cell r="GP57">
            <v>2.4434226927263791E-3</v>
          </cell>
          <cell r="GQ57">
            <v>2.950121912333938E-3</v>
          </cell>
          <cell r="GR57">
            <v>1.3493052200957104E-2</v>
          </cell>
          <cell r="GS57">
            <v>5.8331092597005705E-3</v>
          </cell>
          <cell r="GT57">
            <v>3.1717024303482095E-3</v>
          </cell>
          <cell r="GU57">
            <v>6.2636239517488666E-3</v>
          </cell>
          <cell r="GV57">
            <v>5.6544658912002941E-3</v>
          </cell>
          <cell r="GW57">
            <v>4.2673324302471777E-3</v>
          </cell>
          <cell r="GX57">
            <v>2.9367467723297874E-3</v>
          </cell>
          <cell r="GY57">
            <v>2.7286570222824157E-3</v>
          </cell>
          <cell r="GZ57">
            <v>2.7425843539426406E-3</v>
          </cell>
          <cell r="HA57">
            <v>2.8750958794182876E-3</v>
          </cell>
          <cell r="HB57">
            <v>3.5874969841534475E-3</v>
          </cell>
          <cell r="HC57">
            <v>3.1995364810238182E-3</v>
          </cell>
          <cell r="HD57">
            <v>3.478861012110005E-3</v>
          </cell>
          <cell r="HE57">
            <v>3.8703093483936795E-3</v>
          </cell>
          <cell r="HF57">
            <v>1.3676169215928385E-2</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4.5438277169570558E-2</v>
          </cell>
          <cell r="GW58">
            <v>2.2425736801625785E-2</v>
          </cell>
          <cell r="GX58">
            <v>1.3562115238273413E-2</v>
          </cell>
          <cell r="GY58">
            <v>7.0998429317689531E-3</v>
          </cell>
          <cell r="GZ58">
            <v>2.7841867072915426E-2</v>
          </cell>
          <cell r="HA58">
            <v>4.3259579571193744E-2</v>
          </cell>
          <cell r="HB58">
            <v>2.008700933200349E-2</v>
          </cell>
          <cell r="HC58">
            <v>1.9029816938192754E-2</v>
          </cell>
          <cell r="HD58">
            <v>1.6622884955362179E-2</v>
          </cell>
          <cell r="HE58">
            <v>2.513966377840951E-2</v>
          </cell>
          <cell r="HF58">
            <v>8.8382603297749315E-2</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2.7630224058850366</v>
          </cell>
          <cell r="ES59">
            <v>4.6685876877061291E-3</v>
          </cell>
          <cell r="ET59">
            <v>2.1267562128911854E-2</v>
          </cell>
          <cell r="EU59">
            <v>4.7271817960163167E-3</v>
          </cell>
          <cell r="EV59">
            <v>4.667760555032009E-3</v>
          </cell>
          <cell r="EW59">
            <v>4.0889715923267842E-3</v>
          </cell>
          <cell r="EX59">
            <v>4.3009421095593098E-3</v>
          </cell>
          <cell r="EY59">
            <v>4.2404283058597551E-3</v>
          </cell>
          <cell r="EZ59">
            <v>6.1828655837797989E-3</v>
          </cell>
          <cell r="FA59">
            <v>6.5011271695219423E-3</v>
          </cell>
          <cell r="FB59">
            <v>5.1012199767598429E-3</v>
          </cell>
          <cell r="FC59">
            <v>4.5699062620063501E-3</v>
          </cell>
          <cell r="FD59">
            <v>1.3621503453577346E-2</v>
          </cell>
          <cell r="FE59">
            <v>5.0251828721532736E-3</v>
          </cell>
          <cell r="FF59">
            <v>9.422639146067115E-3</v>
          </cell>
          <cell r="FG59">
            <v>5.2619271880085545E-3</v>
          </cell>
          <cell r="FH59">
            <v>5.6582735273251125E-3</v>
          </cell>
          <cell r="FI59">
            <v>0.27537771010660733</v>
          </cell>
          <cell r="FJ59">
            <v>5.0898234459328551E-3</v>
          </cell>
          <cell r="FK59">
            <v>4.7214992019544702E-3</v>
          </cell>
          <cell r="FL59">
            <v>8.5550004935176505E-3</v>
          </cell>
          <cell r="FM59">
            <v>7.5336899209789395E-3</v>
          </cell>
          <cell r="FN59">
            <v>6.6811594388892174E-3</v>
          </cell>
          <cell r="FO59">
            <v>1.3064412049367367E-2</v>
          </cell>
          <cell r="FP59">
            <v>6.8284652851379902E-3</v>
          </cell>
          <cell r="FQ59">
            <v>6.036587822037278E-3</v>
          </cell>
          <cell r="FR59">
            <v>5.086985628813003E-3</v>
          </cell>
          <cell r="FS59">
            <v>4.9304206134733047E-3</v>
          </cell>
          <cell r="FT59">
            <v>5.3342766994775546E-3</v>
          </cell>
          <cell r="FU59">
            <v>5.9521778225770745E-3</v>
          </cell>
          <cell r="FV59">
            <v>9.1110054073793006E-3</v>
          </cell>
          <cell r="FW59">
            <v>7.8743103677515122E-3</v>
          </cell>
          <cell r="FX59">
            <v>8.3352109754925331E-3</v>
          </cell>
          <cell r="FY59">
            <v>6.2033218579522703E-3</v>
          </cell>
          <cell r="FZ59">
            <v>5.6616787079185058E-3</v>
          </cell>
          <cell r="GA59">
            <v>6.9285483514373719E-3</v>
          </cell>
          <cell r="GB59">
            <v>1.3082350028339547E-2</v>
          </cell>
          <cell r="GC59">
            <v>6.4644306934207498E-3</v>
          </cell>
          <cell r="GD59">
            <v>6.6253320770539876E-3</v>
          </cell>
          <cell r="GE59">
            <v>7.7956565584826488E-3</v>
          </cell>
          <cell r="GF59">
            <v>9.571633575010929E-3</v>
          </cell>
          <cell r="GG59">
            <v>6.8768389590801943E-3</v>
          </cell>
          <cell r="GH59">
            <v>5.7925887127275094E-3</v>
          </cell>
          <cell r="GI59">
            <v>1.6375114671264766E-2</v>
          </cell>
          <cell r="GJ59">
            <v>1.2203993200035981E-2</v>
          </cell>
          <cell r="GK59">
            <v>9.796743911796588E-3</v>
          </cell>
          <cell r="GL59">
            <v>6.3464654060846511E-3</v>
          </cell>
          <cell r="GM59">
            <v>1.7426595533123541E-2</v>
          </cell>
          <cell r="GN59">
            <v>7.1491475134120444E-3</v>
          </cell>
          <cell r="GO59">
            <v>7.2570942334384539E-3</v>
          </cell>
          <cell r="GP59">
            <v>6.0507748164720463E-3</v>
          </cell>
          <cell r="GQ59">
            <v>9.6997903505301932E-3</v>
          </cell>
          <cell r="GR59">
            <v>2.0379148980135032E-2</v>
          </cell>
          <cell r="GS59">
            <v>1.0786683813704441E-2</v>
          </cell>
          <cell r="GT59">
            <v>8.4332941270608801E-3</v>
          </cell>
          <cell r="GU59">
            <v>1.4419069084790905E-2</v>
          </cell>
          <cell r="GV59">
            <v>1.4113650227138539E-2</v>
          </cell>
          <cell r="GW59">
            <v>8.4785403320790896E-3</v>
          </cell>
          <cell r="GX59">
            <v>5.5946459851363923E-3</v>
          </cell>
          <cell r="GY59">
            <v>3.9384498634488932E-3</v>
          </cell>
          <cell r="GZ59">
            <v>7.6103166799422932E-3</v>
          </cell>
          <cell r="HA59">
            <v>1.2425930640739798E-2</v>
          </cell>
          <cell r="HB59">
            <v>8.2968850885330198E-3</v>
          </cell>
          <cell r="HC59">
            <v>7.0858684975879859E-3</v>
          </cell>
          <cell r="HD59">
            <v>8.4619953270483762E-3</v>
          </cell>
          <cell r="HE59">
            <v>8.7304447857677308E-3</v>
          </cell>
          <cell r="HF59">
            <v>3.2527226653914984E-2</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3629.38</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1149353456.0999999</v>
          </cell>
          <cell r="ES63">
            <v>1155792561.4099998</v>
          </cell>
          <cell r="ET63">
            <v>1192603276.1599998</v>
          </cell>
          <cell r="EU63">
            <v>1196015379.1399999</v>
          </cell>
          <cell r="EV63">
            <v>1199896184.0699999</v>
          </cell>
          <cell r="EW63">
            <v>1203057199.3199999</v>
          </cell>
          <cell r="EX63">
            <v>1207292039.8799999</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24553859.990000002</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t="str">
            <v/>
          </cell>
          <cell r="DD64" t="str">
            <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63858925.57</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t="str">
            <v/>
          </cell>
          <cell r="DD65" t="str">
            <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452763068.57000005</v>
          </cell>
          <cell r="ES66">
            <v>455288501.97000003</v>
          </cell>
          <cell r="ET66">
            <v>467427927.32000005</v>
          </cell>
          <cell r="EU66">
            <v>469281184.97000003</v>
          </cell>
          <cell r="EV66">
            <v>470390640.06</v>
          </cell>
          <cell r="EW66">
            <v>471784957.14999998</v>
          </cell>
          <cell r="EX66">
            <v>472986838.73999995</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9766703.9600000009</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t="str">
            <v/>
          </cell>
          <cell r="DD67" t="str">
            <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18385896.07</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t="str">
            <v/>
          </cell>
          <cell r="DD68" t="str">
            <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740058723.41999996</v>
          </cell>
          <cell r="ES69">
            <v>743270898.25</v>
          </cell>
          <cell r="ET69">
            <v>758176446.75999999</v>
          </cell>
          <cell r="EU69">
            <v>759736386.12</v>
          </cell>
          <cell r="EV69">
            <v>760821485.69000006</v>
          </cell>
          <cell r="EW69">
            <v>761852736.93000007</v>
          </cell>
          <cell r="EX69">
            <v>762460442.68000007</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11404981.960000001</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t="str">
            <v/>
          </cell>
          <cell r="DD70" t="str">
            <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27988212.479999997</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t="str">
            <v/>
          </cell>
          <cell r="DD71" t="str">
            <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835685654.16999996</v>
          </cell>
          <cell r="ES72">
            <v>843109573.4799999</v>
          </cell>
          <cell r="ET72">
            <v>868960631.64999986</v>
          </cell>
          <cell r="EU72">
            <v>872212175.16999984</v>
          </cell>
          <cell r="EV72">
            <v>876085104.96999979</v>
          </cell>
          <cell r="EW72">
            <v>878997315.02999973</v>
          </cell>
          <cell r="EX72">
            <v>882136750.84999979</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21977616.619999997</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t="str">
            <v/>
          </cell>
          <cell r="DD73" t="str">
            <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56075946.210000001</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3177860902.2600002</v>
          </cell>
          <cell r="ES74">
            <v>3197461535.1100001</v>
          </cell>
          <cell r="ET74">
            <v>3287168281.8899994</v>
          </cell>
          <cell r="EU74">
            <v>3307531632.5300002</v>
          </cell>
          <cell r="EV74">
            <v>3327734064.6599998</v>
          </cell>
          <cell r="EW74">
            <v>3345514060.1399994</v>
          </cell>
          <cell r="EX74">
            <v>3364292233.6199999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234015772.24000001</v>
          </cell>
          <cell r="GW74">
            <v>305045563.25</v>
          </cell>
          <cell r="GX74">
            <v>352312637.19999999</v>
          </cell>
          <cell r="GY74">
            <v>385773287.81999999</v>
          </cell>
          <cell r="GZ74">
            <v>450684374.03000009</v>
          </cell>
          <cell r="HA74">
            <v>557476117.85000014</v>
          </cell>
          <cell r="HB74">
            <v>629667787.82000005</v>
          </cell>
          <cell r="HC74">
            <v>691833874.0999999</v>
          </cell>
          <cell r="HD74">
            <v>766599112.37000012</v>
          </cell>
          <cell r="HE74">
            <v>844388946.73000002</v>
          </cell>
          <cell r="HF74">
            <v>1136742678.0900002</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85328.66</v>
          </cell>
          <cell r="GW77">
            <v>3629.38</v>
          </cell>
          <cell r="GX77">
            <v>3629.38</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1129744627.9300001</v>
          </cell>
          <cell r="ES78">
            <v>1125208148.48</v>
          </cell>
          <cell r="ET78">
            <v>1157951532.54</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33730361.780000001</v>
          </cell>
          <cell r="GW78">
            <v>33826157.300000004</v>
          </cell>
          <cell r="GX78">
            <v>26585104.930000003</v>
          </cell>
          <cell r="GY78">
            <v>22024824.5</v>
          </cell>
          <cell r="GZ78">
            <v>20086139.840000004</v>
          </cell>
          <cell r="HA78">
            <v>19990330.990000002</v>
          </cell>
          <cell r="HB78">
            <v>21805647.920000002</v>
          </cell>
          <cell r="HC78">
            <v>21046582.059999999</v>
          </cell>
          <cell r="HD78">
            <v>24134803.469999999</v>
          </cell>
          <cell r="HE78">
            <v>23697426.409999996</v>
          </cell>
          <cell r="HF78">
            <v>50380192.670000002</v>
          </cell>
          <cell r="HG78">
            <v>41854937.920000002</v>
          </cell>
          <cell r="HH78">
            <v>33257313.050000001</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79774128.549999997</v>
          </cell>
          <cell r="GW79">
            <v>81183813.370000005</v>
          </cell>
          <cell r="GX79">
            <v>61532482.039999999</v>
          </cell>
          <cell r="GY79">
            <v>31677661.950000003</v>
          </cell>
          <cell r="GZ79">
            <v>31031039.100000001</v>
          </cell>
          <cell r="HA79">
            <v>56231162.480000004</v>
          </cell>
          <cell r="HB79">
            <v>71919695.579999998</v>
          </cell>
          <cell r="HC79">
            <v>69972438.530000001</v>
          </cell>
          <cell r="HD79">
            <v>54676560.829999998</v>
          </cell>
          <cell r="HE79">
            <v>56362592.350000009</v>
          </cell>
          <cell r="HF79">
            <v>115081874.73</v>
          </cell>
          <cell r="HG79">
            <v>94350890.040000007</v>
          </cell>
          <cell r="HH79">
            <v>73450290.280000001</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445963253.95000005</v>
          </cell>
          <cell r="ES81">
            <v>444556478.44999999</v>
          </cell>
          <cell r="ET81">
            <v>455512081.41000003</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12732922.959999999</v>
          </cell>
          <cell r="GW81">
            <v>13994234.91</v>
          </cell>
          <cell r="GX81">
            <v>12687411.780000001</v>
          </cell>
          <cell r="GY81">
            <v>9953577.3899999987</v>
          </cell>
          <cell r="GZ81">
            <v>7800213.2000000002</v>
          </cell>
          <cell r="HA81">
            <v>5802610.46</v>
          </cell>
          <cell r="HB81">
            <v>8401006.3000000007</v>
          </cell>
          <cell r="HC81">
            <v>9756396.8000000007</v>
          </cell>
          <cell r="HD81">
            <v>11877631.960000001</v>
          </cell>
          <cell r="HE81">
            <v>11341242.300000001</v>
          </cell>
          <cell r="HF81">
            <v>19057503.260000002</v>
          </cell>
          <cell r="HG81">
            <v>14746671.93</v>
          </cell>
          <cell r="HH81">
            <v>11145818.220000001</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23914930.810000002</v>
          </cell>
          <cell r="GW82">
            <v>23753678.510000002</v>
          </cell>
          <cell r="GX82">
            <v>19036046.780000001</v>
          </cell>
          <cell r="GY82">
            <v>12496178.290000001</v>
          </cell>
          <cell r="GZ82">
            <v>10719162.859999999</v>
          </cell>
          <cell r="HA82">
            <v>17985900.560000002</v>
          </cell>
          <cell r="HB82">
            <v>18983745.02</v>
          </cell>
          <cell r="HC82">
            <v>19338845.460000001</v>
          </cell>
          <cell r="HD82">
            <v>14109638.4</v>
          </cell>
          <cell r="HE82">
            <v>13986156.440000001</v>
          </cell>
          <cell r="HF82">
            <v>33764386.840000004</v>
          </cell>
          <cell r="HG82">
            <v>27852679.850000001</v>
          </cell>
          <cell r="HH82">
            <v>23724097.850000001</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110227.74</v>
          </cell>
          <cell r="GY83">
            <v>110227.74</v>
          </cell>
          <cell r="GZ83">
            <v>110227.74</v>
          </cell>
          <cell r="HA83">
            <v>48991.05</v>
          </cell>
          <cell r="HB83">
            <v>48991.05</v>
          </cell>
          <cell r="HC83">
            <v>271213.27</v>
          </cell>
          <cell r="HD83">
            <v>444444.44</v>
          </cell>
          <cell r="HE83">
            <v>444444.44</v>
          </cell>
          <cell r="HF83">
            <v>222222.22</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731065870.73999989</v>
          </cell>
          <cell r="ES84">
            <v>728025308.26999998</v>
          </cell>
          <cell r="ET84">
            <v>740200145.76999998</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15551932.43</v>
          </cell>
          <cell r="GW84">
            <v>16487346.490000002</v>
          </cell>
          <cell r="GX84">
            <v>13484821.1</v>
          </cell>
          <cell r="GY84">
            <v>13928902.41</v>
          </cell>
          <cell r="GZ84">
            <v>12603881.469999999</v>
          </cell>
          <cell r="HA84">
            <v>13356529.050000001</v>
          </cell>
          <cell r="HB84">
            <v>12843202.18</v>
          </cell>
          <cell r="HC84">
            <v>13247774.49</v>
          </cell>
          <cell r="HD84">
            <v>15239651.370000001</v>
          </cell>
          <cell r="HE84">
            <v>15318860.219999999</v>
          </cell>
          <cell r="HF84">
            <v>29530578.140000001</v>
          </cell>
          <cell r="HG84">
            <v>23334657.440000001</v>
          </cell>
          <cell r="HH84">
            <v>18373633.82</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35221635.549999997</v>
          </cell>
          <cell r="GW85">
            <v>35569734.559999995</v>
          </cell>
          <cell r="GX85">
            <v>27237543.18</v>
          </cell>
          <cell r="GY85">
            <v>15431029.5</v>
          </cell>
          <cell r="GZ85">
            <v>15733813.640000001</v>
          </cell>
          <cell r="HA85">
            <v>23779691.329999998</v>
          </cell>
          <cell r="HB85">
            <v>30462986.659999996</v>
          </cell>
          <cell r="HC85">
            <v>31935899.279999997</v>
          </cell>
          <cell r="HD85">
            <v>28861369.899999999</v>
          </cell>
          <cell r="HE85">
            <v>28892037.440000001</v>
          </cell>
          <cell r="HF85">
            <v>58270668.990000002</v>
          </cell>
          <cell r="HG85">
            <v>48231310.280000001</v>
          </cell>
          <cell r="HH85">
            <v>38735850.390000001</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116190.95</v>
          </cell>
          <cell r="GX86">
            <v>116190.95</v>
          </cell>
          <cell r="GY86">
            <v>116190.95</v>
          </cell>
          <cell r="GZ86">
            <v>146823.59</v>
          </cell>
          <cell r="HA86">
            <v>146823.59</v>
          </cell>
          <cell r="HB86">
            <v>422327.13</v>
          </cell>
          <cell r="HC86">
            <v>275503.53999999998</v>
          </cell>
          <cell r="HD86">
            <v>312306.23</v>
          </cell>
          <cell r="HE86">
            <v>36802.69</v>
          </cell>
          <cell r="HF86">
            <v>36802.69</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817686939.40999997</v>
          </cell>
          <cell r="ES87">
            <v>816771425.82999992</v>
          </cell>
          <cell r="ET87">
            <v>838350103.8599999</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27790644.479999997</v>
          </cell>
          <cell r="GW87">
            <v>29917283.449999996</v>
          </cell>
          <cell r="GX87">
            <v>23888374.91</v>
          </cell>
          <cell r="GY87">
            <v>18540496.510000002</v>
          </cell>
          <cell r="GZ87">
            <v>15754446.239999998</v>
          </cell>
          <cell r="HA87">
            <v>15684546.550000001</v>
          </cell>
          <cell r="HB87">
            <v>17350277.550000001</v>
          </cell>
          <cell r="HC87">
            <v>18264453.52</v>
          </cell>
          <cell r="HD87">
            <v>19465645.440000001</v>
          </cell>
          <cell r="HE87">
            <v>20075408.560000002</v>
          </cell>
          <cell r="HF87">
            <v>40218476.769999996</v>
          </cell>
          <cell r="HG87">
            <v>33599847.469999999</v>
          </cell>
          <cell r="HH87">
            <v>26210860.739999998</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73316768.109999999</v>
          </cell>
          <cell r="GW88">
            <v>70193494.329999998</v>
          </cell>
          <cell r="GX88">
            <v>50207949.259999998</v>
          </cell>
          <cell r="GY88">
            <v>27478426.339999996</v>
          </cell>
          <cell r="GZ88">
            <v>31653063.099999998</v>
          </cell>
          <cell r="HA88">
            <v>52136894.590000004</v>
          </cell>
          <cell r="HB88">
            <v>61656620.609999999</v>
          </cell>
          <cell r="HC88">
            <v>57040393.120000005</v>
          </cell>
          <cell r="HD88">
            <v>40000942.480000004</v>
          </cell>
          <cell r="HE88">
            <v>44566188.060000002</v>
          </cell>
          <cell r="HF88">
            <v>98346097.680000007</v>
          </cell>
          <cell r="HG88">
            <v>86172570.790000007</v>
          </cell>
          <cell r="HH88">
            <v>67455867.010000005</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3124460692.0300002</v>
          </cell>
          <cell r="ES89">
            <v>3114561361.0300002</v>
          </cell>
          <cell r="ET89">
            <v>3192013863.5800004</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302118653.33000004</v>
          </cell>
          <cell r="GW89">
            <v>305045563.25</v>
          </cell>
          <cell r="GX89">
            <v>234889782.05000001</v>
          </cell>
          <cell r="GY89">
            <v>151757515.58000001</v>
          </cell>
          <cell r="GZ89">
            <v>145638810.78</v>
          </cell>
          <cell r="HA89">
            <v>205163480.65000001</v>
          </cell>
          <cell r="HB89">
            <v>243894500</v>
          </cell>
          <cell r="HC89">
            <v>241149500.06999999</v>
          </cell>
          <cell r="HD89">
            <v>209122994.52000001</v>
          </cell>
          <cell r="HE89">
            <v>214721158.91000003</v>
          </cell>
          <cell r="HF89">
            <v>444908803.99000001</v>
          </cell>
          <cell r="HG89">
            <v>370143565.72000003</v>
          </cell>
          <cell r="HH89">
            <v>292353731.36000001</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1114701.71248</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440847.22266000003</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722082.42242999992</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805075.12638000003</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3082706.4839500003</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1129744.62793</v>
          </cell>
          <cell r="ES114">
            <v>1125208.14848</v>
          </cell>
          <cell r="ET114">
            <v>1157951.53254</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445963.25394999998</v>
          </cell>
          <cell r="ES115">
            <v>444556.47845</v>
          </cell>
          <cell r="ET115">
            <v>455512.08141000004</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731065.87074000004</v>
          </cell>
          <cell r="ES116">
            <v>728025.30827000004</v>
          </cell>
          <cell r="ET116">
            <v>740200.14576999994</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817686.93940999999</v>
          </cell>
          <cell r="ES117">
            <v>816771.42583000008</v>
          </cell>
          <cell r="ET117">
            <v>838350.10386000003</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3124460.69203</v>
          </cell>
          <cell r="ES118">
            <v>3114561.3610300003</v>
          </cell>
          <cell r="ET118">
            <v>3192013.8635800001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1149353</v>
          </cell>
          <cell r="ES121">
            <v>1155793</v>
          </cell>
          <cell r="ET121">
            <v>1192603</v>
          </cell>
          <cell r="EU121">
            <v>1196015</v>
          </cell>
          <cell r="EV121">
            <v>1199896</v>
          </cell>
          <cell r="EW121">
            <v>1203057</v>
          </cell>
          <cell r="EX121">
            <v>1207292</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452763</v>
          </cell>
          <cell r="ES122">
            <v>455289</v>
          </cell>
          <cell r="ET122">
            <v>467428</v>
          </cell>
          <cell r="EU122">
            <v>469281</v>
          </cell>
          <cell r="EV122">
            <v>470391</v>
          </cell>
          <cell r="EW122">
            <v>471785</v>
          </cell>
          <cell r="EX122">
            <v>472987</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740059</v>
          </cell>
          <cell r="ES123">
            <v>743271</v>
          </cell>
          <cell r="ET123">
            <v>758176</v>
          </cell>
          <cell r="EU123">
            <v>759736</v>
          </cell>
          <cell r="EV123">
            <v>760821</v>
          </cell>
          <cell r="EW123">
            <v>761853</v>
          </cell>
          <cell r="EX123">
            <v>762460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835686</v>
          </cell>
          <cell r="ES124">
            <v>843110</v>
          </cell>
          <cell r="ET124">
            <v>868961</v>
          </cell>
          <cell r="EU124">
            <v>872212</v>
          </cell>
          <cell r="EV124">
            <v>876085</v>
          </cell>
          <cell r="EW124">
            <v>878997</v>
          </cell>
          <cell r="EX124">
            <v>882137</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3177861</v>
          </cell>
          <cell r="ES125">
            <v>3197462</v>
          </cell>
          <cell r="ET125">
            <v>3287168</v>
          </cell>
          <cell r="EU125">
            <v>3307532</v>
          </cell>
          <cell r="EV125">
            <v>3327734</v>
          </cell>
          <cell r="EW125">
            <v>3345514</v>
          </cell>
          <cell r="EX125">
            <v>3364292</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v>115834666116.94998</v>
          </cell>
          <cell r="HI14">
            <v>118284376794.14</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v>-2.1142658038934004E-3</v>
          </cell>
          <cell r="HI17">
            <v>3.6160622908310902E-2</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v>-7.6881371103521001E-4</v>
          </cell>
          <cell r="HI18">
            <v>1.5940688019649984E-2</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v>1.490208324901765E-2</v>
          </cell>
          <cell r="HI19">
            <v>2.6330328399882141E-2</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v>8.3275612235889085E-3</v>
          </cell>
          <cell r="HI20">
            <v>6.6698835106820509E-2</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v>-4.0482816739797478E-3</v>
          </cell>
          <cell r="HI21">
            <v>3.0183464324126552E-2</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v>9.9246856965664598E-3</v>
          </cell>
          <cell r="HI22">
            <v>2.1750097110067479E-2</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v>1.2739926633779097E-2</v>
          </cell>
          <cell r="HI23">
            <v>7.052865675869513E-2</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v>-1.3633800722774314E-3</v>
          </cell>
          <cell r="HI24">
            <v>2.6969462678299028E-2</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v>1.5099238491594669E-2</v>
          </cell>
          <cell r="HI25">
            <v>3.8499959858910415E-2</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v>1.0819383503029911E-2</v>
          </cell>
          <cell r="HI26">
            <v>5.0065391568067774E-2</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v>2.8085781079065786E-3</v>
          </cell>
          <cell r="HI27">
            <v>1.7974327359174147E-2</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v>1.2284567265426372E-2</v>
          </cell>
          <cell r="HI28">
            <v>2.6481324105639192E-2</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v>6.0348267692744706E-4</v>
          </cell>
          <cell r="HI29">
            <v>2.1148338052070947E-2</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v>-760491.68999999762</v>
          </cell>
          <cell r="HI32">
            <v>12979309.970000029</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v>-31801365.569999695</v>
          </cell>
          <cell r="HI33">
            <v>658866902.08999634</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v>40596081.350000381</v>
          </cell>
          <cell r="HI34">
            <v>72797681.629999638</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v>1193019.9699999988</v>
          </cell>
          <cell r="HI35">
            <v>9634956.6799999774</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v>-62089069.090000153</v>
          </cell>
          <cell r="HI36">
            <v>461054001.77000046</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v>7402346.1299999952</v>
          </cell>
          <cell r="HI37">
            <v>16383353.980000019</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v>1992265.3799999952</v>
          </cell>
          <cell r="HI38">
            <v>11169759.080000013</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v>-25401755.299999237</v>
          </cell>
          <cell r="HI39">
            <v>501795275.09999847</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v>16304802.49000001</v>
          </cell>
          <cell r="HI40">
            <v>42201634.919999838</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v>2651289.2300000191</v>
          </cell>
          <cell r="HI41">
            <v>12401258.810000002</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v>91854305.990001678</v>
          </cell>
          <cell r="HI42">
            <v>589499853.11000061</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v>27920624.960000038</v>
          </cell>
          <cell r="HI43">
            <v>60926690.050000191</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v>69862053.849990845</v>
          </cell>
          <cell r="HI44">
            <v>2449710677.1900177</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v>3.098683003649435E-3</v>
          </cell>
          <cell r="HI47">
            <v>3.1442379051231156E-3</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v>0.35682237385593735</v>
          </cell>
          <cell r="HI48">
            <v>0.35500265190415509</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v>2.3868367810363392E-2</v>
          </cell>
          <cell r="HI49">
            <v>2.3989491889013177E-2</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v>1.2470761286966932E-3</v>
          </cell>
          <cell r="HI50">
            <v>1.3027046161656222E-3</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v>0.13186943942064694</v>
          </cell>
          <cell r="HI51">
            <v>0.13303622096666948</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v>6.5028399213366145E-3</v>
          </cell>
          <cell r="HI52">
            <v>6.5066720216099506E-3</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v>1.3672239017817273E-3</v>
          </cell>
          <cell r="HI53">
            <v>1.4333396163135499E-3</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v>0.16062595491668097</v>
          </cell>
          <cell r="HI54">
            <v>0.16154161395164601</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v>9.4630350410238873E-3</v>
          </cell>
          <cell r="HI55">
            <v>9.6238334275638299E-3</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v>2.1384032351758481E-3</v>
          </cell>
          <cell r="HI56">
            <v>2.1989589042065777E-3</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v>0.28313431191641236</v>
          </cell>
          <cell r="HI57">
            <v>0.28225425237945717</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v>1.9862290848294977E-2</v>
          </cell>
          <cell r="HI58">
            <v>1.9966022418076441E-2</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v>1</v>
          </cell>
          <cell r="HI59">
            <v>1</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v>22789.518166984126</v>
          </cell>
          <cell r="HI62">
            <v>22145.660420388234</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v>62967.929108689168</v>
          </cell>
          <cell r="HI63">
            <v>64129.855510969246</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v>174500.40495266349</v>
          </cell>
          <cell r="HI64">
            <v>166436.86419731361</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v>7667.4441077494694</v>
          </cell>
          <cell r="HI65">
            <v>7751.3760083505204</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v>45612.557329248375</v>
          </cell>
          <cell r="HI66">
            <v>47071.388794267477</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v>132989.81128177966</v>
          </cell>
          <cell r="HI67">
            <v>126128.75206161915</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v>6945.2231798447565</v>
          </cell>
          <cell r="HI68">
            <v>6806.7160450457686</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v>50413.619868127287</v>
          </cell>
          <cell r="HI69">
            <v>51891.634845421017</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v>150342.54621176794</v>
          </cell>
          <cell r="HI70">
            <v>143332.80525686225</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v>16627.591110290665</v>
          </cell>
          <cell r="HI71">
            <v>16312.479371589841</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v>57362.479994770409</v>
          </cell>
          <cell r="HI72">
            <v>58551.342657816051</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v>154122.57695136656</v>
          </cell>
          <cell r="HI73">
            <v>146687.48563850933</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v>56556.526474960956</v>
          </cell>
          <cell r="HI74">
            <v>57636.773509768362</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358934.91113000002</v>
          </cell>
          <cell r="HI77">
            <v>371914.22110000002</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41332400.538660005</v>
          </cell>
          <cell r="HI78">
            <v>41991267.440750003</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2764784.4160700003</v>
          </cell>
          <cell r="HI79">
            <v>2837582.0976999998</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144454.64699000001</v>
          </cell>
          <cell r="HI80">
            <v>154089.60366999998</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15275052.48632</v>
          </cell>
          <cell r="HI81">
            <v>15736106.488090001</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753254.29110000003</v>
          </cell>
          <cell r="HI82">
            <v>769637.64508000005</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158371.92416999998</v>
          </cell>
          <cell r="HI83">
            <v>169541.68325</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18606053.857490003</v>
          </cell>
          <cell r="HI84">
            <v>19107849.13259</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1096147.50443</v>
          </cell>
          <cell r="HI85">
            <v>1138349.1393499998</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247701.22477</v>
          </cell>
          <cell r="HI86">
            <v>260102.48358</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32796768.487089999</v>
          </cell>
          <cell r="HI87">
            <v>33386268.3402</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2300741.8287300002</v>
          </cell>
          <cell r="HI88">
            <v>2361668.51878</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v>115834666.11694998</v>
          </cell>
          <cell r="HI89">
            <v>118284376.79414</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t="str">
            <v/>
          </cell>
          <cell r="GY10" t="str">
            <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t="str">
            <v/>
          </cell>
          <cell r="GY13" t="str">
            <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t="str">
            <v/>
          </cell>
          <cell r="GY14" t="str">
            <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t="str">
            <v/>
          </cell>
          <cell r="GY15" t="str">
            <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t="str">
            <v/>
          </cell>
          <cell r="GY16" t="str">
            <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t="str">
            <v/>
          </cell>
          <cell r="GY17" t="str">
            <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t="str">
            <v/>
          </cell>
          <cell r="GY18" t="str">
            <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t="str">
            <v/>
          </cell>
          <cell r="GY19" t="str">
            <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t="str">
            <v/>
          </cell>
          <cell r="GY20" t="str">
            <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t="str">
            <v/>
          </cell>
          <cell r="GY21" t="str">
            <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1078273233.7200003</v>
          </cell>
          <cell r="GY24">
            <v>1078273233.7200003</v>
          </cell>
          <cell r="GZ24">
            <v>1078273233.7200003</v>
          </cell>
          <cell r="HA24">
            <v>1078273233.7200003</v>
          </cell>
          <cell r="HB24">
            <v>1078273233.7200003</v>
          </cell>
          <cell r="HC24">
            <v>1078273233.7200003</v>
          </cell>
          <cell r="HD24">
            <v>1078273233.7200003</v>
          </cell>
          <cell r="HE24">
            <v>1078273233.7200003</v>
          </cell>
          <cell r="HF24">
            <v>1078273233.7200003</v>
          </cell>
          <cell r="HG24">
            <v>1078273233.7200003</v>
          </cell>
          <cell r="HH24">
            <v>1078273233.7200003</v>
          </cell>
          <cell r="HI24">
            <v>1078273233.7200003</v>
          </cell>
          <cell r="HJ24">
            <v>1078273233.7200003</v>
          </cell>
          <cell r="HK24">
            <v>1078273233.7200003</v>
          </cell>
          <cell r="HL24">
            <v>1078273233.7200003</v>
          </cell>
          <cell r="HM24">
            <v>1078273233.7200003</v>
          </cell>
          <cell r="HN24">
            <v>1078273233.7200003</v>
          </cell>
          <cell r="HO24">
            <v>1078273233.7200003</v>
          </cell>
          <cell r="HP24">
            <v>1078273233.7200003</v>
          </cell>
          <cell r="HQ24">
            <v>1078273233.7200003</v>
          </cell>
          <cell r="HR24">
            <v>1078273233.7200003</v>
          </cell>
          <cell r="HS24">
            <v>1078273233.7200003</v>
          </cell>
          <cell r="HT24">
            <v>1078273233.7200003</v>
          </cell>
          <cell r="HU24">
            <v>1078273233.7200003</v>
          </cell>
          <cell r="HV24">
            <v>1078273233.7200003</v>
          </cell>
          <cell r="HW24">
            <v>1078273233.7200003</v>
          </cell>
          <cell r="HX24">
            <v>1078273233.7200003</v>
          </cell>
          <cell r="HY24">
            <v>1078273233.7200003</v>
          </cell>
          <cell r="HZ24">
            <v>1078273233.7200003</v>
          </cell>
          <cell r="IA24">
            <v>1078273233.7200003</v>
          </cell>
          <cell r="IB24">
            <v>1078273233.7200003</v>
          </cell>
          <cell r="IC24">
            <v>1078273233.7200003</v>
          </cell>
          <cell r="ID24">
            <v>1078273233.7200003</v>
          </cell>
          <cell r="IE24">
            <v>1078273233.7200003</v>
          </cell>
          <cell r="IF24">
            <v>1078273233.7200003</v>
          </cell>
          <cell r="IG24">
            <v>1078273233.7200003</v>
          </cell>
          <cell r="IH24">
            <v>1078273233.7200003</v>
          </cell>
          <cell r="II24">
            <v>1078273233.7200003</v>
          </cell>
          <cell r="IJ24">
            <v>1078273233.7200003</v>
          </cell>
          <cell r="IK24">
            <v>1078273233.7200003</v>
          </cell>
          <cell r="IL24">
            <v>1078273233.7200003</v>
          </cell>
          <cell r="IM24">
            <v>1078273233.7200003</v>
          </cell>
          <cell r="IN24">
            <v>1078273233.7200003</v>
          </cell>
          <cell r="IO24">
            <v>1078273233.7200003</v>
          </cell>
          <cell r="IP24">
            <v>1078273233.7200003</v>
          </cell>
          <cell r="IQ24">
            <v>1078273233.7200003</v>
          </cell>
          <cell r="IR24">
            <v>1078273233.7200003</v>
          </cell>
          <cell r="IS24">
            <v>1078273233.7200003</v>
          </cell>
          <cell r="IT24">
            <v>1078273233.7200003</v>
          </cell>
          <cell r="IU24">
            <v>1078273233.7200003</v>
          </cell>
          <cell r="IV24">
            <v>1078273233.7200003</v>
          </cell>
          <cell r="IW24">
            <v>1078273233.7200003</v>
          </cell>
          <cell r="IX24">
            <v>1078273233.7200003</v>
          </cell>
          <cell r="IY24">
            <v>1078273233.7200003</v>
          </cell>
          <cell r="IZ24">
            <v>1078273233.7200003</v>
          </cell>
          <cell r="JA24">
            <v>1078273233.7200003</v>
          </cell>
          <cell r="JB24">
            <v>1078273233.7200003</v>
          </cell>
          <cell r="JC24">
            <v>1078273233.7200003</v>
          </cell>
          <cell r="JD24">
            <v>1078273233.7200003</v>
          </cell>
          <cell r="JE24">
            <v>1078273233.7200003</v>
          </cell>
          <cell r="JF24">
            <v>1078273233.7200003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1982747013.5800011</v>
          </cell>
          <cell r="GY25">
            <v>1982747013.5800011</v>
          </cell>
          <cell r="GZ25">
            <v>1982747013.5800011</v>
          </cell>
          <cell r="HA25">
            <v>1982747013.5800011</v>
          </cell>
          <cell r="HB25">
            <v>1982747013.5800011</v>
          </cell>
          <cell r="HC25">
            <v>1982747013.5800011</v>
          </cell>
          <cell r="HD25">
            <v>1982747013.5800011</v>
          </cell>
          <cell r="HE25">
            <v>1982747013.5800011</v>
          </cell>
          <cell r="HF25">
            <v>1982747013.5800011</v>
          </cell>
          <cell r="HG25">
            <v>1982747013.5800011</v>
          </cell>
          <cell r="HH25">
            <v>1982747013.5800011</v>
          </cell>
          <cell r="HI25">
            <v>1982747013.5800011</v>
          </cell>
          <cell r="HJ25">
            <v>1982747013.5800011</v>
          </cell>
          <cell r="HK25">
            <v>1982747013.5800011</v>
          </cell>
          <cell r="HL25">
            <v>1982747013.5800011</v>
          </cell>
          <cell r="HM25">
            <v>1982747013.5800011</v>
          </cell>
          <cell r="HN25">
            <v>1982747013.5800011</v>
          </cell>
          <cell r="HO25">
            <v>1982747013.5800011</v>
          </cell>
          <cell r="HP25">
            <v>1982747013.5800011</v>
          </cell>
          <cell r="HQ25">
            <v>1982747013.5800011</v>
          </cell>
          <cell r="HR25">
            <v>1982747013.5800011</v>
          </cell>
          <cell r="HS25">
            <v>1982747013.5800011</v>
          </cell>
          <cell r="HT25">
            <v>1982747013.5800011</v>
          </cell>
          <cell r="HU25">
            <v>1982747013.5800011</v>
          </cell>
          <cell r="HV25">
            <v>1982747013.5800011</v>
          </cell>
          <cell r="HW25">
            <v>1982747013.5800011</v>
          </cell>
          <cell r="HX25">
            <v>1982747013.5800011</v>
          </cell>
          <cell r="HY25">
            <v>1982747013.5800011</v>
          </cell>
          <cell r="HZ25">
            <v>1982747013.5800011</v>
          </cell>
          <cell r="IA25">
            <v>1982747013.5800011</v>
          </cell>
          <cell r="IB25">
            <v>1982747013.5800011</v>
          </cell>
          <cell r="IC25">
            <v>1982747013.5800011</v>
          </cell>
          <cell r="ID25">
            <v>1982747013.5800011</v>
          </cell>
          <cell r="IE25">
            <v>1982747013.5800011</v>
          </cell>
          <cell r="IF25">
            <v>1982747013.5800011</v>
          </cell>
          <cell r="IG25">
            <v>1982747013.5800011</v>
          </cell>
          <cell r="IH25">
            <v>1982747013.5800011</v>
          </cell>
          <cell r="II25">
            <v>1982747013.5800011</v>
          </cell>
          <cell r="IJ25">
            <v>1982747013.5800011</v>
          </cell>
          <cell r="IK25">
            <v>1982747013.5800011</v>
          </cell>
          <cell r="IL25">
            <v>1982747013.5800011</v>
          </cell>
          <cell r="IM25">
            <v>1982747013.5800011</v>
          </cell>
          <cell r="IN25">
            <v>1982747013.5800011</v>
          </cell>
          <cell r="IO25">
            <v>1982747013.5800011</v>
          </cell>
          <cell r="IP25">
            <v>1982747013.5800011</v>
          </cell>
          <cell r="IQ25">
            <v>1982747013.5800011</v>
          </cell>
          <cell r="IR25">
            <v>1982747013.5800011</v>
          </cell>
          <cell r="IS25">
            <v>1982747013.5800011</v>
          </cell>
          <cell r="IT25">
            <v>1982747013.5800011</v>
          </cell>
          <cell r="IU25">
            <v>1982747013.5800011</v>
          </cell>
          <cell r="IV25">
            <v>1982747013.5800011</v>
          </cell>
          <cell r="IW25">
            <v>1982747013.5800011</v>
          </cell>
          <cell r="IX25">
            <v>1982747013.5800011</v>
          </cell>
          <cell r="IY25">
            <v>1982747013.5800011</v>
          </cell>
          <cell r="IZ25">
            <v>1982747013.5800011</v>
          </cell>
          <cell r="JA25">
            <v>1982747013.5800011</v>
          </cell>
          <cell r="JB25">
            <v>1982747013.5800011</v>
          </cell>
          <cell r="JC25">
            <v>1982747013.5800011</v>
          </cell>
          <cell r="JD25">
            <v>1982747013.5800011</v>
          </cell>
          <cell r="JE25">
            <v>1982747013.5800011</v>
          </cell>
          <cell r="JF25">
            <v>1982747013.5800011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390997546.38999999</v>
          </cell>
          <cell r="GY26">
            <v>390997546.38999999</v>
          </cell>
          <cell r="GZ26">
            <v>390997546.38999999</v>
          </cell>
          <cell r="HA26">
            <v>390997546.38999999</v>
          </cell>
          <cell r="HB26">
            <v>390997546.38999999</v>
          </cell>
          <cell r="HC26">
            <v>390997546.38999999</v>
          </cell>
          <cell r="HD26">
            <v>390997546.38999999</v>
          </cell>
          <cell r="HE26">
            <v>390997546.38999999</v>
          </cell>
          <cell r="HF26">
            <v>390997546.38999999</v>
          </cell>
          <cell r="HG26">
            <v>390997546.38999999</v>
          </cell>
          <cell r="HH26">
            <v>390997546.38999999</v>
          </cell>
          <cell r="HI26">
            <v>390997546.38999999</v>
          </cell>
          <cell r="HJ26">
            <v>390997546.38999999</v>
          </cell>
          <cell r="HK26">
            <v>390997546.38999999</v>
          </cell>
          <cell r="HL26">
            <v>390997546.38999999</v>
          </cell>
          <cell r="HM26">
            <v>390997546.38999999</v>
          </cell>
          <cell r="HN26">
            <v>390997546.38999999</v>
          </cell>
          <cell r="HO26">
            <v>390997546.38999999</v>
          </cell>
          <cell r="HP26">
            <v>390997546.38999999</v>
          </cell>
          <cell r="HQ26">
            <v>390997546.38999999</v>
          </cell>
          <cell r="HR26">
            <v>390997546.38999999</v>
          </cell>
          <cell r="HS26">
            <v>390997546.38999999</v>
          </cell>
          <cell r="HT26">
            <v>390997546.38999999</v>
          </cell>
          <cell r="HU26">
            <v>390997546.38999999</v>
          </cell>
          <cell r="HV26">
            <v>390997546.38999999</v>
          </cell>
          <cell r="HW26">
            <v>390997546.38999999</v>
          </cell>
          <cell r="HX26">
            <v>390997546.38999999</v>
          </cell>
          <cell r="HY26">
            <v>390997546.38999999</v>
          </cell>
          <cell r="HZ26">
            <v>390997546.38999999</v>
          </cell>
          <cell r="IA26">
            <v>390997546.38999999</v>
          </cell>
          <cell r="IB26">
            <v>390997546.38999999</v>
          </cell>
          <cell r="IC26">
            <v>390997546.38999999</v>
          </cell>
          <cell r="ID26">
            <v>390997546.38999999</v>
          </cell>
          <cell r="IE26">
            <v>390997546.38999999</v>
          </cell>
          <cell r="IF26">
            <v>390997546.38999999</v>
          </cell>
          <cell r="IG26">
            <v>390997546.38999999</v>
          </cell>
          <cell r="IH26">
            <v>390997546.38999999</v>
          </cell>
          <cell r="II26">
            <v>390997546.38999999</v>
          </cell>
          <cell r="IJ26">
            <v>390997546.38999999</v>
          </cell>
          <cell r="IK26">
            <v>390997546.38999999</v>
          </cell>
          <cell r="IL26">
            <v>390997546.38999999</v>
          </cell>
          <cell r="IM26">
            <v>390997546.38999999</v>
          </cell>
          <cell r="IN26">
            <v>390997546.38999999</v>
          </cell>
          <cell r="IO26">
            <v>390997546.38999999</v>
          </cell>
          <cell r="IP26">
            <v>390997546.38999999</v>
          </cell>
          <cell r="IQ26">
            <v>390997546.38999999</v>
          </cell>
          <cell r="IR26">
            <v>390997546.38999999</v>
          </cell>
          <cell r="IS26">
            <v>390997546.38999999</v>
          </cell>
          <cell r="IT26">
            <v>390997546.38999999</v>
          </cell>
          <cell r="IU26">
            <v>390997546.38999999</v>
          </cell>
          <cell r="IV26">
            <v>390997546.38999999</v>
          </cell>
          <cell r="IW26">
            <v>390997546.38999999</v>
          </cell>
          <cell r="IX26">
            <v>390997546.38999999</v>
          </cell>
          <cell r="IY26">
            <v>390997546.38999999</v>
          </cell>
          <cell r="IZ26">
            <v>390997546.38999999</v>
          </cell>
          <cell r="JA26">
            <v>390997546.38999999</v>
          </cell>
          <cell r="JB26">
            <v>390997546.38999999</v>
          </cell>
          <cell r="JC26">
            <v>390997546.38999999</v>
          </cell>
          <cell r="JD26">
            <v>390997546.38999999</v>
          </cell>
          <cell r="JE26">
            <v>390997546.38999999</v>
          </cell>
          <cell r="JF26">
            <v>390997546.38999999</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18728895.850000005</v>
          </cell>
          <cell r="GY27">
            <v>18728895.850000005</v>
          </cell>
          <cell r="GZ27">
            <v>18728895.850000005</v>
          </cell>
          <cell r="HA27">
            <v>18728895.850000005</v>
          </cell>
          <cell r="HB27">
            <v>18728895.850000005</v>
          </cell>
          <cell r="HC27">
            <v>18728895.850000005</v>
          </cell>
          <cell r="HD27">
            <v>18728895.850000005</v>
          </cell>
          <cell r="HE27">
            <v>18728895.850000005</v>
          </cell>
          <cell r="HF27">
            <v>18728895.850000005</v>
          </cell>
          <cell r="HG27">
            <v>18728895.850000005</v>
          </cell>
          <cell r="HH27">
            <v>18728895.850000005</v>
          </cell>
          <cell r="HI27">
            <v>18728895.850000005</v>
          </cell>
          <cell r="HJ27">
            <v>18728895.850000005</v>
          </cell>
          <cell r="HK27">
            <v>18728895.850000005</v>
          </cell>
          <cell r="HL27">
            <v>18728895.850000005</v>
          </cell>
          <cell r="HM27">
            <v>18728895.850000005</v>
          </cell>
          <cell r="HN27">
            <v>18728895.850000005</v>
          </cell>
          <cell r="HO27">
            <v>18728895.850000005</v>
          </cell>
          <cell r="HP27">
            <v>18728895.850000005</v>
          </cell>
          <cell r="HQ27">
            <v>18728895.850000005</v>
          </cell>
          <cell r="HR27">
            <v>18728895.850000005</v>
          </cell>
          <cell r="HS27">
            <v>18728895.850000005</v>
          </cell>
          <cell r="HT27">
            <v>18728895.850000005</v>
          </cell>
          <cell r="HU27">
            <v>18728895.850000005</v>
          </cell>
          <cell r="HV27">
            <v>18728895.850000005</v>
          </cell>
          <cell r="HW27">
            <v>18728895.850000005</v>
          </cell>
          <cell r="HX27">
            <v>18728895.850000005</v>
          </cell>
          <cell r="HY27">
            <v>18728895.850000005</v>
          </cell>
          <cell r="HZ27">
            <v>18728895.850000005</v>
          </cell>
          <cell r="IA27">
            <v>18728895.850000005</v>
          </cell>
          <cell r="IB27">
            <v>18728895.850000005</v>
          </cell>
          <cell r="IC27">
            <v>18728895.850000005</v>
          </cell>
          <cell r="ID27">
            <v>18728895.850000005</v>
          </cell>
          <cell r="IE27">
            <v>18728895.850000005</v>
          </cell>
          <cell r="IF27">
            <v>18728895.850000005</v>
          </cell>
          <cell r="IG27">
            <v>18728895.850000005</v>
          </cell>
          <cell r="IH27">
            <v>18728895.850000005</v>
          </cell>
          <cell r="II27">
            <v>18728895.850000005</v>
          </cell>
          <cell r="IJ27">
            <v>18728895.850000005</v>
          </cell>
          <cell r="IK27">
            <v>18728895.850000005</v>
          </cell>
          <cell r="IL27">
            <v>18728895.850000005</v>
          </cell>
          <cell r="IM27">
            <v>18728895.850000005</v>
          </cell>
          <cell r="IN27">
            <v>18728895.850000005</v>
          </cell>
          <cell r="IO27">
            <v>18728895.850000005</v>
          </cell>
          <cell r="IP27">
            <v>18728895.850000005</v>
          </cell>
          <cell r="IQ27">
            <v>18728895.850000005</v>
          </cell>
          <cell r="IR27">
            <v>18728895.850000005</v>
          </cell>
          <cell r="IS27">
            <v>18728895.850000005</v>
          </cell>
          <cell r="IT27">
            <v>18728895.850000005</v>
          </cell>
          <cell r="IU27">
            <v>18728895.850000005</v>
          </cell>
          <cell r="IV27">
            <v>18728895.850000005</v>
          </cell>
          <cell r="IW27">
            <v>18728895.850000005</v>
          </cell>
          <cell r="IX27">
            <v>18728895.850000005</v>
          </cell>
          <cell r="IY27">
            <v>18728895.850000005</v>
          </cell>
          <cell r="IZ27">
            <v>18728895.850000005</v>
          </cell>
          <cell r="JA27">
            <v>18728895.850000005</v>
          </cell>
          <cell r="JB27">
            <v>18728895.850000005</v>
          </cell>
          <cell r="JC27">
            <v>18728895.850000005</v>
          </cell>
          <cell r="JD27">
            <v>18728895.850000005</v>
          </cell>
          <cell r="JE27">
            <v>18728895.850000005</v>
          </cell>
          <cell r="JF27">
            <v>18728895.850000005</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33013316.410000004</v>
          </cell>
          <cell r="GY28">
            <v>33013316.410000004</v>
          </cell>
          <cell r="GZ28">
            <v>33013316.410000004</v>
          </cell>
          <cell r="HA28">
            <v>33013316.410000004</v>
          </cell>
          <cell r="HB28">
            <v>33013316.410000004</v>
          </cell>
          <cell r="HC28">
            <v>33013316.410000004</v>
          </cell>
          <cell r="HD28">
            <v>33013316.410000004</v>
          </cell>
          <cell r="HE28">
            <v>33013316.410000004</v>
          </cell>
          <cell r="HF28">
            <v>33013316.410000004</v>
          </cell>
          <cell r="HG28">
            <v>33013316.410000004</v>
          </cell>
          <cell r="HH28">
            <v>33013316.410000004</v>
          </cell>
          <cell r="HI28">
            <v>33013316.410000004</v>
          </cell>
          <cell r="HJ28">
            <v>33013316.410000004</v>
          </cell>
          <cell r="HK28">
            <v>33013316.410000004</v>
          </cell>
          <cell r="HL28">
            <v>33013316.410000004</v>
          </cell>
          <cell r="HM28">
            <v>33013316.410000004</v>
          </cell>
          <cell r="HN28">
            <v>33013316.410000004</v>
          </cell>
          <cell r="HO28">
            <v>33013316.410000004</v>
          </cell>
          <cell r="HP28">
            <v>33013316.410000004</v>
          </cell>
          <cell r="HQ28">
            <v>33013316.410000004</v>
          </cell>
          <cell r="HR28">
            <v>33013316.410000004</v>
          </cell>
          <cell r="HS28">
            <v>33013316.410000004</v>
          </cell>
          <cell r="HT28">
            <v>33013316.410000004</v>
          </cell>
          <cell r="HU28">
            <v>33013316.410000004</v>
          </cell>
          <cell r="HV28">
            <v>33013316.410000004</v>
          </cell>
          <cell r="HW28">
            <v>33013316.410000004</v>
          </cell>
          <cell r="HX28">
            <v>33013316.410000004</v>
          </cell>
          <cell r="HY28">
            <v>33013316.410000004</v>
          </cell>
          <cell r="HZ28">
            <v>33013316.410000004</v>
          </cell>
          <cell r="IA28">
            <v>33013316.410000004</v>
          </cell>
          <cell r="IB28">
            <v>33013316.410000004</v>
          </cell>
          <cell r="IC28">
            <v>33013316.410000004</v>
          </cell>
          <cell r="ID28">
            <v>33013316.410000004</v>
          </cell>
          <cell r="IE28">
            <v>33013316.410000004</v>
          </cell>
          <cell r="IF28">
            <v>33013316.410000004</v>
          </cell>
          <cell r="IG28">
            <v>33013316.410000004</v>
          </cell>
          <cell r="IH28">
            <v>33013316.410000004</v>
          </cell>
          <cell r="II28">
            <v>33013316.410000004</v>
          </cell>
          <cell r="IJ28">
            <v>33013316.410000004</v>
          </cell>
          <cell r="IK28">
            <v>33013316.410000004</v>
          </cell>
          <cell r="IL28">
            <v>33013316.410000004</v>
          </cell>
          <cell r="IM28">
            <v>33013316.410000004</v>
          </cell>
          <cell r="IN28">
            <v>33013316.410000004</v>
          </cell>
          <cell r="IO28">
            <v>33013316.410000004</v>
          </cell>
          <cell r="IP28">
            <v>33013316.410000004</v>
          </cell>
          <cell r="IQ28">
            <v>33013316.410000004</v>
          </cell>
          <cell r="IR28">
            <v>33013316.410000004</v>
          </cell>
          <cell r="IS28">
            <v>33013316.410000004</v>
          </cell>
          <cell r="IT28">
            <v>33013316.410000004</v>
          </cell>
          <cell r="IU28">
            <v>33013316.410000004</v>
          </cell>
          <cell r="IV28">
            <v>33013316.410000004</v>
          </cell>
          <cell r="IW28">
            <v>33013316.410000004</v>
          </cell>
          <cell r="IX28">
            <v>33013316.410000004</v>
          </cell>
          <cell r="IY28">
            <v>33013316.410000004</v>
          </cell>
          <cell r="IZ28">
            <v>33013316.410000004</v>
          </cell>
          <cell r="JA28">
            <v>33013316.410000004</v>
          </cell>
          <cell r="JB28">
            <v>33013316.410000004</v>
          </cell>
          <cell r="JC28">
            <v>33013316.410000004</v>
          </cell>
          <cell r="JD28">
            <v>33013316.410000004</v>
          </cell>
          <cell r="JE28">
            <v>33013316.410000004</v>
          </cell>
          <cell r="JF28">
            <v>33013316.410000004</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320031182.19000006</v>
          </cell>
          <cell r="GY29">
            <v>320031182.19000006</v>
          </cell>
          <cell r="GZ29">
            <v>320031182.19000006</v>
          </cell>
          <cell r="HA29">
            <v>320031182.19000006</v>
          </cell>
          <cell r="HB29">
            <v>320031182.19000006</v>
          </cell>
          <cell r="HC29">
            <v>320031182.19000006</v>
          </cell>
          <cell r="HD29">
            <v>320031182.19000006</v>
          </cell>
          <cell r="HE29">
            <v>320031182.19000006</v>
          </cell>
          <cell r="HF29">
            <v>320031182.19000006</v>
          </cell>
          <cell r="HG29">
            <v>320031182.19000006</v>
          </cell>
          <cell r="HH29">
            <v>320031182.19000006</v>
          </cell>
          <cell r="HI29">
            <v>320031182.19000006</v>
          </cell>
          <cell r="HJ29">
            <v>320031182.19000006</v>
          </cell>
          <cell r="HK29">
            <v>320031182.19000006</v>
          </cell>
          <cell r="HL29">
            <v>320031182.19000006</v>
          </cell>
          <cell r="HM29">
            <v>320031182.19000006</v>
          </cell>
          <cell r="HN29">
            <v>320031182.19000006</v>
          </cell>
          <cell r="HO29">
            <v>320031182.19000006</v>
          </cell>
          <cell r="HP29">
            <v>320031182.19000006</v>
          </cell>
          <cell r="HQ29">
            <v>320031182.19000006</v>
          </cell>
          <cell r="HR29">
            <v>320031182.19000006</v>
          </cell>
          <cell r="HS29">
            <v>320031182.19000006</v>
          </cell>
          <cell r="HT29">
            <v>320031182.19000006</v>
          </cell>
          <cell r="HU29">
            <v>320031182.19000006</v>
          </cell>
          <cell r="HV29">
            <v>320031182.19000006</v>
          </cell>
          <cell r="HW29">
            <v>320031182.19000006</v>
          </cell>
          <cell r="HX29">
            <v>320031182.19000006</v>
          </cell>
          <cell r="HY29">
            <v>320031182.19000006</v>
          </cell>
          <cell r="HZ29">
            <v>320031182.19000006</v>
          </cell>
          <cell r="IA29">
            <v>320031182.19000006</v>
          </cell>
          <cell r="IB29">
            <v>320031182.19000006</v>
          </cell>
          <cell r="IC29">
            <v>320031182.19000006</v>
          </cell>
          <cell r="ID29">
            <v>320031182.19000006</v>
          </cell>
          <cell r="IE29">
            <v>320031182.19000006</v>
          </cell>
          <cell r="IF29">
            <v>320031182.19000006</v>
          </cell>
          <cell r="IG29">
            <v>320031182.19000006</v>
          </cell>
          <cell r="IH29">
            <v>320031182.19000006</v>
          </cell>
          <cell r="II29">
            <v>320031182.19000006</v>
          </cell>
          <cell r="IJ29">
            <v>320031182.19000006</v>
          </cell>
          <cell r="IK29">
            <v>320031182.19000006</v>
          </cell>
          <cell r="IL29">
            <v>320031182.19000006</v>
          </cell>
          <cell r="IM29">
            <v>320031182.19000006</v>
          </cell>
          <cell r="IN29">
            <v>320031182.19000006</v>
          </cell>
          <cell r="IO29">
            <v>320031182.19000006</v>
          </cell>
          <cell r="IP29">
            <v>320031182.19000006</v>
          </cell>
          <cell r="IQ29">
            <v>320031182.19000006</v>
          </cell>
          <cell r="IR29">
            <v>320031182.19000006</v>
          </cell>
          <cell r="IS29">
            <v>320031182.19000006</v>
          </cell>
          <cell r="IT29">
            <v>320031182.19000006</v>
          </cell>
          <cell r="IU29">
            <v>320031182.19000006</v>
          </cell>
          <cell r="IV29">
            <v>320031182.19000006</v>
          </cell>
          <cell r="IW29">
            <v>320031182.19000006</v>
          </cell>
          <cell r="IX29">
            <v>320031182.19000006</v>
          </cell>
          <cell r="IY29">
            <v>320031182.19000006</v>
          </cell>
          <cell r="IZ29">
            <v>320031182.19000006</v>
          </cell>
          <cell r="JA29">
            <v>320031182.19000006</v>
          </cell>
          <cell r="JB29">
            <v>320031182.19000006</v>
          </cell>
          <cell r="JC29">
            <v>320031182.19000006</v>
          </cell>
          <cell r="JD29">
            <v>320031182.19000006</v>
          </cell>
          <cell r="JE29">
            <v>320031182.19000006</v>
          </cell>
          <cell r="JF29">
            <v>320031182.19000006</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391198955.84000009</v>
          </cell>
          <cell r="GY30">
            <v>391198955.84000009</v>
          </cell>
          <cell r="GZ30">
            <v>391198955.84000009</v>
          </cell>
          <cell r="HA30">
            <v>391198955.84000009</v>
          </cell>
          <cell r="HB30">
            <v>391198955.84000009</v>
          </cell>
          <cell r="HC30">
            <v>391198955.84000009</v>
          </cell>
          <cell r="HD30">
            <v>391198955.84000009</v>
          </cell>
          <cell r="HE30">
            <v>391198955.84000009</v>
          </cell>
          <cell r="HF30">
            <v>391198955.84000009</v>
          </cell>
          <cell r="HG30">
            <v>391198955.84000009</v>
          </cell>
          <cell r="HH30">
            <v>391198955.84000009</v>
          </cell>
          <cell r="HI30">
            <v>391198955.84000009</v>
          </cell>
          <cell r="HJ30">
            <v>391198955.84000009</v>
          </cell>
          <cell r="HK30">
            <v>391198955.84000009</v>
          </cell>
          <cell r="HL30">
            <v>391198955.84000009</v>
          </cell>
          <cell r="HM30">
            <v>391198955.84000009</v>
          </cell>
          <cell r="HN30">
            <v>391198955.84000009</v>
          </cell>
          <cell r="HO30">
            <v>391198955.84000009</v>
          </cell>
          <cell r="HP30">
            <v>391198955.84000009</v>
          </cell>
          <cell r="HQ30">
            <v>391198955.84000009</v>
          </cell>
          <cell r="HR30">
            <v>391198955.84000009</v>
          </cell>
          <cell r="HS30">
            <v>391198955.84000009</v>
          </cell>
          <cell r="HT30">
            <v>391198955.84000009</v>
          </cell>
          <cell r="HU30">
            <v>391198955.84000009</v>
          </cell>
          <cell r="HV30">
            <v>391198955.84000009</v>
          </cell>
          <cell r="HW30">
            <v>391198955.84000009</v>
          </cell>
          <cell r="HX30">
            <v>391198955.84000009</v>
          </cell>
          <cell r="HY30">
            <v>391198955.84000009</v>
          </cell>
          <cell r="HZ30">
            <v>391198955.84000009</v>
          </cell>
          <cell r="IA30">
            <v>391198955.84000009</v>
          </cell>
          <cell r="IB30">
            <v>391198955.84000009</v>
          </cell>
          <cell r="IC30">
            <v>391198955.84000009</v>
          </cell>
          <cell r="ID30">
            <v>391198955.84000009</v>
          </cell>
          <cell r="IE30">
            <v>391198955.84000009</v>
          </cell>
          <cell r="IF30">
            <v>391198955.84000009</v>
          </cell>
          <cell r="IG30">
            <v>391198955.84000009</v>
          </cell>
          <cell r="IH30">
            <v>391198955.84000009</v>
          </cell>
          <cell r="II30">
            <v>391198955.84000009</v>
          </cell>
          <cell r="IJ30">
            <v>391198955.84000009</v>
          </cell>
          <cell r="IK30">
            <v>391198955.84000009</v>
          </cell>
          <cell r="IL30">
            <v>391198955.84000009</v>
          </cell>
          <cell r="IM30">
            <v>391198955.84000009</v>
          </cell>
          <cell r="IN30">
            <v>391198955.84000009</v>
          </cell>
          <cell r="IO30">
            <v>391198955.84000009</v>
          </cell>
          <cell r="IP30">
            <v>391198955.84000009</v>
          </cell>
          <cell r="IQ30">
            <v>391198955.84000009</v>
          </cell>
          <cell r="IR30">
            <v>391198955.84000009</v>
          </cell>
          <cell r="IS30">
            <v>391198955.84000009</v>
          </cell>
          <cell r="IT30">
            <v>391198955.84000009</v>
          </cell>
          <cell r="IU30">
            <v>391198955.84000009</v>
          </cell>
          <cell r="IV30">
            <v>391198955.84000009</v>
          </cell>
          <cell r="IW30">
            <v>391198955.84000009</v>
          </cell>
          <cell r="IX30">
            <v>391198955.84000009</v>
          </cell>
          <cell r="IY30">
            <v>391198955.84000009</v>
          </cell>
          <cell r="IZ30">
            <v>391198955.84000009</v>
          </cell>
          <cell r="JA30">
            <v>391198955.84000009</v>
          </cell>
          <cell r="JB30">
            <v>391198955.84000009</v>
          </cell>
          <cell r="JC30">
            <v>391198955.84000009</v>
          </cell>
          <cell r="JD30">
            <v>391198955.84000009</v>
          </cell>
          <cell r="JE30">
            <v>391198955.84000009</v>
          </cell>
          <cell r="JF30">
            <v>391198955.84000009</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1764077592.7900004</v>
          </cell>
          <cell r="GY31">
            <v>1764077592.7900004</v>
          </cell>
          <cell r="GZ31">
            <v>1764077592.7900004</v>
          </cell>
          <cell r="HA31">
            <v>1764077592.7900004</v>
          </cell>
          <cell r="HB31">
            <v>1764077592.7900004</v>
          </cell>
          <cell r="HC31">
            <v>1764077592.7900004</v>
          </cell>
          <cell r="HD31">
            <v>1764077592.7900004</v>
          </cell>
          <cell r="HE31">
            <v>1764077592.7900004</v>
          </cell>
          <cell r="HF31">
            <v>1764077592.7900004</v>
          </cell>
          <cell r="HG31">
            <v>1764077592.7900004</v>
          </cell>
          <cell r="HH31">
            <v>1764077592.7900004</v>
          </cell>
          <cell r="HI31">
            <v>1764077592.7900004</v>
          </cell>
          <cell r="HJ31">
            <v>1764077592.7900004</v>
          </cell>
          <cell r="HK31">
            <v>1764077592.7900004</v>
          </cell>
          <cell r="HL31">
            <v>1764077592.7900004</v>
          </cell>
          <cell r="HM31">
            <v>1764077592.7900004</v>
          </cell>
          <cell r="HN31">
            <v>1764077592.7900004</v>
          </cell>
          <cell r="HO31">
            <v>1764077592.7900004</v>
          </cell>
          <cell r="HP31">
            <v>1764077592.7900004</v>
          </cell>
          <cell r="HQ31">
            <v>1764077592.7900004</v>
          </cell>
          <cell r="HR31">
            <v>1764077592.7900004</v>
          </cell>
          <cell r="HS31">
            <v>1764077592.7900004</v>
          </cell>
          <cell r="HT31">
            <v>1764077592.7900004</v>
          </cell>
          <cell r="HU31">
            <v>1764077592.7900004</v>
          </cell>
          <cell r="HV31">
            <v>1764077592.7900004</v>
          </cell>
          <cell r="HW31">
            <v>1764077592.7900004</v>
          </cell>
          <cell r="HX31">
            <v>1764077592.7900004</v>
          </cell>
          <cell r="HY31">
            <v>1764077592.7900004</v>
          </cell>
          <cell r="HZ31">
            <v>1764077592.7900004</v>
          </cell>
          <cell r="IA31">
            <v>1764077592.7900004</v>
          </cell>
          <cell r="IB31">
            <v>1764077592.7900004</v>
          </cell>
          <cell r="IC31">
            <v>1764077592.7900004</v>
          </cell>
          <cell r="ID31">
            <v>1764077592.7900004</v>
          </cell>
          <cell r="IE31">
            <v>1764077592.7900004</v>
          </cell>
          <cell r="IF31">
            <v>1764077592.7900004</v>
          </cell>
          <cell r="IG31">
            <v>1764077592.7900004</v>
          </cell>
          <cell r="IH31">
            <v>1764077592.7900004</v>
          </cell>
          <cell r="II31">
            <v>1764077592.7900004</v>
          </cell>
          <cell r="IJ31">
            <v>1764077592.7900004</v>
          </cell>
          <cell r="IK31">
            <v>1764077592.7900004</v>
          </cell>
          <cell r="IL31">
            <v>1764077592.7900004</v>
          </cell>
          <cell r="IM31">
            <v>1764077592.7900004</v>
          </cell>
          <cell r="IN31">
            <v>1764077592.7900004</v>
          </cell>
          <cell r="IO31">
            <v>1764077592.7900004</v>
          </cell>
          <cell r="IP31">
            <v>1764077592.7900004</v>
          </cell>
          <cell r="IQ31">
            <v>1764077592.7900004</v>
          </cell>
          <cell r="IR31">
            <v>1764077592.7900004</v>
          </cell>
          <cell r="IS31">
            <v>1764077592.7900004</v>
          </cell>
          <cell r="IT31">
            <v>1764077592.7900004</v>
          </cell>
          <cell r="IU31">
            <v>1764077592.7900004</v>
          </cell>
          <cell r="IV31">
            <v>1764077592.7900004</v>
          </cell>
          <cell r="IW31">
            <v>1764077592.7900004</v>
          </cell>
          <cell r="IX31">
            <v>1764077592.7900004</v>
          </cell>
          <cell r="IY31">
            <v>1764077592.7900004</v>
          </cell>
          <cell r="IZ31">
            <v>1764077592.7900004</v>
          </cell>
          <cell r="JA31">
            <v>1764077592.7900004</v>
          </cell>
          <cell r="JB31">
            <v>1764077592.7900004</v>
          </cell>
          <cell r="JC31">
            <v>1764077592.7900004</v>
          </cell>
          <cell r="JD31">
            <v>1764077592.7900004</v>
          </cell>
          <cell r="JE31">
            <v>1764077592.7900004</v>
          </cell>
          <cell r="JF31">
            <v>1764077592.7900004</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t="e">
            <v>#VALUE!</v>
          </cell>
          <cell r="GY32" t="e">
            <v>#VALUE!</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t="e">
            <v>#VALUE!</v>
          </cell>
          <cell r="GY43" t="e">
            <v>#VALUE!</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t="str">
            <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t="str">
            <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t="str">
            <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t="str">
            <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t="str">
            <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t="str">
            <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t="str">
            <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t="str">
            <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0</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v>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v>0</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v>0</v>
          </cell>
          <cell r="W27">
            <v>0</v>
          </cell>
          <cell r="X27">
            <v>0</v>
          </cell>
          <cell r="Y27">
            <v>0</v>
          </cell>
          <cell r="Z27">
            <v>0</v>
          </cell>
          <cell r="AA27">
            <v>0</v>
          </cell>
          <cell r="AB27">
            <v>0</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row>
        <row r="28">
          <cell r="A28" t="str">
            <v>AZ Dalekovod</v>
          </cell>
          <cell r="U28" t="e">
            <v>#REF!</v>
          </cell>
          <cell r="V28">
            <v>0</v>
          </cell>
          <cell r="W28">
            <v>0</v>
          </cell>
          <cell r="X28">
            <v>0</v>
          </cell>
          <cell r="Y28">
            <v>0</v>
          </cell>
          <cell r="Z28">
            <v>0</v>
          </cell>
          <cell r="AA28">
            <v>0</v>
          </cell>
          <cell r="AB28">
            <v>0</v>
          </cell>
          <cell r="AC28">
            <v>0</v>
          </cell>
          <cell r="AD28">
            <v>0</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row>
        <row r="29">
          <cell r="A29" t="str">
            <v>AZ HKZP</v>
          </cell>
          <cell r="U29" t="e">
            <v>#REF!</v>
          </cell>
          <cell r="V29">
            <v>0</v>
          </cell>
          <cell r="W29">
            <v>0</v>
          </cell>
          <cell r="X29">
            <v>0</v>
          </cell>
          <cell r="Y29">
            <v>0</v>
          </cell>
          <cell r="Z29">
            <v>0</v>
          </cell>
          <cell r="AA29">
            <v>0</v>
          </cell>
          <cell r="AB29">
            <v>0</v>
          </cell>
          <cell r="AC29">
            <v>0</v>
          </cell>
          <cell r="AD29">
            <v>0</v>
          </cell>
          <cell r="AE29">
            <v>2.9209621993127148E-2</v>
          </cell>
          <cell r="AF29">
            <v>0</v>
          </cell>
          <cell r="AG29">
            <v>0</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row>
        <row r="30">
          <cell r="A30" t="str">
            <v>Croatia osiguranje</v>
          </cell>
          <cell r="AF30">
            <v>0</v>
          </cell>
          <cell r="AG30">
            <v>0</v>
          </cell>
          <cell r="AH30">
            <v>2.6397515527950312E-2</v>
          </cell>
          <cell r="AI30">
            <v>-5.7488653555219364E-2</v>
          </cell>
          <cell r="AJ30">
            <v>6.2600321027287326E-2</v>
          </cell>
          <cell r="AK30">
            <v>0</v>
          </cell>
          <cell r="AL30">
            <v>0</v>
          </cell>
          <cell r="AM30">
            <v>0</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row>
        <row r="31">
          <cell r="A31" t="str">
            <v>Erikson Nikola Tesla</v>
          </cell>
          <cell r="AF31">
            <v>0</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row>
        <row r="32">
          <cell r="A32" t="str">
            <v>Hrvatski liječnički sindikat</v>
          </cell>
          <cell r="U32" t="e">
            <v>#REF!</v>
          </cell>
          <cell r="V32">
            <v>0</v>
          </cell>
          <cell r="W32">
            <v>0</v>
          </cell>
          <cell r="X32">
            <v>0</v>
          </cell>
          <cell r="Y32">
            <v>0</v>
          </cell>
          <cell r="Z32">
            <v>0</v>
          </cell>
          <cell r="AA32">
            <v>0</v>
          </cell>
          <cell r="AB32">
            <v>0</v>
          </cell>
          <cell r="AC32">
            <v>0</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row>
        <row r="33">
          <cell r="A33" t="str">
            <v>Sindikat pomoraca Hrvatske</v>
          </cell>
          <cell r="U33" t="e">
            <v>#REF!</v>
          </cell>
          <cell r="V33">
            <v>0</v>
          </cell>
          <cell r="W33">
            <v>0</v>
          </cell>
          <cell r="X33">
            <v>0</v>
          </cell>
          <cell r="Y33">
            <v>0</v>
          </cell>
          <cell r="Z33">
            <v>0</v>
          </cell>
          <cell r="AA33">
            <v>0</v>
          </cell>
          <cell r="AB33">
            <v>0</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row>
        <row r="34">
          <cell r="A34" t="str">
            <v>Novinar</v>
          </cell>
          <cell r="U34" t="e">
            <v>#REF!</v>
          </cell>
          <cell r="V34">
            <v>0</v>
          </cell>
          <cell r="W34">
            <v>0</v>
          </cell>
          <cell r="X34">
            <v>0</v>
          </cell>
          <cell r="Y34">
            <v>0</v>
          </cell>
          <cell r="Z34">
            <v>0</v>
          </cell>
          <cell r="AA34">
            <v>0</v>
          </cell>
          <cell r="AB34">
            <v>0</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v>0</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row>
        <row r="35">
          <cell r="A35" t="str">
            <v>ZDMF HEP grupe</v>
          </cell>
          <cell r="AN35">
            <v>0</v>
          </cell>
          <cell r="AO35">
            <v>0</v>
          </cell>
          <cell r="AP35">
            <v>0.12146892655367232</v>
          </cell>
          <cell r="AQ35">
            <v>2.0151133501259445E-2</v>
          </cell>
          <cell r="AR35">
            <v>2.4691358024691358E-3</v>
          </cell>
          <cell r="AS35">
            <v>1.2315270935960592E-2</v>
          </cell>
          <cell r="AT35">
            <v>0</v>
          </cell>
          <cell r="AU35">
            <v>0</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row>
        <row r="36">
          <cell r="A36" t="str">
            <v>T-HT</v>
          </cell>
          <cell r="AU36">
            <v>0</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row>
        <row r="37">
          <cell r="A37" t="str">
            <v>ZDMF T-Mobile</v>
          </cell>
          <cell r="BC37">
            <v>0.18299445471349354</v>
          </cell>
          <cell r="BD37">
            <v>2.9687499999999999E-2</v>
          </cell>
          <cell r="BE37">
            <v>1.5174506828528073E-2</v>
          </cell>
          <cell r="BF37">
            <v>1.0463378176382661E-2</v>
          </cell>
          <cell r="BG37">
            <v>0</v>
          </cell>
          <cell r="BH37">
            <v>0</v>
          </cell>
          <cell r="BI37">
            <v>0</v>
          </cell>
          <cell r="BJ37">
            <v>0</v>
          </cell>
          <cell r="BK37">
            <v>0</v>
          </cell>
          <cell r="BL37">
            <v>0</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row>
        <row r="38">
          <cell r="A38" t="str">
            <v>ZDMF SHŽ</v>
          </cell>
          <cell r="BG38">
            <v>0</v>
          </cell>
          <cell r="BH38">
            <v>0</v>
          </cell>
          <cell r="BI38">
            <v>0</v>
          </cell>
          <cell r="BJ38">
            <v>0</v>
          </cell>
          <cell r="BK38">
            <v>0</v>
          </cell>
          <cell r="BL38">
            <v>0</v>
          </cell>
          <cell r="BM38">
            <v>0</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row>
        <row r="39">
          <cell r="A39" t="str">
            <v>ZDMF HAC</v>
          </cell>
          <cell r="BG39">
            <v>0</v>
          </cell>
          <cell r="BH39">
            <v>0</v>
          </cell>
          <cell r="BI39">
            <v>0</v>
          </cell>
          <cell r="BJ39">
            <v>0</v>
          </cell>
          <cell r="BK39">
            <v>0</v>
          </cell>
          <cell r="BL39">
            <v>0</v>
          </cell>
          <cell r="BM39">
            <v>0</v>
          </cell>
          <cell r="BN39">
            <v>21</v>
          </cell>
          <cell r="BO39">
            <v>0.68181818181818177</v>
          </cell>
          <cell r="BP39">
            <v>5.4054054054054057E-2</v>
          </cell>
          <cell r="BQ39">
            <v>2.564102564102564E-2</v>
          </cell>
          <cell r="BR39">
            <v>0.22500000000000001</v>
          </cell>
          <cell r="BS39">
            <v>8.1632653061224483E-2</v>
          </cell>
          <cell r="BT39">
            <v>0</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row>
        <row r="40">
          <cell r="A40" t="str">
            <v>AZ Zagreb</v>
          </cell>
          <cell r="BT40">
            <v>0</v>
          </cell>
          <cell r="BU40">
            <v>0</v>
          </cell>
          <cell r="BV40">
            <v>0</v>
          </cell>
          <cell r="BW40">
            <v>0</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row>
        <row r="41">
          <cell r="A41" t="str">
            <v>ZDMF Cestarski</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row>
        <row r="42">
          <cell r="A42" t="str">
            <v>AZ Auto Hrvatska</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row>
        <row r="43">
          <cell r="A43" t="str">
            <v>AC Rijeka - Zagreb</v>
          </cell>
          <cell r="DJ43">
            <v>0</v>
          </cell>
          <cell r="DK43">
            <v>0</v>
          </cell>
          <cell r="DL43">
            <v>2.4390243902439024E-3</v>
          </cell>
          <cell r="DM43">
            <v>2.4330900243309003E-3</v>
          </cell>
          <cell r="DN43">
            <v>2.4271844660194173E-3</v>
          </cell>
          <cell r="DO43">
            <v>2.4213075060532689E-3</v>
          </cell>
          <cell r="DP43">
            <v>0</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row>
        <row r="44">
          <cell r="A44" t="str">
            <v>AZ ZABA</v>
          </cell>
          <cell r="DP44">
            <v>0</v>
          </cell>
          <cell r="DQ44">
            <v>1.364256480218281E-3</v>
          </cell>
          <cell r="DR44">
            <v>0</v>
          </cell>
          <cell r="DS44">
            <v>0</v>
          </cell>
          <cell r="DT44">
            <v>0</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row>
        <row r="45">
          <cell r="A45" t="str">
            <v>Raiffeisen ZDMF</v>
          </cell>
          <cell r="DT45">
            <v>0</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v>0</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row>
        <row r="46">
          <cell r="A46" t="str">
            <v>Erste ZDMF</v>
          </cell>
          <cell r="FE46">
            <v>0</v>
          </cell>
          <cell r="FF46">
            <v>0</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row>
        <row r="47">
          <cell r="A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row>
        <row r="48">
          <cell r="A48" t="str">
            <v>AZ Treći horizont</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row>
        <row r="49">
          <cell r="A49" t="str">
            <v>UKUPNO</v>
          </cell>
          <cell r="U49" t="e">
            <v>#REF!</v>
          </cell>
          <cell r="V49">
            <v>0</v>
          </cell>
          <cell r="W49">
            <v>0</v>
          </cell>
          <cell r="X49">
            <v>0</v>
          </cell>
          <cell r="Y49">
            <v>0</v>
          </cell>
          <cell r="Z49">
            <v>0</v>
          </cell>
          <cell r="AA49">
            <v>0</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row>
        <row r="50">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row>
        <row r="51">
          <cell r="A51" t="str">
            <v>Prirast</v>
          </cell>
          <cell r="U51" t="e">
            <v>#REF!</v>
          </cell>
          <cell r="V51">
            <v>0</v>
          </cell>
          <cell r="W51">
            <v>0</v>
          </cell>
          <cell r="X51">
            <v>0</v>
          </cell>
          <cell r="Y51">
            <v>0</v>
          </cell>
          <cell r="Z51">
            <v>0</v>
          </cell>
          <cell r="AA51">
            <v>0</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v>0</v>
          </cell>
          <cell r="FF70">
            <v>248</v>
          </cell>
          <cell r="FG70">
            <v>1</v>
          </cell>
          <cell r="FH70">
            <v>0</v>
          </cell>
          <cell r="FI70">
            <v>-2</v>
          </cell>
          <cell r="FJ70">
            <v>0</v>
          </cell>
          <cell r="FK70">
            <v>5</v>
          </cell>
          <cell r="FL70">
            <v>0</v>
          </cell>
          <cell r="FM70">
            <v>-2</v>
          </cell>
          <cell r="FN70">
            <v>0</v>
          </cell>
          <cell r="FO70">
            <v>0</v>
          </cell>
          <cell r="FP70">
            <v>7</v>
          </cell>
          <cell r="FQ70">
            <v>-1</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v>0</v>
          </cell>
          <cell r="FG71">
            <v>10</v>
          </cell>
          <cell r="FH71">
            <v>-1</v>
          </cell>
          <cell r="FI71">
            <v>0</v>
          </cell>
          <cell r="FJ71">
            <v>0</v>
          </cell>
          <cell r="FK71">
            <v>0</v>
          </cell>
          <cell r="FL71">
            <v>-1</v>
          </cell>
          <cell r="FM71">
            <v>0</v>
          </cell>
          <cell r="FN71">
            <v>0</v>
          </cell>
          <cell r="FO71">
            <v>-1</v>
          </cell>
          <cell r="FP71">
            <v>0</v>
          </cell>
          <cell r="FQ71">
            <v>-1</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row>
        <row r="72">
          <cell r="A72">
            <v>0</v>
          </cell>
          <cell r="FE72">
            <v>0</v>
          </cell>
          <cell r="FF72">
            <v>248</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row>
        <row r="73">
          <cell r="A73" t="str">
            <v>Erste ZDMF</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row>
        <row r="75">
          <cell r="A75" t="str">
            <v>NESTLE ZDMF</v>
          </cell>
        </row>
        <row r="76">
          <cell r="A76" t="str">
            <v>Udjel</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row>
        <row r="77">
          <cell r="A77" t="str">
            <v>AZ Vip</v>
          </cell>
          <cell r="U77">
            <v>0</v>
          </cell>
          <cell r="V77">
            <v>0</v>
          </cell>
          <cell r="W77">
            <v>0</v>
          </cell>
          <cell r="X77">
            <v>0</v>
          </cell>
          <cell r="Y77">
            <v>0</v>
          </cell>
          <cell r="Z77">
            <v>0</v>
          </cell>
          <cell r="AA77">
            <v>0</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row>
        <row r="78">
          <cell r="A78" t="str">
            <v>AZ Dalekovod</v>
          </cell>
          <cell r="U78">
            <v>0</v>
          </cell>
          <cell r="V78">
            <v>0</v>
          </cell>
          <cell r="W78">
            <v>0</v>
          </cell>
          <cell r="X78">
            <v>0</v>
          </cell>
          <cell r="Y78">
            <v>0</v>
          </cell>
          <cell r="Z78">
            <v>0</v>
          </cell>
          <cell r="AA78">
            <v>0</v>
          </cell>
          <cell r="AB78">
            <v>0</v>
          </cell>
          <cell r="AC78">
            <v>0</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row>
        <row r="80">
          <cell r="A80" t="str">
            <v>Croatia osiguranje</v>
          </cell>
          <cell r="U80">
            <v>0</v>
          </cell>
          <cell r="V80">
            <v>0</v>
          </cell>
          <cell r="W80">
            <v>0</v>
          </cell>
          <cell r="X80">
            <v>0</v>
          </cell>
          <cell r="Y80">
            <v>0</v>
          </cell>
          <cell r="Z80">
            <v>0</v>
          </cell>
          <cell r="AA80">
            <v>0</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v>0</v>
          </cell>
          <cell r="AL80">
            <v>0</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row>
        <row r="81">
          <cell r="A81" t="str">
            <v>Erikson Nikola Tesla</v>
          </cell>
          <cell r="U81">
            <v>0</v>
          </cell>
          <cell r="V81">
            <v>0</v>
          </cell>
          <cell r="W81">
            <v>0</v>
          </cell>
          <cell r="X81">
            <v>0</v>
          </cell>
          <cell r="Y81">
            <v>0</v>
          </cell>
          <cell r="Z81">
            <v>0</v>
          </cell>
          <cell r="AA81">
            <v>0</v>
          </cell>
          <cell r="AB81">
            <v>0</v>
          </cell>
          <cell r="AC81">
            <v>0</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row>
        <row r="82">
          <cell r="A82" t="str">
            <v>Hrvatski liječnički sindikat</v>
          </cell>
          <cell r="U82">
            <v>0</v>
          </cell>
          <cell r="V82">
            <v>0</v>
          </cell>
          <cell r="W82">
            <v>0</v>
          </cell>
          <cell r="X82">
            <v>0</v>
          </cell>
          <cell r="Y82">
            <v>0</v>
          </cell>
          <cell r="Z82">
            <v>0</v>
          </cell>
          <cell r="AA82">
            <v>0</v>
          </cell>
          <cell r="AB82">
            <v>0</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row>
        <row r="83">
          <cell r="A83" t="str">
            <v>Sindikat pomoraca Hrvatske</v>
          </cell>
          <cell r="U83">
            <v>0</v>
          </cell>
          <cell r="V83">
            <v>0</v>
          </cell>
          <cell r="W83">
            <v>0</v>
          </cell>
          <cell r="X83">
            <v>0</v>
          </cell>
          <cell r="Y83">
            <v>0</v>
          </cell>
          <cell r="Z83">
            <v>0</v>
          </cell>
          <cell r="AA83">
            <v>0</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row>
        <row r="85">
          <cell r="A85" t="str">
            <v>ZDMF HEP grupe</v>
          </cell>
          <cell r="U85">
            <v>0</v>
          </cell>
          <cell r="V85">
            <v>0</v>
          </cell>
          <cell r="W85">
            <v>0</v>
          </cell>
          <cell r="X85">
            <v>0</v>
          </cell>
          <cell r="Y85">
            <v>0</v>
          </cell>
          <cell r="Z85">
            <v>0</v>
          </cell>
          <cell r="AA85">
            <v>0</v>
          </cell>
          <cell r="AB85">
            <v>0</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row>
        <row r="86">
          <cell r="A86" t="str">
            <v>T-HT</v>
          </cell>
          <cell r="U86">
            <v>0</v>
          </cell>
          <cell r="V86">
            <v>0</v>
          </cell>
          <cell r="W86">
            <v>0</v>
          </cell>
          <cell r="X86">
            <v>0</v>
          </cell>
          <cell r="Y86">
            <v>0</v>
          </cell>
          <cell r="Z86">
            <v>0</v>
          </cell>
          <cell r="AA86">
            <v>0</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v>0</v>
          </cell>
          <cell r="BD87">
            <v>0</v>
          </cell>
          <cell r="BE87">
            <v>0</v>
          </cell>
          <cell r="BF87">
            <v>0</v>
          </cell>
          <cell r="BG87">
            <v>0</v>
          </cell>
          <cell r="BH87">
            <v>0</v>
          </cell>
          <cell r="BI87">
            <v>0</v>
          </cell>
          <cell r="BJ87">
            <v>0</v>
          </cell>
          <cell r="BK87">
            <v>0</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v>0</v>
          </cell>
          <cell r="BD88">
            <v>0</v>
          </cell>
          <cell r="BE88">
            <v>0</v>
          </cell>
          <cell r="BF88">
            <v>0</v>
          </cell>
          <cell r="BG88">
            <v>0</v>
          </cell>
          <cell r="BH88">
            <v>0</v>
          </cell>
          <cell r="BI88">
            <v>0</v>
          </cell>
          <cell r="BJ88">
            <v>0</v>
          </cell>
          <cell r="BK88">
            <v>0</v>
          </cell>
          <cell r="BL88">
            <v>0</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row>
        <row r="90">
          <cell r="A90" t="str">
            <v>AZ Zagreb</v>
          </cell>
          <cell r="BC90">
            <v>0</v>
          </cell>
          <cell r="BD90">
            <v>0</v>
          </cell>
          <cell r="BE90">
            <v>0</v>
          </cell>
          <cell r="BF90">
            <v>0</v>
          </cell>
          <cell r="BG90">
            <v>0</v>
          </cell>
          <cell r="BH90">
            <v>0</v>
          </cell>
          <cell r="BI90">
            <v>0</v>
          </cell>
          <cell r="BJ90">
            <v>0</v>
          </cell>
          <cell r="BK90">
            <v>0</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v>0</v>
          </cell>
          <cell r="BU90">
            <v>0</v>
          </cell>
          <cell r="BV90">
            <v>0</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row>
        <row r="91">
          <cell r="A91" t="str">
            <v>ZDMF Cestarski</v>
          </cell>
          <cell r="BC91">
            <v>0</v>
          </cell>
          <cell r="BD91">
            <v>0</v>
          </cell>
          <cell r="BE91">
            <v>0</v>
          </cell>
          <cell r="BF91">
            <v>0</v>
          </cell>
          <cell r="BG91">
            <v>0</v>
          </cell>
          <cell r="BH91">
            <v>0</v>
          </cell>
          <cell r="BI91">
            <v>0</v>
          </cell>
          <cell r="BJ91">
            <v>0</v>
          </cell>
          <cell r="BK91">
            <v>0</v>
          </cell>
          <cell r="BL91">
            <v>0</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v>0</v>
          </cell>
          <cell r="BU91">
            <v>0</v>
          </cell>
          <cell r="BV91">
            <v>0</v>
          </cell>
          <cell r="BW91">
            <v>0</v>
          </cell>
          <cell r="BX91">
            <v>0</v>
          </cell>
          <cell r="BY91">
            <v>0</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row>
        <row r="93">
          <cell r="A93" t="str">
            <v>AC Rijeka - Zagreb</v>
          </cell>
          <cell r="BT93">
            <v>0</v>
          </cell>
          <cell r="BU93">
            <v>0</v>
          </cell>
          <cell r="BV93">
            <v>0</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row>
        <row r="94">
          <cell r="A94" t="str">
            <v>AZ ZABA</v>
          </cell>
          <cell r="BT94">
            <v>0</v>
          </cell>
          <cell r="BU94">
            <v>0</v>
          </cell>
          <cell r="BV94">
            <v>0</v>
          </cell>
          <cell r="BW94">
            <v>0</v>
          </cell>
          <cell r="BX94">
            <v>0</v>
          </cell>
          <cell r="BY94">
            <v>0</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v>0</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row>
        <row r="98">
          <cell r="A98" t="str">
            <v>Raiffeisen ZDMF</v>
          </cell>
          <cell r="FE98">
            <v>7.200185213767557E-2</v>
          </cell>
          <cell r="FF98">
            <v>7.3458892209326568E-2</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v>0</v>
          </cell>
          <cell r="FH100">
            <v>0</v>
          </cell>
          <cell r="FI100">
            <v>0</v>
          </cell>
          <cell r="FJ100">
            <v>0</v>
          </cell>
          <cell r="FK100">
            <v>0</v>
          </cell>
          <cell r="FL100">
            <v>0</v>
          </cell>
          <cell r="FM100">
            <v>0</v>
          </cell>
          <cell r="FN100">
            <v>0</v>
          </cell>
          <cell r="FO100">
            <v>0</v>
          </cell>
          <cell r="FP100">
            <v>0</v>
          </cell>
          <cell r="FQ100">
            <v>0</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row>
        <row r="101">
          <cell r="A101" t="str">
            <v>Izlaz</v>
          </cell>
        </row>
        <row r="102">
          <cell r="A102" t="str">
            <v>Mirovina</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row>
        <row r="28">
          <cell r="A28" t="str">
            <v>AZ Dalekovod</v>
          </cell>
          <cell r="C28">
            <v>0</v>
          </cell>
          <cell r="D28">
            <v>0</v>
          </cell>
          <cell r="E28">
            <v>0</v>
          </cell>
          <cell r="F28">
            <v>0</v>
          </cell>
          <cell r="G28">
            <v>0</v>
          </cell>
          <cell r="H28">
            <v>0</v>
          </cell>
          <cell r="I28">
            <v>0</v>
          </cell>
          <cell r="J28">
            <v>0</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row>
        <row r="29">
          <cell r="A29" t="str">
            <v>AZ HKZP</v>
          </cell>
          <cell r="C29">
            <v>0</v>
          </cell>
          <cell r="D29">
            <v>0</v>
          </cell>
          <cell r="E29">
            <v>0</v>
          </cell>
          <cell r="F29">
            <v>0</v>
          </cell>
          <cell r="G29">
            <v>0</v>
          </cell>
          <cell r="H29">
            <v>0</v>
          </cell>
          <cell r="I29">
            <v>0</v>
          </cell>
          <cell r="J29">
            <v>0</v>
          </cell>
          <cell r="K29">
            <v>0</v>
          </cell>
          <cell r="L29">
            <v>0</v>
          </cell>
          <cell r="M29">
            <v>0</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row>
        <row r="30">
          <cell r="A30" t="str">
            <v>Croatia osiguranje</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0.28540685335277133</v>
          </cell>
          <cell r="R30">
            <v>0.22480091206215033</v>
          </cell>
          <cell r="S30">
            <v>0</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row>
        <row r="31">
          <cell r="A31" t="str">
            <v>Erikson Nikola Tesla</v>
          </cell>
          <cell r="C31">
            <v>0</v>
          </cell>
          <cell r="D31">
            <v>0</v>
          </cell>
          <cell r="E31">
            <v>0</v>
          </cell>
          <cell r="F31">
            <v>0</v>
          </cell>
          <cell r="G31">
            <v>0</v>
          </cell>
          <cell r="H31">
            <v>0</v>
          </cell>
          <cell r="I31">
            <v>0</v>
          </cell>
          <cell r="J31">
            <v>0</v>
          </cell>
          <cell r="K31">
            <v>0</v>
          </cell>
          <cell r="L31">
            <v>0</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row>
        <row r="32">
          <cell r="A32" t="str">
            <v>Hrvatski liječnički sindikat</v>
          </cell>
          <cell r="C32">
            <v>0</v>
          </cell>
          <cell r="D32">
            <v>0</v>
          </cell>
          <cell r="E32">
            <v>0</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row>
        <row r="33">
          <cell r="A33" t="str">
            <v>Sindikat pomoraca Hrvatske</v>
          </cell>
          <cell r="C33">
            <v>0</v>
          </cell>
          <cell r="D33">
            <v>0</v>
          </cell>
          <cell r="E33">
            <v>0</v>
          </cell>
          <cell r="F33">
            <v>0</v>
          </cell>
          <cell r="G33">
            <v>0</v>
          </cell>
          <cell r="H33">
            <v>0</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row>
        <row r="34">
          <cell r="A34" t="str">
            <v>Novinar</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row>
        <row r="35">
          <cell r="A35" t="str">
            <v>ZDMF HEP grupe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row>
        <row r="36">
          <cell r="A36" t="str">
            <v>T-HT</v>
          </cell>
          <cell r="C36">
            <v>0</v>
          </cell>
          <cell r="D36">
            <v>0</v>
          </cell>
          <cell r="E36">
            <v>0</v>
          </cell>
          <cell r="F36">
            <v>0</v>
          </cell>
          <cell r="G36">
            <v>0</v>
          </cell>
          <cell r="H36">
            <v>0</v>
          </cell>
          <cell r="I36">
            <v>0</v>
          </cell>
          <cell r="J36">
            <v>0</v>
          </cell>
          <cell r="K36">
            <v>0</v>
          </cell>
          <cell r="L36">
            <v>0</v>
          </cell>
          <cell r="M36">
            <v>0</v>
          </cell>
          <cell r="N36">
            <v>0</v>
          </cell>
          <cell r="O36">
            <v>0</v>
          </cell>
          <cell r="P36">
            <v>0</v>
          </cell>
          <cell r="AB36" t="e">
            <v>#DIV/0!</v>
          </cell>
          <cell r="AC36">
            <v>0.92041951028345981</v>
          </cell>
          <cell r="AD36">
            <v>0.43425457627016012</v>
          </cell>
          <cell r="AE36">
            <v>0.28289910392436934</v>
          </cell>
          <cell r="AF36">
            <v>0.21695425274369265</v>
          </cell>
          <cell r="AG36">
            <v>0.19569175886573448</v>
          </cell>
          <cell r="AH36">
            <v>0</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row>
        <row r="37">
          <cell r="A37" t="str">
            <v>ZDMF T-Mobile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AH37">
            <v>0</v>
          </cell>
          <cell r="AI37">
            <v>0</v>
          </cell>
          <cell r="AJ37">
            <v>0</v>
          </cell>
          <cell r="AK37">
            <v>0</v>
          </cell>
          <cell r="AL37">
            <v>0</v>
          </cell>
          <cell r="AM37">
            <v>0</v>
          </cell>
          <cell r="AN37">
            <v>0</v>
          </cell>
          <cell r="AO37">
            <v>0</v>
          </cell>
          <cell r="AP37">
            <v>0</v>
          </cell>
          <cell r="AQ37">
            <v>0</v>
          </cell>
          <cell r="AR37">
            <v>0</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row>
        <row r="38">
          <cell r="A38" t="str">
            <v>ZDMF SHŽ</v>
          </cell>
          <cell r="C38">
            <v>0</v>
          </cell>
          <cell r="D38">
            <v>0</v>
          </cell>
          <cell r="E38">
            <v>0</v>
          </cell>
          <cell r="F38">
            <v>0</v>
          </cell>
          <cell r="G38">
            <v>0</v>
          </cell>
          <cell r="H38">
            <v>0</v>
          </cell>
          <cell r="I38">
            <v>0</v>
          </cell>
          <cell r="J38">
            <v>0</v>
          </cell>
          <cell r="K38">
            <v>0</v>
          </cell>
          <cell r="L38">
            <v>0</v>
          </cell>
          <cell r="M38">
            <v>0</v>
          </cell>
          <cell r="N38">
            <v>0</v>
          </cell>
          <cell r="O38">
            <v>0</v>
          </cell>
          <cell r="P38">
            <v>0</v>
          </cell>
          <cell r="AH38">
            <v>0</v>
          </cell>
          <cell r="AI38">
            <v>0</v>
          </cell>
          <cell r="AJ38">
            <v>0</v>
          </cell>
          <cell r="AK38">
            <v>0</v>
          </cell>
          <cell r="AL38">
            <v>0</v>
          </cell>
          <cell r="AM38">
            <v>0</v>
          </cell>
          <cell r="AN38">
            <v>0</v>
          </cell>
          <cell r="AO38">
            <v>0</v>
          </cell>
          <cell r="AP38">
            <v>0</v>
          </cell>
          <cell r="AQ38">
            <v>0</v>
          </cell>
          <cell r="AR38">
            <v>0</v>
          </cell>
          <cell r="AS38">
            <v>0</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row>
        <row r="39">
          <cell r="A39" t="str">
            <v>ZDMF HAC</v>
          </cell>
          <cell r="C39">
            <v>0</v>
          </cell>
          <cell r="D39">
            <v>0</v>
          </cell>
          <cell r="E39">
            <v>0</v>
          </cell>
          <cell r="F39">
            <v>0</v>
          </cell>
          <cell r="G39">
            <v>0</v>
          </cell>
          <cell r="H39">
            <v>0</v>
          </cell>
          <cell r="I39">
            <v>0</v>
          </cell>
          <cell r="J39">
            <v>0</v>
          </cell>
          <cell r="K39">
            <v>0</v>
          </cell>
          <cell r="L39">
            <v>0</v>
          </cell>
          <cell r="M39">
            <v>0</v>
          </cell>
          <cell r="N39">
            <v>0</v>
          </cell>
          <cell r="O39">
            <v>0</v>
          </cell>
          <cell r="P39">
            <v>0</v>
          </cell>
          <cell r="AH39">
            <v>0</v>
          </cell>
          <cell r="AI39">
            <v>0</v>
          </cell>
          <cell r="AJ39">
            <v>0</v>
          </cell>
          <cell r="AK39">
            <v>0</v>
          </cell>
          <cell r="AL39">
            <v>0</v>
          </cell>
          <cell r="AM39">
            <v>0</v>
          </cell>
          <cell r="AN39">
            <v>0</v>
          </cell>
          <cell r="AO39">
            <v>0</v>
          </cell>
          <cell r="AP39">
            <v>0</v>
          </cell>
          <cell r="AQ39">
            <v>0</v>
          </cell>
          <cell r="AR39">
            <v>0</v>
          </cell>
          <cell r="AS39">
            <v>0</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row>
        <row r="40">
          <cell r="A40" t="str">
            <v>AZ Zagreb</v>
          </cell>
          <cell r="C40">
            <v>0</v>
          </cell>
          <cell r="D40">
            <v>0</v>
          </cell>
          <cell r="E40">
            <v>0</v>
          </cell>
          <cell r="F40">
            <v>0</v>
          </cell>
          <cell r="G40">
            <v>0</v>
          </cell>
          <cell r="H40">
            <v>0</v>
          </cell>
          <cell r="I40">
            <v>0</v>
          </cell>
          <cell r="J40">
            <v>0</v>
          </cell>
          <cell r="K40">
            <v>0</v>
          </cell>
          <cell r="L40">
            <v>0</v>
          </cell>
          <cell r="M40">
            <v>0</v>
          </cell>
          <cell r="N40">
            <v>0</v>
          </cell>
          <cell r="O40">
            <v>0</v>
          </cell>
          <cell r="P40">
            <v>0</v>
          </cell>
          <cell r="BA40">
            <v>0</v>
          </cell>
          <cell r="BB40">
            <v>0</v>
          </cell>
          <cell r="BC40">
            <v>0</v>
          </cell>
          <cell r="BD40">
            <v>0</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row>
        <row r="41">
          <cell r="A41" t="str">
            <v>ZDMF Cestarski</v>
          </cell>
          <cell r="C41">
            <v>0</v>
          </cell>
          <cell r="D41">
            <v>0</v>
          </cell>
          <cell r="E41">
            <v>0</v>
          </cell>
          <cell r="F41">
            <v>0</v>
          </cell>
          <cell r="G41">
            <v>0</v>
          </cell>
          <cell r="H41">
            <v>0</v>
          </cell>
          <cell r="I41">
            <v>0</v>
          </cell>
          <cell r="J41">
            <v>0</v>
          </cell>
          <cell r="K41">
            <v>0</v>
          </cell>
          <cell r="L41">
            <v>0</v>
          </cell>
          <cell r="M41">
            <v>0</v>
          </cell>
          <cell r="N41">
            <v>0</v>
          </cell>
          <cell r="O41">
            <v>0</v>
          </cell>
          <cell r="P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row>
        <row r="42">
          <cell r="A42" t="str">
            <v>AZ Auto Hrvatska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row>
        <row r="43">
          <cell r="A43" t="str">
            <v>AC Rijeka - Zagreb</v>
          </cell>
          <cell r="C43">
            <v>0</v>
          </cell>
          <cell r="D43">
            <v>0</v>
          </cell>
          <cell r="E43">
            <v>0</v>
          </cell>
          <cell r="F43">
            <v>0</v>
          </cell>
          <cell r="G43">
            <v>0</v>
          </cell>
          <cell r="H43">
            <v>0</v>
          </cell>
          <cell r="I43">
            <v>0</v>
          </cell>
          <cell r="J43">
            <v>0</v>
          </cell>
          <cell r="K43">
            <v>0</v>
          </cell>
          <cell r="L43">
            <v>0</v>
          </cell>
          <cell r="M43">
            <v>0</v>
          </cell>
          <cell r="N43">
            <v>0</v>
          </cell>
          <cell r="O43">
            <v>0</v>
          </cell>
          <cell r="P43">
            <v>0</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row>
        <row r="47">
          <cell r="A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row>
        <row r="48">
          <cell r="A48" t="str">
            <v>AZ Treći horizont</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row>
        <row r="72">
          <cell r="A72">
            <v>0</v>
          </cell>
          <cell r="EL72">
            <v>8059149.3700000001</v>
          </cell>
          <cell r="EM72">
            <v>995493.39999999944</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row>
        <row r="73">
          <cell r="A73" t="str">
            <v>Erste ZDMF</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row>
        <row r="76">
          <cell r="A76" t="str">
            <v>udjel</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row>
        <row r="78">
          <cell r="A78" t="str">
            <v>AZ Dalekovod</v>
          </cell>
          <cell r="C78">
            <v>0</v>
          </cell>
          <cell r="D78">
            <v>0</v>
          </cell>
          <cell r="E78">
            <v>0</v>
          </cell>
          <cell r="F78">
            <v>0</v>
          </cell>
          <cell r="G78">
            <v>0</v>
          </cell>
          <cell r="H78">
            <v>0</v>
          </cell>
          <cell r="I78">
            <v>0</v>
          </cell>
          <cell r="J78">
            <v>0</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row>
        <row r="79">
          <cell r="A79" t="str">
            <v>AZ HKZP</v>
          </cell>
          <cell r="C79">
            <v>0</v>
          </cell>
          <cell r="D79">
            <v>0</v>
          </cell>
          <cell r="E79">
            <v>0</v>
          </cell>
          <cell r="F79">
            <v>0</v>
          </cell>
          <cell r="G79">
            <v>0</v>
          </cell>
          <cell r="H79">
            <v>0</v>
          </cell>
          <cell r="I79">
            <v>0</v>
          </cell>
          <cell r="J79">
            <v>0</v>
          </cell>
          <cell r="K79">
            <v>0</v>
          </cell>
          <cell r="L79">
            <v>0</v>
          </cell>
          <cell r="M79">
            <v>0</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row>
        <row r="80">
          <cell r="A80" t="str">
            <v>Croatia osiguranje</v>
          </cell>
          <cell r="B80">
            <v>1</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row>
        <row r="81">
          <cell r="A81" t="str">
            <v>Erikson Nikola Tesla</v>
          </cell>
          <cell r="C81">
            <v>0</v>
          </cell>
          <cell r="D81">
            <v>0</v>
          </cell>
          <cell r="E81">
            <v>0</v>
          </cell>
          <cell r="F81">
            <v>0</v>
          </cell>
          <cell r="G81">
            <v>0</v>
          </cell>
          <cell r="H81">
            <v>0</v>
          </cell>
          <cell r="I81">
            <v>0</v>
          </cell>
          <cell r="J81">
            <v>0</v>
          </cell>
          <cell r="K81">
            <v>0</v>
          </cell>
          <cell r="L81">
            <v>0</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row>
        <row r="82">
          <cell r="A82" t="str">
            <v>Hrvatski liječnički sindikat</v>
          </cell>
          <cell r="C82">
            <v>0</v>
          </cell>
          <cell r="D82">
            <v>0</v>
          </cell>
          <cell r="E82">
            <v>0</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row>
        <row r="83">
          <cell r="A83" t="str">
            <v>Sindikat pomoraca Hrvatske</v>
          </cell>
          <cell r="C83">
            <v>0</v>
          </cell>
          <cell r="D83">
            <v>0</v>
          </cell>
          <cell r="E83">
            <v>0</v>
          </cell>
          <cell r="F83">
            <v>0</v>
          </cell>
          <cell r="G83">
            <v>0</v>
          </cell>
          <cell r="H83">
            <v>0</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row>
        <row r="84">
          <cell r="A84" t="str">
            <v>Novinar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row>
        <row r="85">
          <cell r="A85" t="str">
            <v>ZDMF HEP grupe</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row>
        <row r="86">
          <cell r="A86" t="str">
            <v>T-HT</v>
          </cell>
          <cell r="C86">
            <v>0</v>
          </cell>
          <cell r="D86">
            <v>0</v>
          </cell>
          <cell r="E86">
            <v>0</v>
          </cell>
          <cell r="F86">
            <v>0</v>
          </cell>
          <cell r="G86">
            <v>0</v>
          </cell>
          <cell r="H86">
            <v>0</v>
          </cell>
          <cell r="I86">
            <v>0</v>
          </cell>
          <cell r="J86">
            <v>0</v>
          </cell>
          <cell r="K86">
            <v>0</v>
          </cell>
          <cell r="L86">
            <v>0</v>
          </cell>
          <cell r="M86">
            <v>0</v>
          </cell>
          <cell r="N86">
            <v>0</v>
          </cell>
          <cell r="O86">
            <v>0</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row>
        <row r="87">
          <cell r="A87" t="str">
            <v>ZDMF T-Mobile</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v>0</v>
          </cell>
          <cell r="AJ87">
            <v>0</v>
          </cell>
          <cell r="AK87">
            <v>0</v>
          </cell>
          <cell r="AL87">
            <v>0</v>
          </cell>
          <cell r="AM87">
            <v>0</v>
          </cell>
          <cell r="AN87">
            <v>0</v>
          </cell>
          <cell r="AO87">
            <v>0</v>
          </cell>
          <cell r="AP87">
            <v>0</v>
          </cell>
          <cell r="AQ87">
            <v>0</v>
          </cell>
          <cell r="AR87">
            <v>0</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row>
        <row r="88">
          <cell r="A88" t="str">
            <v>ZDMF SHŽ</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4.6779989111036653E-2</v>
          </cell>
          <cell r="AC88">
            <v>8.1375117811989875E-2</v>
          </cell>
          <cell r="AD88">
            <v>0.10605863964564188</v>
          </cell>
          <cell r="AE88">
            <v>0.12597585588548715</v>
          </cell>
          <cell r="AF88">
            <v>0.14400883699631403</v>
          </cell>
          <cell r="AG88">
            <v>0.16085551024956199</v>
          </cell>
          <cell r="AH88">
            <v>0.18485545840519577</v>
          </cell>
          <cell r="AI88">
            <v>0</v>
          </cell>
          <cell r="AJ88">
            <v>0</v>
          </cell>
          <cell r="AK88">
            <v>0</v>
          </cell>
          <cell r="AL88">
            <v>0</v>
          </cell>
          <cell r="AM88">
            <v>0</v>
          </cell>
          <cell r="AN88">
            <v>0</v>
          </cell>
          <cell r="AO88">
            <v>0</v>
          </cell>
          <cell r="AP88">
            <v>0</v>
          </cell>
          <cell r="AQ88">
            <v>0</v>
          </cell>
          <cell r="AR88">
            <v>0</v>
          </cell>
          <cell r="AS88">
            <v>0</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row>
        <row r="89">
          <cell r="A89" t="str">
            <v>ZDMF HAC</v>
          </cell>
          <cell r="C89">
            <v>0</v>
          </cell>
          <cell r="D89">
            <v>0</v>
          </cell>
          <cell r="E89">
            <v>0</v>
          </cell>
          <cell r="F89">
            <v>0</v>
          </cell>
          <cell r="G89">
            <v>0</v>
          </cell>
          <cell r="H89">
            <v>0</v>
          </cell>
          <cell r="I89">
            <v>0</v>
          </cell>
          <cell r="J89">
            <v>0</v>
          </cell>
          <cell r="K89">
            <v>0</v>
          </cell>
          <cell r="L89">
            <v>0</v>
          </cell>
          <cell r="M89">
            <v>0</v>
          </cell>
          <cell r="N89">
            <v>0</v>
          </cell>
          <cell r="O89">
            <v>0</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row>
        <row r="90">
          <cell r="A90" t="str">
            <v>AZ Zagreb</v>
          </cell>
          <cell r="C90">
            <v>0</v>
          </cell>
          <cell r="D90">
            <v>0</v>
          </cell>
          <cell r="E90">
            <v>0</v>
          </cell>
          <cell r="F90">
            <v>0</v>
          </cell>
          <cell r="G90">
            <v>0</v>
          </cell>
          <cell r="H90">
            <v>0</v>
          </cell>
          <cell r="I90">
            <v>0</v>
          </cell>
          <cell r="J90">
            <v>0</v>
          </cell>
          <cell r="K90">
            <v>0</v>
          </cell>
          <cell r="L90">
            <v>0</v>
          </cell>
          <cell r="M90">
            <v>0</v>
          </cell>
          <cell r="N90">
            <v>0</v>
          </cell>
          <cell r="O90">
            <v>0</v>
          </cell>
          <cell r="AI90">
            <v>0</v>
          </cell>
          <cell r="AJ90">
            <v>0</v>
          </cell>
          <cell r="AK90">
            <v>0</v>
          </cell>
          <cell r="AL90">
            <v>0</v>
          </cell>
          <cell r="AM90">
            <v>0</v>
          </cell>
          <cell r="AN90">
            <v>0</v>
          </cell>
          <cell r="AO90">
            <v>0</v>
          </cell>
          <cell r="AP90">
            <v>0</v>
          </cell>
          <cell r="AQ90">
            <v>0</v>
          </cell>
          <cell r="AR90">
            <v>0</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v>0</v>
          </cell>
          <cell r="BB90">
            <v>0</v>
          </cell>
          <cell r="BC90">
            <v>0</v>
          </cell>
          <cell r="BD90">
            <v>0</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row>
        <row r="91">
          <cell r="A91" t="str">
            <v>ZDMF Cestarski</v>
          </cell>
          <cell r="C91">
            <v>0</v>
          </cell>
          <cell r="D91">
            <v>0</v>
          </cell>
          <cell r="E91">
            <v>0</v>
          </cell>
          <cell r="F91">
            <v>0</v>
          </cell>
          <cell r="G91">
            <v>0</v>
          </cell>
          <cell r="H91">
            <v>0</v>
          </cell>
          <cell r="I91">
            <v>0</v>
          </cell>
          <cell r="J91">
            <v>0</v>
          </cell>
          <cell r="K91">
            <v>0</v>
          </cell>
          <cell r="L91">
            <v>0</v>
          </cell>
          <cell r="M91">
            <v>0</v>
          </cell>
          <cell r="N91">
            <v>0</v>
          </cell>
          <cell r="O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row>
        <row r="92">
          <cell r="A92" t="str">
            <v>AZ Auto Hrvatska</v>
          </cell>
          <cell r="C92">
            <v>0</v>
          </cell>
          <cell r="D92">
            <v>0</v>
          </cell>
          <cell r="E92">
            <v>0</v>
          </cell>
          <cell r="F92">
            <v>0</v>
          </cell>
          <cell r="G92">
            <v>0</v>
          </cell>
          <cell r="H92">
            <v>0</v>
          </cell>
          <cell r="I92">
            <v>0</v>
          </cell>
          <cell r="J92">
            <v>0</v>
          </cell>
          <cell r="K92">
            <v>0</v>
          </cell>
          <cell r="L92">
            <v>0</v>
          </cell>
          <cell r="M92">
            <v>0</v>
          </cell>
          <cell r="N92">
            <v>0</v>
          </cell>
          <cell r="O92">
            <v>0</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row>
        <row r="93">
          <cell r="A93" t="str">
            <v>AC Rijeka - Zagreb</v>
          </cell>
          <cell r="C93">
            <v>0</v>
          </cell>
          <cell r="D93">
            <v>0</v>
          </cell>
          <cell r="E93">
            <v>0</v>
          </cell>
          <cell r="F93">
            <v>0</v>
          </cell>
          <cell r="G93">
            <v>0</v>
          </cell>
          <cell r="H93">
            <v>0</v>
          </cell>
          <cell r="I93">
            <v>0</v>
          </cell>
          <cell r="J93">
            <v>0</v>
          </cell>
          <cell r="K93">
            <v>0</v>
          </cell>
          <cell r="L93">
            <v>0</v>
          </cell>
          <cell r="M93">
            <v>0</v>
          </cell>
          <cell r="N93">
            <v>0</v>
          </cell>
          <cell r="O93">
            <v>0</v>
          </cell>
          <cell r="BA93">
            <v>0</v>
          </cell>
          <cell r="BB93">
            <v>0</v>
          </cell>
          <cell r="BC93">
            <v>0</v>
          </cell>
          <cell r="BD93">
            <v>0</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row>
        <row r="94">
          <cell r="A94" t="str">
            <v>AZ ZABA</v>
          </cell>
          <cell r="C94">
            <v>0</v>
          </cell>
          <cell r="D94">
            <v>0</v>
          </cell>
          <cell r="E94">
            <v>0</v>
          </cell>
          <cell r="F94">
            <v>0</v>
          </cell>
          <cell r="G94">
            <v>0</v>
          </cell>
          <cell r="H94">
            <v>0</v>
          </cell>
          <cell r="I94">
            <v>0</v>
          </cell>
          <cell r="J94">
            <v>0</v>
          </cell>
          <cell r="K94">
            <v>0</v>
          </cell>
          <cell r="L94">
            <v>0</v>
          </cell>
          <cell r="M94">
            <v>0</v>
          </cell>
          <cell r="N94">
            <v>0</v>
          </cell>
          <cell r="O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row>
        <row r="95">
          <cell r="A95" t="str">
            <v>Raiffeisen ZDMF</v>
          </cell>
          <cell r="C95">
            <v>0</v>
          </cell>
          <cell r="D95">
            <v>0</v>
          </cell>
          <cell r="E95">
            <v>0</v>
          </cell>
          <cell r="F95">
            <v>0</v>
          </cell>
          <cell r="G95">
            <v>0</v>
          </cell>
          <cell r="H95">
            <v>0</v>
          </cell>
          <cell r="I95">
            <v>0</v>
          </cell>
          <cell r="J95">
            <v>0</v>
          </cell>
          <cell r="K95">
            <v>0</v>
          </cell>
          <cell r="L95">
            <v>0</v>
          </cell>
          <cell r="M95">
            <v>0</v>
          </cell>
          <cell r="N95">
            <v>0</v>
          </cell>
          <cell r="O95">
            <v>0</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v>0</v>
          </cell>
          <cell r="EM96">
            <v>0</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row>
        <row r="98">
          <cell r="A98" t="str">
            <v>Raiffeisen ZDMF</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cell r="DW98">
            <v>0</v>
          </cell>
          <cell r="DX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v>0</v>
          </cell>
          <cell r="EO100">
            <v>0</v>
          </cell>
          <cell r="EP100">
            <v>0</v>
          </cell>
          <cell r="EQ100">
            <v>0</v>
          </cell>
          <cell r="ER100">
            <v>0</v>
          </cell>
          <cell r="ES100">
            <v>0</v>
          </cell>
          <cell r="ET100">
            <v>0</v>
          </cell>
          <cell r="EU100">
            <v>0</v>
          </cell>
          <cell r="EV100">
            <v>0</v>
          </cell>
          <cell r="EW100">
            <v>0</v>
          </cell>
          <cell r="EX100">
            <v>0</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row>
        <row r="101">
          <cell r="A101" t="str">
            <v>Neto imovina (u 000 kn)</v>
          </cell>
          <cell r="FF101">
            <v>1.3666846898998324E-4</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204"/>
  </cols>
  <sheetData>
    <row r="1" spans="1:9" ht="21" customHeight="1">
      <c r="A1" s="690"/>
      <c r="B1" s="691"/>
      <c r="C1" s="691"/>
      <c r="D1" s="691"/>
      <c r="E1" s="691"/>
      <c r="F1" s="691"/>
      <c r="G1" s="691"/>
      <c r="H1" s="691"/>
      <c r="I1" s="691"/>
    </row>
    <row r="2" spans="1:9" ht="18">
      <c r="A2" s="1021"/>
      <c r="B2" s="1021"/>
      <c r="C2" s="1021"/>
      <c r="D2" s="1021"/>
      <c r="E2" s="1021"/>
      <c r="F2" s="1021"/>
      <c r="G2" s="1021"/>
      <c r="H2" s="1021"/>
      <c r="I2" s="1021"/>
    </row>
    <row r="3" spans="1:9" ht="18">
      <c r="A3" s="692"/>
      <c r="B3" s="692"/>
      <c r="C3" s="692"/>
      <c r="D3" s="692"/>
      <c r="E3" s="692"/>
      <c r="F3" s="692"/>
      <c r="G3" s="692"/>
      <c r="H3" s="692"/>
      <c r="I3" s="692"/>
    </row>
    <row r="4" spans="1:9" ht="16.5">
      <c r="A4" s="1022"/>
      <c r="B4" s="1022"/>
      <c r="C4" s="1022"/>
      <c r="D4" s="1022"/>
      <c r="E4" s="1022"/>
      <c r="F4" s="1022"/>
      <c r="G4" s="1022"/>
      <c r="H4" s="1022"/>
      <c r="I4" s="1022"/>
    </row>
    <row r="5" spans="1:9" ht="15" customHeight="1">
      <c r="A5" s="693"/>
      <c r="B5" s="693"/>
      <c r="C5" s="693"/>
      <c r="D5" s="693"/>
      <c r="E5" s="693"/>
      <c r="F5" s="693"/>
      <c r="G5" s="693"/>
      <c r="H5" s="693"/>
      <c r="I5" s="693"/>
    </row>
    <row r="6" spans="1:9" ht="15" customHeight="1">
      <c r="A6" s="694"/>
      <c r="B6" s="694"/>
      <c r="C6" s="694"/>
      <c r="D6" s="694"/>
      <c r="E6" s="694"/>
      <c r="F6" s="694"/>
      <c r="G6" s="694"/>
      <c r="H6" s="694"/>
      <c r="I6" s="694"/>
    </row>
    <row r="7" spans="1:9">
      <c r="A7" s="701"/>
      <c r="B7" s="701"/>
      <c r="C7" s="701"/>
      <c r="D7" s="701"/>
      <c r="E7" s="701"/>
      <c r="F7" s="701"/>
      <c r="G7" s="701"/>
      <c r="H7" s="701"/>
      <c r="I7" s="701"/>
    </row>
    <row r="8" spans="1:9">
      <c r="A8" s="695"/>
      <c r="B8" s="695"/>
      <c r="C8" s="695"/>
      <c r="D8" s="695"/>
      <c r="E8" s="695"/>
      <c r="F8" s="695"/>
      <c r="G8" s="695"/>
      <c r="H8" s="695"/>
      <c r="I8" s="695"/>
    </row>
    <row r="9" spans="1:9">
      <c r="A9" s="1023" t="s">
        <v>1592</v>
      </c>
      <c r="B9" s="1024"/>
      <c r="C9" s="1024"/>
      <c r="D9" s="1024"/>
      <c r="E9" s="1024"/>
      <c r="F9" s="1024"/>
      <c r="G9" s="1024"/>
      <c r="H9" s="1024"/>
      <c r="I9" s="1024"/>
    </row>
    <row r="10" spans="1:9">
      <c r="A10" s="696"/>
      <c r="B10" s="696"/>
      <c r="C10" s="696"/>
      <c r="D10" s="696"/>
      <c r="E10" s="696"/>
      <c r="F10" s="696"/>
      <c r="G10" s="696"/>
      <c r="H10" s="696"/>
      <c r="I10" s="696"/>
    </row>
    <row r="11" spans="1:9">
      <c r="A11" s="696"/>
      <c r="B11" s="696"/>
      <c r="C11" s="696"/>
      <c r="D11" s="696"/>
      <c r="E11" s="696"/>
      <c r="F11" s="696"/>
      <c r="G11" s="696"/>
      <c r="H11" s="696"/>
      <c r="I11" s="696"/>
    </row>
    <row r="12" spans="1:9">
      <c r="A12" s="696"/>
      <c r="B12" s="696"/>
      <c r="C12" s="696"/>
      <c r="D12" s="696"/>
      <c r="E12" s="696"/>
      <c r="F12" s="696"/>
      <c r="G12" s="696"/>
      <c r="H12" s="696"/>
      <c r="I12" s="696"/>
    </row>
    <row r="13" spans="1:9">
      <c r="A13" s="696"/>
      <c r="B13" s="696"/>
      <c r="C13" s="696"/>
      <c r="D13" s="696"/>
      <c r="E13" s="696"/>
      <c r="F13" s="696"/>
      <c r="G13" s="696"/>
      <c r="H13" s="696"/>
      <c r="I13" s="696"/>
    </row>
    <row r="14" spans="1:9">
      <c r="A14" s="696"/>
      <c r="B14" s="696"/>
      <c r="C14" s="696"/>
      <c r="D14" s="696"/>
      <c r="E14" s="696"/>
      <c r="F14" s="696"/>
      <c r="G14" s="696"/>
      <c r="H14" s="696"/>
      <c r="I14" s="696"/>
    </row>
    <row r="15" spans="1:9">
      <c r="A15" s="696"/>
      <c r="B15" s="696"/>
      <c r="C15" s="696"/>
      <c r="D15" s="696"/>
      <c r="E15" s="696"/>
      <c r="F15" s="696"/>
      <c r="G15" s="696"/>
      <c r="H15" s="696"/>
      <c r="I15" s="696"/>
    </row>
    <row r="16" spans="1:9">
      <c r="A16" s="696"/>
      <c r="B16" s="696"/>
      <c r="C16" s="696"/>
      <c r="D16" s="696"/>
      <c r="E16" s="696"/>
      <c r="F16" s="696"/>
      <c r="G16" s="696"/>
      <c r="H16" s="696"/>
      <c r="I16" s="696"/>
    </row>
    <row r="17" spans="1:9">
      <c r="A17" s="696"/>
      <c r="B17" s="696"/>
      <c r="C17" s="696"/>
      <c r="D17" s="696"/>
      <c r="E17" s="696"/>
      <c r="F17" s="696"/>
      <c r="G17" s="696"/>
      <c r="H17" s="696"/>
      <c r="I17" s="696"/>
    </row>
    <row r="18" spans="1:9" ht="30">
      <c r="A18" s="1025" t="s">
        <v>0</v>
      </c>
      <c r="B18" s="1025"/>
      <c r="C18" s="1025"/>
      <c r="D18" s="1025"/>
      <c r="E18" s="1025"/>
      <c r="F18" s="1025"/>
      <c r="G18" s="1025"/>
      <c r="H18" s="1025"/>
      <c r="I18" s="1025"/>
    </row>
    <row r="19" spans="1:9" ht="18.75" customHeight="1">
      <c r="A19" s="697"/>
      <c r="B19" s="697"/>
      <c r="C19" s="697"/>
      <c r="D19" s="697"/>
      <c r="E19" s="697"/>
      <c r="F19" s="697"/>
      <c r="G19" s="697"/>
      <c r="H19" s="697"/>
      <c r="I19" s="697"/>
    </row>
    <row r="20" spans="1:9" ht="18.75" customHeight="1">
      <c r="A20" s="1026" t="s">
        <v>1521</v>
      </c>
      <c r="B20" s="1026"/>
      <c r="C20" s="1026"/>
      <c r="D20" s="1026"/>
      <c r="E20" s="1026"/>
      <c r="F20" s="1026"/>
      <c r="G20" s="1026"/>
      <c r="H20" s="1026"/>
      <c r="I20" s="1026"/>
    </row>
    <row r="21" spans="1:9" ht="18.75" customHeight="1">
      <c r="A21" s="698"/>
      <c r="B21" s="698"/>
      <c r="C21" s="698"/>
      <c r="D21" s="698"/>
      <c r="E21" s="698"/>
      <c r="F21" s="698"/>
      <c r="G21" s="698"/>
      <c r="H21" s="698"/>
      <c r="I21" s="698"/>
    </row>
    <row r="22" spans="1:9" ht="26.25" customHeight="1">
      <c r="A22" s="1027" t="s">
        <v>1</v>
      </c>
      <c r="B22" s="1027"/>
      <c r="C22" s="1027"/>
      <c r="D22" s="1027"/>
      <c r="E22" s="1027"/>
      <c r="F22" s="1027"/>
      <c r="G22" s="1027"/>
      <c r="H22" s="1027"/>
      <c r="I22" s="1027"/>
    </row>
    <row r="23" spans="1:9" ht="18.75">
      <c r="A23" s="699"/>
      <c r="B23" s="699"/>
      <c r="C23" s="699"/>
      <c r="D23" s="699"/>
      <c r="E23" s="699"/>
      <c r="F23" s="699"/>
      <c r="G23" s="699"/>
      <c r="H23" s="699"/>
      <c r="I23" s="699"/>
    </row>
    <row r="24" spans="1:9" ht="18.75" customHeight="1">
      <c r="A24" s="1017" t="s">
        <v>1522</v>
      </c>
      <c r="B24" s="1017"/>
      <c r="C24" s="1017"/>
      <c r="D24" s="1017"/>
      <c r="E24" s="1017"/>
      <c r="F24" s="1017"/>
      <c r="G24" s="1017"/>
      <c r="H24" s="1017"/>
      <c r="I24" s="1017"/>
    </row>
    <row r="25" spans="1:9">
      <c r="A25" s="696"/>
      <c r="B25" s="696"/>
      <c r="C25" s="696"/>
      <c r="D25" s="696"/>
      <c r="E25" s="696"/>
      <c r="F25" s="696"/>
      <c r="G25" s="696"/>
      <c r="H25" s="696"/>
      <c r="I25" s="696"/>
    </row>
    <row r="26" spans="1:9">
      <c r="A26" s="696"/>
      <c r="B26" s="696"/>
      <c r="C26" s="696"/>
      <c r="D26" s="696"/>
      <c r="E26" s="696"/>
      <c r="F26" s="696"/>
      <c r="G26" s="696"/>
      <c r="H26" s="696"/>
      <c r="I26" s="696"/>
    </row>
    <row r="27" spans="1:9">
      <c r="A27" s="696"/>
      <c r="B27" s="696"/>
      <c r="C27" s="696"/>
      <c r="D27" s="696"/>
      <c r="E27" s="696"/>
      <c r="F27" s="696"/>
      <c r="G27" s="696"/>
      <c r="H27" s="696"/>
      <c r="I27" s="696"/>
    </row>
    <row r="28" spans="1:9">
      <c r="A28" s="696"/>
      <c r="B28" s="696"/>
      <c r="C28" s="696"/>
      <c r="D28" s="696"/>
      <c r="E28" s="696"/>
      <c r="F28" s="696"/>
      <c r="G28" s="696"/>
      <c r="H28" s="696"/>
      <c r="I28" s="696"/>
    </row>
    <row r="29" spans="1:9">
      <c r="A29" s="696"/>
      <c r="B29" s="696"/>
      <c r="C29" s="696"/>
      <c r="D29" s="696"/>
      <c r="E29" s="696"/>
      <c r="F29" s="696"/>
      <c r="G29" s="696"/>
      <c r="H29" s="696"/>
      <c r="I29" s="696"/>
    </row>
    <row r="30" spans="1:9">
      <c r="A30" s="696"/>
      <c r="B30" s="696"/>
      <c r="C30" s="696"/>
      <c r="D30" s="696"/>
      <c r="E30" s="696"/>
      <c r="F30" s="696"/>
      <c r="G30" s="696"/>
      <c r="H30" s="696"/>
      <c r="I30" s="696"/>
    </row>
    <row r="31" spans="1:9">
      <c r="A31" s="696"/>
      <c r="B31" s="696"/>
      <c r="C31" s="696"/>
      <c r="D31" s="696"/>
      <c r="E31" s="696"/>
      <c r="F31" s="696"/>
      <c r="G31" s="696"/>
      <c r="H31" s="696"/>
      <c r="I31" s="696"/>
    </row>
    <row r="32" spans="1:9">
      <c r="A32" s="696"/>
      <c r="B32" s="696"/>
      <c r="C32" s="696"/>
      <c r="D32" s="696"/>
      <c r="E32" s="696"/>
      <c r="F32" s="696"/>
      <c r="G32" s="696"/>
      <c r="H32" s="696"/>
      <c r="I32" s="696"/>
    </row>
    <row r="33" spans="1:9">
      <c r="A33" s="696"/>
      <c r="B33" s="696"/>
      <c r="C33" s="696"/>
      <c r="D33" s="696"/>
      <c r="E33" s="696"/>
      <c r="F33" s="696"/>
      <c r="G33" s="696"/>
      <c r="H33" s="696"/>
      <c r="I33" s="696"/>
    </row>
    <row r="34" spans="1:9">
      <c r="A34" s="696"/>
      <c r="B34" s="696"/>
      <c r="C34" s="696"/>
      <c r="D34" s="696"/>
      <c r="E34" s="696"/>
      <c r="F34" s="696"/>
      <c r="G34" s="696"/>
      <c r="H34" s="696"/>
      <c r="I34" s="696"/>
    </row>
    <row r="35" spans="1:9">
      <c r="A35" s="696"/>
      <c r="B35" s="696"/>
      <c r="C35" s="696"/>
      <c r="D35" s="696"/>
      <c r="E35" s="696"/>
      <c r="F35" s="696"/>
      <c r="G35" s="696"/>
      <c r="H35" s="696"/>
      <c r="I35" s="696"/>
    </row>
    <row r="36" spans="1:9">
      <c r="A36" s="1018"/>
      <c r="B36" s="1018"/>
      <c r="C36" s="1018"/>
      <c r="D36" s="1018"/>
      <c r="E36" s="1018"/>
      <c r="F36" s="1018"/>
      <c r="G36" s="1018"/>
      <c r="H36" s="1018"/>
      <c r="I36" s="1018"/>
    </row>
    <row r="37" spans="1:9" ht="50.25" customHeight="1">
      <c r="A37" s="1019" t="s">
        <v>2</v>
      </c>
      <c r="B37" s="1019"/>
      <c r="C37" s="1019"/>
      <c r="D37" s="1019"/>
      <c r="E37" s="1019"/>
      <c r="F37" s="1019"/>
      <c r="G37" s="1019"/>
      <c r="H37" s="1019"/>
      <c r="I37" s="1019"/>
    </row>
    <row r="38" spans="1:9">
      <c r="A38" s="700"/>
      <c r="B38" s="700"/>
      <c r="C38" s="700"/>
      <c r="D38" s="700"/>
      <c r="E38" s="700"/>
      <c r="F38" s="700"/>
      <c r="G38" s="700"/>
      <c r="H38" s="700"/>
      <c r="I38" s="700"/>
    </row>
    <row r="39" spans="1:9" ht="65.25" customHeight="1">
      <c r="A39" s="1020" t="s">
        <v>3</v>
      </c>
      <c r="B39" s="1020"/>
      <c r="C39" s="1020"/>
      <c r="D39" s="1020"/>
      <c r="E39" s="1020"/>
      <c r="F39" s="1020"/>
      <c r="G39" s="1020"/>
      <c r="H39" s="1020"/>
      <c r="I39" s="1020"/>
    </row>
    <row r="40" spans="1:9">
      <c r="A40" s="701"/>
      <c r="B40" s="701"/>
      <c r="C40" s="701"/>
      <c r="D40" s="701"/>
      <c r="E40" s="701"/>
      <c r="F40" s="701"/>
      <c r="G40" s="701"/>
      <c r="H40" s="701"/>
      <c r="I40" s="701"/>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I44"/>
  <sheetViews>
    <sheetView showGridLines="0" zoomScaleNormal="100" workbookViewId="0"/>
  </sheetViews>
  <sheetFormatPr defaultRowHeight="15"/>
  <cols>
    <col min="1" max="1" width="35.140625" customWidth="1"/>
    <col min="2" max="2" width="13.85546875" bestFit="1" customWidth="1"/>
    <col min="3" max="3" width="9" bestFit="1" customWidth="1"/>
    <col min="4" max="4" width="11.140625" bestFit="1" customWidth="1"/>
    <col min="5" max="5" width="9.140625" bestFit="1" customWidth="1"/>
    <col min="6" max="6" width="10" customWidth="1"/>
    <col min="7" max="7" width="11" customWidth="1"/>
  </cols>
  <sheetData>
    <row r="1" spans="1:8" ht="12.75" customHeight="1">
      <c r="A1" s="154" t="s">
        <v>747</v>
      </c>
      <c r="G1" s="140" t="str">
        <f>Naslovnica!A20</f>
        <v>Studeni 2020.</v>
      </c>
    </row>
    <row r="2" spans="1:8" ht="12.75" customHeight="1">
      <c r="A2" s="563" t="s">
        <v>1079</v>
      </c>
      <c r="G2" s="565" t="str">
        <f>Naslovnica!A24</f>
        <v>November 2020</v>
      </c>
    </row>
    <row r="3" spans="1:8" ht="12.75" customHeight="1"/>
    <row r="4" spans="1:8" ht="12.75" customHeight="1">
      <c r="F4" s="73"/>
      <c r="G4" s="14" t="s">
        <v>375</v>
      </c>
    </row>
    <row r="5" spans="1:8" ht="19.5" customHeight="1">
      <c r="A5" s="1054" t="s">
        <v>625</v>
      </c>
      <c r="B5" s="1077" t="s">
        <v>628</v>
      </c>
      <c r="C5" s="1077"/>
      <c r="D5" s="1077"/>
      <c r="E5" s="1077"/>
      <c r="F5" s="1077"/>
      <c r="G5" s="1077"/>
    </row>
    <row r="6" spans="1:8" ht="26.25" customHeight="1">
      <c r="A6" s="1054"/>
      <c r="B6" s="1059" t="str">
        <f>Naslovnica!A20</f>
        <v>Studeni 2020.</v>
      </c>
      <c r="C6" s="1078"/>
      <c r="D6" s="1079" t="s">
        <v>17</v>
      </c>
      <c r="E6" s="1079"/>
      <c r="F6" s="1080" t="s">
        <v>278</v>
      </c>
      <c r="G6" s="1080"/>
    </row>
    <row r="7" spans="1:8">
      <c r="A7" s="1054"/>
      <c r="B7" s="1057" t="str">
        <f>Naslovnica!A24</f>
        <v>November 2020</v>
      </c>
      <c r="C7" s="1081"/>
      <c r="D7" s="1082" t="s">
        <v>46</v>
      </c>
      <c r="E7" s="1082"/>
      <c r="F7" s="1082" t="s">
        <v>53</v>
      </c>
      <c r="G7" s="1082"/>
    </row>
    <row r="8" spans="1:8">
      <c r="A8" s="1054"/>
      <c r="B8" s="734" t="s">
        <v>27</v>
      </c>
      <c r="C8" s="734" t="s">
        <v>28</v>
      </c>
      <c r="D8" s="715" t="s">
        <v>27</v>
      </c>
      <c r="E8" s="715" t="s">
        <v>292</v>
      </c>
      <c r="F8" s="715" t="s">
        <v>27</v>
      </c>
      <c r="G8" s="715" t="s">
        <v>292</v>
      </c>
    </row>
    <row r="9" spans="1:8">
      <c r="A9" s="1054"/>
      <c r="B9" s="735" t="s">
        <v>29</v>
      </c>
      <c r="C9" s="735" t="s">
        <v>30</v>
      </c>
      <c r="D9" s="763" t="s">
        <v>29</v>
      </c>
      <c r="E9" s="763" t="s">
        <v>293</v>
      </c>
      <c r="F9" s="763" t="s">
        <v>29</v>
      </c>
      <c r="G9" s="763" t="s">
        <v>293</v>
      </c>
    </row>
    <row r="10" spans="1:8">
      <c r="A10" s="395" t="s">
        <v>33</v>
      </c>
      <c r="B10" s="396">
        <v>815101.87157000008</v>
      </c>
      <c r="C10" s="397">
        <v>0.15302512468741092</v>
      </c>
      <c r="D10" s="917">
        <v>10307.746900000144</v>
      </c>
      <c r="E10" s="398">
        <v>1.2807930107872956E-2</v>
      </c>
      <c r="F10" s="399">
        <v>54268.76211999997</v>
      </c>
      <c r="G10" s="398">
        <v>7.1328076349398639E-2</v>
      </c>
      <c r="H10" s="53"/>
    </row>
    <row r="11" spans="1:8">
      <c r="A11" s="395" t="s">
        <v>34</v>
      </c>
      <c r="B11" s="396">
        <v>1896817.06378</v>
      </c>
      <c r="C11" s="397">
        <v>0.35610354707573</v>
      </c>
      <c r="D11" s="918">
        <v>47439.214859999949</v>
      </c>
      <c r="E11" s="398">
        <v>2.5651445369967885E-2</v>
      </c>
      <c r="F11" s="399">
        <v>36314.33058999991</v>
      </c>
      <c r="G11" s="398">
        <v>1.9518558044650414E-2</v>
      </c>
      <c r="H11" s="53"/>
    </row>
    <row r="12" spans="1:8">
      <c r="A12" s="395" t="s">
        <v>47</v>
      </c>
      <c r="B12" s="396">
        <v>337999.50354000001</v>
      </c>
      <c r="C12" s="397">
        <v>6.3455155702031321E-2</v>
      </c>
      <c r="D12" s="918">
        <v>14337.777419999999</v>
      </c>
      <c r="E12" s="398">
        <v>4.4298649679338942E-2</v>
      </c>
      <c r="F12" s="399">
        <v>25643.246999999974</v>
      </c>
      <c r="G12" s="398">
        <v>8.2096152912231268E-2</v>
      </c>
    </row>
    <row r="13" spans="1:8">
      <c r="A13" s="395" t="s">
        <v>263</v>
      </c>
      <c r="B13" s="396">
        <v>18236.57487</v>
      </c>
      <c r="C13" s="397">
        <v>3.4236875667796774E-3</v>
      </c>
      <c r="D13" s="918">
        <v>1285.2150099999999</v>
      </c>
      <c r="E13" s="398">
        <v>7.5817811704458782E-2</v>
      </c>
      <c r="F13" s="399">
        <v>3590.8430200000003</v>
      </c>
      <c r="G13" s="398">
        <v>0.2451801696751672</v>
      </c>
    </row>
    <row r="14" spans="1:8">
      <c r="A14" s="395" t="s">
        <v>264</v>
      </c>
      <c r="B14" s="396">
        <v>12721.6042</v>
      </c>
      <c r="C14" s="397">
        <v>2.3883211863803301E-3</v>
      </c>
      <c r="D14" s="918">
        <v>379.51014999999825</v>
      </c>
      <c r="E14" s="398">
        <v>3.0749251177517811E-2</v>
      </c>
      <c r="F14" s="399">
        <v>3436.07762</v>
      </c>
      <c r="G14" s="398">
        <v>0.37004660860062932</v>
      </c>
    </row>
    <row r="15" spans="1:8">
      <c r="A15" s="395" t="s">
        <v>36</v>
      </c>
      <c r="B15" s="396">
        <v>318208.63955999998</v>
      </c>
      <c r="C15" s="397">
        <v>5.9739669903455271E-2</v>
      </c>
      <c r="D15" s="918">
        <v>11799.870939999993</v>
      </c>
      <c r="E15" s="398">
        <v>3.8510226039365936E-2</v>
      </c>
      <c r="F15" s="399">
        <v>-555.83853000000818</v>
      </c>
      <c r="G15" s="398">
        <v>-1.7437279502738878E-3</v>
      </c>
    </row>
    <row r="16" spans="1:8">
      <c r="A16" s="395" t="s">
        <v>37</v>
      </c>
      <c r="B16" s="396">
        <v>309206.81225999998</v>
      </c>
      <c r="C16" s="397">
        <v>5.8049690045669185E-2</v>
      </c>
      <c r="D16" s="918">
        <v>3569.6635499999975</v>
      </c>
      <c r="E16" s="398">
        <v>1.1679416474948967E-2</v>
      </c>
      <c r="F16" s="399">
        <v>32228.796499999997</v>
      </c>
      <c r="G16" s="398">
        <v>0.11635868071177935</v>
      </c>
    </row>
    <row r="17" spans="1:9">
      <c r="A17" s="395" t="s">
        <v>38</v>
      </c>
      <c r="B17" s="396">
        <v>1618296.44459</v>
      </c>
      <c r="C17" s="397">
        <v>0.30381480383254333</v>
      </c>
      <c r="D17" s="918">
        <v>51232.890030000126</v>
      </c>
      <c r="E17" s="398">
        <v>3.2693562351646444E-2</v>
      </c>
      <c r="F17" s="399">
        <v>52196.782869999995</v>
      </c>
      <c r="G17" s="398">
        <v>3.3329157872796999E-2</v>
      </c>
    </row>
    <row r="18" spans="1:9" ht="18.75" customHeight="1">
      <c r="A18" s="764" t="s">
        <v>401</v>
      </c>
      <c r="B18" s="765">
        <v>5326588.51437</v>
      </c>
      <c r="C18" s="766">
        <v>1</v>
      </c>
      <c r="D18" s="919">
        <v>140351.8888600003</v>
      </c>
      <c r="E18" s="766">
        <v>2.7062376631571183E-2</v>
      </c>
      <c r="F18" s="767">
        <v>207123.00118999928</v>
      </c>
      <c r="G18" s="766">
        <v>4.0457934652897487E-2</v>
      </c>
    </row>
    <row r="19" spans="1:9" ht="12.75" customHeight="1">
      <c r="A19" s="23" t="s">
        <v>624</v>
      </c>
    </row>
    <row r="20" spans="1:9" ht="12.75" customHeight="1"/>
    <row r="22" spans="1:9">
      <c r="A22" s="154" t="s">
        <v>1207</v>
      </c>
      <c r="B22" s="272"/>
      <c r="C22" s="272"/>
      <c r="D22" s="272"/>
      <c r="E22" s="272"/>
      <c r="F22" s="272"/>
      <c r="G22" s="140" t="str">
        <f>Naslovnica!A20</f>
        <v>Studeni 2020.</v>
      </c>
    </row>
    <row r="23" spans="1:9">
      <c r="A23" s="563" t="s">
        <v>1208</v>
      </c>
      <c r="B23" s="272"/>
      <c r="C23" s="272"/>
      <c r="D23" s="272"/>
      <c r="E23" s="272"/>
      <c r="F23" s="272"/>
      <c r="G23" s="565" t="str">
        <f>Naslovnica!A24</f>
        <v>November 2020</v>
      </c>
    </row>
    <row r="24" spans="1:9">
      <c r="A24" s="272"/>
      <c r="B24" s="272"/>
      <c r="C24" s="272"/>
      <c r="D24" s="272"/>
      <c r="E24" s="272"/>
      <c r="F24" s="272"/>
      <c r="G24" s="272"/>
      <c r="H24" s="272"/>
      <c r="I24" s="272"/>
    </row>
    <row r="25" spans="1:9" ht="21.75">
      <c r="A25" s="786"/>
      <c r="B25" s="787" t="s">
        <v>626</v>
      </c>
      <c r="C25" s="1063" t="s">
        <v>627</v>
      </c>
      <c r="D25" s="1063"/>
      <c r="E25" s="1063"/>
      <c r="F25" s="1063"/>
      <c r="G25" s="1063"/>
      <c r="H25" s="272"/>
      <c r="I25" s="272"/>
    </row>
    <row r="26" spans="1:9" ht="33.75">
      <c r="A26" s="786" t="s">
        <v>625</v>
      </c>
      <c r="B26" s="786" t="str">
        <f>Naslovnica!A20</f>
        <v>Studeni 2020.</v>
      </c>
      <c r="C26" s="786" t="s">
        <v>294</v>
      </c>
      <c r="D26" s="786" t="s">
        <v>65</v>
      </c>
      <c r="E26" s="786" t="s">
        <v>51</v>
      </c>
      <c r="F26" s="786" t="s">
        <v>925</v>
      </c>
      <c r="G26" s="786" t="s">
        <v>1209</v>
      </c>
      <c r="H26" s="272"/>
      <c r="I26" s="272"/>
    </row>
    <row r="27" spans="1:9" ht="33.75">
      <c r="A27" s="786"/>
      <c r="B27" s="758" t="str">
        <f>Naslovnica!A24</f>
        <v>November 2020</v>
      </c>
      <c r="C27" s="758" t="s">
        <v>295</v>
      </c>
      <c r="D27" s="758" t="s">
        <v>53</v>
      </c>
      <c r="E27" s="758" t="s">
        <v>54</v>
      </c>
      <c r="F27" s="758" t="s">
        <v>55</v>
      </c>
      <c r="G27" s="758" t="s">
        <v>1210</v>
      </c>
      <c r="H27" s="272"/>
      <c r="I27" s="272"/>
    </row>
    <row r="28" spans="1:9">
      <c r="A28" s="395" t="s">
        <v>33</v>
      </c>
      <c r="B28" s="770">
        <v>271.62830000000002</v>
      </c>
      <c r="C28" s="392">
        <v>5.9685197248910971E-3</v>
      </c>
      <c r="D28" s="392">
        <v>-6.0810815755559799E-3</v>
      </c>
      <c r="E28" s="392">
        <v>-5.5323398967707105E-3</v>
      </c>
      <c r="F28" s="392">
        <v>6.0522083982335495E-2</v>
      </c>
      <c r="G28" s="769">
        <v>37958</v>
      </c>
      <c r="H28" s="272"/>
      <c r="I28" s="272"/>
    </row>
    <row r="29" spans="1:9">
      <c r="A29" s="395" t="s">
        <v>34</v>
      </c>
      <c r="B29" s="768">
        <v>270.22559999999999</v>
      </c>
      <c r="C29" s="392">
        <v>2.1046605870650659E-2</v>
      </c>
      <c r="D29" s="392">
        <v>-1.8955028323084044E-2</v>
      </c>
      <c r="E29" s="392">
        <v>-1.6309442207102176E-2</v>
      </c>
      <c r="F29" s="392">
        <v>5.9557156494439933E-2</v>
      </c>
      <c r="G29" s="769">
        <v>37893</v>
      </c>
      <c r="H29" s="272"/>
      <c r="I29" s="272"/>
    </row>
    <row r="30" spans="1:9">
      <c r="A30" s="395" t="s">
        <v>47</v>
      </c>
      <c r="B30" s="768">
        <v>178.85679999999999</v>
      </c>
      <c r="C30" s="392">
        <v>3.3531132749816228E-2</v>
      </c>
      <c r="D30" s="392">
        <v>1.84453375530369E-3</v>
      </c>
      <c r="E30" s="392">
        <v>4.767196117931638E-3</v>
      </c>
      <c r="F30" s="392">
        <v>3.4582714640661649E-2</v>
      </c>
      <c r="G30" s="769">
        <v>37923</v>
      </c>
      <c r="H30" s="272"/>
      <c r="I30" s="272"/>
    </row>
    <row r="31" spans="1:9">
      <c r="A31" s="395" t="s">
        <v>263</v>
      </c>
      <c r="B31" s="768">
        <v>1258.3089</v>
      </c>
      <c r="C31" s="392">
        <v>4.5152806937645895E-2</v>
      </c>
      <c r="D31" s="392">
        <v>3.0081262772161388E-3</v>
      </c>
      <c r="E31" s="392">
        <v>8.0714846850005184E-3</v>
      </c>
      <c r="F31" s="392">
        <v>7.8999323063197346E-2</v>
      </c>
      <c r="G31" s="769">
        <v>43062</v>
      </c>
      <c r="H31" s="272"/>
      <c r="I31" s="272"/>
    </row>
    <row r="32" spans="1:9">
      <c r="A32" s="395" t="s">
        <v>264</v>
      </c>
      <c r="B32" s="768">
        <v>1124.5799</v>
      </c>
      <c r="C32" s="392">
        <v>1.2335117899180847E-2</v>
      </c>
      <c r="D32" s="392">
        <v>1.6187452435956651E-2</v>
      </c>
      <c r="E32" s="392">
        <v>1.7942484769059686E-2</v>
      </c>
      <c r="F32" s="392">
        <v>3.9617294651881574E-2</v>
      </c>
      <c r="G32" s="769">
        <v>43062</v>
      </c>
      <c r="H32" s="272"/>
      <c r="I32" s="272"/>
    </row>
    <row r="33" spans="1:9">
      <c r="A33" s="395" t="s">
        <v>36</v>
      </c>
      <c r="B33" s="768">
        <v>226.71729999999999</v>
      </c>
      <c r="C33" s="392">
        <v>3.2517492708714624E-2</v>
      </c>
      <c r="D33" s="400">
        <v>-4.28982729579237E-2</v>
      </c>
      <c r="E33" s="392">
        <v>-4.1000346008759347E-2</v>
      </c>
      <c r="F33" s="392">
        <v>5.3428007677974731E-2</v>
      </c>
      <c r="G33" s="769">
        <v>38425</v>
      </c>
      <c r="H33" s="272"/>
      <c r="I33" s="272"/>
    </row>
    <row r="34" spans="1:9">
      <c r="A34" s="395" t="s">
        <v>37</v>
      </c>
      <c r="B34" s="768">
        <v>227.64070000000001</v>
      </c>
      <c r="C34" s="392">
        <v>2.8639952491424925E-3</v>
      </c>
      <c r="D34" s="400">
        <v>5.2465725719201828E-3</v>
      </c>
      <c r="E34" s="392">
        <v>4.9434732071080845E-3</v>
      </c>
      <c r="F34" s="392">
        <v>5.3700318087863463E-2</v>
      </c>
      <c r="G34" s="769">
        <v>38425</v>
      </c>
      <c r="H34" s="272"/>
      <c r="I34" s="272"/>
    </row>
    <row r="35" spans="1:9">
      <c r="A35" s="395" t="s">
        <v>38</v>
      </c>
      <c r="B35" s="768">
        <v>254.0635</v>
      </c>
      <c r="C35" s="392">
        <v>2.440044207556169E-2</v>
      </c>
      <c r="D35" s="392">
        <v>-1.7768153796073105E-2</v>
      </c>
      <c r="E35" s="392">
        <v>-1.2728346655578759E-2</v>
      </c>
      <c r="F35" s="392">
        <v>5.2179803482480303E-2</v>
      </c>
      <c r="G35" s="769">
        <v>37474</v>
      </c>
      <c r="H35" s="272"/>
      <c r="I35" s="272"/>
    </row>
    <row r="36" spans="1:9">
      <c r="A36" s="23" t="s">
        <v>624</v>
      </c>
      <c r="B36" s="810"/>
      <c r="C36" s="811"/>
      <c r="D36" s="811"/>
      <c r="E36" s="811"/>
      <c r="F36" s="811"/>
      <c r="G36" s="812"/>
      <c r="H36" s="272"/>
      <c r="I36" s="272"/>
    </row>
    <row r="37" spans="1:9">
      <c r="A37" s="275" t="s">
        <v>129</v>
      </c>
      <c r="B37" s="272"/>
      <c r="C37" s="272"/>
      <c r="D37" s="272"/>
      <c r="E37" s="272"/>
      <c r="F37" s="272"/>
      <c r="G37" s="272"/>
      <c r="H37" s="272"/>
      <c r="I37" s="272"/>
    </row>
    <row r="38" spans="1:9">
      <c r="A38" s="590" t="s">
        <v>265</v>
      </c>
      <c r="B38" s="274"/>
      <c r="C38" s="274"/>
      <c r="D38" s="274"/>
      <c r="E38" s="274"/>
      <c r="F38" s="274"/>
      <c r="G38" s="274"/>
      <c r="H38" s="274"/>
      <c r="I38" s="274"/>
    </row>
    <row r="39" spans="1:9">
      <c r="A39" s="275" t="s">
        <v>266</v>
      </c>
      <c r="B39" s="273"/>
      <c r="C39" s="273"/>
      <c r="D39" s="273"/>
      <c r="E39" s="273"/>
      <c r="F39" s="273"/>
      <c r="G39" s="273"/>
      <c r="H39" s="273"/>
      <c r="I39" s="273"/>
    </row>
    <row r="40" spans="1:9">
      <c r="A40" s="590" t="s">
        <v>1098</v>
      </c>
      <c r="B40" s="274"/>
      <c r="C40" s="274"/>
      <c r="D40" s="274"/>
      <c r="E40" s="274"/>
      <c r="F40" s="274"/>
      <c r="G40" s="274"/>
      <c r="H40" s="274"/>
      <c r="I40" s="274"/>
    </row>
    <row r="41" spans="1:9">
      <c r="B41" s="273"/>
      <c r="C41" s="273"/>
      <c r="D41" s="273"/>
      <c r="E41" s="273"/>
      <c r="F41" s="273"/>
      <c r="G41" s="273"/>
      <c r="H41" s="273"/>
      <c r="I41" s="273"/>
    </row>
    <row r="42" spans="1:9">
      <c r="A42" s="272"/>
      <c r="B42" s="272"/>
      <c r="C42" s="272"/>
      <c r="D42" s="272"/>
      <c r="E42" s="272"/>
      <c r="F42" s="272"/>
      <c r="G42" s="272"/>
      <c r="H42" s="272"/>
      <c r="I42" s="272"/>
    </row>
    <row r="43" spans="1:9">
      <c r="A43" s="651" t="s">
        <v>92</v>
      </c>
      <c r="B43" s="293"/>
      <c r="C43" s="293"/>
      <c r="D43" s="293"/>
      <c r="E43" s="293"/>
      <c r="F43" s="293"/>
      <c r="G43" s="293"/>
      <c r="H43" s="293"/>
      <c r="I43" s="8"/>
    </row>
    <row r="44" spans="1:9">
      <c r="G44" s="27" t="s">
        <v>907</v>
      </c>
    </row>
  </sheetData>
  <mergeCells count="9">
    <mergeCell ref="C25:G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8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110" zoomScaleNormal="110" workbookViewId="0"/>
  </sheetViews>
  <sheetFormatPr defaultRowHeight="15"/>
  <cols>
    <col min="1" max="1" width="25.140625" customWidth="1"/>
    <col min="2" max="19" width="8.5703125" customWidth="1"/>
  </cols>
  <sheetData>
    <row r="1" spans="1:20" ht="12.75" customHeight="1">
      <c r="A1" s="144" t="s">
        <v>748</v>
      </c>
      <c r="S1" s="140" t="str">
        <f>Naslovnica!A20</f>
        <v>Studeni 2020.</v>
      </c>
    </row>
    <row r="2" spans="1:20" ht="12.75" customHeight="1">
      <c r="A2" s="589" t="s">
        <v>1080</v>
      </c>
      <c r="S2" s="565" t="str">
        <f>Naslovnica!A24</f>
        <v>November 2020</v>
      </c>
    </row>
    <row r="3" spans="1:20" ht="12.75" customHeight="1"/>
    <row r="4" spans="1:20" ht="12.75" customHeight="1">
      <c r="P4" s="70"/>
      <c r="Q4" s="70"/>
      <c r="R4" s="70"/>
      <c r="S4" s="25" t="s">
        <v>486</v>
      </c>
    </row>
    <row r="5" spans="1:20" ht="33" customHeight="1">
      <c r="A5" s="1083" t="s">
        <v>623</v>
      </c>
      <c r="B5" s="1053" t="s">
        <v>56</v>
      </c>
      <c r="C5" s="1053"/>
      <c r="D5" s="1053" t="s">
        <v>57</v>
      </c>
      <c r="E5" s="1084"/>
      <c r="F5" s="1053" t="s">
        <v>58</v>
      </c>
      <c r="G5" s="1053"/>
      <c r="H5" s="1085" t="s">
        <v>263</v>
      </c>
      <c r="I5" s="1086"/>
      <c r="J5" s="1085" t="s">
        <v>264</v>
      </c>
      <c r="K5" s="1086"/>
      <c r="L5" s="1053" t="s">
        <v>59</v>
      </c>
      <c r="M5" s="1053"/>
      <c r="N5" s="1053" t="s">
        <v>60</v>
      </c>
      <c r="O5" s="1053"/>
      <c r="P5" s="1053" t="s">
        <v>61</v>
      </c>
      <c r="Q5" s="1053"/>
      <c r="R5" s="1053" t="s">
        <v>485</v>
      </c>
      <c r="S5" s="1053"/>
    </row>
    <row r="6" spans="1:20">
      <c r="A6" s="1083"/>
      <c r="B6" s="772" t="s">
        <v>31</v>
      </c>
      <c r="C6" s="772" t="s">
        <v>32</v>
      </c>
      <c r="D6" s="772" t="s">
        <v>31</v>
      </c>
      <c r="E6" s="772" t="s">
        <v>32</v>
      </c>
      <c r="F6" s="772" t="s">
        <v>31</v>
      </c>
      <c r="G6" s="772" t="s">
        <v>32</v>
      </c>
      <c r="H6" s="772" t="s">
        <v>31</v>
      </c>
      <c r="I6" s="772" t="s">
        <v>32</v>
      </c>
      <c r="J6" s="772" t="s">
        <v>31</v>
      </c>
      <c r="K6" s="772" t="s">
        <v>32</v>
      </c>
      <c r="L6" s="772" t="s">
        <v>32</v>
      </c>
      <c r="M6" s="772" t="s">
        <v>32</v>
      </c>
      <c r="N6" s="772" t="s">
        <v>31</v>
      </c>
      <c r="O6" s="772" t="s">
        <v>32</v>
      </c>
      <c r="P6" s="772" t="s">
        <v>31</v>
      </c>
      <c r="Q6" s="772" t="s">
        <v>32</v>
      </c>
      <c r="R6" s="772" t="s">
        <v>31</v>
      </c>
      <c r="S6" s="772" t="s">
        <v>32</v>
      </c>
    </row>
    <row r="7" spans="1:20">
      <c r="A7" s="1083"/>
      <c r="B7" s="773" t="s">
        <v>29</v>
      </c>
      <c r="C7" s="773" t="s">
        <v>30</v>
      </c>
      <c r="D7" s="773" t="s">
        <v>29</v>
      </c>
      <c r="E7" s="773" t="s">
        <v>30</v>
      </c>
      <c r="F7" s="773" t="s">
        <v>29</v>
      </c>
      <c r="G7" s="773" t="s">
        <v>30</v>
      </c>
      <c r="H7" s="773" t="s">
        <v>29</v>
      </c>
      <c r="I7" s="773" t="s">
        <v>30</v>
      </c>
      <c r="J7" s="773" t="s">
        <v>29</v>
      </c>
      <c r="K7" s="773" t="s">
        <v>30</v>
      </c>
      <c r="L7" s="773" t="s">
        <v>30</v>
      </c>
      <c r="M7" s="773" t="s">
        <v>30</v>
      </c>
      <c r="N7" s="773" t="s">
        <v>29</v>
      </c>
      <c r="O7" s="773" t="s">
        <v>30</v>
      </c>
      <c r="P7" s="773" t="s">
        <v>29</v>
      </c>
      <c r="Q7" s="773" t="s">
        <v>30</v>
      </c>
      <c r="R7" s="773" t="s">
        <v>29</v>
      </c>
      <c r="S7" s="773" t="s">
        <v>30</v>
      </c>
    </row>
    <row r="8" spans="1:20" ht="18">
      <c r="A8" s="377" t="s">
        <v>487</v>
      </c>
      <c r="B8" s="401">
        <v>71053.127529999998</v>
      </c>
      <c r="C8" s="402">
        <v>8.7170855581540335E-2</v>
      </c>
      <c r="D8" s="401">
        <v>99729.533329999991</v>
      </c>
      <c r="E8" s="402">
        <v>5.2577307129058497E-2</v>
      </c>
      <c r="F8" s="401">
        <v>60994.309159999997</v>
      </c>
      <c r="G8" s="402">
        <v>0.18045680103427053</v>
      </c>
      <c r="H8" s="401">
        <v>3906.7732599999999</v>
      </c>
      <c r="I8" s="402">
        <v>0.21422735836359386</v>
      </c>
      <c r="J8" s="401">
        <v>2275.9872700000001</v>
      </c>
      <c r="K8" s="402">
        <v>0.17890725369368118</v>
      </c>
      <c r="L8" s="401">
        <v>6791.4194400000006</v>
      </c>
      <c r="M8" s="402">
        <v>2.1342662001229043E-2</v>
      </c>
      <c r="N8" s="401">
        <v>19569.0671</v>
      </c>
      <c r="O8" s="402">
        <v>6.3287955905528798E-2</v>
      </c>
      <c r="P8" s="401">
        <v>89195.425489999994</v>
      </c>
      <c r="Q8" s="402">
        <v>5.5116864273033681E-2</v>
      </c>
      <c r="R8" s="401">
        <v>353515.64257999999</v>
      </c>
      <c r="S8" s="402">
        <v>6.6368115657320606E-2</v>
      </c>
      <c r="T8" s="53"/>
    </row>
    <row r="9" spans="1:20" ht="18">
      <c r="A9" s="377" t="s">
        <v>488</v>
      </c>
      <c r="B9" s="401">
        <v>2848.1084700000001</v>
      </c>
      <c r="C9" s="402">
        <v>3.4941748625225057E-3</v>
      </c>
      <c r="D9" s="401">
        <v>3012.8628900000003</v>
      </c>
      <c r="E9" s="402">
        <v>1.5883782087008067E-3</v>
      </c>
      <c r="F9" s="401">
        <v>6827.1745199999996</v>
      </c>
      <c r="G9" s="402">
        <v>2.0198770851721233E-2</v>
      </c>
      <c r="H9" s="401">
        <v>27.391009999999998</v>
      </c>
      <c r="I9" s="402">
        <v>1.5019821537354287E-3</v>
      </c>
      <c r="J9" s="401">
        <v>26.66123</v>
      </c>
      <c r="K9" s="402">
        <v>2.0957443401674138E-3</v>
      </c>
      <c r="L9" s="401">
        <v>454.69559000000004</v>
      </c>
      <c r="M9" s="402">
        <v>1.4289228307211462E-3</v>
      </c>
      <c r="N9" s="401">
        <v>229.00623000000002</v>
      </c>
      <c r="O9" s="402">
        <v>7.4062478871726018E-4</v>
      </c>
      <c r="P9" s="401">
        <v>3981.4204</v>
      </c>
      <c r="Q9" s="402">
        <v>2.4602540611826556E-3</v>
      </c>
      <c r="R9" s="401">
        <v>17407.320339999998</v>
      </c>
      <c r="S9" s="402">
        <v>3.2680054584789948E-3</v>
      </c>
      <c r="T9" s="53"/>
    </row>
    <row r="10" spans="1:20" ht="18">
      <c r="A10" s="377" t="s">
        <v>489</v>
      </c>
      <c r="B10" s="401">
        <v>742943.77110999997</v>
      </c>
      <c r="C10" s="402">
        <v>0.91147351887206596</v>
      </c>
      <c r="D10" s="401">
        <v>1797695.2530699999</v>
      </c>
      <c r="E10" s="402">
        <v>0.9477430836095132</v>
      </c>
      <c r="F10" s="401">
        <v>277569.14948999998</v>
      </c>
      <c r="G10" s="402">
        <v>0.82121170765906615</v>
      </c>
      <c r="H10" s="401">
        <v>14370.311740000001</v>
      </c>
      <c r="I10" s="402">
        <v>0.78799400887717252</v>
      </c>
      <c r="J10" s="401">
        <v>10474.727919999999</v>
      </c>
      <c r="K10" s="402">
        <v>0.82338105755561863</v>
      </c>
      <c r="L10" s="401">
        <v>311535.17166000005</v>
      </c>
      <c r="M10" s="402">
        <v>0.97902801159255892</v>
      </c>
      <c r="N10" s="401">
        <v>290194.19607999997</v>
      </c>
      <c r="O10" s="402">
        <v>0.93851165166434614</v>
      </c>
      <c r="P10" s="401">
        <v>1528614.6882499999</v>
      </c>
      <c r="Q10" s="402">
        <v>0.94458261547826539</v>
      </c>
      <c r="R10" s="401">
        <v>4973397.269319999</v>
      </c>
      <c r="S10" s="402">
        <v>0.9336927859008014</v>
      </c>
      <c r="T10" s="53"/>
    </row>
    <row r="11" spans="1:20" ht="18.75">
      <c r="A11" s="377" t="s">
        <v>490</v>
      </c>
      <c r="B11" s="403">
        <v>723917.77823000005</v>
      </c>
      <c r="C11" s="404">
        <v>0.88813165996602939</v>
      </c>
      <c r="D11" s="403">
        <v>1502238.2808000001</v>
      </c>
      <c r="E11" s="404">
        <v>0.79197847250821407</v>
      </c>
      <c r="F11" s="403">
        <v>137742.11536000003</v>
      </c>
      <c r="G11" s="404">
        <v>0.40752164993549805</v>
      </c>
      <c r="H11" s="403">
        <v>5564.1084600000004</v>
      </c>
      <c r="I11" s="404">
        <v>0.30510709931354563</v>
      </c>
      <c r="J11" s="403">
        <v>8518.0702899999997</v>
      </c>
      <c r="K11" s="404">
        <v>0.66957516961579422</v>
      </c>
      <c r="L11" s="403">
        <v>223340.42031000002</v>
      </c>
      <c r="M11" s="404">
        <v>0.70186787077441359</v>
      </c>
      <c r="N11" s="403">
        <v>281166.94755000004</v>
      </c>
      <c r="O11" s="404">
        <v>0.90931679510856867</v>
      </c>
      <c r="P11" s="403">
        <v>1124876.1736199998</v>
      </c>
      <c r="Q11" s="404">
        <v>0.69509895877265571</v>
      </c>
      <c r="R11" s="403">
        <v>4007363.8946200004</v>
      </c>
      <c r="S11" s="404">
        <v>0.75233216979620465</v>
      </c>
    </row>
    <row r="12" spans="1:20" ht="19.5">
      <c r="A12" s="384" t="s">
        <v>491</v>
      </c>
      <c r="B12" s="403">
        <v>41019.949119999997</v>
      </c>
      <c r="C12" s="404">
        <v>5.032493550958618E-2</v>
      </c>
      <c r="D12" s="403">
        <v>423680.67508999998</v>
      </c>
      <c r="E12" s="404">
        <v>0.22336401500189165</v>
      </c>
      <c r="F12" s="403">
        <v>40693.81235</v>
      </c>
      <c r="G12" s="404">
        <v>0.12039607136637157</v>
      </c>
      <c r="H12" s="403">
        <v>2147.7965299999996</v>
      </c>
      <c r="I12" s="404">
        <v>0.11777411851241995</v>
      </c>
      <c r="J12" s="403">
        <v>550.70031000000006</v>
      </c>
      <c r="K12" s="404">
        <v>4.3288590129222856E-2</v>
      </c>
      <c r="L12" s="403">
        <v>74432.779379999993</v>
      </c>
      <c r="M12" s="404">
        <v>0.23391187455790396</v>
      </c>
      <c r="N12" s="403">
        <v>0</v>
      </c>
      <c r="O12" s="404">
        <v>0</v>
      </c>
      <c r="P12" s="403">
        <v>305741.13812999998</v>
      </c>
      <c r="Q12" s="404">
        <v>0.18892776978661679</v>
      </c>
      <c r="R12" s="403">
        <v>888266.85090999992</v>
      </c>
      <c r="S12" s="404">
        <v>0.16676092934817718</v>
      </c>
    </row>
    <row r="13" spans="1:20" ht="19.5">
      <c r="A13" s="384" t="s">
        <v>492</v>
      </c>
      <c r="B13" s="403">
        <v>650596.53196000005</v>
      </c>
      <c r="C13" s="404">
        <v>0.79817818442109834</v>
      </c>
      <c r="D13" s="403">
        <v>986244.53505999991</v>
      </c>
      <c r="E13" s="404">
        <v>0.51994710185419768</v>
      </c>
      <c r="F13" s="403">
        <v>78985.778569999995</v>
      </c>
      <c r="G13" s="404">
        <v>0.23368607865618521</v>
      </c>
      <c r="H13" s="403">
        <v>2310.7689100000002</v>
      </c>
      <c r="I13" s="404">
        <v>0.1267106858865982</v>
      </c>
      <c r="J13" s="403">
        <v>7133.9814000000006</v>
      </c>
      <c r="K13" s="404">
        <v>0.56077687120622732</v>
      </c>
      <c r="L13" s="403">
        <v>128441.5208</v>
      </c>
      <c r="M13" s="404">
        <v>0.40363932600196306</v>
      </c>
      <c r="N13" s="403">
        <v>260124.2108</v>
      </c>
      <c r="O13" s="404">
        <v>0.84126287159958069</v>
      </c>
      <c r="P13" s="403">
        <v>746278.44867999991</v>
      </c>
      <c r="Q13" s="404">
        <v>0.46115064466391487</v>
      </c>
      <c r="R13" s="403">
        <v>2860115.77618</v>
      </c>
      <c r="S13" s="404">
        <v>0.5369507647285664</v>
      </c>
    </row>
    <row r="14" spans="1:20" ht="19.5">
      <c r="A14" s="384" t="s">
        <v>493</v>
      </c>
      <c r="B14" s="403">
        <v>0</v>
      </c>
      <c r="C14" s="404">
        <v>0</v>
      </c>
      <c r="D14" s="403">
        <v>0</v>
      </c>
      <c r="E14" s="404">
        <v>0</v>
      </c>
      <c r="F14" s="403">
        <v>0</v>
      </c>
      <c r="G14" s="404">
        <v>0</v>
      </c>
      <c r="H14" s="403">
        <v>0</v>
      </c>
      <c r="I14" s="404">
        <v>0</v>
      </c>
      <c r="J14" s="403">
        <v>0</v>
      </c>
      <c r="K14" s="404">
        <v>0</v>
      </c>
      <c r="L14" s="403">
        <v>0</v>
      </c>
      <c r="M14" s="404">
        <v>0</v>
      </c>
      <c r="N14" s="403">
        <v>0</v>
      </c>
      <c r="O14" s="404">
        <v>0</v>
      </c>
      <c r="P14" s="403">
        <v>0</v>
      </c>
      <c r="Q14" s="404">
        <v>0</v>
      </c>
      <c r="R14" s="403">
        <v>0</v>
      </c>
      <c r="S14" s="404">
        <v>0</v>
      </c>
    </row>
    <row r="15" spans="1:20" ht="19.5">
      <c r="A15" s="384" t="s">
        <v>494</v>
      </c>
      <c r="B15" s="403">
        <v>29124.894820000001</v>
      </c>
      <c r="C15" s="404">
        <v>3.5731600964501169E-2</v>
      </c>
      <c r="D15" s="403">
        <v>83121.595600000001</v>
      </c>
      <c r="E15" s="404">
        <v>4.3821619484144814E-2</v>
      </c>
      <c r="F15" s="403">
        <v>15508.91583</v>
      </c>
      <c r="G15" s="404">
        <v>4.5884433756763265E-2</v>
      </c>
      <c r="H15" s="403">
        <v>1105.5430200000001</v>
      </c>
      <c r="I15" s="404">
        <v>6.0622294914527447E-2</v>
      </c>
      <c r="J15" s="403">
        <v>833.38857999999993</v>
      </c>
      <c r="K15" s="404">
        <v>6.5509708280344067E-2</v>
      </c>
      <c r="L15" s="403">
        <v>17517.852780000001</v>
      </c>
      <c r="M15" s="404">
        <v>5.5051468131797579E-2</v>
      </c>
      <c r="N15" s="403">
        <v>15957.16187</v>
      </c>
      <c r="O15" s="404">
        <v>5.1606760385933037E-2</v>
      </c>
      <c r="P15" s="403">
        <v>72856.586810000008</v>
      </c>
      <c r="Q15" s="404">
        <v>4.5020544322124142E-2</v>
      </c>
      <c r="R15" s="403">
        <v>236025.93931000002</v>
      </c>
      <c r="S15" s="404">
        <v>4.4310901559918792E-2</v>
      </c>
    </row>
    <row r="16" spans="1:20" ht="19.5" customHeight="1">
      <c r="A16" s="385" t="s">
        <v>495</v>
      </c>
      <c r="B16" s="403">
        <v>0</v>
      </c>
      <c r="C16" s="404">
        <v>0</v>
      </c>
      <c r="D16" s="403">
        <v>0</v>
      </c>
      <c r="E16" s="404">
        <v>0</v>
      </c>
      <c r="F16" s="403">
        <v>0</v>
      </c>
      <c r="G16" s="404">
        <v>0</v>
      </c>
      <c r="H16" s="403">
        <v>0</v>
      </c>
      <c r="I16" s="404">
        <v>0</v>
      </c>
      <c r="J16" s="403">
        <v>0</v>
      </c>
      <c r="K16" s="404">
        <v>0</v>
      </c>
      <c r="L16" s="403">
        <v>0</v>
      </c>
      <c r="M16" s="404">
        <v>0</v>
      </c>
      <c r="N16" s="403">
        <v>0</v>
      </c>
      <c r="O16" s="404">
        <v>0</v>
      </c>
      <c r="P16" s="403">
        <v>0</v>
      </c>
      <c r="Q16" s="404">
        <v>0</v>
      </c>
      <c r="R16" s="403">
        <v>0</v>
      </c>
      <c r="S16" s="404">
        <v>0</v>
      </c>
    </row>
    <row r="17" spans="1:19" ht="18.75" customHeight="1">
      <c r="A17" s="385" t="s">
        <v>496</v>
      </c>
      <c r="B17" s="403">
        <v>3176.4023299999999</v>
      </c>
      <c r="C17" s="404">
        <v>3.8969390708437153E-3</v>
      </c>
      <c r="D17" s="403">
        <v>9191.4750500000009</v>
      </c>
      <c r="E17" s="404">
        <v>4.8457361679798043E-3</v>
      </c>
      <c r="F17" s="403">
        <v>2553.6086099999998</v>
      </c>
      <c r="G17" s="404">
        <v>7.5550661561779395E-3</v>
      </c>
      <c r="H17" s="403">
        <v>0</v>
      </c>
      <c r="I17" s="404">
        <v>0</v>
      </c>
      <c r="J17" s="403">
        <v>0</v>
      </c>
      <c r="K17" s="404">
        <v>0</v>
      </c>
      <c r="L17" s="403">
        <v>2948.2673500000001</v>
      </c>
      <c r="M17" s="404">
        <v>9.2652020827488826E-3</v>
      </c>
      <c r="N17" s="403">
        <v>5085.5748800000001</v>
      </c>
      <c r="O17" s="404">
        <v>1.64471631230548E-2</v>
      </c>
      <c r="P17" s="403">
        <v>0</v>
      </c>
      <c r="Q17" s="404">
        <v>0</v>
      </c>
      <c r="R17" s="403">
        <v>22955.328220000003</v>
      </c>
      <c r="S17" s="404">
        <v>4.3095741595421764E-3</v>
      </c>
    </row>
    <row r="18" spans="1:19" ht="19.5">
      <c r="A18" s="386" t="s">
        <v>497</v>
      </c>
      <c r="B18" s="403">
        <v>0</v>
      </c>
      <c r="C18" s="404">
        <v>0</v>
      </c>
      <c r="D18" s="403">
        <v>0</v>
      </c>
      <c r="E18" s="404">
        <v>0</v>
      </c>
      <c r="F18" s="403">
        <v>0</v>
      </c>
      <c r="G18" s="404">
        <v>0</v>
      </c>
      <c r="H18" s="403">
        <v>0</v>
      </c>
      <c r="I18" s="404">
        <v>0</v>
      </c>
      <c r="J18" s="403">
        <v>0</v>
      </c>
      <c r="K18" s="404">
        <v>0</v>
      </c>
      <c r="L18" s="403">
        <v>0</v>
      </c>
      <c r="M18" s="404">
        <v>0</v>
      </c>
      <c r="N18" s="403">
        <v>0</v>
      </c>
      <c r="O18" s="404">
        <v>0</v>
      </c>
      <c r="P18" s="403">
        <v>0</v>
      </c>
      <c r="Q18" s="404">
        <v>0</v>
      </c>
      <c r="R18" s="403">
        <v>0</v>
      </c>
      <c r="S18" s="404">
        <v>0</v>
      </c>
    </row>
    <row r="19" spans="1:19" ht="18.75">
      <c r="A19" s="377" t="s">
        <v>498</v>
      </c>
      <c r="B19" s="403">
        <v>0</v>
      </c>
      <c r="C19" s="404">
        <v>0</v>
      </c>
      <c r="D19" s="403">
        <v>0</v>
      </c>
      <c r="E19" s="404">
        <v>0</v>
      </c>
      <c r="F19" s="403">
        <v>0</v>
      </c>
      <c r="G19" s="404">
        <v>0</v>
      </c>
      <c r="H19" s="403">
        <v>0</v>
      </c>
      <c r="I19" s="404">
        <v>0</v>
      </c>
      <c r="J19" s="403">
        <v>0</v>
      </c>
      <c r="K19" s="404">
        <v>0</v>
      </c>
      <c r="L19" s="403">
        <v>0</v>
      </c>
      <c r="M19" s="404">
        <v>0</v>
      </c>
      <c r="N19" s="403">
        <v>0</v>
      </c>
      <c r="O19" s="404">
        <v>0</v>
      </c>
      <c r="P19" s="403">
        <v>0</v>
      </c>
      <c r="Q19" s="404">
        <v>0</v>
      </c>
      <c r="R19" s="403">
        <v>0</v>
      </c>
      <c r="S19" s="404">
        <v>0</v>
      </c>
    </row>
    <row r="20" spans="1:19" ht="19.5">
      <c r="A20" s="384" t="s">
        <v>499</v>
      </c>
      <c r="B20" s="403">
        <v>19025.992879999998</v>
      </c>
      <c r="C20" s="404">
        <v>2.3341858906036735E-2</v>
      </c>
      <c r="D20" s="403">
        <v>295456.97226999997</v>
      </c>
      <c r="E20" s="404">
        <v>0.15576461110129922</v>
      </c>
      <c r="F20" s="403">
        <v>139827.03412999999</v>
      </c>
      <c r="G20" s="404">
        <v>0.41369005772356815</v>
      </c>
      <c r="H20" s="403">
        <v>8806.2032799999997</v>
      </c>
      <c r="I20" s="404">
        <v>0.48288690956362684</v>
      </c>
      <c r="J20" s="403">
        <v>1956.6576299999999</v>
      </c>
      <c r="K20" s="404">
        <v>0.15380588793982444</v>
      </c>
      <c r="L20" s="403">
        <v>88194.751349999991</v>
      </c>
      <c r="M20" s="404">
        <v>0.27716014081814516</v>
      </c>
      <c r="N20" s="403">
        <v>9027.2485299999989</v>
      </c>
      <c r="O20" s="404">
        <v>2.9194856555777745E-2</v>
      </c>
      <c r="P20" s="403">
        <v>403738.51462999999</v>
      </c>
      <c r="Q20" s="404">
        <v>0.24948365670560951</v>
      </c>
      <c r="R20" s="403">
        <v>966033.37469999993</v>
      </c>
      <c r="S20" s="404">
        <v>0.18136061610459708</v>
      </c>
    </row>
    <row r="21" spans="1:19" ht="19.5">
      <c r="A21" s="384" t="s">
        <v>500</v>
      </c>
      <c r="B21" s="403">
        <v>1589.41308</v>
      </c>
      <c r="C21" s="404">
        <v>1.9499563618447693E-3</v>
      </c>
      <c r="D21" s="403">
        <v>129280.12835</v>
      </c>
      <c r="E21" s="404">
        <v>6.8156350350607353E-2</v>
      </c>
      <c r="F21" s="403">
        <v>29896.497039999998</v>
      </c>
      <c r="G21" s="404">
        <v>8.8451304593297864E-2</v>
      </c>
      <c r="H21" s="403">
        <v>1738.95361</v>
      </c>
      <c r="I21" s="404">
        <v>9.535527490201344E-2</v>
      </c>
      <c r="J21" s="403">
        <v>351.46929</v>
      </c>
      <c r="K21" s="404">
        <v>2.7627749179619972E-2</v>
      </c>
      <c r="L21" s="403">
        <v>42786.449350000003</v>
      </c>
      <c r="M21" s="404">
        <v>0.13446036351861018</v>
      </c>
      <c r="N21" s="403">
        <v>0</v>
      </c>
      <c r="O21" s="404">
        <v>0</v>
      </c>
      <c r="P21" s="403">
        <v>151359.22778000002</v>
      </c>
      <c r="Q21" s="404">
        <v>9.3529976096775838E-2</v>
      </c>
      <c r="R21" s="403">
        <v>357002.1385</v>
      </c>
      <c r="S21" s="404">
        <v>6.7022661415942791E-2</v>
      </c>
    </row>
    <row r="22" spans="1:19" ht="19.5">
      <c r="A22" s="384" t="s">
        <v>501</v>
      </c>
      <c r="B22" s="403">
        <v>7908.7575999999999</v>
      </c>
      <c r="C22" s="404">
        <v>9.7027842481377906E-3</v>
      </c>
      <c r="D22" s="403">
        <v>18224.528389999999</v>
      </c>
      <c r="E22" s="404">
        <v>9.6079525738143341E-3</v>
      </c>
      <c r="F22" s="403">
        <v>44844.597959999999</v>
      </c>
      <c r="G22" s="404">
        <v>0.13267652020291484</v>
      </c>
      <c r="H22" s="403">
        <v>1924.34619</v>
      </c>
      <c r="I22" s="404">
        <v>0.10552125076763387</v>
      </c>
      <c r="J22" s="403">
        <v>866.14227000000005</v>
      </c>
      <c r="K22" s="404">
        <v>6.8084359203692255E-2</v>
      </c>
      <c r="L22" s="403">
        <v>10499.08323</v>
      </c>
      <c r="M22" s="404">
        <v>3.2994337440106936E-2</v>
      </c>
      <c r="N22" s="403">
        <v>4442.5698200000006</v>
      </c>
      <c r="O22" s="404">
        <v>1.4367632418992167E-2</v>
      </c>
      <c r="P22" s="403">
        <v>63568.818859999999</v>
      </c>
      <c r="Q22" s="404">
        <v>3.9281318989800626E-2</v>
      </c>
      <c r="R22" s="403">
        <v>152278.84432</v>
      </c>
      <c r="S22" s="404">
        <v>2.858843777954127E-2</v>
      </c>
    </row>
    <row r="23" spans="1:19" ht="19.5">
      <c r="A23" s="384" t="s">
        <v>493</v>
      </c>
      <c r="B23" s="403">
        <v>0</v>
      </c>
      <c r="C23" s="404">
        <v>0</v>
      </c>
      <c r="D23" s="403">
        <v>0</v>
      </c>
      <c r="E23" s="404">
        <v>0</v>
      </c>
      <c r="F23" s="403">
        <v>0</v>
      </c>
      <c r="G23" s="404">
        <v>0</v>
      </c>
      <c r="H23" s="403">
        <v>0</v>
      </c>
      <c r="I23" s="404">
        <v>0</v>
      </c>
      <c r="J23" s="403">
        <v>0</v>
      </c>
      <c r="K23" s="404">
        <v>0</v>
      </c>
      <c r="L23" s="403">
        <v>0</v>
      </c>
      <c r="M23" s="404">
        <v>0</v>
      </c>
      <c r="N23" s="403">
        <v>0</v>
      </c>
      <c r="O23" s="404">
        <v>0</v>
      </c>
      <c r="P23" s="403">
        <v>0</v>
      </c>
      <c r="Q23" s="404">
        <v>0</v>
      </c>
      <c r="R23" s="403">
        <v>0</v>
      </c>
      <c r="S23" s="404">
        <v>0</v>
      </c>
    </row>
    <row r="24" spans="1:19" ht="19.5">
      <c r="A24" s="384" t="s">
        <v>502</v>
      </c>
      <c r="B24" s="403">
        <v>0</v>
      </c>
      <c r="C24" s="404">
        <v>0</v>
      </c>
      <c r="D24" s="403">
        <v>0</v>
      </c>
      <c r="E24" s="404">
        <v>0</v>
      </c>
      <c r="F24" s="403">
        <v>0</v>
      </c>
      <c r="G24" s="404">
        <v>0</v>
      </c>
      <c r="H24" s="403">
        <v>0</v>
      </c>
      <c r="I24" s="404">
        <v>0</v>
      </c>
      <c r="J24" s="403">
        <v>0</v>
      </c>
      <c r="K24" s="404">
        <v>0</v>
      </c>
      <c r="L24" s="403">
        <v>0</v>
      </c>
      <c r="M24" s="404">
        <v>0</v>
      </c>
      <c r="N24" s="403">
        <v>4584.6787100000001</v>
      </c>
      <c r="O24" s="404">
        <v>1.4827224136785583E-2</v>
      </c>
      <c r="P24" s="403">
        <v>37918.692649999997</v>
      </c>
      <c r="Q24" s="404">
        <v>2.3431240164163376E-2</v>
      </c>
      <c r="R24" s="403">
        <v>42503.371359999997</v>
      </c>
      <c r="S24" s="404">
        <v>7.9794733994215557E-3</v>
      </c>
    </row>
    <row r="25" spans="1:19" ht="19.5">
      <c r="A25" s="385" t="s">
        <v>495</v>
      </c>
      <c r="B25" s="403">
        <v>0</v>
      </c>
      <c r="C25" s="404">
        <v>0</v>
      </c>
      <c r="D25" s="403">
        <v>0</v>
      </c>
      <c r="E25" s="404">
        <v>0</v>
      </c>
      <c r="F25" s="403">
        <v>0</v>
      </c>
      <c r="G25" s="404">
        <v>0</v>
      </c>
      <c r="H25" s="403">
        <v>0</v>
      </c>
      <c r="I25" s="404">
        <v>0</v>
      </c>
      <c r="J25" s="403">
        <v>0</v>
      </c>
      <c r="K25" s="404">
        <v>0</v>
      </c>
      <c r="L25" s="403">
        <v>155.81010000000001</v>
      </c>
      <c r="M25" s="404">
        <v>4.8964761049682677E-4</v>
      </c>
      <c r="N25" s="403">
        <v>0</v>
      </c>
      <c r="O25" s="404">
        <v>0</v>
      </c>
      <c r="P25" s="403">
        <v>0</v>
      </c>
      <c r="Q25" s="404">
        <v>0</v>
      </c>
      <c r="R25" s="403">
        <v>155.81010000000001</v>
      </c>
      <c r="S25" s="404">
        <v>2.9251386620150985E-5</v>
      </c>
    </row>
    <row r="26" spans="1:19" ht="19.5">
      <c r="A26" s="385" t="s">
        <v>503</v>
      </c>
      <c r="B26" s="403">
        <v>9527.8221999999987</v>
      </c>
      <c r="C26" s="404">
        <v>1.1689118296054178E-2</v>
      </c>
      <c r="D26" s="403">
        <v>147952.31552999999</v>
      </c>
      <c r="E26" s="404">
        <v>7.8000308176877545E-2</v>
      </c>
      <c r="F26" s="403">
        <v>65085.939130000006</v>
      </c>
      <c r="G26" s="404">
        <v>0.19256223292735553</v>
      </c>
      <c r="H26" s="403">
        <v>5142.9034800000009</v>
      </c>
      <c r="I26" s="404">
        <v>0.28201038389397959</v>
      </c>
      <c r="J26" s="403">
        <v>739.04606999999999</v>
      </c>
      <c r="K26" s="404">
        <v>5.8093779556512223E-2</v>
      </c>
      <c r="L26" s="403">
        <v>34753.408670000004</v>
      </c>
      <c r="M26" s="404">
        <v>0.10921579224893126</v>
      </c>
      <c r="N26" s="403">
        <v>0</v>
      </c>
      <c r="O26" s="404">
        <v>0</v>
      </c>
      <c r="P26" s="403">
        <v>150891.77533999999</v>
      </c>
      <c r="Q26" s="404">
        <v>9.3241121454869694E-2</v>
      </c>
      <c r="R26" s="403">
        <v>414093.21042000002</v>
      </c>
      <c r="S26" s="404">
        <v>7.774079212307132E-2</v>
      </c>
    </row>
    <row r="27" spans="1:19" ht="19.5">
      <c r="A27" s="386" t="s">
        <v>497</v>
      </c>
      <c r="B27" s="403">
        <v>0</v>
      </c>
      <c r="C27" s="404">
        <v>0</v>
      </c>
      <c r="D27" s="403">
        <v>0</v>
      </c>
      <c r="E27" s="404">
        <v>0</v>
      </c>
      <c r="F27" s="403">
        <v>0</v>
      </c>
      <c r="G27" s="404">
        <v>0</v>
      </c>
      <c r="H27" s="403">
        <v>0</v>
      </c>
      <c r="I27" s="404">
        <v>0</v>
      </c>
      <c r="J27" s="403">
        <v>0</v>
      </c>
      <c r="K27" s="404">
        <v>0</v>
      </c>
      <c r="L27" s="403">
        <v>0</v>
      </c>
      <c r="M27" s="404">
        <v>0</v>
      </c>
      <c r="N27" s="403">
        <v>0</v>
      </c>
      <c r="O27" s="404">
        <v>0</v>
      </c>
      <c r="P27" s="403">
        <v>0</v>
      </c>
      <c r="Q27" s="404">
        <v>0</v>
      </c>
      <c r="R27" s="403">
        <v>0</v>
      </c>
      <c r="S27" s="404">
        <v>0</v>
      </c>
    </row>
    <row r="28" spans="1:19" ht="19.5" customHeight="1">
      <c r="A28" s="384" t="s">
        <v>498</v>
      </c>
      <c r="B28" s="403">
        <v>0</v>
      </c>
      <c r="C28" s="404">
        <v>0</v>
      </c>
      <c r="D28" s="403">
        <v>0</v>
      </c>
      <c r="E28" s="404">
        <v>0</v>
      </c>
      <c r="F28" s="403">
        <v>0</v>
      </c>
      <c r="G28" s="404">
        <v>0</v>
      </c>
      <c r="H28" s="403">
        <v>0</v>
      </c>
      <c r="I28" s="404">
        <v>0</v>
      </c>
      <c r="J28" s="403">
        <v>0</v>
      </c>
      <c r="K28" s="404">
        <v>0</v>
      </c>
      <c r="L28" s="403">
        <v>0</v>
      </c>
      <c r="M28" s="404">
        <v>0</v>
      </c>
      <c r="N28" s="403">
        <v>0</v>
      </c>
      <c r="O28" s="404">
        <v>0</v>
      </c>
      <c r="P28" s="403">
        <v>0</v>
      </c>
      <c r="Q28" s="404">
        <v>0</v>
      </c>
      <c r="R28" s="403">
        <v>0</v>
      </c>
      <c r="S28" s="404">
        <v>0</v>
      </c>
    </row>
    <row r="29" spans="1:19" ht="19.5">
      <c r="A29" s="384" t="s">
        <v>504</v>
      </c>
      <c r="B29" s="403">
        <v>0</v>
      </c>
      <c r="C29" s="404">
        <v>0</v>
      </c>
      <c r="D29" s="403">
        <v>0</v>
      </c>
      <c r="E29" s="404">
        <v>0</v>
      </c>
      <c r="F29" s="403">
        <v>0</v>
      </c>
      <c r="G29" s="404">
        <v>0</v>
      </c>
      <c r="H29" s="403">
        <v>0</v>
      </c>
      <c r="I29" s="404">
        <v>0</v>
      </c>
      <c r="J29" s="403">
        <v>0</v>
      </c>
      <c r="K29" s="404">
        <v>0</v>
      </c>
      <c r="L29" s="403">
        <v>0</v>
      </c>
      <c r="M29" s="404">
        <v>0</v>
      </c>
      <c r="N29" s="403">
        <v>0</v>
      </c>
      <c r="O29" s="404">
        <v>0</v>
      </c>
      <c r="P29" s="403">
        <v>0</v>
      </c>
      <c r="Q29" s="404">
        <v>0</v>
      </c>
      <c r="R29" s="403">
        <v>0</v>
      </c>
      <c r="S29" s="404">
        <v>0</v>
      </c>
    </row>
    <row r="30" spans="1:19" ht="18">
      <c r="A30" s="377" t="s">
        <v>505</v>
      </c>
      <c r="B30" s="401">
        <v>816845.00711000001</v>
      </c>
      <c r="C30" s="402">
        <v>1.0021385493161288</v>
      </c>
      <c r="D30" s="401">
        <v>1900437.6492899999</v>
      </c>
      <c r="E30" s="402">
        <v>1.0019087689472725</v>
      </c>
      <c r="F30" s="401">
        <v>345390.63317000004</v>
      </c>
      <c r="G30" s="402">
        <v>1.0218672795450581</v>
      </c>
      <c r="H30" s="401">
        <v>18304.476010000002</v>
      </c>
      <c r="I30" s="402">
        <v>1.0037233493945019</v>
      </c>
      <c r="J30" s="401">
        <v>12777.376420000001</v>
      </c>
      <c r="K30" s="402">
        <v>1.0043840555894672</v>
      </c>
      <c r="L30" s="401">
        <v>318781.28668999998</v>
      </c>
      <c r="M30" s="402">
        <v>1.0017995964245088</v>
      </c>
      <c r="N30" s="401">
        <v>309992.26941000001</v>
      </c>
      <c r="O30" s="402">
        <v>1.0025402323585924</v>
      </c>
      <c r="P30" s="401">
        <v>1621791.5341400001</v>
      </c>
      <c r="Q30" s="402">
        <v>1.0021597338124819</v>
      </c>
      <c r="R30" s="401">
        <v>5344320.2322400007</v>
      </c>
      <c r="S30" s="402">
        <v>1.0033289070166014</v>
      </c>
    </row>
    <row r="31" spans="1:19" ht="19.5">
      <c r="A31" s="384" t="s">
        <v>506</v>
      </c>
      <c r="B31" s="403">
        <v>1743.13555</v>
      </c>
      <c r="C31" s="404">
        <v>2.13854931612887E-3</v>
      </c>
      <c r="D31" s="403">
        <v>3620.5855099999999</v>
      </c>
      <c r="E31" s="404">
        <v>1.9087689472725711E-3</v>
      </c>
      <c r="F31" s="403">
        <v>7391.1296299999995</v>
      </c>
      <c r="G31" s="404">
        <v>2.1867279545057995E-2</v>
      </c>
      <c r="H31" s="403">
        <v>67.901139999999998</v>
      </c>
      <c r="I31" s="404">
        <v>3.7233493945017316E-3</v>
      </c>
      <c r="J31" s="403">
        <v>55.772220000000004</v>
      </c>
      <c r="K31" s="404">
        <v>4.3840555894672471E-3</v>
      </c>
      <c r="L31" s="403">
        <v>572.64713000000006</v>
      </c>
      <c r="M31" s="404">
        <v>1.7995964245088459E-3</v>
      </c>
      <c r="N31" s="403">
        <v>785.45715000000007</v>
      </c>
      <c r="O31" s="404">
        <v>2.5402323585922153E-3</v>
      </c>
      <c r="P31" s="403">
        <v>3495.0895499999997</v>
      </c>
      <c r="Q31" s="404">
        <v>2.1597338124817365E-3</v>
      </c>
      <c r="R31" s="403">
        <v>17731.71788</v>
      </c>
      <c r="S31" s="404">
        <v>3.3289070166011318E-3</v>
      </c>
    </row>
    <row r="32" spans="1:19" ht="22.5" customHeight="1">
      <c r="A32" s="747" t="s">
        <v>507</v>
      </c>
      <c r="B32" s="748">
        <v>815101.87156</v>
      </c>
      <c r="C32" s="749">
        <v>1</v>
      </c>
      <c r="D32" s="748">
        <v>1896817.06378</v>
      </c>
      <c r="E32" s="749">
        <v>1</v>
      </c>
      <c r="F32" s="748">
        <v>337999.50354000001</v>
      </c>
      <c r="G32" s="749">
        <v>1</v>
      </c>
      <c r="H32" s="748">
        <v>18236.57487</v>
      </c>
      <c r="I32" s="749">
        <v>1</v>
      </c>
      <c r="J32" s="748">
        <v>12721.6042</v>
      </c>
      <c r="K32" s="749">
        <v>1</v>
      </c>
      <c r="L32" s="748">
        <v>318208.63955999998</v>
      </c>
      <c r="M32" s="749">
        <v>1</v>
      </c>
      <c r="N32" s="748">
        <v>309206.81225999998</v>
      </c>
      <c r="O32" s="749">
        <v>1</v>
      </c>
      <c r="P32" s="748">
        <v>1618296.44459</v>
      </c>
      <c r="Q32" s="749">
        <v>1</v>
      </c>
      <c r="R32" s="748">
        <v>5326588.5143599994</v>
      </c>
      <c r="S32" s="749">
        <v>1</v>
      </c>
    </row>
    <row r="33" spans="1:19" ht="19.5">
      <c r="A33" s="386" t="s">
        <v>508</v>
      </c>
      <c r="B33" s="403">
        <v>2366.1076400000002</v>
      </c>
      <c r="C33" s="404">
        <v>2.9028367159451797E-3</v>
      </c>
      <c r="D33" s="403">
        <v>2887.2618700000003</v>
      </c>
      <c r="E33" s="404">
        <v>1.5221614804783704E-3</v>
      </c>
      <c r="F33" s="403">
        <v>0</v>
      </c>
      <c r="G33" s="404">
        <v>0</v>
      </c>
      <c r="H33" s="403">
        <v>0</v>
      </c>
      <c r="I33" s="404">
        <v>0</v>
      </c>
      <c r="J33" s="403">
        <v>0</v>
      </c>
      <c r="K33" s="404">
        <v>0</v>
      </c>
      <c r="L33" s="403">
        <v>421.19684000000001</v>
      </c>
      <c r="M33" s="404">
        <v>1.3236499190669557E-3</v>
      </c>
      <c r="N33" s="403">
        <v>14.61581</v>
      </c>
      <c r="O33" s="404">
        <v>4.7268719253540037E-5</v>
      </c>
      <c r="P33" s="403">
        <v>3921.95714</v>
      </c>
      <c r="Q33" s="404">
        <v>2.4235097055988644E-3</v>
      </c>
      <c r="R33" s="403">
        <v>9611.1393000000007</v>
      </c>
      <c r="S33" s="404">
        <v>1.8043705223501386E-3</v>
      </c>
    </row>
    <row r="34" spans="1:19" ht="19.5">
      <c r="A34" s="386" t="s">
        <v>509</v>
      </c>
      <c r="B34" s="403">
        <v>0</v>
      </c>
      <c r="C34" s="404">
        <v>0</v>
      </c>
      <c r="D34" s="403">
        <v>0</v>
      </c>
      <c r="E34" s="404">
        <v>0</v>
      </c>
      <c r="F34" s="403">
        <v>0</v>
      </c>
      <c r="G34" s="404">
        <v>0</v>
      </c>
      <c r="H34" s="403">
        <v>0</v>
      </c>
      <c r="I34" s="404">
        <v>0</v>
      </c>
      <c r="J34" s="403">
        <v>0</v>
      </c>
      <c r="K34" s="404">
        <v>0</v>
      </c>
      <c r="L34" s="403">
        <v>0</v>
      </c>
      <c r="M34" s="404">
        <v>0</v>
      </c>
      <c r="N34" s="403">
        <v>0</v>
      </c>
      <c r="O34" s="404">
        <v>0</v>
      </c>
      <c r="P34" s="403">
        <v>0</v>
      </c>
      <c r="Q34" s="404">
        <v>0</v>
      </c>
      <c r="R34" s="403">
        <v>0</v>
      </c>
      <c r="S34" s="404">
        <v>0</v>
      </c>
    </row>
    <row r="35" spans="1:19" ht="12.75" customHeight="1">
      <c r="A35" s="23" t="s">
        <v>624</v>
      </c>
    </row>
    <row r="36" spans="1:19" ht="12.75" customHeight="1"/>
    <row r="37" spans="1:19" ht="12.75" customHeight="1">
      <c r="A37" s="651" t="s">
        <v>92</v>
      </c>
    </row>
    <row r="38" spans="1:19" ht="12.75" customHeight="1"/>
    <row r="39" spans="1:19" ht="12.75" customHeight="1"/>
    <row r="40" spans="1:19" ht="12.75" customHeight="1">
      <c r="S40" s="25" t="s">
        <v>908</v>
      </c>
    </row>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Y95"/>
  <sheetViews>
    <sheetView showGridLines="0" zoomScaleNormal="100" workbookViewId="0"/>
  </sheetViews>
  <sheetFormatPr defaultRowHeight="15"/>
  <cols>
    <col min="1" max="1" width="15.140625" customWidth="1"/>
    <col min="2" max="2" width="15.140625" bestFit="1" customWidth="1"/>
    <col min="3" max="3" width="11.85546875" customWidth="1"/>
    <col min="4" max="4" width="14" bestFit="1" customWidth="1"/>
    <col min="5" max="5" width="12.42578125" customWidth="1"/>
    <col min="6" max="6" width="9.5703125" bestFit="1" customWidth="1"/>
    <col min="7" max="7" width="12.140625" customWidth="1"/>
    <col min="8" max="8" width="6" customWidth="1"/>
    <col min="9" max="9" width="18.5703125" customWidth="1"/>
    <col min="10" max="10" width="32.140625" bestFit="1" customWidth="1"/>
    <col min="11" max="11" width="15.140625" bestFit="1" customWidth="1"/>
    <col min="12" max="12" width="8.42578125" customWidth="1"/>
    <col min="13" max="13" width="8" customWidth="1"/>
    <col min="14" max="14" width="8.140625" bestFit="1" customWidth="1"/>
    <col min="15" max="15" width="9" customWidth="1"/>
    <col min="16" max="16" width="8.85546875" customWidth="1"/>
  </cols>
  <sheetData>
    <row r="1" spans="1:25" ht="12.75" customHeight="1">
      <c r="A1" s="155" t="s">
        <v>749</v>
      </c>
      <c r="G1" s="140" t="str">
        <f>Naslovnica!A20</f>
        <v>Studeni 2020.</v>
      </c>
      <c r="I1" s="156" t="s">
        <v>992</v>
      </c>
      <c r="P1" s="140" t="str">
        <f>G1</f>
        <v>Studeni 2020.</v>
      </c>
    </row>
    <row r="2" spans="1:25" ht="12.75" customHeight="1">
      <c r="A2" s="588" t="s">
        <v>1081</v>
      </c>
      <c r="G2" s="565" t="str">
        <f>Naslovnica!A24</f>
        <v>November 2020</v>
      </c>
      <c r="I2" s="936" t="s">
        <v>1082</v>
      </c>
      <c r="P2" s="565" t="str">
        <f>G2</f>
        <v>November 2020</v>
      </c>
    </row>
    <row r="3" spans="1:25" ht="12.75" customHeight="1"/>
    <row r="4" spans="1:25" s="272" customFormat="1" ht="21.75">
      <c r="A4" s="774"/>
      <c r="B4" s="774"/>
      <c r="C4" s="813"/>
      <c r="D4" s="813"/>
      <c r="E4" s="1095" t="s">
        <v>1038</v>
      </c>
      <c r="F4" s="1095"/>
      <c r="G4" s="1095"/>
      <c r="I4" s="1060" t="s">
        <v>611</v>
      </c>
      <c r="J4" s="1054" t="s">
        <v>612</v>
      </c>
      <c r="K4" s="891" t="s">
        <v>1205</v>
      </c>
      <c r="L4" s="1065" t="s">
        <v>1206</v>
      </c>
      <c r="M4" s="1065"/>
      <c r="N4" s="1065"/>
      <c r="O4" s="1065"/>
      <c r="P4" s="891"/>
    </row>
    <row r="5" spans="1:25" ht="35.25" customHeight="1">
      <c r="A5" s="1097" t="s">
        <v>1010</v>
      </c>
      <c r="B5" s="1097"/>
      <c r="C5" s="1097"/>
      <c r="D5" s="905" t="str">
        <f>$G$1</f>
        <v>Studeni 2020.</v>
      </c>
      <c r="E5" s="775" t="s">
        <v>17</v>
      </c>
      <c r="F5" s="775" t="s">
        <v>65</v>
      </c>
      <c r="G5" s="775" t="s">
        <v>1001</v>
      </c>
      <c r="I5" s="1060"/>
      <c r="J5" s="1054"/>
      <c r="K5" s="905" t="str">
        <f>D5</f>
        <v>Studeni 2020.</v>
      </c>
      <c r="L5" s="990" t="s">
        <v>725</v>
      </c>
      <c r="M5" s="991" t="s">
        <v>65</v>
      </c>
      <c r="N5" s="991" t="s">
        <v>66</v>
      </c>
      <c r="O5" s="989" t="s">
        <v>52</v>
      </c>
      <c r="P5" s="890" t="s">
        <v>67</v>
      </c>
    </row>
    <row r="6" spans="1:25" s="272" customFormat="1" ht="39" customHeight="1">
      <c r="A6" s="1098"/>
      <c r="B6" s="1098"/>
      <c r="C6" s="1098"/>
      <c r="D6" s="906" t="str">
        <f>$G$2</f>
        <v>November 2020</v>
      </c>
      <c r="E6" s="776" t="s">
        <v>46</v>
      </c>
      <c r="F6" s="776" t="s">
        <v>297</v>
      </c>
      <c r="G6" s="776" t="s">
        <v>1000</v>
      </c>
      <c r="I6" s="1060"/>
      <c r="J6" s="1054"/>
      <c r="K6" s="906" t="str">
        <f>D6</f>
        <v>November 2020</v>
      </c>
      <c r="L6" s="758" t="s">
        <v>295</v>
      </c>
      <c r="M6" s="758" t="s">
        <v>53</v>
      </c>
      <c r="N6" s="758" t="s">
        <v>928</v>
      </c>
      <c r="O6" s="992" t="s">
        <v>55</v>
      </c>
      <c r="P6" s="758" t="s">
        <v>927</v>
      </c>
    </row>
    <row r="7" spans="1:25" ht="24" customHeight="1">
      <c r="A7" s="1088" t="s">
        <v>1085</v>
      </c>
      <c r="B7" s="1088"/>
      <c r="C7" s="1088"/>
      <c r="D7" s="653">
        <v>44973</v>
      </c>
      <c r="E7" s="654">
        <v>6.0072086503804023E-4</v>
      </c>
      <c r="F7" s="654">
        <v>9.0645964683973013E-3</v>
      </c>
      <c r="G7" s="654">
        <v>1.8318087129788996E-2</v>
      </c>
      <c r="I7" s="80" t="s">
        <v>277</v>
      </c>
      <c r="J7" s="80" t="s">
        <v>216</v>
      </c>
      <c r="K7" s="405">
        <v>162.1397</v>
      </c>
      <c r="L7" s="406">
        <v>2.1056575732386285E-2</v>
      </c>
      <c r="M7" s="406">
        <v>-1.4042651521140337E-2</v>
      </c>
      <c r="N7" s="406">
        <v>-1.1295666071719239E-2</v>
      </c>
      <c r="O7" s="406">
        <v>5.5618745318511298E-2</v>
      </c>
      <c r="P7" s="407" t="s">
        <v>106</v>
      </c>
    </row>
    <row r="8" spans="1:25" ht="21.75" customHeight="1">
      <c r="A8" s="1088" t="s">
        <v>1086</v>
      </c>
      <c r="B8" s="1088"/>
      <c r="C8" s="1088"/>
      <c r="D8" s="653">
        <v>1156324.0760100002</v>
      </c>
      <c r="E8" s="654">
        <v>3.3359702955262582E-2</v>
      </c>
      <c r="F8" s="654">
        <v>4.9587015820131031E-2</v>
      </c>
      <c r="G8" s="654">
        <v>9.704018125061431E-2</v>
      </c>
      <c r="I8" s="80" t="s">
        <v>277</v>
      </c>
      <c r="J8" s="80" t="s">
        <v>217</v>
      </c>
      <c r="K8" s="405">
        <v>267.11939999999998</v>
      </c>
      <c r="L8" s="406">
        <v>2.0913251607601852E-2</v>
      </c>
      <c r="M8" s="406">
        <v>-1.5327120993905647E-2</v>
      </c>
      <c r="N8" s="406">
        <v>-1.2917973565416987E-2</v>
      </c>
      <c r="O8" s="406">
        <v>6.3444511041603313E-2</v>
      </c>
      <c r="P8" s="407" t="s">
        <v>62</v>
      </c>
      <c r="S8" s="1087"/>
      <c r="T8" s="1087"/>
      <c r="U8" s="1087"/>
      <c r="V8" s="808"/>
      <c r="W8" s="896"/>
      <c r="X8" s="896"/>
      <c r="Y8" s="896"/>
    </row>
    <row r="9" spans="1:25">
      <c r="A9" s="774"/>
      <c r="B9" s="774"/>
      <c r="C9" s="774"/>
      <c r="D9" s="1090" t="s">
        <v>1003</v>
      </c>
      <c r="E9" s="1090"/>
      <c r="F9" s="1090"/>
      <c r="G9" s="1090"/>
      <c r="I9" s="80" t="s">
        <v>277</v>
      </c>
      <c r="J9" s="80" t="s">
        <v>218</v>
      </c>
      <c r="K9" s="405">
        <v>261.10359999999997</v>
      </c>
      <c r="L9" s="406">
        <v>2.1626409950214358E-2</v>
      </c>
      <c r="M9" s="406">
        <v>-1.30091239641181E-2</v>
      </c>
      <c r="N9" s="406">
        <v>-1.0162469866478036E-2</v>
      </c>
      <c r="O9" s="406">
        <v>6.2929965226452778E-2</v>
      </c>
      <c r="P9" s="407" t="s">
        <v>170</v>
      </c>
      <c r="S9" s="1087"/>
      <c r="T9" s="1087"/>
      <c r="U9" s="1087"/>
      <c r="V9" s="808"/>
      <c r="W9" s="896"/>
      <c r="X9" s="896"/>
      <c r="Y9" s="896"/>
    </row>
    <row r="10" spans="1:25" ht="36">
      <c r="A10" s="1096"/>
      <c r="B10" s="1096"/>
      <c r="C10" s="1096"/>
      <c r="D10" s="905" t="str">
        <f>$G$1</f>
        <v>Studeni 2020.</v>
      </c>
      <c r="E10" s="902" t="s">
        <v>17</v>
      </c>
      <c r="F10" s="901" t="s">
        <v>65</v>
      </c>
      <c r="G10" s="901" t="s">
        <v>1002</v>
      </c>
      <c r="I10" s="80" t="s">
        <v>277</v>
      </c>
      <c r="J10" s="80" t="s">
        <v>219</v>
      </c>
      <c r="K10" s="405">
        <v>110.88509999999999</v>
      </c>
      <c r="L10" s="406">
        <v>4.5195866874662947E-3</v>
      </c>
      <c r="M10" s="406">
        <v>-4.2108949835659697E-3</v>
      </c>
      <c r="N10" s="406">
        <v>-3.6722620667100077E-3</v>
      </c>
      <c r="O10" s="406">
        <v>2.6704919775558889E-2</v>
      </c>
      <c r="P10" s="407" t="s">
        <v>203</v>
      </c>
      <c r="S10" s="1087"/>
      <c r="T10" s="1087"/>
      <c r="U10" s="1087"/>
      <c r="V10" s="808"/>
      <c r="W10" s="896"/>
      <c r="X10" s="896"/>
      <c r="Y10" s="896"/>
    </row>
    <row r="11" spans="1:25" ht="24" customHeight="1">
      <c r="A11" s="1096"/>
      <c r="B11" s="1096"/>
      <c r="C11" s="1096"/>
      <c r="D11" s="906" t="str">
        <f>$G$2</f>
        <v>November 2020</v>
      </c>
      <c r="E11" s="903" t="s">
        <v>290</v>
      </c>
      <c r="F11" s="904" t="s">
        <v>1006</v>
      </c>
      <c r="G11" s="904" t="s">
        <v>1004</v>
      </c>
      <c r="I11" s="80" t="s">
        <v>277</v>
      </c>
      <c r="J11" s="408" t="s">
        <v>963</v>
      </c>
      <c r="K11" s="405">
        <v>282.5641</v>
      </c>
      <c r="L11" s="406">
        <v>2.02947459338291E-2</v>
      </c>
      <c r="M11" s="406">
        <v>-1.5096110041614572E-2</v>
      </c>
      <c r="N11" s="406">
        <v>-1.2632984764102486E-2</v>
      </c>
      <c r="O11" s="406">
        <v>6.4006980051652285E-2</v>
      </c>
      <c r="P11" s="407" t="s">
        <v>233</v>
      </c>
    </row>
    <row r="12" spans="1:25" s="272" customFormat="1" ht="26.25" customHeight="1">
      <c r="A12" s="1088" t="s">
        <v>1087</v>
      </c>
      <c r="B12" s="1088"/>
      <c r="C12" s="1088"/>
      <c r="D12" s="653">
        <v>8125.7940699999999</v>
      </c>
      <c r="E12" s="654">
        <v>0.17383362477315711</v>
      </c>
      <c r="F12" s="653">
        <v>94587.855240000004</v>
      </c>
      <c r="G12" s="653">
        <v>1255752.7918100001</v>
      </c>
      <c r="I12" s="80" t="s">
        <v>277</v>
      </c>
      <c r="J12" s="408" t="s">
        <v>220</v>
      </c>
      <c r="K12" s="405">
        <v>141.22479999999999</v>
      </c>
      <c r="L12" s="406">
        <v>2.2248827551861503E-2</v>
      </c>
      <c r="M12" s="406">
        <v>-1.1343748337361128E-2</v>
      </c>
      <c r="N12" s="406">
        <v>-7.9170056156649196E-3</v>
      </c>
      <c r="O12" s="406">
        <v>4.3170792398122382E-2</v>
      </c>
      <c r="P12" s="407" t="s">
        <v>105</v>
      </c>
    </row>
    <row r="13" spans="1:25" s="272" customFormat="1" ht="24" customHeight="1">
      <c r="A13" s="1088" t="s">
        <v>1088</v>
      </c>
      <c r="B13" s="1088"/>
      <c r="C13" s="1088"/>
      <c r="D13" s="653">
        <v>2063.5661300000002</v>
      </c>
      <c r="E13" s="654">
        <v>-0.51251791205982111</v>
      </c>
      <c r="F13" s="653">
        <v>36366.175759999998</v>
      </c>
      <c r="G13" s="653">
        <v>380660.67298000009</v>
      </c>
      <c r="I13" s="80" t="s">
        <v>277</v>
      </c>
      <c r="J13" s="408" t="s">
        <v>221</v>
      </c>
      <c r="K13" s="405">
        <v>208.44059999999999</v>
      </c>
      <c r="L13" s="406">
        <v>2.13691128363638E-2</v>
      </c>
      <c r="M13" s="406">
        <v>-1.174064287878311E-2</v>
      </c>
      <c r="N13" s="406">
        <v>-8.815732223144258E-3</v>
      </c>
      <c r="O13" s="406">
        <v>6.2312296425977909E-2</v>
      </c>
      <c r="P13" s="407" t="s">
        <v>234</v>
      </c>
    </row>
    <row r="14" spans="1:25" s="272" customFormat="1">
      <c r="A14" s="701"/>
      <c r="B14" s="849"/>
      <c r="C14" s="847" t="s">
        <v>1005</v>
      </c>
      <c r="D14" s="701"/>
      <c r="E14" s="701"/>
      <c r="F14" s="701"/>
      <c r="G14" s="701"/>
      <c r="I14" s="408" t="s">
        <v>169</v>
      </c>
      <c r="J14" s="408" t="s">
        <v>222</v>
      </c>
      <c r="K14" s="405">
        <v>158.94900000000001</v>
      </c>
      <c r="L14" s="406">
        <v>3.4760893539067396E-2</v>
      </c>
      <c r="M14" s="406">
        <v>1.0158217544558635E-3</v>
      </c>
      <c r="N14" s="406">
        <v>4.2495280408198378E-3</v>
      </c>
      <c r="O14" s="406">
        <v>3.0945894117979655E-2</v>
      </c>
      <c r="P14" s="407" t="s">
        <v>235</v>
      </c>
    </row>
    <row r="15" spans="1:25">
      <c r="A15" s="849"/>
      <c r="B15" s="848"/>
      <c r="C15" s="908" t="s">
        <v>1007</v>
      </c>
      <c r="D15" s="653">
        <v>1358.18039</v>
      </c>
      <c r="E15" s="654">
        <v>-0.54758123566515593</v>
      </c>
      <c r="F15" s="653">
        <v>22342.74625</v>
      </c>
      <c r="G15" s="653">
        <v>306081.46737000003</v>
      </c>
      <c r="I15" s="408" t="s">
        <v>169</v>
      </c>
      <c r="J15" s="408" t="s">
        <v>223</v>
      </c>
      <c r="K15" s="405">
        <v>188.50559999999999</v>
      </c>
      <c r="L15" s="406">
        <v>3.2700857088856186E-2</v>
      </c>
      <c r="M15" s="406">
        <v>4.0678186382475095E-3</v>
      </c>
      <c r="N15" s="406">
        <v>7.52656103184755E-3</v>
      </c>
      <c r="O15" s="406">
        <v>5.2018863164749352E-2</v>
      </c>
      <c r="P15" s="407" t="s">
        <v>236</v>
      </c>
    </row>
    <row r="16" spans="1:25" s="272" customFormat="1">
      <c r="A16" s="849"/>
      <c r="B16" s="848"/>
      <c r="C16" s="908" t="s">
        <v>1008</v>
      </c>
      <c r="D16" s="653">
        <v>130.07113000000001</v>
      </c>
      <c r="E16" s="654">
        <v>-0.11964911618127982</v>
      </c>
      <c r="F16" s="653">
        <v>1590.8683500000002</v>
      </c>
      <c r="G16" s="653">
        <v>13299.019829999999</v>
      </c>
      <c r="I16" s="408" t="s">
        <v>169</v>
      </c>
      <c r="J16" s="408" t="s">
        <v>224</v>
      </c>
      <c r="K16" s="405">
        <v>176.38120000000001</v>
      </c>
      <c r="L16" s="406">
        <v>3.4354309975780456E-2</v>
      </c>
      <c r="M16" s="406">
        <v>7.177187860279822E-3</v>
      </c>
      <c r="N16" s="406">
        <v>1.099488143617852E-2</v>
      </c>
      <c r="O16" s="406">
        <v>3.9709542300350176E-2</v>
      </c>
      <c r="P16" s="407" t="s">
        <v>237</v>
      </c>
    </row>
    <row r="17" spans="1:16" s="272" customFormat="1">
      <c r="A17" s="701"/>
      <c r="B17" s="848"/>
      <c r="C17" s="908" t="s">
        <v>1009</v>
      </c>
      <c r="D17" s="653">
        <v>575.31461000000013</v>
      </c>
      <c r="E17" s="654">
        <v>-0.46893379438764871</v>
      </c>
      <c r="F17" s="653">
        <v>12432.561160000001</v>
      </c>
      <c r="G17" s="653">
        <v>61280.185780000007</v>
      </c>
      <c r="I17" s="408" t="s">
        <v>169</v>
      </c>
      <c r="J17" s="408" t="s">
        <v>721</v>
      </c>
      <c r="K17" s="405">
        <v>109.50749999999999</v>
      </c>
      <c r="L17" s="406">
        <v>2.9273542432302808E-2</v>
      </c>
      <c r="M17" s="406">
        <v>1.9885948238046475E-2</v>
      </c>
      <c r="N17" s="406">
        <v>2.0498024842532464E-2</v>
      </c>
      <c r="O17" s="406">
        <v>5.064512904139451E-2</v>
      </c>
      <c r="P17" s="407" t="s">
        <v>722</v>
      </c>
    </row>
    <row r="18" spans="1:16" s="272" customFormat="1">
      <c r="A18" s="29" t="s">
        <v>621</v>
      </c>
      <c r="I18" s="80" t="s">
        <v>162</v>
      </c>
      <c r="J18" s="80" t="s">
        <v>225</v>
      </c>
      <c r="K18" s="405">
        <v>217.94069999999999</v>
      </c>
      <c r="L18" s="406">
        <v>3.7008434885510165E-2</v>
      </c>
      <c r="M18" s="406">
        <v>-2.4253451523317548E-2</v>
      </c>
      <c r="N18" s="406">
        <v>-1.9780191113913739E-2</v>
      </c>
      <c r="O18" s="406">
        <v>6.7504572089388315E-2</v>
      </c>
      <c r="P18" s="407" t="s">
        <v>63</v>
      </c>
    </row>
    <row r="19" spans="1:16">
      <c r="A19" s="33" t="s">
        <v>1094</v>
      </c>
      <c r="B19" s="897"/>
      <c r="C19" s="898"/>
      <c r="D19" s="808"/>
      <c r="E19" s="896"/>
      <c r="F19" s="896"/>
      <c r="G19" s="896"/>
      <c r="I19" s="80" t="s">
        <v>162</v>
      </c>
      <c r="J19" s="80" t="s">
        <v>226</v>
      </c>
      <c r="K19" s="405">
        <v>136.61240000000001</v>
      </c>
      <c r="L19" s="406">
        <v>4.140306797244437E-2</v>
      </c>
      <c r="M19" s="406">
        <v>-2.5435535844095154E-2</v>
      </c>
      <c r="N19" s="406">
        <v>-2.0115222842584157E-2</v>
      </c>
      <c r="O19" s="406">
        <v>6.5380998529848577E-2</v>
      </c>
      <c r="P19" s="407" t="s">
        <v>171</v>
      </c>
    </row>
    <row r="20" spans="1:16">
      <c r="A20" s="48" t="s">
        <v>1065</v>
      </c>
      <c r="B20" s="897"/>
      <c r="C20" s="898"/>
      <c r="D20" s="808"/>
      <c r="E20" s="896"/>
      <c r="F20" s="896"/>
      <c r="G20" s="896"/>
      <c r="I20" s="80" t="s">
        <v>162</v>
      </c>
      <c r="J20" s="80" t="s">
        <v>231</v>
      </c>
      <c r="K20" s="405">
        <v>113.098</v>
      </c>
      <c r="L20" s="406">
        <v>3.5824025864003371E-2</v>
      </c>
      <c r="M20" s="406">
        <v>-2.6486742856257506E-2</v>
      </c>
      <c r="N20" s="406">
        <v>-1.9140540306144638E-2</v>
      </c>
      <c r="O20" s="406">
        <v>3.7448357452377179E-2</v>
      </c>
      <c r="P20" s="407" t="s">
        <v>232</v>
      </c>
    </row>
    <row r="21" spans="1:16">
      <c r="A21" s="933" t="s">
        <v>1095</v>
      </c>
      <c r="B21" s="933"/>
      <c r="C21" s="933"/>
      <c r="D21" s="808"/>
      <c r="E21" s="896"/>
      <c r="F21" s="896"/>
      <c r="G21" s="896"/>
      <c r="I21" s="80" t="s">
        <v>162</v>
      </c>
      <c r="J21" s="80" t="s">
        <v>275</v>
      </c>
      <c r="K21" s="405">
        <v>107.884</v>
      </c>
      <c r="L21" s="406">
        <v>2.4359443022830749E-2</v>
      </c>
      <c r="M21" s="406">
        <v>-9.1158330769265418E-3</v>
      </c>
      <c r="N21" s="406">
        <v>-4.2503311197153171E-3</v>
      </c>
      <c r="O21" s="406">
        <v>3.5821762896416143E-2</v>
      </c>
      <c r="P21" s="407" t="s">
        <v>276</v>
      </c>
    </row>
    <row r="22" spans="1:16">
      <c r="I22" s="80" t="s">
        <v>162</v>
      </c>
      <c r="J22" s="80" t="s">
        <v>273</v>
      </c>
      <c r="K22" s="405">
        <v>109.1254</v>
      </c>
      <c r="L22" s="406">
        <v>2.3069487843682145E-2</v>
      </c>
      <c r="M22" s="406">
        <v>-8.1258396246480652E-3</v>
      </c>
      <c r="N22" s="406">
        <v>-3.7785525377649681E-3</v>
      </c>
      <c r="O22" s="406">
        <v>3.9489461685064509E-2</v>
      </c>
      <c r="P22" s="407" t="s">
        <v>274</v>
      </c>
    </row>
    <row r="23" spans="1:16" ht="12.75" customHeight="1">
      <c r="B23" s="272"/>
      <c r="C23" s="272"/>
      <c r="D23" s="808"/>
      <c r="E23" s="272"/>
      <c r="F23" s="272"/>
      <c r="G23" s="272"/>
      <c r="I23" s="408" t="s">
        <v>161</v>
      </c>
      <c r="J23" s="80" t="s">
        <v>227</v>
      </c>
      <c r="K23" s="405">
        <v>276.34899999999999</v>
      </c>
      <c r="L23" s="406">
        <v>2.8720904607614194E-2</v>
      </c>
      <c r="M23" s="406">
        <v>-1.6204647261721088E-2</v>
      </c>
      <c r="N23" s="406">
        <v>-7.5652994588724896E-3</v>
      </c>
      <c r="O23" s="406">
        <v>6.6521151139835144E-2</v>
      </c>
      <c r="P23" s="407" t="s">
        <v>238</v>
      </c>
    </row>
    <row r="24" spans="1:16">
      <c r="B24" s="272"/>
      <c r="C24" s="272"/>
      <c r="D24" s="272"/>
      <c r="E24" s="272"/>
      <c r="F24" s="272"/>
      <c r="G24" s="272"/>
      <c r="I24" s="408" t="s">
        <v>161</v>
      </c>
      <c r="J24" s="80" t="s">
        <v>228</v>
      </c>
      <c r="K24" s="405">
        <v>286.40309999999999</v>
      </c>
      <c r="L24" s="406">
        <v>2.8722748930071679E-2</v>
      </c>
      <c r="M24" s="406">
        <v>-1.8893965646587886E-2</v>
      </c>
      <c r="N24" s="406">
        <v>-9.9056758686134928E-3</v>
      </c>
      <c r="O24" s="406">
        <v>6.614929232311817E-2</v>
      </c>
      <c r="P24" s="407" t="s">
        <v>239</v>
      </c>
    </row>
    <row r="25" spans="1:16">
      <c r="D25" s="894"/>
      <c r="I25" s="408" t="s">
        <v>161</v>
      </c>
      <c r="J25" s="408" t="s">
        <v>229</v>
      </c>
      <c r="K25" s="405">
        <v>131.7689</v>
      </c>
      <c r="L25" s="406">
        <v>2.8045425678490589E-2</v>
      </c>
      <c r="M25" s="406">
        <v>-1.5344964669591829E-2</v>
      </c>
      <c r="N25" s="406">
        <v>-6.839950435797164E-3</v>
      </c>
      <c r="O25" s="406">
        <v>5.5907791629084214E-2</v>
      </c>
      <c r="P25" s="407" t="s">
        <v>1039</v>
      </c>
    </row>
    <row r="26" spans="1:16" ht="12.75" customHeight="1">
      <c r="I26" s="408" t="s">
        <v>161</v>
      </c>
      <c r="J26" s="80" t="s">
        <v>230</v>
      </c>
      <c r="K26" s="405">
        <v>252.05539999999999</v>
      </c>
      <c r="L26" s="406">
        <v>1.7945421847657565E-2</v>
      </c>
      <c r="M26" s="406">
        <v>2.7948752530803757E-3</v>
      </c>
      <c r="N26" s="406">
        <v>1.0196736659516644E-2</v>
      </c>
      <c r="O26" s="406">
        <v>6.8484836513584835E-2</v>
      </c>
      <c r="P26" s="407" t="s">
        <v>64</v>
      </c>
    </row>
    <row r="27" spans="1:16" ht="12.75" customHeight="1">
      <c r="I27" s="34" t="s">
        <v>610</v>
      </c>
      <c r="J27" s="272"/>
      <c r="K27" s="272"/>
      <c r="L27" s="272"/>
      <c r="M27" s="272"/>
      <c r="N27" s="272"/>
      <c r="O27" s="272"/>
      <c r="P27" s="272"/>
    </row>
    <row r="28" spans="1:16">
      <c r="A28" s="139" t="s">
        <v>993</v>
      </c>
      <c r="H28" s="1067"/>
      <c r="I28" s="1067"/>
      <c r="J28" s="1067"/>
    </row>
    <row r="29" spans="1:16">
      <c r="A29" s="563" t="s">
        <v>994</v>
      </c>
      <c r="H29" s="1070"/>
      <c r="I29" s="1070"/>
      <c r="J29" s="321"/>
    </row>
    <row r="30" spans="1:16">
      <c r="D30" s="814"/>
      <c r="E30" s="814" t="s">
        <v>43</v>
      </c>
      <c r="G30" s="753" t="s">
        <v>1486</v>
      </c>
      <c r="H30" s="322"/>
      <c r="I30" s="322"/>
      <c r="J30" s="322"/>
    </row>
    <row r="31" spans="1:16" ht="12.75" customHeight="1">
      <c r="D31" s="815"/>
      <c r="E31" s="815" t="s">
        <v>44</v>
      </c>
      <c r="F31" s="554"/>
      <c r="G31" s="565" t="s">
        <v>1487</v>
      </c>
      <c r="H31" s="323"/>
      <c r="I31" s="323"/>
      <c r="J31" s="324"/>
      <c r="K31" s="53"/>
    </row>
    <row r="32" spans="1:16" ht="23.45" customHeight="1">
      <c r="A32" s="777"/>
      <c r="B32" s="778"/>
      <c r="C32" s="778" t="s">
        <v>1485</v>
      </c>
      <c r="D32" s="778"/>
      <c r="E32" s="1065" t="s">
        <v>613</v>
      </c>
      <c r="F32" s="1065"/>
      <c r="G32" s="1065"/>
      <c r="H32" s="323"/>
      <c r="I32" s="323"/>
      <c r="J32" s="324"/>
      <c r="K32" s="53"/>
    </row>
    <row r="33" spans="1:10" ht="24">
      <c r="A33" s="777"/>
      <c r="B33" s="779"/>
      <c r="C33" s="780" t="s">
        <v>1488</v>
      </c>
      <c r="D33" s="779"/>
      <c r="E33" s="1069" t="s">
        <v>614</v>
      </c>
      <c r="F33" s="1069"/>
      <c r="G33" s="781" t="s">
        <v>615</v>
      </c>
      <c r="H33" s="323"/>
      <c r="I33" s="323"/>
      <c r="J33" s="324"/>
    </row>
    <row r="34" spans="1:10" ht="21.75">
      <c r="A34" s="771" t="s">
        <v>616</v>
      </c>
      <c r="B34" s="771" t="s">
        <v>617</v>
      </c>
      <c r="C34" s="802" t="s">
        <v>618</v>
      </c>
      <c r="D34" s="802" t="s">
        <v>619</v>
      </c>
      <c r="E34" s="802" t="s">
        <v>617</v>
      </c>
      <c r="F34" s="802" t="s">
        <v>618</v>
      </c>
      <c r="G34" s="802" t="s">
        <v>619</v>
      </c>
      <c r="H34" s="323"/>
      <c r="I34" s="323"/>
      <c r="J34" s="324"/>
    </row>
    <row r="35" spans="1:10" ht="12.75" customHeight="1">
      <c r="A35" s="78" t="s">
        <v>6</v>
      </c>
      <c r="B35" s="388">
        <v>6</v>
      </c>
      <c r="C35" s="388">
        <v>7</v>
      </c>
      <c r="D35" s="388">
        <v>13</v>
      </c>
      <c r="E35" s="388">
        <v>-1</v>
      </c>
      <c r="F35" s="388">
        <v>0</v>
      </c>
      <c r="G35" s="389">
        <v>-7.1428571428571397E-2</v>
      </c>
      <c r="H35" s="323"/>
      <c r="I35" s="323"/>
      <c r="J35" s="324"/>
    </row>
    <row r="36" spans="1:10" ht="12.75" customHeight="1">
      <c r="A36" s="78" t="s">
        <v>7</v>
      </c>
      <c r="B36" s="388">
        <v>419</v>
      </c>
      <c r="C36" s="388">
        <v>148</v>
      </c>
      <c r="D36" s="388">
        <v>567</v>
      </c>
      <c r="E36" s="388">
        <v>22</v>
      </c>
      <c r="F36" s="388">
        <v>5</v>
      </c>
      <c r="G36" s="389">
        <v>5.0000000000000044E-2</v>
      </c>
      <c r="H36" s="323"/>
      <c r="I36" s="323"/>
      <c r="J36" s="324"/>
    </row>
    <row r="37" spans="1:10" ht="12.75" customHeight="1">
      <c r="A37" s="78" t="s">
        <v>8</v>
      </c>
      <c r="B37" s="388">
        <v>1096</v>
      </c>
      <c r="C37" s="388">
        <v>817</v>
      </c>
      <c r="D37" s="388">
        <v>1913</v>
      </c>
      <c r="E37" s="388">
        <v>3</v>
      </c>
      <c r="F37" s="388">
        <v>-4</v>
      </c>
      <c r="G37" s="389">
        <v>-5.2246603970740324E-4</v>
      </c>
      <c r="H37" s="323"/>
      <c r="I37" s="323"/>
      <c r="J37" s="324"/>
    </row>
    <row r="38" spans="1:10" ht="12.75" customHeight="1">
      <c r="A38" s="78" t="s">
        <v>9</v>
      </c>
      <c r="B38" s="388">
        <v>2109</v>
      </c>
      <c r="C38" s="388">
        <v>1999</v>
      </c>
      <c r="D38" s="388">
        <v>4108</v>
      </c>
      <c r="E38" s="388">
        <v>-37</v>
      </c>
      <c r="F38" s="388">
        <v>-26</v>
      </c>
      <c r="G38" s="389">
        <v>-1.5104291536801706E-2</v>
      </c>
      <c r="H38" s="323"/>
      <c r="I38" s="323"/>
      <c r="J38" s="324"/>
    </row>
    <row r="39" spans="1:10" ht="12.75" customHeight="1">
      <c r="A39" s="78" t="s">
        <v>10</v>
      </c>
      <c r="B39" s="388">
        <v>3180</v>
      </c>
      <c r="C39" s="388">
        <v>3224</v>
      </c>
      <c r="D39" s="388">
        <v>6404</v>
      </c>
      <c r="E39" s="388">
        <v>-33</v>
      </c>
      <c r="F39" s="388">
        <v>-49</v>
      </c>
      <c r="G39" s="389">
        <v>-1.2642614862781398E-2</v>
      </c>
      <c r="H39" s="323"/>
      <c r="I39" s="323"/>
      <c r="J39" s="324"/>
    </row>
    <row r="40" spans="1:10" ht="12.75" customHeight="1">
      <c r="A40" s="78" t="s">
        <v>11</v>
      </c>
      <c r="B40" s="388">
        <v>3861</v>
      </c>
      <c r="C40" s="388">
        <v>3807</v>
      </c>
      <c r="D40" s="388">
        <v>7668</v>
      </c>
      <c r="E40" s="388">
        <v>32</v>
      </c>
      <c r="F40" s="388">
        <v>-4</v>
      </c>
      <c r="G40" s="389">
        <v>3.6649214659685292E-3</v>
      </c>
      <c r="H40" s="323"/>
      <c r="I40" s="323"/>
      <c r="J40" s="324"/>
    </row>
    <row r="41" spans="1:10" ht="12.75" customHeight="1">
      <c r="A41" s="78" t="s">
        <v>12</v>
      </c>
      <c r="B41" s="388">
        <v>4087</v>
      </c>
      <c r="C41" s="388">
        <v>4242</v>
      </c>
      <c r="D41" s="388">
        <v>8329</v>
      </c>
      <c r="E41" s="388">
        <v>-2</v>
      </c>
      <c r="F41" s="388">
        <v>33</v>
      </c>
      <c r="G41" s="389">
        <v>3.735839961436449E-3</v>
      </c>
      <c r="H41" s="323"/>
      <c r="I41" s="323"/>
      <c r="J41" s="324"/>
    </row>
    <row r="42" spans="1:10">
      <c r="A42" s="78" t="s">
        <v>39</v>
      </c>
      <c r="B42" s="388">
        <v>5982</v>
      </c>
      <c r="C42" s="388">
        <v>6028</v>
      </c>
      <c r="D42" s="388">
        <v>12010</v>
      </c>
      <c r="E42" s="388">
        <v>77</v>
      </c>
      <c r="F42" s="388">
        <v>30</v>
      </c>
      <c r="G42" s="389">
        <v>8.9893304209023306E-3</v>
      </c>
      <c r="H42" s="325"/>
      <c r="I42" s="325"/>
      <c r="J42" s="326"/>
    </row>
    <row r="43" spans="1:10" ht="12.75" customHeight="1">
      <c r="A43" s="78" t="s">
        <v>40</v>
      </c>
      <c r="B43" s="388">
        <v>2350</v>
      </c>
      <c r="C43" s="388">
        <v>1464</v>
      </c>
      <c r="D43" s="388">
        <v>3814</v>
      </c>
      <c r="E43" s="388">
        <v>32</v>
      </c>
      <c r="F43" s="388">
        <v>22</v>
      </c>
      <c r="G43" s="389">
        <v>1.4361702127659637E-2</v>
      </c>
    </row>
    <row r="44" spans="1:10" ht="12.75" customHeight="1">
      <c r="A44" s="78" t="s">
        <v>41</v>
      </c>
      <c r="B44" s="388">
        <v>183</v>
      </c>
      <c r="C44" s="388">
        <v>61</v>
      </c>
      <c r="D44" s="388">
        <v>244</v>
      </c>
      <c r="E44" s="388">
        <v>13</v>
      </c>
      <c r="F44" s="388">
        <v>4</v>
      </c>
      <c r="G44" s="389">
        <v>7.4889867841409608E-2</v>
      </c>
    </row>
    <row r="45" spans="1:10" ht="12.75" customHeight="1">
      <c r="A45" s="78" t="s">
        <v>42</v>
      </c>
      <c r="B45" s="388">
        <v>0</v>
      </c>
      <c r="C45" s="388">
        <v>3</v>
      </c>
      <c r="D45" s="388">
        <v>3</v>
      </c>
      <c r="E45" s="388">
        <v>0</v>
      </c>
      <c r="F45" s="388">
        <v>0</v>
      </c>
      <c r="G45" s="389">
        <v>0</v>
      </c>
    </row>
    <row r="46" spans="1:10" ht="24">
      <c r="A46" s="782" t="s">
        <v>620</v>
      </c>
      <c r="B46" s="783">
        <v>23273</v>
      </c>
      <c r="C46" s="783">
        <v>21800</v>
      </c>
      <c r="D46" s="783">
        <v>45073</v>
      </c>
      <c r="E46" s="783">
        <v>106</v>
      </c>
      <c r="F46" s="783">
        <v>11</v>
      </c>
      <c r="G46" s="784">
        <v>2.6025447103834587E-3</v>
      </c>
      <c r="H46" s="184"/>
      <c r="I46" s="184"/>
      <c r="J46" s="184"/>
    </row>
    <row r="47" spans="1:10" ht="12.75" customHeight="1">
      <c r="A47" s="33" t="s">
        <v>1094</v>
      </c>
      <c r="H47" s="184"/>
      <c r="I47" s="184"/>
      <c r="J47" s="184"/>
    </row>
    <row r="48" spans="1:10" ht="12.75" customHeight="1">
      <c r="B48" s="184"/>
      <c r="C48" s="184"/>
      <c r="D48" s="184"/>
      <c r="E48" s="184"/>
      <c r="F48" s="184"/>
      <c r="G48" s="184"/>
      <c r="H48" s="184"/>
      <c r="I48" s="184"/>
      <c r="J48" s="184"/>
    </row>
    <row r="49" spans="1:16">
      <c r="A49" s="652" t="s">
        <v>92</v>
      </c>
      <c r="P49" s="883" t="s">
        <v>909</v>
      </c>
    </row>
    <row r="52" spans="1:16" ht="12.75" customHeight="1"/>
    <row r="53" spans="1:16" ht="12.75" customHeight="1"/>
    <row r="54" spans="1:16" ht="12.75" customHeight="1"/>
    <row r="55" spans="1:16" ht="12.75" customHeight="1"/>
    <row r="56" spans="1:16" ht="12.75" customHeight="1"/>
    <row r="57" spans="1:16" ht="12.75" customHeight="1"/>
    <row r="58" spans="1:16" ht="12.75" customHeight="1"/>
    <row r="59" spans="1:16" ht="12.75" customHeight="1">
      <c r="J59" s="204"/>
      <c r="K59" s="204"/>
      <c r="L59" s="204"/>
      <c r="M59" s="204"/>
      <c r="N59" s="204"/>
      <c r="O59" s="204"/>
      <c r="P59" s="204"/>
    </row>
    <row r="60" spans="1:16" ht="12.75" customHeight="1">
      <c r="J60" s="204"/>
      <c r="K60" s="204"/>
      <c r="L60" s="204"/>
      <c r="M60" s="204"/>
      <c r="N60" s="204"/>
      <c r="O60" s="204"/>
      <c r="P60" s="204"/>
    </row>
    <row r="61" spans="1:16" ht="12.75" customHeight="1">
      <c r="J61" s="204"/>
      <c r="K61" s="204"/>
      <c r="L61" s="204"/>
      <c r="M61" s="204"/>
      <c r="N61" s="204"/>
      <c r="O61" s="204"/>
      <c r="P61" s="204"/>
    </row>
    <row r="62" spans="1:16" ht="12.75" customHeight="1">
      <c r="J62" s="204"/>
      <c r="K62" s="1093"/>
      <c r="L62" s="1089"/>
      <c r="M62" s="1089"/>
      <c r="N62" s="1089"/>
      <c r="O62" s="204"/>
      <c r="P62" s="204"/>
    </row>
    <row r="63" spans="1:16" ht="12.75" customHeight="1">
      <c r="J63" s="204"/>
      <c r="K63" s="1094"/>
      <c r="L63" s="314"/>
      <c r="M63" s="341"/>
      <c r="N63" s="1091"/>
      <c r="O63" s="204"/>
      <c r="P63" s="204"/>
    </row>
    <row r="64" spans="1:16" ht="12.75" customHeight="1">
      <c r="J64" s="204"/>
      <c r="K64" s="1094"/>
      <c r="L64" s="342"/>
      <c r="M64" s="343"/>
      <c r="N64" s="1092"/>
      <c r="O64" s="204"/>
      <c r="P64" s="204"/>
    </row>
    <row r="65" spans="1:16" ht="12.75" customHeight="1">
      <c r="J65" s="204"/>
      <c r="K65" s="344"/>
      <c r="L65" s="345"/>
      <c r="M65" s="345"/>
      <c r="N65" s="346"/>
      <c r="O65" s="204"/>
      <c r="P65" s="204"/>
    </row>
    <row r="66" spans="1:16" ht="12.75" customHeight="1">
      <c r="J66" s="204"/>
      <c r="K66" s="204"/>
      <c r="L66" s="345"/>
      <c r="M66" s="345"/>
      <c r="N66" s="346"/>
      <c r="O66" s="204"/>
      <c r="P66" s="204"/>
    </row>
    <row r="67" spans="1:16" ht="12.75" customHeight="1">
      <c r="J67" s="204"/>
      <c r="K67" s="344"/>
      <c r="L67" s="345"/>
      <c r="M67" s="345"/>
      <c r="N67" s="346"/>
      <c r="O67" s="204"/>
      <c r="P67" s="204"/>
    </row>
    <row r="68" spans="1:16" ht="12.75" customHeight="1">
      <c r="J68" s="204"/>
      <c r="K68" s="204"/>
      <c r="L68" s="345"/>
      <c r="M68" s="345"/>
      <c r="N68" s="346"/>
      <c r="O68" s="204"/>
      <c r="P68" s="204"/>
    </row>
    <row r="69" spans="1:16" ht="12.75" customHeight="1">
      <c r="J69" s="204"/>
      <c r="K69" s="344"/>
      <c r="L69" s="345"/>
      <c r="M69" s="345"/>
      <c r="N69" s="346"/>
      <c r="O69" s="204"/>
      <c r="P69" s="204"/>
    </row>
    <row r="70" spans="1:16" ht="12.75" customHeight="1">
      <c r="J70" s="204"/>
      <c r="K70" s="204"/>
      <c r="L70" s="204"/>
      <c r="M70" s="204"/>
      <c r="N70" s="204"/>
      <c r="O70" s="204"/>
      <c r="P70" s="204"/>
    </row>
    <row r="71" spans="1:16" ht="12.75" customHeight="1">
      <c r="J71" s="204"/>
      <c r="K71" s="204"/>
      <c r="L71" s="204"/>
      <c r="M71" s="204"/>
      <c r="N71" s="204"/>
      <c r="O71" s="204"/>
      <c r="P71" s="204"/>
    </row>
    <row r="72" spans="1:16" ht="12.75" customHeight="1">
      <c r="J72" s="204"/>
      <c r="K72" s="204"/>
      <c r="L72" s="204"/>
      <c r="M72" s="204"/>
      <c r="N72" s="204"/>
      <c r="O72" s="204"/>
      <c r="P72" s="204"/>
    </row>
    <row r="73" spans="1:16" ht="12.75" customHeight="1"/>
    <row r="74" spans="1:16" ht="12.75" customHeight="1"/>
    <row r="75" spans="1:16" ht="12.75" customHeight="1"/>
    <row r="76" spans="1:16" ht="12.75" customHeight="1">
      <c r="A76" s="48"/>
    </row>
    <row r="77" spans="1:16" ht="12.75" customHeight="1">
      <c r="A77" s="51"/>
    </row>
    <row r="78" spans="1:16" ht="12.75" customHeight="1"/>
    <row r="79" spans="1:16" ht="12.75" customHeight="1"/>
    <row r="80" spans="1:16" ht="12.75" customHeight="1"/>
    <row r="81" spans="4:4" ht="12.75" customHeight="1"/>
    <row r="82" spans="4:4" ht="12.75" customHeight="1"/>
    <row r="83" spans="4:4" ht="12.75" customHeight="1"/>
    <row r="84" spans="4:4" ht="12.75" customHeight="1"/>
    <row r="85" spans="4:4" ht="12.75" customHeight="1"/>
    <row r="86" spans="4:4" ht="12.75" customHeight="1"/>
    <row r="87" spans="4:4" ht="12.75" customHeight="1"/>
    <row r="88" spans="4:4" ht="12.75" customHeight="1">
      <c r="D88" s="14" t="s">
        <v>622</v>
      </c>
    </row>
    <row r="89" spans="4:4" ht="12.75" customHeight="1"/>
    <row r="90" spans="4:4" ht="12.75" customHeight="1"/>
    <row r="91" spans="4:4" ht="12.75" customHeight="1"/>
    <row r="92" spans="4:4" ht="12.75" customHeight="1"/>
    <row r="93" spans="4:4" ht="12.75" customHeight="1"/>
    <row r="94" spans="4:4" ht="12.75" customHeight="1"/>
    <row r="95" spans="4:4" ht="12.75" customHeight="1"/>
  </sheetData>
  <mergeCells count="23">
    <mergeCell ref="J4:J6"/>
    <mergeCell ref="L4:O4"/>
    <mergeCell ref="E4:G4"/>
    <mergeCell ref="A11:C11"/>
    <mergeCell ref="A5:C5"/>
    <mergeCell ref="A6:C6"/>
    <mergeCell ref="A7:C7"/>
    <mergeCell ref="A10:C10"/>
    <mergeCell ref="A8:C8"/>
    <mergeCell ref="I4:I6"/>
    <mergeCell ref="N63:N64"/>
    <mergeCell ref="H28:J28"/>
    <mergeCell ref="H29:I29"/>
    <mergeCell ref="E32:G32"/>
    <mergeCell ref="E33:F33"/>
    <mergeCell ref="K62:K64"/>
    <mergeCell ref="S8:U8"/>
    <mergeCell ref="S9:U9"/>
    <mergeCell ref="S10:U10"/>
    <mergeCell ref="A12:C12"/>
    <mergeCell ref="L62:N62"/>
    <mergeCell ref="A13:C13"/>
    <mergeCell ref="D9:G9"/>
  </mergeCells>
  <hyperlinks>
    <hyperlink ref="A49" location="'2 Sadržaj'!A1" display="Sadržaj / Contents"/>
  </hyperlinks>
  <pageMargins left="0.7" right="0.7" top="0.75" bottom="0.75" header="0.3" footer="0.3"/>
  <pageSetup paperSize="9" scale="5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2"/>
  <sheetViews>
    <sheetView showGridLines="0" zoomScaleNormal="100" workbookViewId="0"/>
  </sheetViews>
  <sheetFormatPr defaultRowHeight="15"/>
  <cols>
    <col min="1" max="1" width="17.85546875" customWidth="1"/>
    <col min="2" max="2" width="5.85546875" bestFit="1" customWidth="1"/>
    <col min="3" max="3" width="7"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4.85546875" bestFit="1" customWidth="1"/>
    <col min="11" max="11" width="7" bestFit="1" customWidth="1"/>
    <col min="12" max="12" width="6.5703125" bestFit="1" customWidth="1"/>
    <col min="13" max="13" width="7" bestFit="1" customWidth="1"/>
    <col min="14" max="14" width="5.8554687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6.5703125" bestFit="1" customWidth="1"/>
    <col min="27" max="27" width="7" bestFit="1" customWidth="1"/>
    <col min="28" max="28" width="6.5703125" bestFit="1" customWidth="1"/>
    <col min="29" max="29" width="7" bestFit="1" customWidth="1"/>
    <col min="30" max="30" width="5.85546875" bestFit="1" customWidth="1"/>
    <col min="31" max="31" width="7" bestFit="1" customWidth="1"/>
    <col min="32" max="32" width="5.5703125" bestFit="1" customWidth="1"/>
    <col min="33" max="33" width="7" bestFit="1" customWidth="1"/>
    <col min="34" max="34" width="5.5703125" bestFit="1" customWidth="1"/>
    <col min="35" max="35" width="7" bestFit="1" customWidth="1"/>
    <col min="36" max="36" width="5.85546875" bestFit="1" customWidth="1"/>
    <col min="37" max="37" width="7" bestFit="1" customWidth="1"/>
    <col min="38" max="38" width="5.85546875" bestFit="1" customWidth="1"/>
    <col min="39" max="39" width="7" bestFit="1" customWidth="1"/>
    <col min="40" max="40" width="5.85546875" bestFit="1" customWidth="1"/>
    <col min="41" max="41" width="7" bestFit="1" customWidth="1"/>
    <col min="42" max="43" width="7.85546875" customWidth="1"/>
  </cols>
  <sheetData>
    <row r="1" spans="1:43" ht="12.75" customHeight="1">
      <c r="A1" s="144" t="s">
        <v>991</v>
      </c>
      <c r="AQ1" s="140" t="str">
        <f>Naslovnica!A20</f>
        <v>Studeni 2020.</v>
      </c>
    </row>
    <row r="2" spans="1:43" ht="12.75" customHeight="1">
      <c r="A2" s="589" t="s">
        <v>1083</v>
      </c>
      <c r="G2" s="554"/>
      <c r="AQ2" s="565" t="str">
        <f>Naslovnica!A24</f>
        <v>November 2020</v>
      </c>
    </row>
    <row r="3" spans="1:43" ht="12.75" customHeight="1">
      <c r="AQ3" s="25"/>
    </row>
    <row r="4" spans="1:43" ht="12.75" customHeight="1">
      <c r="A4" s="344"/>
      <c r="B4" s="937"/>
      <c r="C4" s="937"/>
      <c r="D4" s="937"/>
      <c r="E4" s="937"/>
      <c r="F4" s="937"/>
      <c r="G4" s="937"/>
      <c r="H4" s="937"/>
      <c r="I4" s="937"/>
      <c r="J4" s="937"/>
      <c r="K4" s="937"/>
      <c r="L4" s="937"/>
      <c r="M4" s="937"/>
      <c r="N4" s="937"/>
      <c r="O4" s="937"/>
      <c r="P4" s="937"/>
      <c r="Q4" s="937"/>
      <c r="R4" s="937"/>
      <c r="S4" s="937"/>
      <c r="T4" s="937"/>
      <c r="U4" s="937"/>
      <c r="V4" s="937"/>
      <c r="W4" s="937"/>
      <c r="X4" s="937"/>
      <c r="Y4" s="937"/>
      <c r="Z4" s="937"/>
      <c r="AA4" s="937"/>
      <c r="AB4" s="937"/>
      <c r="AC4" s="937"/>
      <c r="AD4" s="937"/>
      <c r="AE4" s="937"/>
      <c r="AF4" s="937"/>
      <c r="AG4" s="937"/>
      <c r="AH4" s="937"/>
      <c r="AI4" s="937"/>
      <c r="AJ4" s="937"/>
      <c r="AK4" s="937"/>
      <c r="AL4" s="937"/>
      <c r="AM4" s="937"/>
      <c r="AN4" s="937"/>
      <c r="AO4" s="937"/>
      <c r="AP4" s="272"/>
      <c r="AQ4" s="25" t="s">
        <v>486</v>
      </c>
    </row>
    <row r="5" spans="1:43" ht="48.75" customHeight="1">
      <c r="A5" s="1083" t="s">
        <v>623</v>
      </c>
      <c r="B5" s="1053" t="s">
        <v>981</v>
      </c>
      <c r="C5" s="1053"/>
      <c r="D5" s="1053" t="s">
        <v>963</v>
      </c>
      <c r="E5" s="1053"/>
      <c r="F5" s="1053" t="s">
        <v>982</v>
      </c>
      <c r="G5" s="1053"/>
      <c r="H5" s="1085" t="s">
        <v>983</v>
      </c>
      <c r="I5" s="1085"/>
      <c r="J5" s="1053" t="s">
        <v>219</v>
      </c>
      <c r="K5" s="1053"/>
      <c r="L5" s="1053" t="s">
        <v>220</v>
      </c>
      <c r="M5" s="1053"/>
      <c r="N5" s="1053" t="s">
        <v>221</v>
      </c>
      <c r="O5" s="1053"/>
      <c r="P5" s="1053" t="s">
        <v>225</v>
      </c>
      <c r="Q5" s="1053"/>
      <c r="R5" s="1053" t="s">
        <v>222</v>
      </c>
      <c r="S5" s="1053"/>
      <c r="T5" s="1053" t="s">
        <v>984</v>
      </c>
      <c r="U5" s="1053"/>
      <c r="V5" s="1053" t="s">
        <v>985</v>
      </c>
      <c r="W5" s="1053"/>
      <c r="X5" s="1053" t="s">
        <v>721</v>
      </c>
      <c r="Y5" s="1053"/>
      <c r="Z5" s="1053" t="s">
        <v>224</v>
      </c>
      <c r="AA5" s="1053"/>
      <c r="AB5" s="1053" t="s">
        <v>986</v>
      </c>
      <c r="AC5" s="1053"/>
      <c r="AD5" s="1053" t="s">
        <v>987</v>
      </c>
      <c r="AE5" s="1053"/>
      <c r="AF5" s="1053" t="s">
        <v>988</v>
      </c>
      <c r="AG5" s="1053"/>
      <c r="AH5" s="1053" t="s">
        <v>275</v>
      </c>
      <c r="AI5" s="1053"/>
      <c r="AJ5" s="1053" t="s">
        <v>273</v>
      </c>
      <c r="AK5" s="1053"/>
      <c r="AL5" s="1053" t="s">
        <v>989</v>
      </c>
      <c r="AM5" s="1053"/>
      <c r="AN5" s="1053" t="s">
        <v>990</v>
      </c>
      <c r="AO5" s="1053"/>
      <c r="AP5" s="1053" t="s">
        <v>485</v>
      </c>
      <c r="AQ5" s="1053"/>
    </row>
    <row r="6" spans="1:43">
      <c r="A6" s="1083"/>
      <c r="B6" s="772" t="s">
        <v>31</v>
      </c>
      <c r="C6" s="772" t="s">
        <v>32</v>
      </c>
      <c r="D6" s="772" t="s">
        <v>31</v>
      </c>
      <c r="E6" s="772" t="s">
        <v>32</v>
      </c>
      <c r="F6" s="772" t="s">
        <v>31</v>
      </c>
      <c r="G6" s="772" t="s">
        <v>32</v>
      </c>
      <c r="H6" s="772" t="s">
        <v>31</v>
      </c>
      <c r="I6" s="772" t="s">
        <v>32</v>
      </c>
      <c r="J6" s="772" t="s">
        <v>32</v>
      </c>
      <c r="K6" s="772" t="s">
        <v>32</v>
      </c>
      <c r="L6" s="772" t="s">
        <v>31</v>
      </c>
      <c r="M6" s="772" t="s">
        <v>32</v>
      </c>
      <c r="N6" s="772" t="s">
        <v>31</v>
      </c>
      <c r="O6" s="772" t="s">
        <v>32</v>
      </c>
      <c r="P6" s="772" t="s">
        <v>31</v>
      </c>
      <c r="Q6" s="772" t="s">
        <v>32</v>
      </c>
      <c r="R6" s="772" t="s">
        <v>31</v>
      </c>
      <c r="S6" s="772" t="s">
        <v>32</v>
      </c>
      <c r="T6" s="772" t="s">
        <v>31</v>
      </c>
      <c r="U6" s="772" t="s">
        <v>32</v>
      </c>
      <c r="V6" s="772" t="s">
        <v>31</v>
      </c>
      <c r="W6" s="772" t="s">
        <v>32</v>
      </c>
      <c r="X6" s="772" t="s">
        <v>31</v>
      </c>
      <c r="Y6" s="772" t="s">
        <v>32</v>
      </c>
      <c r="Z6" s="772" t="s">
        <v>31</v>
      </c>
      <c r="AA6" s="772" t="s">
        <v>32</v>
      </c>
      <c r="AB6" s="772" t="s">
        <v>31</v>
      </c>
      <c r="AC6" s="772" t="s">
        <v>32</v>
      </c>
      <c r="AD6" s="772" t="s">
        <v>31</v>
      </c>
      <c r="AE6" s="772" t="s">
        <v>32</v>
      </c>
      <c r="AF6" s="772" t="s">
        <v>31</v>
      </c>
      <c r="AG6" s="772" t="s">
        <v>32</v>
      </c>
      <c r="AH6" s="772" t="s">
        <v>31</v>
      </c>
      <c r="AI6" s="772" t="s">
        <v>32</v>
      </c>
      <c r="AJ6" s="772" t="s">
        <v>31</v>
      </c>
      <c r="AK6" s="772" t="s">
        <v>32</v>
      </c>
      <c r="AL6" s="772" t="s">
        <v>31</v>
      </c>
      <c r="AM6" s="772" t="s">
        <v>32</v>
      </c>
      <c r="AN6" s="772" t="s">
        <v>31</v>
      </c>
      <c r="AO6" s="772" t="s">
        <v>32</v>
      </c>
      <c r="AP6" s="772" t="s">
        <v>31</v>
      </c>
      <c r="AQ6" s="772" t="s">
        <v>32</v>
      </c>
    </row>
    <row r="7" spans="1:43">
      <c r="A7" s="1083"/>
      <c r="B7" s="773" t="s">
        <v>29</v>
      </c>
      <c r="C7" s="773" t="s">
        <v>30</v>
      </c>
      <c r="D7" s="773" t="s">
        <v>29</v>
      </c>
      <c r="E7" s="773" t="s">
        <v>30</v>
      </c>
      <c r="F7" s="773" t="s">
        <v>29</v>
      </c>
      <c r="G7" s="773" t="s">
        <v>30</v>
      </c>
      <c r="H7" s="773" t="s">
        <v>29</v>
      </c>
      <c r="I7" s="773" t="s">
        <v>30</v>
      </c>
      <c r="J7" s="773" t="s">
        <v>30</v>
      </c>
      <c r="K7" s="773" t="s">
        <v>30</v>
      </c>
      <c r="L7" s="773" t="s">
        <v>29</v>
      </c>
      <c r="M7" s="773" t="s">
        <v>30</v>
      </c>
      <c r="N7" s="773" t="s">
        <v>29</v>
      </c>
      <c r="O7" s="773" t="s">
        <v>30</v>
      </c>
      <c r="P7" s="773" t="s">
        <v>29</v>
      </c>
      <c r="Q7" s="773" t="s">
        <v>30</v>
      </c>
      <c r="R7" s="773" t="s">
        <v>29</v>
      </c>
      <c r="S7" s="773" t="s">
        <v>30</v>
      </c>
      <c r="T7" s="773" t="s">
        <v>29</v>
      </c>
      <c r="U7" s="773" t="s">
        <v>30</v>
      </c>
      <c r="V7" s="773" t="s">
        <v>29</v>
      </c>
      <c r="W7" s="773" t="s">
        <v>30</v>
      </c>
      <c r="X7" s="773" t="s">
        <v>29</v>
      </c>
      <c r="Y7" s="773" t="s">
        <v>30</v>
      </c>
      <c r="Z7" s="773" t="s">
        <v>29</v>
      </c>
      <c r="AA7" s="773" t="s">
        <v>30</v>
      </c>
      <c r="AB7" s="773" t="s">
        <v>29</v>
      </c>
      <c r="AC7" s="773" t="s">
        <v>30</v>
      </c>
      <c r="AD7" s="773" t="s">
        <v>29</v>
      </c>
      <c r="AE7" s="773" t="s">
        <v>30</v>
      </c>
      <c r="AF7" s="773" t="s">
        <v>29</v>
      </c>
      <c r="AG7" s="773" t="s">
        <v>30</v>
      </c>
      <c r="AH7" s="773" t="s">
        <v>29</v>
      </c>
      <c r="AI7" s="773" t="s">
        <v>30</v>
      </c>
      <c r="AJ7" s="773" t="s">
        <v>29</v>
      </c>
      <c r="AK7" s="773" t="s">
        <v>30</v>
      </c>
      <c r="AL7" s="773" t="s">
        <v>29</v>
      </c>
      <c r="AM7" s="773" t="s">
        <v>30</v>
      </c>
      <c r="AN7" s="773" t="s">
        <v>29</v>
      </c>
      <c r="AO7" s="773" t="s">
        <v>30</v>
      </c>
      <c r="AP7" s="773" t="s">
        <v>29</v>
      </c>
      <c r="AQ7" s="773" t="s">
        <v>30</v>
      </c>
    </row>
    <row r="8" spans="1:43" ht="18">
      <c r="A8" s="377" t="s">
        <v>487</v>
      </c>
      <c r="B8" s="401">
        <v>1626.6900700000001</v>
      </c>
      <c r="C8" s="402">
        <v>7.3719828254565176E-2</v>
      </c>
      <c r="D8" s="401">
        <v>1180.98353</v>
      </c>
      <c r="E8" s="402">
        <v>5.160647737915277E-2</v>
      </c>
      <c r="F8" s="401">
        <v>747.08319999999992</v>
      </c>
      <c r="G8" s="402">
        <v>2.9146833817910955E-2</v>
      </c>
      <c r="H8" s="401">
        <v>2859.69643</v>
      </c>
      <c r="I8" s="402">
        <v>3.2698638427110474E-2</v>
      </c>
      <c r="J8" s="401">
        <v>513.06340999999998</v>
      </c>
      <c r="K8" s="402">
        <v>9.6753932422185482E-2</v>
      </c>
      <c r="L8" s="401">
        <v>8755.8552799999998</v>
      </c>
      <c r="M8" s="402">
        <v>5.6780618854996599E-2</v>
      </c>
      <c r="N8" s="401">
        <v>3931.0604800000001</v>
      </c>
      <c r="O8" s="402">
        <v>4.3669650100673321E-2</v>
      </c>
      <c r="P8" s="401">
        <v>1685.7182600000001</v>
      </c>
      <c r="Q8" s="402">
        <v>7.8674773513394511E-2</v>
      </c>
      <c r="R8" s="401">
        <v>10818.838970000001</v>
      </c>
      <c r="S8" s="402">
        <v>0.14771310855379399</v>
      </c>
      <c r="T8" s="401">
        <v>970.46418000000006</v>
      </c>
      <c r="U8" s="402">
        <v>3.1059170139840012E-2</v>
      </c>
      <c r="V8" s="401">
        <v>432.49690000000004</v>
      </c>
      <c r="W8" s="402">
        <v>1.2592464736561632E-2</v>
      </c>
      <c r="X8" s="401">
        <v>1570.3603600000001</v>
      </c>
      <c r="Y8" s="402">
        <v>4.26729557944861E-2</v>
      </c>
      <c r="Z8" s="401">
        <v>36441.176070000001</v>
      </c>
      <c r="AA8" s="402">
        <v>0.16763145771995697</v>
      </c>
      <c r="AB8" s="401">
        <v>28498.761609999998</v>
      </c>
      <c r="AC8" s="402">
        <v>0.17324640172429528</v>
      </c>
      <c r="AD8" s="401">
        <v>1183.9063100000001</v>
      </c>
      <c r="AE8" s="402">
        <v>3.651232775799413E-2</v>
      </c>
      <c r="AF8" s="401">
        <v>195.05634000000001</v>
      </c>
      <c r="AG8" s="402">
        <v>9.8344563130869256E-2</v>
      </c>
      <c r="AH8" s="401">
        <v>108.62044999999999</v>
      </c>
      <c r="AI8" s="402">
        <v>0.10276347843113079</v>
      </c>
      <c r="AJ8" s="401">
        <v>5351.1184299999995</v>
      </c>
      <c r="AK8" s="402">
        <v>0.10920825058379151</v>
      </c>
      <c r="AL8" s="401">
        <v>1183.97883</v>
      </c>
      <c r="AM8" s="402">
        <v>3.5791481120706466E-2</v>
      </c>
      <c r="AN8" s="401">
        <v>1382.4906799999999</v>
      </c>
      <c r="AO8" s="402">
        <v>2.6449656647326653E-2</v>
      </c>
      <c r="AP8" s="401">
        <v>109437.41979</v>
      </c>
      <c r="AQ8" s="402">
        <v>9.4642515931898569E-2</v>
      </c>
    </row>
    <row r="9" spans="1:43" ht="18">
      <c r="A9" s="377" t="s">
        <v>488</v>
      </c>
      <c r="B9" s="401">
        <v>30.520009999999999</v>
      </c>
      <c r="C9" s="402">
        <v>1.3831337247467255E-3</v>
      </c>
      <c r="D9" s="401">
        <v>45.757349999999995</v>
      </c>
      <c r="E9" s="402">
        <v>1.9994992205394904E-3</v>
      </c>
      <c r="F9" s="401">
        <v>57.30292</v>
      </c>
      <c r="G9" s="402">
        <v>2.2356260808984139E-3</v>
      </c>
      <c r="H9" s="401">
        <v>158.38973999999999</v>
      </c>
      <c r="I9" s="402">
        <v>1.8110764431118434E-3</v>
      </c>
      <c r="J9" s="401">
        <v>1.56579</v>
      </c>
      <c r="K9" s="402">
        <v>2.952780044231449E-4</v>
      </c>
      <c r="L9" s="401">
        <v>254.60120000000001</v>
      </c>
      <c r="M9" s="402">
        <v>1.6510567197525403E-3</v>
      </c>
      <c r="N9" s="401">
        <v>194.38927999999999</v>
      </c>
      <c r="O9" s="402">
        <v>2.15944574857363E-3</v>
      </c>
      <c r="P9" s="401">
        <v>20.893519999999999</v>
      </c>
      <c r="Q9" s="402">
        <v>9.7512911433822761E-4</v>
      </c>
      <c r="R9" s="401">
        <v>1786.1398799999999</v>
      </c>
      <c r="S9" s="402">
        <v>2.4386745631236672E-2</v>
      </c>
      <c r="T9" s="401">
        <v>27.54016</v>
      </c>
      <c r="U9" s="402">
        <v>8.8140761168373704E-4</v>
      </c>
      <c r="V9" s="401">
        <v>19.460799999999999</v>
      </c>
      <c r="W9" s="402">
        <v>5.6661547804222085E-4</v>
      </c>
      <c r="X9" s="401">
        <v>0</v>
      </c>
      <c r="Y9" s="402">
        <v>0</v>
      </c>
      <c r="Z9" s="401">
        <v>2351.4668199999996</v>
      </c>
      <c r="AA9" s="402">
        <v>1.081687951177893E-2</v>
      </c>
      <c r="AB9" s="401">
        <v>3471.6290099999997</v>
      </c>
      <c r="AC9" s="402">
        <v>2.1104328754170645E-2</v>
      </c>
      <c r="AD9" s="401">
        <v>28.486909999999998</v>
      </c>
      <c r="AE9" s="402">
        <v>8.7855211679079611E-4</v>
      </c>
      <c r="AF9" s="401">
        <v>0.66059000000000001</v>
      </c>
      <c r="AG9" s="402">
        <v>3.3305984803478277E-4</v>
      </c>
      <c r="AH9" s="401">
        <v>0.71286000000000005</v>
      </c>
      <c r="AI9" s="402">
        <v>6.7442155905647519E-4</v>
      </c>
      <c r="AJ9" s="401">
        <v>34.71481</v>
      </c>
      <c r="AK9" s="402">
        <v>7.0847687619739555E-4</v>
      </c>
      <c r="AL9" s="401">
        <v>39.532789999999999</v>
      </c>
      <c r="AM9" s="402">
        <v>1.1950696001328447E-3</v>
      </c>
      <c r="AN9" s="401">
        <v>43.309359999999998</v>
      </c>
      <c r="AO9" s="402">
        <v>8.2858981849733915E-4</v>
      </c>
      <c r="AP9" s="401">
        <v>8567.0737999999947</v>
      </c>
      <c r="AQ9" s="402">
        <v>7.4088864682858614E-3</v>
      </c>
    </row>
    <row r="10" spans="1:43" ht="27">
      <c r="A10" s="377" t="s">
        <v>489</v>
      </c>
      <c r="B10" s="401">
        <v>20439.796120000003</v>
      </c>
      <c r="C10" s="402">
        <v>0.92630937344120379</v>
      </c>
      <c r="D10" s="401">
        <v>21693.669719999998</v>
      </c>
      <c r="E10" s="402">
        <v>0.94796739093896698</v>
      </c>
      <c r="F10" s="401">
        <v>24859.41546</v>
      </c>
      <c r="G10" s="402">
        <v>0.96986955565729016</v>
      </c>
      <c r="H10" s="401">
        <v>84545.258959999992</v>
      </c>
      <c r="I10" s="402">
        <v>0.96671619562761135</v>
      </c>
      <c r="J10" s="401">
        <v>4792.2053099999994</v>
      </c>
      <c r="K10" s="402">
        <v>0.90371813635468257</v>
      </c>
      <c r="L10" s="401">
        <v>145376.55111</v>
      </c>
      <c r="M10" s="402">
        <v>0.94274862649749536</v>
      </c>
      <c r="N10" s="401">
        <v>86010.792060000007</v>
      </c>
      <c r="O10" s="402">
        <v>0.95548293221425373</v>
      </c>
      <c r="P10" s="401">
        <v>19891.7431</v>
      </c>
      <c r="Q10" s="402">
        <v>0.92837481820902135</v>
      </c>
      <c r="R10" s="401">
        <v>62551.809340000007</v>
      </c>
      <c r="S10" s="402">
        <v>0.85404008959712296</v>
      </c>
      <c r="T10" s="401">
        <v>30308.876090000002</v>
      </c>
      <c r="U10" s="402">
        <v>0.97001884111440251</v>
      </c>
      <c r="V10" s="401">
        <v>33968.905939999997</v>
      </c>
      <c r="W10" s="402">
        <v>0.98902963278818623</v>
      </c>
      <c r="X10" s="401">
        <v>35253.765520000001</v>
      </c>
      <c r="Y10" s="402">
        <v>0.95798545094715593</v>
      </c>
      <c r="Z10" s="401">
        <v>181145.61986999999</v>
      </c>
      <c r="AA10" s="402">
        <v>0.83328003081085245</v>
      </c>
      <c r="AB10" s="401">
        <v>136175.14602000001</v>
      </c>
      <c r="AC10" s="402">
        <v>0.82782032339143075</v>
      </c>
      <c r="AD10" s="401">
        <v>31253.19427</v>
      </c>
      <c r="AE10" s="402">
        <v>0.96386585917470458</v>
      </c>
      <c r="AF10" s="401">
        <v>1798.35925</v>
      </c>
      <c r="AG10" s="402">
        <v>0.90670651768410948</v>
      </c>
      <c r="AH10" s="401">
        <v>1020.99342</v>
      </c>
      <c r="AI10" s="402">
        <v>0.96593997994389147</v>
      </c>
      <c r="AJ10" s="401">
        <v>44007.957289999998</v>
      </c>
      <c r="AK10" s="402">
        <v>0.89813598601425737</v>
      </c>
      <c r="AL10" s="401">
        <v>31891.985949999998</v>
      </c>
      <c r="AM10" s="402">
        <v>0.96408937736771927</v>
      </c>
      <c r="AN10" s="401">
        <v>50910.32303</v>
      </c>
      <c r="AO10" s="402">
        <v>0.97401059076071794</v>
      </c>
      <c r="AP10" s="401">
        <v>1047896.3678299999</v>
      </c>
      <c r="AQ10" s="402">
        <v>0.90623069218588903</v>
      </c>
    </row>
    <row r="11" spans="1:43" ht="18.75">
      <c r="A11" s="377" t="s">
        <v>490</v>
      </c>
      <c r="B11" s="403">
        <v>17049.99656</v>
      </c>
      <c r="C11" s="404">
        <v>0.77268733689640523</v>
      </c>
      <c r="D11" s="403">
        <v>18169.964609999999</v>
      </c>
      <c r="E11" s="404">
        <v>0.79398894549018084</v>
      </c>
      <c r="F11" s="403">
        <v>20949.115140000002</v>
      </c>
      <c r="G11" s="404">
        <v>0.81731241931000786</v>
      </c>
      <c r="H11" s="403">
        <v>70704.849290000013</v>
      </c>
      <c r="I11" s="404">
        <v>0.80846074349823527</v>
      </c>
      <c r="J11" s="403">
        <v>4676.2781500000001</v>
      </c>
      <c r="K11" s="404">
        <v>0.88185649433165103</v>
      </c>
      <c r="L11" s="403">
        <v>120852.59368000001</v>
      </c>
      <c r="M11" s="404">
        <v>0.78371385089656842</v>
      </c>
      <c r="N11" s="403">
        <v>72015.570489999998</v>
      </c>
      <c r="O11" s="404">
        <v>0.80001179862251193</v>
      </c>
      <c r="P11" s="403">
        <v>15229.398939999999</v>
      </c>
      <c r="Q11" s="404">
        <v>0.71077684852843093</v>
      </c>
      <c r="R11" s="403">
        <v>31315.350440000002</v>
      </c>
      <c r="S11" s="404">
        <v>0.42755861065781448</v>
      </c>
      <c r="T11" s="403">
        <v>21546.98316</v>
      </c>
      <c r="U11" s="404">
        <v>0.68959929666513553</v>
      </c>
      <c r="V11" s="403">
        <v>26056.57905</v>
      </c>
      <c r="W11" s="404">
        <v>0.75865642699995206</v>
      </c>
      <c r="X11" s="403">
        <v>23509.246660000001</v>
      </c>
      <c r="Y11" s="404">
        <v>0.63884001980529481</v>
      </c>
      <c r="Z11" s="403">
        <v>90209.323420000001</v>
      </c>
      <c r="AA11" s="404">
        <v>0.41496795701044054</v>
      </c>
      <c r="AB11" s="403">
        <v>68637.521900000007</v>
      </c>
      <c r="AC11" s="404">
        <v>0.41725334788845642</v>
      </c>
      <c r="AD11" s="403">
        <v>22223.396120000001</v>
      </c>
      <c r="AE11" s="404">
        <v>0.68538187200740164</v>
      </c>
      <c r="AF11" s="403">
        <v>1376.9708000000001</v>
      </c>
      <c r="AG11" s="404">
        <v>0.69424860412106337</v>
      </c>
      <c r="AH11" s="403">
        <v>876.66525999999999</v>
      </c>
      <c r="AI11" s="404">
        <v>0.82939420281661203</v>
      </c>
      <c r="AJ11" s="403">
        <v>37190.217669999998</v>
      </c>
      <c r="AK11" s="404">
        <v>0.75899621054941047</v>
      </c>
      <c r="AL11" s="403">
        <v>22773.788940000002</v>
      </c>
      <c r="AM11" s="404">
        <v>0.68844781362599505</v>
      </c>
      <c r="AN11" s="403">
        <v>39933.272509999995</v>
      </c>
      <c r="AO11" s="404">
        <v>0.76399889125735598</v>
      </c>
      <c r="AP11" s="403">
        <v>725297.08279000025</v>
      </c>
      <c r="AQ11" s="404">
        <v>0.62724377863653358</v>
      </c>
    </row>
    <row r="12" spans="1:43" ht="19.5">
      <c r="A12" s="384" t="s">
        <v>491</v>
      </c>
      <c r="B12" s="403">
        <v>4542.5555599999998</v>
      </c>
      <c r="C12" s="404">
        <v>0.20586368718659487</v>
      </c>
      <c r="D12" s="403">
        <v>5027.0466799999995</v>
      </c>
      <c r="E12" s="404">
        <v>0.21967128599614341</v>
      </c>
      <c r="F12" s="403">
        <v>5891.7847199999997</v>
      </c>
      <c r="G12" s="404">
        <v>0.22986311313752875</v>
      </c>
      <c r="H12" s="403">
        <v>19762.215649999998</v>
      </c>
      <c r="I12" s="404">
        <v>0.22596718213825723</v>
      </c>
      <c r="J12" s="403">
        <v>251.40477999999999</v>
      </c>
      <c r="K12" s="404">
        <v>4.7410126352090493E-2</v>
      </c>
      <c r="L12" s="403">
        <v>33211.865429999998</v>
      </c>
      <c r="M12" s="404">
        <v>0.21537476490180951</v>
      </c>
      <c r="N12" s="403">
        <v>20148.905350000001</v>
      </c>
      <c r="O12" s="404">
        <v>0.22383162279560878</v>
      </c>
      <c r="P12" s="403">
        <v>4360.6141500000003</v>
      </c>
      <c r="Q12" s="404">
        <v>0.20351581801727253</v>
      </c>
      <c r="R12" s="403">
        <v>9285.752269999999</v>
      </c>
      <c r="S12" s="404">
        <v>0.12678137985652529</v>
      </c>
      <c r="T12" s="403">
        <v>5780.7864</v>
      </c>
      <c r="U12" s="404">
        <v>0.18501087627950702</v>
      </c>
      <c r="V12" s="403">
        <v>7830.24064</v>
      </c>
      <c r="W12" s="404">
        <v>0.22798320436052091</v>
      </c>
      <c r="X12" s="403">
        <v>3564.6026699999998</v>
      </c>
      <c r="Y12" s="404">
        <v>9.6864475209892012E-2</v>
      </c>
      <c r="Z12" s="403">
        <v>26826.814780000001</v>
      </c>
      <c r="AA12" s="404">
        <v>0.12340485551060006</v>
      </c>
      <c r="AB12" s="403">
        <v>19796.11479</v>
      </c>
      <c r="AC12" s="404">
        <v>0.12034226968954261</v>
      </c>
      <c r="AD12" s="403">
        <v>5959.6703699999998</v>
      </c>
      <c r="AE12" s="404">
        <v>0.18379954227885326</v>
      </c>
      <c r="AF12" s="403">
        <v>422.19324</v>
      </c>
      <c r="AG12" s="404">
        <v>0.21286367694895861</v>
      </c>
      <c r="AH12" s="403">
        <v>144.74716000000001</v>
      </c>
      <c r="AI12" s="404">
        <v>0.13694218404202377</v>
      </c>
      <c r="AJ12" s="403">
        <v>6504.3420199999991</v>
      </c>
      <c r="AK12" s="404">
        <v>0.13274380346742665</v>
      </c>
      <c r="AL12" s="403">
        <v>6072.3280199999999</v>
      </c>
      <c r="AM12" s="404">
        <v>0.18356545588451684</v>
      </c>
      <c r="AN12" s="403">
        <v>6231.3021399999998</v>
      </c>
      <c r="AO12" s="404">
        <v>0.11921657371950732</v>
      </c>
      <c r="AP12" s="403">
        <v>191615.28681999998</v>
      </c>
      <c r="AQ12" s="404">
        <v>0.16571071275671898</v>
      </c>
    </row>
    <row r="13" spans="1:43" ht="19.5">
      <c r="A13" s="384" t="s">
        <v>492</v>
      </c>
      <c r="B13" s="403">
        <v>11611.313619999999</v>
      </c>
      <c r="C13" s="404">
        <v>0.52621212956460317</v>
      </c>
      <c r="D13" s="403">
        <v>11940.857320000001</v>
      </c>
      <c r="E13" s="404">
        <v>0.52179015838795895</v>
      </c>
      <c r="F13" s="403">
        <v>13395.81711</v>
      </c>
      <c r="G13" s="404">
        <v>0.52262673710277274</v>
      </c>
      <c r="H13" s="403">
        <v>46692.650959999999</v>
      </c>
      <c r="I13" s="404">
        <v>0.53389796725532601</v>
      </c>
      <c r="J13" s="403">
        <v>4407.4103399999995</v>
      </c>
      <c r="K13" s="404">
        <v>0.83115317499098507</v>
      </c>
      <c r="L13" s="403">
        <v>80779.876239999998</v>
      </c>
      <c r="M13" s="404">
        <v>0.52384732470558093</v>
      </c>
      <c r="N13" s="403">
        <v>47158.16676</v>
      </c>
      <c r="O13" s="404">
        <v>0.52387406713172813</v>
      </c>
      <c r="P13" s="403">
        <v>10097.098</v>
      </c>
      <c r="Q13" s="404">
        <v>0.47124535406797374</v>
      </c>
      <c r="R13" s="403">
        <v>16964.653670000003</v>
      </c>
      <c r="S13" s="404">
        <v>0.23162390493868584</v>
      </c>
      <c r="T13" s="403">
        <v>15417.932199999999</v>
      </c>
      <c r="U13" s="404">
        <v>0.49344240547272727</v>
      </c>
      <c r="V13" s="403">
        <v>16761.152829999999</v>
      </c>
      <c r="W13" s="404">
        <v>0.48801326889486418</v>
      </c>
      <c r="X13" s="403">
        <v>16578.01413</v>
      </c>
      <c r="Y13" s="404">
        <v>0.45049078042816604</v>
      </c>
      <c r="Z13" s="403">
        <v>45604.047450000005</v>
      </c>
      <c r="AA13" s="404">
        <v>0.20978118097201101</v>
      </c>
      <c r="AB13" s="403">
        <v>36350.963389999997</v>
      </c>
      <c r="AC13" s="404">
        <v>0.22098060584917781</v>
      </c>
      <c r="AD13" s="403">
        <v>15969.0406</v>
      </c>
      <c r="AE13" s="404">
        <v>0.49249407612998974</v>
      </c>
      <c r="AF13" s="403">
        <v>886.27370999999994</v>
      </c>
      <c r="AG13" s="404">
        <v>0.44684628463922116</v>
      </c>
      <c r="AH13" s="403">
        <v>711.69994999999994</v>
      </c>
      <c r="AI13" s="404">
        <v>0.67332406062819539</v>
      </c>
      <c r="AJ13" s="403">
        <v>29268.68706</v>
      </c>
      <c r="AK13" s="404">
        <v>0.59732972695710951</v>
      </c>
      <c r="AL13" s="403">
        <v>16436.308249999998</v>
      </c>
      <c r="AM13" s="404">
        <v>0.49686683707341861</v>
      </c>
      <c r="AN13" s="403">
        <v>31312.263309999998</v>
      </c>
      <c r="AO13" s="404">
        <v>0.59906271006484035</v>
      </c>
      <c r="AP13" s="403">
        <v>468344.22690000001</v>
      </c>
      <c r="AQ13" s="404">
        <v>0.40502851804302364</v>
      </c>
    </row>
    <row r="14" spans="1:43" ht="19.5">
      <c r="A14" s="384" t="s">
        <v>493</v>
      </c>
      <c r="B14" s="403">
        <v>0</v>
      </c>
      <c r="C14" s="404">
        <v>0</v>
      </c>
      <c r="D14" s="403">
        <v>0</v>
      </c>
      <c r="E14" s="404">
        <v>0</v>
      </c>
      <c r="F14" s="403">
        <v>0</v>
      </c>
      <c r="G14" s="404">
        <v>0</v>
      </c>
      <c r="H14" s="403">
        <v>0</v>
      </c>
      <c r="I14" s="404">
        <v>0</v>
      </c>
      <c r="J14" s="403">
        <v>0</v>
      </c>
      <c r="K14" s="404">
        <v>0</v>
      </c>
      <c r="L14" s="403">
        <v>0</v>
      </c>
      <c r="M14" s="404">
        <v>0</v>
      </c>
      <c r="N14" s="403">
        <v>0</v>
      </c>
      <c r="O14" s="404">
        <v>0</v>
      </c>
      <c r="P14" s="403">
        <v>0</v>
      </c>
      <c r="Q14" s="404">
        <v>0</v>
      </c>
      <c r="R14" s="403">
        <v>0</v>
      </c>
      <c r="S14" s="404">
        <v>0</v>
      </c>
      <c r="T14" s="403">
        <v>0</v>
      </c>
      <c r="U14" s="404">
        <v>0</v>
      </c>
      <c r="V14" s="403">
        <v>0</v>
      </c>
      <c r="W14" s="404">
        <v>0</v>
      </c>
      <c r="X14" s="403">
        <v>0</v>
      </c>
      <c r="Y14" s="404">
        <v>0</v>
      </c>
      <c r="Z14" s="403">
        <v>0</v>
      </c>
      <c r="AA14" s="404">
        <v>0</v>
      </c>
      <c r="AB14" s="403">
        <v>0</v>
      </c>
      <c r="AC14" s="404">
        <v>0</v>
      </c>
      <c r="AD14" s="403">
        <v>0</v>
      </c>
      <c r="AE14" s="404">
        <v>0</v>
      </c>
      <c r="AF14" s="403">
        <v>0</v>
      </c>
      <c r="AG14" s="404">
        <v>0</v>
      </c>
      <c r="AH14" s="403">
        <v>0</v>
      </c>
      <c r="AI14" s="404">
        <v>0</v>
      </c>
      <c r="AJ14" s="403">
        <v>0</v>
      </c>
      <c r="AK14" s="404">
        <v>0</v>
      </c>
      <c r="AL14" s="403">
        <v>0</v>
      </c>
      <c r="AM14" s="404">
        <v>0</v>
      </c>
      <c r="AN14" s="403">
        <v>0</v>
      </c>
      <c r="AO14" s="404">
        <v>0</v>
      </c>
      <c r="AP14" s="403">
        <v>0</v>
      </c>
      <c r="AQ14" s="404">
        <v>0</v>
      </c>
    </row>
    <row r="15" spans="1:43" ht="19.5">
      <c r="A15" s="384" t="s">
        <v>494</v>
      </c>
      <c r="B15" s="403">
        <v>804.27959999999996</v>
      </c>
      <c r="C15" s="404">
        <v>3.6449078453310024E-2</v>
      </c>
      <c r="D15" s="403">
        <v>1084.3806399999999</v>
      </c>
      <c r="E15" s="404">
        <v>4.7385135818575889E-2</v>
      </c>
      <c r="F15" s="403">
        <v>1494.0824599999999</v>
      </c>
      <c r="G15" s="404">
        <v>5.8290392786072009E-2</v>
      </c>
      <c r="H15" s="403">
        <v>3819.4462200000003</v>
      </c>
      <c r="I15" s="404">
        <v>4.3672709323057016E-2</v>
      </c>
      <c r="J15" s="403">
        <v>6.9388000000000005</v>
      </c>
      <c r="K15" s="404">
        <v>1.3085247811592347E-3</v>
      </c>
      <c r="L15" s="403">
        <v>6166.2531900000004</v>
      </c>
      <c r="M15" s="404">
        <v>3.9987375413175735E-2</v>
      </c>
      <c r="N15" s="403">
        <v>4237.7785199999998</v>
      </c>
      <c r="O15" s="404">
        <v>4.7076941734701887E-2</v>
      </c>
      <c r="P15" s="403">
        <v>509.11802</v>
      </c>
      <c r="Q15" s="404">
        <v>2.3761233336279962E-2</v>
      </c>
      <c r="R15" s="403">
        <v>4408.5591900000009</v>
      </c>
      <c r="S15" s="404">
        <v>6.0191484872271481E-2</v>
      </c>
      <c r="T15" s="403">
        <v>348.26456000000002</v>
      </c>
      <c r="U15" s="404">
        <v>1.1146014912901289E-2</v>
      </c>
      <c r="V15" s="403">
        <v>782.81845999999996</v>
      </c>
      <c r="W15" s="404">
        <v>2.2792334124659579E-2</v>
      </c>
      <c r="X15" s="403">
        <v>3366.62986</v>
      </c>
      <c r="Y15" s="404">
        <v>9.1484764167236693E-2</v>
      </c>
      <c r="Z15" s="403">
        <v>15948.67474</v>
      </c>
      <c r="AA15" s="404">
        <v>7.336480003367947E-2</v>
      </c>
      <c r="AB15" s="403">
        <v>11245.10994</v>
      </c>
      <c r="AC15" s="404">
        <v>6.83599821199075E-2</v>
      </c>
      <c r="AD15" s="403">
        <v>294.68515000000002</v>
      </c>
      <c r="AE15" s="404">
        <v>9.0882535985585423E-3</v>
      </c>
      <c r="AF15" s="403">
        <v>29.077470000000002</v>
      </c>
      <c r="AG15" s="404">
        <v>1.4660436487739681E-2</v>
      </c>
      <c r="AH15" s="403">
        <v>0</v>
      </c>
      <c r="AI15" s="404">
        <v>0</v>
      </c>
      <c r="AJ15" s="403">
        <v>1417.18859</v>
      </c>
      <c r="AK15" s="404">
        <v>2.8922680124874416E-2</v>
      </c>
      <c r="AL15" s="403">
        <v>265.15267</v>
      </c>
      <c r="AM15" s="404">
        <v>8.0155206680595052E-3</v>
      </c>
      <c r="AN15" s="403">
        <v>2389.7070600000002</v>
      </c>
      <c r="AO15" s="404">
        <v>4.5719607473008385E-2</v>
      </c>
      <c r="AP15" s="403">
        <v>58618.145140000001</v>
      </c>
      <c r="AQ15" s="404">
        <v>5.0693526455178065E-2</v>
      </c>
    </row>
    <row r="16" spans="1:43" ht="19.5">
      <c r="A16" s="385" t="s">
        <v>495</v>
      </c>
      <c r="B16" s="403">
        <v>0</v>
      </c>
      <c r="C16" s="404">
        <v>0</v>
      </c>
      <c r="D16" s="403">
        <v>0</v>
      </c>
      <c r="E16" s="404">
        <v>0</v>
      </c>
      <c r="F16" s="403">
        <v>0</v>
      </c>
      <c r="G16" s="404">
        <v>0</v>
      </c>
      <c r="H16" s="403">
        <v>0</v>
      </c>
      <c r="I16" s="404">
        <v>0</v>
      </c>
      <c r="J16" s="403">
        <v>0</v>
      </c>
      <c r="K16" s="404">
        <v>0</v>
      </c>
      <c r="L16" s="403">
        <v>0</v>
      </c>
      <c r="M16" s="404">
        <v>0</v>
      </c>
      <c r="N16" s="403">
        <v>0</v>
      </c>
      <c r="O16" s="404">
        <v>0</v>
      </c>
      <c r="P16" s="403">
        <v>0</v>
      </c>
      <c r="Q16" s="404">
        <v>0</v>
      </c>
      <c r="R16" s="403">
        <v>0</v>
      </c>
      <c r="S16" s="404">
        <v>0</v>
      </c>
      <c r="T16" s="403">
        <v>0</v>
      </c>
      <c r="U16" s="404">
        <v>0</v>
      </c>
      <c r="V16" s="403">
        <v>0</v>
      </c>
      <c r="W16" s="404">
        <v>0</v>
      </c>
      <c r="X16" s="403">
        <v>0</v>
      </c>
      <c r="Y16" s="404">
        <v>0</v>
      </c>
      <c r="Z16" s="403">
        <v>0</v>
      </c>
      <c r="AA16" s="404">
        <v>0</v>
      </c>
      <c r="AB16" s="403">
        <v>0</v>
      </c>
      <c r="AC16" s="404">
        <v>0</v>
      </c>
      <c r="AD16" s="403">
        <v>0</v>
      </c>
      <c r="AE16" s="404">
        <v>0</v>
      </c>
      <c r="AF16" s="403">
        <v>0</v>
      </c>
      <c r="AG16" s="404">
        <v>0</v>
      </c>
      <c r="AH16" s="403">
        <v>0</v>
      </c>
      <c r="AI16" s="404">
        <v>0</v>
      </c>
      <c r="AJ16" s="403">
        <v>0</v>
      </c>
      <c r="AK16" s="404">
        <v>0</v>
      </c>
      <c r="AL16" s="403">
        <v>0</v>
      </c>
      <c r="AM16" s="404">
        <v>0</v>
      </c>
      <c r="AN16" s="403">
        <v>0</v>
      </c>
      <c r="AO16" s="404">
        <v>0</v>
      </c>
      <c r="AP16" s="403">
        <v>0</v>
      </c>
      <c r="AQ16" s="404">
        <v>0</v>
      </c>
    </row>
    <row r="17" spans="1:43" s="272" customFormat="1" ht="19.5">
      <c r="A17" s="385" t="s">
        <v>496</v>
      </c>
      <c r="B17" s="403">
        <v>91.84778</v>
      </c>
      <c r="C17" s="404">
        <v>4.1624416918971457E-3</v>
      </c>
      <c r="D17" s="403">
        <v>117.67997</v>
      </c>
      <c r="E17" s="404">
        <v>5.1423652875026774E-3</v>
      </c>
      <c r="F17" s="403">
        <v>167.43084999999999</v>
      </c>
      <c r="G17" s="404">
        <v>6.5321762836342409E-3</v>
      </c>
      <c r="H17" s="403">
        <v>430.53646000000003</v>
      </c>
      <c r="I17" s="404">
        <v>4.9228847815948468E-3</v>
      </c>
      <c r="J17" s="403">
        <v>10.524229999999999</v>
      </c>
      <c r="K17" s="404">
        <v>1.9846682074161886E-3</v>
      </c>
      <c r="L17" s="403">
        <v>694.59881999999993</v>
      </c>
      <c r="M17" s="404">
        <v>4.5043858760020969E-3</v>
      </c>
      <c r="N17" s="403">
        <v>470.71985999999998</v>
      </c>
      <c r="O17" s="404">
        <v>5.2291669604732031E-3</v>
      </c>
      <c r="P17" s="403">
        <v>262.56877000000003</v>
      </c>
      <c r="Q17" s="404">
        <v>1.2254443106904813E-2</v>
      </c>
      <c r="R17" s="403">
        <v>656.38531</v>
      </c>
      <c r="S17" s="404">
        <v>8.9618409903318604E-3</v>
      </c>
      <c r="T17" s="403">
        <v>0</v>
      </c>
      <c r="U17" s="404">
        <v>0</v>
      </c>
      <c r="V17" s="403">
        <v>682.36712</v>
      </c>
      <c r="W17" s="404">
        <v>1.9867619619907378E-2</v>
      </c>
      <c r="X17" s="403">
        <v>0</v>
      </c>
      <c r="Y17" s="404">
        <v>0</v>
      </c>
      <c r="Z17" s="403">
        <v>1829.7864500000001</v>
      </c>
      <c r="AA17" s="404">
        <v>8.4171204941499884E-3</v>
      </c>
      <c r="AB17" s="403">
        <v>1245.3337799999999</v>
      </c>
      <c r="AC17" s="404">
        <v>7.5704902298284514E-3</v>
      </c>
      <c r="AD17" s="403">
        <v>0</v>
      </c>
      <c r="AE17" s="404">
        <v>0</v>
      </c>
      <c r="AF17" s="403">
        <v>39.426379999999995</v>
      </c>
      <c r="AG17" s="404">
        <v>1.9878206045143881E-2</v>
      </c>
      <c r="AH17" s="403">
        <v>20.218150000000001</v>
      </c>
      <c r="AI17" s="404">
        <v>1.9127958146392943E-2</v>
      </c>
      <c r="AJ17" s="403">
        <v>0</v>
      </c>
      <c r="AK17" s="404">
        <v>0</v>
      </c>
      <c r="AL17" s="403">
        <v>0</v>
      </c>
      <c r="AM17" s="404">
        <v>0</v>
      </c>
      <c r="AN17" s="403">
        <v>0</v>
      </c>
      <c r="AO17" s="404">
        <v>0</v>
      </c>
      <c r="AP17" s="403">
        <v>6719.4239299999999</v>
      </c>
      <c r="AQ17" s="404">
        <v>5.8110213816126143E-3</v>
      </c>
    </row>
    <row r="18" spans="1:43" ht="19.5">
      <c r="A18" s="386" t="s">
        <v>497</v>
      </c>
      <c r="B18" s="403">
        <v>0</v>
      </c>
      <c r="C18" s="404">
        <v>0</v>
      </c>
      <c r="D18" s="403">
        <v>0</v>
      </c>
      <c r="E18" s="404">
        <v>0</v>
      </c>
      <c r="F18" s="403">
        <v>0</v>
      </c>
      <c r="G18" s="404">
        <v>0</v>
      </c>
      <c r="H18" s="403">
        <v>0</v>
      </c>
      <c r="I18" s="404">
        <v>0</v>
      </c>
      <c r="J18" s="403">
        <v>0</v>
      </c>
      <c r="K18" s="404">
        <v>0</v>
      </c>
      <c r="L18" s="403">
        <v>0</v>
      </c>
      <c r="M18" s="404">
        <v>0</v>
      </c>
      <c r="N18" s="403">
        <v>0</v>
      </c>
      <c r="O18" s="404">
        <v>0</v>
      </c>
      <c r="P18" s="403">
        <v>0</v>
      </c>
      <c r="Q18" s="404">
        <v>0</v>
      </c>
      <c r="R18" s="403">
        <v>0</v>
      </c>
      <c r="S18" s="404">
        <v>0</v>
      </c>
      <c r="T18" s="403">
        <v>0</v>
      </c>
      <c r="U18" s="404">
        <v>0</v>
      </c>
      <c r="V18" s="403">
        <v>0</v>
      </c>
      <c r="W18" s="404">
        <v>0</v>
      </c>
      <c r="X18" s="403">
        <v>0</v>
      </c>
      <c r="Y18" s="404">
        <v>0</v>
      </c>
      <c r="Z18" s="403">
        <v>0</v>
      </c>
      <c r="AA18" s="404">
        <v>0</v>
      </c>
      <c r="AB18" s="403">
        <v>0</v>
      </c>
      <c r="AC18" s="404">
        <v>0</v>
      </c>
      <c r="AD18" s="403">
        <v>0</v>
      </c>
      <c r="AE18" s="404">
        <v>0</v>
      </c>
      <c r="AF18" s="403">
        <v>0</v>
      </c>
      <c r="AG18" s="404">
        <v>0</v>
      </c>
      <c r="AH18" s="403">
        <v>0</v>
      </c>
      <c r="AI18" s="404">
        <v>0</v>
      </c>
      <c r="AJ18" s="403">
        <v>0</v>
      </c>
      <c r="AK18" s="404">
        <v>0</v>
      </c>
      <c r="AL18" s="403">
        <v>0</v>
      </c>
      <c r="AM18" s="404">
        <v>0</v>
      </c>
      <c r="AN18" s="403">
        <v>0</v>
      </c>
      <c r="AO18" s="404">
        <v>0</v>
      </c>
      <c r="AP18" s="403">
        <v>0</v>
      </c>
      <c r="AQ18" s="404">
        <v>0</v>
      </c>
    </row>
    <row r="19" spans="1:43" ht="18.75">
      <c r="A19" s="377" t="s">
        <v>498</v>
      </c>
      <c r="B19" s="403">
        <v>0</v>
      </c>
      <c r="C19" s="404">
        <v>0</v>
      </c>
      <c r="D19" s="403">
        <v>0</v>
      </c>
      <c r="E19" s="404">
        <v>0</v>
      </c>
      <c r="F19" s="403">
        <v>0</v>
      </c>
      <c r="G19" s="404">
        <v>0</v>
      </c>
      <c r="H19" s="403">
        <v>0</v>
      </c>
      <c r="I19" s="404">
        <v>0</v>
      </c>
      <c r="J19" s="403">
        <v>0</v>
      </c>
      <c r="K19" s="404">
        <v>0</v>
      </c>
      <c r="L19" s="403">
        <v>0</v>
      </c>
      <c r="M19" s="404">
        <v>0</v>
      </c>
      <c r="N19" s="403">
        <v>0</v>
      </c>
      <c r="O19" s="404">
        <v>0</v>
      </c>
      <c r="P19" s="403">
        <v>0</v>
      </c>
      <c r="Q19" s="404">
        <v>0</v>
      </c>
      <c r="R19" s="403">
        <v>0</v>
      </c>
      <c r="S19" s="404">
        <v>0</v>
      </c>
      <c r="T19" s="403">
        <v>0</v>
      </c>
      <c r="U19" s="404">
        <v>0</v>
      </c>
      <c r="V19" s="403">
        <v>0</v>
      </c>
      <c r="W19" s="404">
        <v>0</v>
      </c>
      <c r="X19" s="403">
        <v>0</v>
      </c>
      <c r="Y19" s="404">
        <v>0</v>
      </c>
      <c r="Z19" s="403">
        <v>0</v>
      </c>
      <c r="AA19" s="404">
        <v>0</v>
      </c>
      <c r="AB19" s="403">
        <v>0</v>
      </c>
      <c r="AC19" s="404">
        <v>0</v>
      </c>
      <c r="AD19" s="403">
        <v>0</v>
      </c>
      <c r="AE19" s="404">
        <v>0</v>
      </c>
      <c r="AF19" s="403">
        <v>0</v>
      </c>
      <c r="AG19" s="404">
        <v>0</v>
      </c>
      <c r="AH19" s="403">
        <v>0</v>
      </c>
      <c r="AI19" s="404">
        <v>0</v>
      </c>
      <c r="AJ19" s="403">
        <v>0</v>
      </c>
      <c r="AK19" s="404">
        <v>0</v>
      </c>
      <c r="AL19" s="403">
        <v>0</v>
      </c>
      <c r="AM19" s="404">
        <v>0</v>
      </c>
      <c r="AN19" s="403">
        <v>0</v>
      </c>
      <c r="AO19" s="404">
        <v>0</v>
      </c>
      <c r="AP19" s="403">
        <v>0</v>
      </c>
      <c r="AQ19" s="404">
        <v>0</v>
      </c>
    </row>
    <row r="20" spans="1:43" ht="19.5">
      <c r="A20" s="384" t="s">
        <v>499</v>
      </c>
      <c r="B20" s="403">
        <v>3389.7995599999999</v>
      </c>
      <c r="C20" s="404">
        <v>0.15362203654479836</v>
      </c>
      <c r="D20" s="403">
        <v>3523.7051099999999</v>
      </c>
      <c r="E20" s="404">
        <v>0.15397844544878625</v>
      </c>
      <c r="F20" s="403">
        <v>3910.3003199999998</v>
      </c>
      <c r="G20" s="404">
        <v>0.15255713634728238</v>
      </c>
      <c r="H20" s="403">
        <v>13840.409669999999</v>
      </c>
      <c r="I20" s="404">
        <v>0.15825545212937633</v>
      </c>
      <c r="J20" s="403">
        <v>115.92716</v>
      </c>
      <c r="K20" s="404">
        <v>2.1861642023031588E-2</v>
      </c>
      <c r="L20" s="403">
        <v>24523.957429999999</v>
      </c>
      <c r="M20" s="404">
        <v>0.15903477560092699</v>
      </c>
      <c r="N20" s="403">
        <v>13995.22157</v>
      </c>
      <c r="O20" s="404">
        <v>0.15547113359174161</v>
      </c>
      <c r="P20" s="403">
        <v>4662.3441600000006</v>
      </c>
      <c r="Q20" s="404">
        <v>0.21759796968059039</v>
      </c>
      <c r="R20" s="403">
        <v>31236.458899999998</v>
      </c>
      <c r="S20" s="404">
        <v>0.42648147893930838</v>
      </c>
      <c r="T20" s="403">
        <v>8761.89293</v>
      </c>
      <c r="U20" s="404">
        <v>0.28041954444926681</v>
      </c>
      <c r="V20" s="403">
        <v>7912.3268899999994</v>
      </c>
      <c r="W20" s="404">
        <v>0.2303732057882342</v>
      </c>
      <c r="X20" s="403">
        <v>11744.51886</v>
      </c>
      <c r="Y20" s="404">
        <v>0.31914543114186111</v>
      </c>
      <c r="Z20" s="403">
        <v>90936.296450000009</v>
      </c>
      <c r="AA20" s="404">
        <v>0.41831207380041202</v>
      </c>
      <c r="AB20" s="403">
        <v>67537.624120000008</v>
      </c>
      <c r="AC20" s="404">
        <v>0.41056697550297439</v>
      </c>
      <c r="AD20" s="403">
        <v>9029.7981500000005</v>
      </c>
      <c r="AE20" s="404">
        <v>0.27848398716730299</v>
      </c>
      <c r="AF20" s="403">
        <v>421.38845000000003</v>
      </c>
      <c r="AG20" s="404">
        <v>0.21245791356304616</v>
      </c>
      <c r="AH20" s="403">
        <v>144.32816</v>
      </c>
      <c r="AI20" s="404">
        <v>0.13654577712727939</v>
      </c>
      <c r="AJ20" s="403">
        <v>6817.7396200000003</v>
      </c>
      <c r="AK20" s="404">
        <v>0.13913977546484682</v>
      </c>
      <c r="AL20" s="403">
        <v>9118.1970099999999</v>
      </c>
      <c r="AM20" s="404">
        <v>0.27564156374172427</v>
      </c>
      <c r="AN20" s="403">
        <v>10977.050519999999</v>
      </c>
      <c r="AO20" s="404">
        <v>0.2100116995033619</v>
      </c>
      <c r="AP20" s="403">
        <v>322599.28503999999</v>
      </c>
      <c r="AQ20" s="404">
        <v>0.27898691354935579</v>
      </c>
    </row>
    <row r="21" spans="1:43" s="272" customFormat="1" ht="19.5">
      <c r="A21" s="384" t="s">
        <v>500</v>
      </c>
      <c r="B21" s="403">
        <v>1390.3248100000001</v>
      </c>
      <c r="C21" s="404">
        <v>6.3008011237974157E-2</v>
      </c>
      <c r="D21" s="403">
        <v>1589.5873999999999</v>
      </c>
      <c r="E21" s="404">
        <v>6.9461600535856968E-2</v>
      </c>
      <c r="F21" s="403">
        <v>1846.5871499999998</v>
      </c>
      <c r="G21" s="404">
        <v>7.2043072031789501E-2</v>
      </c>
      <c r="H21" s="403">
        <v>6065.7916599999999</v>
      </c>
      <c r="I21" s="404">
        <v>6.9358106050620982E-2</v>
      </c>
      <c r="J21" s="403">
        <v>0</v>
      </c>
      <c r="K21" s="404">
        <v>0</v>
      </c>
      <c r="L21" s="403">
        <v>10206.52608</v>
      </c>
      <c r="M21" s="404">
        <v>6.6188036308208895E-2</v>
      </c>
      <c r="N21" s="403">
        <v>6327.8632099999995</v>
      </c>
      <c r="O21" s="404">
        <v>7.0295426303291955E-2</v>
      </c>
      <c r="P21" s="403">
        <v>1386.0686799999999</v>
      </c>
      <c r="Q21" s="404">
        <v>6.4689718359584994E-2</v>
      </c>
      <c r="R21" s="403">
        <v>6691.3287300000002</v>
      </c>
      <c r="S21" s="404">
        <v>9.1358875920454746E-2</v>
      </c>
      <c r="T21" s="403">
        <v>3942.7856699999998</v>
      </c>
      <c r="U21" s="404">
        <v>0.12618667795595823</v>
      </c>
      <c r="V21" s="403">
        <v>2331.3230699999999</v>
      </c>
      <c r="W21" s="404">
        <v>6.7878182591615349E-2</v>
      </c>
      <c r="X21" s="403">
        <v>2106.8948700000001</v>
      </c>
      <c r="Y21" s="404">
        <v>5.7252738887996084E-2</v>
      </c>
      <c r="Z21" s="403">
        <v>19805.679190000003</v>
      </c>
      <c r="AA21" s="404">
        <v>9.1107237246569925E-2</v>
      </c>
      <c r="AB21" s="403">
        <v>14286.55982</v>
      </c>
      <c r="AC21" s="404">
        <v>8.6849215264336393E-2</v>
      </c>
      <c r="AD21" s="403">
        <v>4045.4211600000003</v>
      </c>
      <c r="AE21" s="404">
        <v>0.12476303408928095</v>
      </c>
      <c r="AF21" s="403">
        <v>128.41596999999999</v>
      </c>
      <c r="AG21" s="404">
        <v>6.4745460048500916E-2</v>
      </c>
      <c r="AH21" s="403">
        <v>50.814809999999994</v>
      </c>
      <c r="AI21" s="404">
        <v>4.8074802041576971E-2</v>
      </c>
      <c r="AJ21" s="403">
        <v>1879.9210800000001</v>
      </c>
      <c r="AK21" s="404">
        <v>3.8366351832432158E-2</v>
      </c>
      <c r="AL21" s="403">
        <v>4125.7798000000003</v>
      </c>
      <c r="AM21" s="404">
        <v>0.12472163021689509</v>
      </c>
      <c r="AN21" s="403">
        <v>3623.7911300000001</v>
      </c>
      <c r="AO21" s="404">
        <v>6.9329965501198076E-2</v>
      </c>
      <c r="AP21" s="403">
        <v>91831.464290000004</v>
      </c>
      <c r="AQ21" s="404">
        <v>7.9416719060019972E-2</v>
      </c>
    </row>
    <row r="22" spans="1:43" s="272" customFormat="1" ht="19.5">
      <c r="A22" s="384" t="s">
        <v>501</v>
      </c>
      <c r="B22" s="403">
        <v>213.1926</v>
      </c>
      <c r="C22" s="404">
        <v>9.661657218540844E-3</v>
      </c>
      <c r="D22" s="403">
        <v>226.94695999999999</v>
      </c>
      <c r="E22" s="404">
        <v>9.9171011788009335E-3</v>
      </c>
      <c r="F22" s="403">
        <v>254.45568</v>
      </c>
      <c r="G22" s="404">
        <v>9.9273781273404738E-3</v>
      </c>
      <c r="H22" s="403">
        <v>866.52475000000004</v>
      </c>
      <c r="I22" s="404">
        <v>9.9081074449543227E-3</v>
      </c>
      <c r="J22" s="403">
        <v>55.017440000000001</v>
      </c>
      <c r="K22" s="404">
        <v>1.0375235434937067E-2</v>
      </c>
      <c r="L22" s="403">
        <v>1512.97972</v>
      </c>
      <c r="M22" s="404">
        <v>9.8114829527720885E-3</v>
      </c>
      <c r="N22" s="403">
        <v>859.64756999999997</v>
      </c>
      <c r="O22" s="404">
        <v>9.5497153459704782E-3</v>
      </c>
      <c r="P22" s="403">
        <v>320.19524999999999</v>
      </c>
      <c r="Q22" s="404">
        <v>1.4943949633561382E-2</v>
      </c>
      <c r="R22" s="403">
        <v>10128.99352</v>
      </c>
      <c r="S22" s="404">
        <v>0.13829442544706216</v>
      </c>
      <c r="T22" s="403">
        <v>1230.1581799999999</v>
      </c>
      <c r="U22" s="404">
        <v>3.9370533193235351E-2</v>
      </c>
      <c r="V22" s="403">
        <v>343.66915</v>
      </c>
      <c r="W22" s="404">
        <v>1.0006179587458568E-2</v>
      </c>
      <c r="X22" s="403">
        <v>3101.1607799999997</v>
      </c>
      <c r="Y22" s="404">
        <v>8.4270910198302504E-2</v>
      </c>
      <c r="Z22" s="403">
        <v>29324.76773</v>
      </c>
      <c r="AA22" s="404">
        <v>0.13489557945211106</v>
      </c>
      <c r="AB22" s="403">
        <v>22531.99134</v>
      </c>
      <c r="AC22" s="404">
        <v>0.13697389650672553</v>
      </c>
      <c r="AD22" s="403">
        <v>1281.21729</v>
      </c>
      <c r="AE22" s="404">
        <v>3.9513452396152039E-2</v>
      </c>
      <c r="AF22" s="403">
        <v>23.536360000000002</v>
      </c>
      <c r="AG22" s="404">
        <v>1.1866689603069892E-2</v>
      </c>
      <c r="AH22" s="403">
        <v>15.5441</v>
      </c>
      <c r="AI22" s="404">
        <v>1.4705939674171302E-2</v>
      </c>
      <c r="AJ22" s="403">
        <v>699.48302000000001</v>
      </c>
      <c r="AK22" s="404">
        <v>1.4275392691554999E-2</v>
      </c>
      <c r="AL22" s="403">
        <v>1191.1813400000001</v>
      </c>
      <c r="AM22" s="404">
        <v>3.6009211787974137E-2</v>
      </c>
      <c r="AN22" s="403">
        <v>2261.7895899999999</v>
      </c>
      <c r="AO22" s="404">
        <v>4.3272304782552111E-2</v>
      </c>
      <c r="AP22" s="403">
        <v>76442.452369999985</v>
      </c>
      <c r="AQ22" s="404">
        <v>6.6108155968806953E-2</v>
      </c>
    </row>
    <row r="23" spans="1:43" ht="19.5">
      <c r="A23" s="384" t="s">
        <v>493</v>
      </c>
      <c r="B23" s="403">
        <v>0</v>
      </c>
      <c r="C23" s="404">
        <v>0</v>
      </c>
      <c r="D23" s="403">
        <v>0</v>
      </c>
      <c r="E23" s="404">
        <v>0</v>
      </c>
      <c r="F23" s="403">
        <v>0</v>
      </c>
      <c r="G23" s="404">
        <v>0</v>
      </c>
      <c r="H23" s="403">
        <v>0</v>
      </c>
      <c r="I23" s="404">
        <v>0</v>
      </c>
      <c r="J23" s="403">
        <v>0</v>
      </c>
      <c r="K23" s="404">
        <v>0</v>
      </c>
      <c r="L23" s="403">
        <v>0</v>
      </c>
      <c r="M23" s="404">
        <v>0</v>
      </c>
      <c r="N23" s="403">
        <v>0</v>
      </c>
      <c r="O23" s="404">
        <v>0</v>
      </c>
      <c r="P23" s="403">
        <v>0</v>
      </c>
      <c r="Q23" s="404">
        <v>0</v>
      </c>
      <c r="R23" s="403">
        <v>0</v>
      </c>
      <c r="S23" s="404">
        <v>0</v>
      </c>
      <c r="T23" s="403">
        <v>0</v>
      </c>
      <c r="U23" s="404">
        <v>0</v>
      </c>
      <c r="V23" s="403">
        <v>0</v>
      </c>
      <c r="W23" s="404">
        <v>0</v>
      </c>
      <c r="X23" s="403">
        <v>0</v>
      </c>
      <c r="Y23" s="404">
        <v>0</v>
      </c>
      <c r="Z23" s="403">
        <v>0</v>
      </c>
      <c r="AA23" s="404">
        <v>0</v>
      </c>
      <c r="AB23" s="403">
        <v>0</v>
      </c>
      <c r="AC23" s="404">
        <v>0</v>
      </c>
      <c r="AD23" s="403">
        <v>0</v>
      </c>
      <c r="AE23" s="404">
        <v>0</v>
      </c>
      <c r="AF23" s="403">
        <v>0</v>
      </c>
      <c r="AG23" s="404">
        <v>0</v>
      </c>
      <c r="AH23" s="403">
        <v>0</v>
      </c>
      <c r="AI23" s="404">
        <v>0</v>
      </c>
      <c r="AJ23" s="403">
        <v>0</v>
      </c>
      <c r="AK23" s="404">
        <v>0</v>
      </c>
      <c r="AL23" s="403">
        <v>0</v>
      </c>
      <c r="AM23" s="404">
        <v>0</v>
      </c>
      <c r="AN23" s="403">
        <v>0</v>
      </c>
      <c r="AO23" s="404">
        <v>0</v>
      </c>
      <c r="AP23" s="403">
        <v>0</v>
      </c>
      <c r="AQ23" s="404">
        <v>0</v>
      </c>
    </row>
    <row r="24" spans="1:43" ht="19.5">
      <c r="A24" s="384" t="s">
        <v>502</v>
      </c>
      <c r="B24" s="403">
        <v>0</v>
      </c>
      <c r="C24" s="404">
        <v>0</v>
      </c>
      <c r="D24" s="403">
        <v>0</v>
      </c>
      <c r="E24" s="404">
        <v>0</v>
      </c>
      <c r="F24" s="403">
        <v>0</v>
      </c>
      <c r="G24" s="404">
        <v>0</v>
      </c>
      <c r="H24" s="403">
        <v>0</v>
      </c>
      <c r="I24" s="404">
        <v>0</v>
      </c>
      <c r="J24" s="403">
        <v>0</v>
      </c>
      <c r="K24" s="404">
        <v>0</v>
      </c>
      <c r="L24" s="403">
        <v>0</v>
      </c>
      <c r="M24" s="404">
        <v>0</v>
      </c>
      <c r="N24" s="403">
        <v>0</v>
      </c>
      <c r="O24" s="404">
        <v>0</v>
      </c>
      <c r="P24" s="403">
        <v>0</v>
      </c>
      <c r="Q24" s="404">
        <v>0</v>
      </c>
      <c r="R24" s="403">
        <v>0</v>
      </c>
      <c r="S24" s="404">
        <v>0</v>
      </c>
      <c r="T24" s="403">
        <v>739.83134999999993</v>
      </c>
      <c r="U24" s="404">
        <v>2.3677893783197151E-2</v>
      </c>
      <c r="V24" s="403">
        <v>0</v>
      </c>
      <c r="W24" s="404">
        <v>0</v>
      </c>
      <c r="X24" s="403">
        <v>0</v>
      </c>
      <c r="Y24" s="404">
        <v>0</v>
      </c>
      <c r="Z24" s="403">
        <v>0</v>
      </c>
      <c r="AA24" s="404">
        <v>0</v>
      </c>
      <c r="AB24" s="403">
        <v>0</v>
      </c>
      <c r="AC24" s="404">
        <v>0</v>
      </c>
      <c r="AD24" s="403">
        <v>767.68648999999994</v>
      </c>
      <c r="AE24" s="404">
        <v>2.3675877475696605E-2</v>
      </c>
      <c r="AF24" s="403">
        <v>0</v>
      </c>
      <c r="AG24" s="404">
        <v>0</v>
      </c>
      <c r="AH24" s="403">
        <v>0</v>
      </c>
      <c r="AI24" s="404">
        <v>0</v>
      </c>
      <c r="AJ24" s="403">
        <v>0</v>
      </c>
      <c r="AK24" s="404">
        <v>0</v>
      </c>
      <c r="AL24" s="403">
        <v>745.54942000000005</v>
      </c>
      <c r="AM24" s="404">
        <v>2.2537833713195409E-2</v>
      </c>
      <c r="AN24" s="403">
        <v>749.79671999999994</v>
      </c>
      <c r="AO24" s="404">
        <v>1.434502675945108E-2</v>
      </c>
      <c r="AP24" s="403">
        <v>3002.8639799999996</v>
      </c>
      <c r="AQ24" s="404">
        <v>2.5969051775327342E-3</v>
      </c>
    </row>
    <row r="25" spans="1:43" ht="19.5">
      <c r="A25" s="385" t="s">
        <v>495</v>
      </c>
      <c r="B25" s="403">
        <v>0</v>
      </c>
      <c r="C25" s="404">
        <v>0</v>
      </c>
      <c r="D25" s="403">
        <v>0</v>
      </c>
      <c r="E25" s="404">
        <v>0</v>
      </c>
      <c r="F25" s="403">
        <v>0</v>
      </c>
      <c r="G25" s="404">
        <v>0</v>
      </c>
      <c r="H25" s="403">
        <v>0</v>
      </c>
      <c r="I25" s="404">
        <v>0</v>
      </c>
      <c r="J25" s="403">
        <v>0</v>
      </c>
      <c r="K25" s="404">
        <v>0</v>
      </c>
      <c r="L25" s="403">
        <v>0</v>
      </c>
      <c r="M25" s="404">
        <v>0</v>
      </c>
      <c r="N25" s="403">
        <v>0</v>
      </c>
      <c r="O25" s="404">
        <v>0</v>
      </c>
      <c r="P25" s="403">
        <v>0</v>
      </c>
      <c r="Q25" s="404">
        <v>0</v>
      </c>
      <c r="R25" s="403">
        <v>0</v>
      </c>
      <c r="S25" s="404">
        <v>0</v>
      </c>
      <c r="T25" s="403">
        <v>0</v>
      </c>
      <c r="U25" s="404">
        <v>0</v>
      </c>
      <c r="V25" s="403">
        <v>0</v>
      </c>
      <c r="W25" s="404">
        <v>0</v>
      </c>
      <c r="X25" s="403">
        <v>0</v>
      </c>
      <c r="Y25" s="404">
        <v>0</v>
      </c>
      <c r="Z25" s="403">
        <v>0</v>
      </c>
      <c r="AA25" s="404">
        <v>0</v>
      </c>
      <c r="AB25" s="403">
        <v>0</v>
      </c>
      <c r="AC25" s="404">
        <v>0</v>
      </c>
      <c r="AD25" s="403">
        <v>0</v>
      </c>
      <c r="AE25" s="404">
        <v>0</v>
      </c>
      <c r="AF25" s="403">
        <v>0</v>
      </c>
      <c r="AG25" s="404">
        <v>0</v>
      </c>
      <c r="AH25" s="403">
        <v>0</v>
      </c>
      <c r="AI25" s="404">
        <v>0</v>
      </c>
      <c r="AJ25" s="403">
        <v>0</v>
      </c>
      <c r="AK25" s="404">
        <v>0</v>
      </c>
      <c r="AL25" s="403">
        <v>0</v>
      </c>
      <c r="AM25" s="404">
        <v>0</v>
      </c>
      <c r="AN25" s="403">
        <v>0</v>
      </c>
      <c r="AO25" s="404">
        <v>0</v>
      </c>
      <c r="AP25" s="403">
        <v>0</v>
      </c>
      <c r="AQ25" s="404">
        <v>0</v>
      </c>
    </row>
    <row r="26" spans="1:43" ht="39">
      <c r="A26" s="385" t="s">
        <v>503</v>
      </c>
      <c r="B26" s="403">
        <v>1786.28215</v>
      </c>
      <c r="C26" s="404">
        <v>8.0952368088283364E-2</v>
      </c>
      <c r="D26" s="403">
        <v>1707.17075</v>
      </c>
      <c r="E26" s="404">
        <v>7.4599743734128338E-2</v>
      </c>
      <c r="F26" s="403">
        <v>1809.25749</v>
      </c>
      <c r="G26" s="404">
        <v>7.0586686188152392E-2</v>
      </c>
      <c r="H26" s="403">
        <v>6908.0932599999996</v>
      </c>
      <c r="I26" s="404">
        <v>7.8989238633801029E-2</v>
      </c>
      <c r="J26" s="403">
        <v>60.90972</v>
      </c>
      <c r="K26" s="404">
        <v>1.148640658809452E-2</v>
      </c>
      <c r="L26" s="403">
        <v>12804.451630000001</v>
      </c>
      <c r="M26" s="404">
        <v>8.3035256339946045E-2</v>
      </c>
      <c r="N26" s="403">
        <v>6807.7107900000001</v>
      </c>
      <c r="O26" s="404">
        <v>7.5625991942479182E-2</v>
      </c>
      <c r="P26" s="403">
        <v>2956.08023</v>
      </c>
      <c r="Q26" s="404">
        <v>0.13796430168744397</v>
      </c>
      <c r="R26" s="403">
        <v>14416.13665</v>
      </c>
      <c r="S26" s="404">
        <v>0.19682817757179152</v>
      </c>
      <c r="T26" s="403">
        <v>2849.1177299999999</v>
      </c>
      <c r="U26" s="404">
        <v>9.118443951687609E-2</v>
      </c>
      <c r="V26" s="403">
        <v>5237.3346700000002</v>
      </c>
      <c r="W26" s="404">
        <v>0.15248884360916032</v>
      </c>
      <c r="X26" s="403">
        <v>6536.4632099999999</v>
      </c>
      <c r="Y26" s="404">
        <v>0.1776217820555625</v>
      </c>
      <c r="Z26" s="403">
        <v>41805.84953</v>
      </c>
      <c r="AA26" s="404">
        <v>0.192309257101731</v>
      </c>
      <c r="AB26" s="403">
        <v>30719.072960000001</v>
      </c>
      <c r="AC26" s="404">
        <v>0.18674386373191243</v>
      </c>
      <c r="AD26" s="403">
        <v>2935.4732100000001</v>
      </c>
      <c r="AE26" s="404">
        <v>9.0531623206173417E-2</v>
      </c>
      <c r="AF26" s="403">
        <v>269.43612000000002</v>
      </c>
      <c r="AG26" s="404">
        <v>0.13584576391147535</v>
      </c>
      <c r="AH26" s="403">
        <v>77.969250000000002</v>
      </c>
      <c r="AI26" s="404">
        <v>7.3765035411531121E-2</v>
      </c>
      <c r="AJ26" s="403">
        <v>4238.3355199999996</v>
      </c>
      <c r="AK26" s="404">
        <v>8.6498030940859644E-2</v>
      </c>
      <c r="AL26" s="403">
        <v>3055.6864500000001</v>
      </c>
      <c r="AM26" s="404">
        <v>9.2372888023659644E-2</v>
      </c>
      <c r="AN26" s="403">
        <v>4341.6730800000005</v>
      </c>
      <c r="AO26" s="404">
        <v>8.3064402460160669E-2</v>
      </c>
      <c r="AP26" s="403">
        <v>151322.50440000001</v>
      </c>
      <c r="AQ26" s="404">
        <v>0.13086513334299613</v>
      </c>
    </row>
    <row r="27" spans="1:43" ht="19.5">
      <c r="A27" s="386" t="s">
        <v>497</v>
      </c>
      <c r="B27" s="403">
        <v>0</v>
      </c>
      <c r="C27" s="404">
        <v>0</v>
      </c>
      <c r="D27" s="403">
        <v>0</v>
      </c>
      <c r="E27" s="404">
        <v>0</v>
      </c>
      <c r="F27" s="403">
        <v>0</v>
      </c>
      <c r="G27" s="404">
        <v>0</v>
      </c>
      <c r="H27" s="403">
        <v>0</v>
      </c>
      <c r="I27" s="404">
        <v>0</v>
      </c>
      <c r="J27" s="403">
        <v>0</v>
      </c>
      <c r="K27" s="404">
        <v>0</v>
      </c>
      <c r="L27" s="403">
        <v>0</v>
      </c>
      <c r="M27" s="404">
        <v>0</v>
      </c>
      <c r="N27" s="403">
        <v>0</v>
      </c>
      <c r="O27" s="404">
        <v>0</v>
      </c>
      <c r="P27" s="403">
        <v>0</v>
      </c>
      <c r="Q27" s="404">
        <v>0</v>
      </c>
      <c r="R27" s="403">
        <v>0</v>
      </c>
      <c r="S27" s="404">
        <v>0</v>
      </c>
      <c r="T27" s="403">
        <v>0</v>
      </c>
      <c r="U27" s="404">
        <v>0</v>
      </c>
      <c r="V27" s="403">
        <v>0</v>
      </c>
      <c r="W27" s="404">
        <v>0</v>
      </c>
      <c r="X27" s="403">
        <v>0</v>
      </c>
      <c r="Y27" s="404">
        <v>0</v>
      </c>
      <c r="Z27" s="403">
        <v>0</v>
      </c>
      <c r="AA27" s="404">
        <v>0</v>
      </c>
      <c r="AB27" s="403">
        <v>0</v>
      </c>
      <c r="AC27" s="404">
        <v>0</v>
      </c>
      <c r="AD27" s="403">
        <v>0</v>
      </c>
      <c r="AE27" s="404">
        <v>0</v>
      </c>
      <c r="AF27" s="403">
        <v>0</v>
      </c>
      <c r="AG27" s="404">
        <v>0</v>
      </c>
      <c r="AH27" s="403">
        <v>0</v>
      </c>
      <c r="AI27" s="404">
        <v>0</v>
      </c>
      <c r="AJ27" s="403">
        <v>0</v>
      </c>
      <c r="AK27" s="404">
        <v>0</v>
      </c>
      <c r="AL27" s="403">
        <v>0</v>
      </c>
      <c r="AM27" s="404">
        <v>0</v>
      </c>
      <c r="AN27" s="403">
        <v>0</v>
      </c>
      <c r="AO27" s="404">
        <v>0</v>
      </c>
      <c r="AP27" s="403">
        <v>0</v>
      </c>
      <c r="AQ27" s="404">
        <v>0</v>
      </c>
    </row>
    <row r="28" spans="1:43" ht="19.5">
      <c r="A28" s="384" t="s">
        <v>498</v>
      </c>
      <c r="B28" s="403">
        <v>0</v>
      </c>
      <c r="C28" s="404">
        <v>0</v>
      </c>
      <c r="D28" s="403">
        <v>0</v>
      </c>
      <c r="E28" s="404">
        <v>0</v>
      </c>
      <c r="F28" s="403">
        <v>0</v>
      </c>
      <c r="G28" s="404">
        <v>0</v>
      </c>
      <c r="H28" s="403">
        <v>0</v>
      </c>
      <c r="I28" s="404">
        <v>0</v>
      </c>
      <c r="J28" s="403">
        <v>0</v>
      </c>
      <c r="K28" s="404">
        <v>0</v>
      </c>
      <c r="L28" s="403">
        <v>0</v>
      </c>
      <c r="M28" s="404">
        <v>0</v>
      </c>
      <c r="N28" s="403">
        <v>0</v>
      </c>
      <c r="O28" s="404">
        <v>0</v>
      </c>
      <c r="P28" s="403">
        <v>0</v>
      </c>
      <c r="Q28" s="404">
        <v>0</v>
      </c>
      <c r="R28" s="403">
        <v>0</v>
      </c>
      <c r="S28" s="404">
        <v>0</v>
      </c>
      <c r="T28" s="403">
        <v>0</v>
      </c>
      <c r="U28" s="404">
        <v>0</v>
      </c>
      <c r="V28" s="403">
        <v>0</v>
      </c>
      <c r="W28" s="404">
        <v>0</v>
      </c>
      <c r="X28" s="403">
        <v>0</v>
      </c>
      <c r="Y28" s="404">
        <v>0</v>
      </c>
      <c r="Z28" s="403">
        <v>0</v>
      </c>
      <c r="AA28" s="404">
        <v>0</v>
      </c>
      <c r="AB28" s="403">
        <v>0</v>
      </c>
      <c r="AC28" s="404">
        <v>0</v>
      </c>
      <c r="AD28" s="403">
        <v>0</v>
      </c>
      <c r="AE28" s="404">
        <v>0</v>
      </c>
      <c r="AF28" s="403">
        <v>0</v>
      </c>
      <c r="AG28" s="404">
        <v>0</v>
      </c>
      <c r="AH28" s="403">
        <v>0</v>
      </c>
      <c r="AI28" s="404">
        <v>0</v>
      </c>
      <c r="AJ28" s="403">
        <v>0</v>
      </c>
      <c r="AK28" s="404">
        <v>0</v>
      </c>
      <c r="AL28" s="403">
        <v>0</v>
      </c>
      <c r="AM28" s="404">
        <v>0</v>
      </c>
      <c r="AN28" s="403">
        <v>0</v>
      </c>
      <c r="AO28" s="404">
        <v>0</v>
      </c>
      <c r="AP28" s="403">
        <v>0</v>
      </c>
      <c r="AQ28" s="404">
        <v>0</v>
      </c>
    </row>
    <row r="29" spans="1:43" ht="19.5">
      <c r="A29" s="384" t="s">
        <v>504</v>
      </c>
      <c r="B29" s="403">
        <v>0</v>
      </c>
      <c r="C29" s="404">
        <v>0</v>
      </c>
      <c r="D29" s="403">
        <v>0</v>
      </c>
      <c r="E29" s="404">
        <v>0</v>
      </c>
      <c r="F29" s="403">
        <v>0</v>
      </c>
      <c r="G29" s="404">
        <v>0</v>
      </c>
      <c r="H29" s="403">
        <v>0</v>
      </c>
      <c r="I29" s="404">
        <v>0</v>
      </c>
      <c r="J29" s="403">
        <v>0</v>
      </c>
      <c r="K29" s="404">
        <v>0</v>
      </c>
      <c r="L29" s="403">
        <v>0</v>
      </c>
      <c r="M29" s="404">
        <v>0</v>
      </c>
      <c r="N29" s="403">
        <v>0</v>
      </c>
      <c r="O29" s="404">
        <v>0</v>
      </c>
      <c r="P29" s="403">
        <v>0</v>
      </c>
      <c r="Q29" s="404">
        <v>0</v>
      </c>
      <c r="R29" s="403">
        <v>0</v>
      </c>
      <c r="S29" s="404">
        <v>0</v>
      </c>
      <c r="T29" s="403">
        <v>0</v>
      </c>
      <c r="U29" s="404">
        <v>0</v>
      </c>
      <c r="V29" s="403">
        <v>0</v>
      </c>
      <c r="W29" s="404">
        <v>0</v>
      </c>
      <c r="X29" s="403">
        <v>0</v>
      </c>
      <c r="Y29" s="404">
        <v>0</v>
      </c>
      <c r="Z29" s="403">
        <v>0</v>
      </c>
      <c r="AA29" s="404">
        <v>0</v>
      </c>
      <c r="AB29" s="403">
        <v>0</v>
      </c>
      <c r="AC29" s="404">
        <v>0</v>
      </c>
      <c r="AD29" s="403">
        <v>0</v>
      </c>
      <c r="AE29" s="404">
        <v>0</v>
      </c>
      <c r="AF29" s="403">
        <v>0</v>
      </c>
      <c r="AG29" s="404">
        <v>0</v>
      </c>
      <c r="AH29" s="403">
        <v>0</v>
      </c>
      <c r="AI29" s="404">
        <v>0</v>
      </c>
      <c r="AJ29" s="403">
        <v>0</v>
      </c>
      <c r="AK29" s="404">
        <v>0</v>
      </c>
      <c r="AL29" s="403">
        <v>0</v>
      </c>
      <c r="AM29" s="404">
        <v>0</v>
      </c>
      <c r="AN29" s="403">
        <v>0</v>
      </c>
      <c r="AO29" s="404">
        <v>0</v>
      </c>
      <c r="AP29" s="403">
        <v>0</v>
      </c>
      <c r="AQ29" s="404">
        <v>0</v>
      </c>
    </row>
    <row r="30" spans="1:43" ht="18">
      <c r="A30" s="377" t="s">
        <v>505</v>
      </c>
      <c r="B30" s="401">
        <v>22097.0062</v>
      </c>
      <c r="C30" s="402">
        <v>1.0014123354205156</v>
      </c>
      <c r="D30" s="401">
        <v>22920.410600000003</v>
      </c>
      <c r="E30" s="402">
        <v>1.0015733675386596</v>
      </c>
      <c r="F30" s="401">
        <v>25663.801579999999</v>
      </c>
      <c r="G30" s="402">
        <v>1.0012520155560996</v>
      </c>
      <c r="H30" s="401">
        <v>87563.345130000002</v>
      </c>
      <c r="I30" s="402">
        <v>1.0012259104978338</v>
      </c>
      <c r="J30" s="401">
        <v>5306.8345099999997</v>
      </c>
      <c r="K30" s="402">
        <v>1.0007673467812912</v>
      </c>
      <c r="L30" s="401">
        <v>154387.00758999999</v>
      </c>
      <c r="M30" s="402">
        <v>1.0011803020722445</v>
      </c>
      <c r="N30" s="401">
        <v>90136.241819999996</v>
      </c>
      <c r="O30" s="402">
        <v>1.0013120280635006</v>
      </c>
      <c r="P30" s="401">
        <v>21598.354879999999</v>
      </c>
      <c r="Q30" s="402">
        <v>1.0080247208367541</v>
      </c>
      <c r="R30" s="401">
        <v>75156.788189999992</v>
      </c>
      <c r="S30" s="402">
        <v>1.0261399437821535</v>
      </c>
      <c r="T30" s="401">
        <v>31306.880430000001</v>
      </c>
      <c r="U30" s="402">
        <v>1.0019594188659262</v>
      </c>
      <c r="V30" s="401">
        <v>34420.863640000003</v>
      </c>
      <c r="W30" s="402">
        <v>1.0021887130027902</v>
      </c>
      <c r="X30" s="401">
        <v>36824.12588</v>
      </c>
      <c r="Y30" s="402">
        <v>1.000658406741642</v>
      </c>
      <c r="Z30" s="401">
        <v>219938.26275999998</v>
      </c>
      <c r="AA30" s="402">
        <v>1.0117283680425884</v>
      </c>
      <c r="AB30" s="401">
        <v>168145.53663999998</v>
      </c>
      <c r="AC30" s="402">
        <v>1.0221710538698965</v>
      </c>
      <c r="AD30" s="401">
        <v>32465.587489999998</v>
      </c>
      <c r="AE30" s="402">
        <v>1.0012567390494893</v>
      </c>
      <c r="AF30" s="401">
        <v>1994.07618</v>
      </c>
      <c r="AG30" s="402">
        <v>1.0053841406630135</v>
      </c>
      <c r="AH30" s="401">
        <v>1130.32673</v>
      </c>
      <c r="AI30" s="402">
        <v>1.0693778799340787</v>
      </c>
      <c r="AJ30" s="401">
        <v>49393.790529999998</v>
      </c>
      <c r="AK30" s="402">
        <v>1.0080527134742463</v>
      </c>
      <c r="AL30" s="401">
        <v>33115.49757</v>
      </c>
      <c r="AM30" s="402">
        <v>1.0010759280885586</v>
      </c>
      <c r="AN30" s="401">
        <v>52336.123070000001</v>
      </c>
      <c r="AO30" s="402">
        <v>1.0012888372265421</v>
      </c>
      <c r="AP30" s="401">
        <v>1165900.8614199995</v>
      </c>
      <c r="AQ30" s="402">
        <v>1.0082820945860731</v>
      </c>
    </row>
    <row r="31" spans="1:43" ht="19.5">
      <c r="A31" s="384" t="s">
        <v>506</v>
      </c>
      <c r="B31" s="403">
        <v>31.164369999999998</v>
      </c>
      <c r="C31" s="404">
        <v>1.4123354205154294E-3</v>
      </c>
      <c r="D31" s="403">
        <v>36.005580000000002</v>
      </c>
      <c r="E31" s="404">
        <v>1.5733675386593034E-3</v>
      </c>
      <c r="F31" s="403">
        <v>32.091299999999997</v>
      </c>
      <c r="G31" s="404">
        <v>1.2520155560996765E-3</v>
      </c>
      <c r="H31" s="403">
        <v>107.21339</v>
      </c>
      <c r="I31" s="404">
        <v>1.2259104978337796E-3</v>
      </c>
      <c r="J31" s="403">
        <v>4.0690600000000003</v>
      </c>
      <c r="K31" s="404">
        <v>7.6734678129126012E-4</v>
      </c>
      <c r="L31" s="403">
        <v>182.00848000000002</v>
      </c>
      <c r="M31" s="404">
        <v>1.1803020722445372E-3</v>
      </c>
      <c r="N31" s="403">
        <v>118.10632000000001</v>
      </c>
      <c r="O31" s="404">
        <v>1.3120280635006043E-3</v>
      </c>
      <c r="P31" s="403">
        <v>171.94099</v>
      </c>
      <c r="Q31" s="404">
        <v>8.0247208367540783E-3</v>
      </c>
      <c r="R31" s="403">
        <v>1914.5480400000001</v>
      </c>
      <c r="S31" s="404">
        <v>2.6139943782153688E-2</v>
      </c>
      <c r="T31" s="403">
        <v>61.223330000000004</v>
      </c>
      <c r="U31" s="404">
        <v>1.9594188659261707E-3</v>
      </c>
      <c r="V31" s="403">
        <v>75.17286</v>
      </c>
      <c r="W31" s="404">
        <v>2.1887130027902729E-3</v>
      </c>
      <c r="X31" s="403">
        <v>24.229299999999999</v>
      </c>
      <c r="Y31" s="404">
        <v>6.5840674164198963E-4</v>
      </c>
      <c r="Z31" s="403">
        <v>2549.6140800000003</v>
      </c>
      <c r="AA31" s="404">
        <v>1.1728368042588451E-2</v>
      </c>
      <c r="AB31" s="403">
        <v>3647.1036200000003</v>
      </c>
      <c r="AC31" s="404">
        <v>2.2171053869896616E-2</v>
      </c>
      <c r="AD31" s="403">
        <v>40.749559999999995</v>
      </c>
      <c r="AE31" s="404">
        <v>1.2567390494895218E-3</v>
      </c>
      <c r="AF31" s="403">
        <v>10.678889999999999</v>
      </c>
      <c r="AG31" s="404">
        <v>5.384140663013611E-3</v>
      </c>
      <c r="AH31" s="403">
        <v>73.33205000000001</v>
      </c>
      <c r="AI31" s="404">
        <v>6.9377879934078762E-2</v>
      </c>
      <c r="AJ31" s="403">
        <v>394.57663000000002</v>
      </c>
      <c r="AK31" s="404">
        <v>8.0527134742461662E-3</v>
      </c>
      <c r="AL31" s="403">
        <v>35.5916</v>
      </c>
      <c r="AM31" s="404">
        <v>1.0759280885585902E-3</v>
      </c>
      <c r="AN31" s="403">
        <v>67.365920000000003</v>
      </c>
      <c r="AO31" s="404">
        <v>1.2888372265419364E-3</v>
      </c>
      <c r="AP31" s="403">
        <v>9576.7853699999996</v>
      </c>
      <c r="AQ31" s="404">
        <v>8.2820945860733741E-3</v>
      </c>
    </row>
    <row r="32" spans="1:43" ht="22.5" customHeight="1">
      <c r="A32" s="747" t="s">
        <v>507</v>
      </c>
      <c r="B32" s="748">
        <v>22065.841829999998</v>
      </c>
      <c r="C32" s="749">
        <v>1</v>
      </c>
      <c r="D32" s="748">
        <v>22884.405019999998</v>
      </c>
      <c r="E32" s="749">
        <v>1</v>
      </c>
      <c r="F32" s="748">
        <v>25631.710280000003</v>
      </c>
      <c r="G32" s="749">
        <v>1</v>
      </c>
      <c r="H32" s="748">
        <v>87456.131739999997</v>
      </c>
      <c r="I32" s="749">
        <v>1</v>
      </c>
      <c r="J32" s="748">
        <v>5302.7654499999999</v>
      </c>
      <c r="K32" s="749">
        <v>1</v>
      </c>
      <c r="L32" s="748">
        <v>154204.99911</v>
      </c>
      <c r="M32" s="749">
        <v>1</v>
      </c>
      <c r="N32" s="748">
        <v>90018.135500000004</v>
      </c>
      <c r="O32" s="749">
        <v>1</v>
      </c>
      <c r="P32" s="748">
        <v>21426.41389</v>
      </c>
      <c r="Q32" s="749">
        <v>1</v>
      </c>
      <c r="R32" s="748">
        <v>73242.240150000012</v>
      </c>
      <c r="S32" s="749">
        <v>1</v>
      </c>
      <c r="T32" s="748">
        <v>31245.6571</v>
      </c>
      <c r="U32" s="749">
        <v>1</v>
      </c>
      <c r="V32" s="748">
        <v>34345.690780000004</v>
      </c>
      <c r="W32" s="749">
        <v>1</v>
      </c>
      <c r="X32" s="748">
        <v>36799.896580000001</v>
      </c>
      <c r="Y32" s="749">
        <v>1</v>
      </c>
      <c r="Z32" s="748">
        <v>217388.64868000001</v>
      </c>
      <c r="AA32" s="749">
        <v>1</v>
      </c>
      <c r="AB32" s="748">
        <v>164498.43302</v>
      </c>
      <c r="AC32" s="749">
        <v>1</v>
      </c>
      <c r="AD32" s="748">
        <v>32424.837930000002</v>
      </c>
      <c r="AE32" s="749">
        <v>1</v>
      </c>
      <c r="AF32" s="748">
        <v>1983.3972900000001</v>
      </c>
      <c r="AG32" s="749">
        <v>1</v>
      </c>
      <c r="AH32" s="748">
        <v>1056.99468</v>
      </c>
      <c r="AI32" s="749">
        <v>1</v>
      </c>
      <c r="AJ32" s="748">
        <v>48999.213899999995</v>
      </c>
      <c r="AK32" s="749">
        <v>1</v>
      </c>
      <c r="AL32" s="748">
        <v>33079.90597</v>
      </c>
      <c r="AM32" s="749">
        <v>1</v>
      </c>
      <c r="AN32" s="748">
        <v>52268.757149999998</v>
      </c>
      <c r="AO32" s="749">
        <v>1</v>
      </c>
      <c r="AP32" s="748">
        <v>1156324.0760499998</v>
      </c>
      <c r="AQ32" s="749">
        <v>1</v>
      </c>
    </row>
    <row r="33" spans="1:43" ht="19.5">
      <c r="A33" s="386" t="s">
        <v>508</v>
      </c>
      <c r="B33" s="403">
        <v>29.29965</v>
      </c>
      <c r="C33" s="404">
        <v>1.327828334206817E-3</v>
      </c>
      <c r="D33" s="403">
        <v>44.288029999999999</v>
      </c>
      <c r="E33" s="404">
        <v>1.9352930504985444E-3</v>
      </c>
      <c r="F33" s="403">
        <v>54.627330000000001</v>
      </c>
      <c r="G33" s="404">
        <v>2.1312401475848766E-3</v>
      </c>
      <c r="H33" s="403">
        <v>152.10407999999998</v>
      </c>
      <c r="I33" s="404">
        <v>1.7392042956140925E-3</v>
      </c>
      <c r="J33" s="403">
        <v>1.56579</v>
      </c>
      <c r="K33" s="404">
        <v>2.952780044231449E-4</v>
      </c>
      <c r="L33" s="403">
        <v>245.28493</v>
      </c>
      <c r="M33" s="404">
        <v>1.5906418820120702E-3</v>
      </c>
      <c r="N33" s="403">
        <v>186.38941</v>
      </c>
      <c r="O33" s="404">
        <v>2.0705762118345583E-3</v>
      </c>
      <c r="P33" s="403">
        <v>20.893519999999999</v>
      </c>
      <c r="Q33" s="404">
        <v>9.7512911433822761E-4</v>
      </c>
      <c r="R33" s="403">
        <v>0</v>
      </c>
      <c r="S33" s="404">
        <v>0</v>
      </c>
      <c r="T33" s="403">
        <v>25.401</v>
      </c>
      <c r="U33" s="404">
        <v>8.1294497723973294E-4</v>
      </c>
      <c r="V33" s="403">
        <v>17.564080000000001</v>
      </c>
      <c r="W33" s="404">
        <v>5.1139108287284241E-4</v>
      </c>
      <c r="X33" s="403">
        <v>0</v>
      </c>
      <c r="Y33" s="404">
        <v>0</v>
      </c>
      <c r="Z33" s="403">
        <v>0</v>
      </c>
      <c r="AA33" s="404">
        <v>0</v>
      </c>
      <c r="AB33" s="403">
        <v>0</v>
      </c>
      <c r="AC33" s="404">
        <v>0</v>
      </c>
      <c r="AD33" s="403">
        <v>26.41704</v>
      </c>
      <c r="AE33" s="404">
        <v>8.1471617705630879E-4</v>
      </c>
      <c r="AF33" s="403">
        <v>0.66059000000000001</v>
      </c>
      <c r="AG33" s="404">
        <v>3.3305984803478277E-4</v>
      </c>
      <c r="AH33" s="403">
        <v>0.71286000000000005</v>
      </c>
      <c r="AI33" s="404">
        <v>6.7442155905647519E-4</v>
      </c>
      <c r="AJ33" s="403">
        <v>33.436510000000006</v>
      </c>
      <c r="AK33" s="404">
        <v>6.8238870256651216E-4</v>
      </c>
      <c r="AL33" s="403">
        <v>37.593480000000007</v>
      </c>
      <c r="AM33" s="404">
        <v>1.1364445846397913E-3</v>
      </c>
      <c r="AN33" s="403">
        <v>40.641599999999997</v>
      </c>
      <c r="AO33" s="404">
        <v>7.7755053335910439E-4</v>
      </c>
      <c r="AP33" s="403">
        <v>916.87989999999991</v>
      </c>
      <c r="AQ33" s="404">
        <v>7.9292641136735598E-4</v>
      </c>
    </row>
    <row r="34" spans="1:43" ht="28.5">
      <c r="A34" s="386" t="s">
        <v>509</v>
      </c>
      <c r="B34" s="403">
        <v>0</v>
      </c>
      <c r="C34" s="404">
        <v>0</v>
      </c>
      <c r="D34" s="403">
        <v>0</v>
      </c>
      <c r="E34" s="404">
        <v>0</v>
      </c>
      <c r="F34" s="403">
        <v>0</v>
      </c>
      <c r="G34" s="404">
        <v>0</v>
      </c>
      <c r="H34" s="403">
        <v>0</v>
      </c>
      <c r="I34" s="404">
        <v>0</v>
      </c>
      <c r="J34" s="403">
        <v>0</v>
      </c>
      <c r="K34" s="404">
        <v>0</v>
      </c>
      <c r="L34" s="403">
        <v>0</v>
      </c>
      <c r="M34" s="404">
        <v>0</v>
      </c>
      <c r="N34" s="403">
        <v>0</v>
      </c>
      <c r="O34" s="404">
        <v>0</v>
      </c>
      <c r="P34" s="403">
        <v>0</v>
      </c>
      <c r="Q34" s="404">
        <v>0</v>
      </c>
      <c r="R34" s="403">
        <v>0</v>
      </c>
      <c r="S34" s="404">
        <v>0</v>
      </c>
      <c r="T34" s="403">
        <v>0</v>
      </c>
      <c r="U34" s="404">
        <v>0</v>
      </c>
      <c r="V34" s="403">
        <v>0</v>
      </c>
      <c r="W34" s="404">
        <v>0</v>
      </c>
      <c r="X34" s="403">
        <v>0</v>
      </c>
      <c r="Y34" s="404">
        <v>0</v>
      </c>
      <c r="Z34" s="403">
        <v>0</v>
      </c>
      <c r="AA34" s="404">
        <v>0</v>
      </c>
      <c r="AB34" s="403">
        <v>0</v>
      </c>
      <c r="AC34" s="404">
        <v>0</v>
      </c>
      <c r="AD34" s="403">
        <v>0</v>
      </c>
      <c r="AE34" s="404">
        <v>0</v>
      </c>
      <c r="AF34" s="403">
        <v>0</v>
      </c>
      <c r="AG34" s="404">
        <v>0</v>
      </c>
      <c r="AH34" s="403">
        <v>0</v>
      </c>
      <c r="AI34" s="404">
        <v>0</v>
      </c>
      <c r="AJ34" s="403">
        <v>0</v>
      </c>
      <c r="AK34" s="404">
        <v>0</v>
      </c>
      <c r="AL34" s="403">
        <v>0</v>
      </c>
      <c r="AM34" s="404">
        <v>0</v>
      </c>
      <c r="AN34" s="403">
        <v>0</v>
      </c>
      <c r="AO34" s="404">
        <v>0</v>
      </c>
      <c r="AP34" s="403">
        <v>0</v>
      </c>
      <c r="AQ34" s="404">
        <v>0</v>
      </c>
    </row>
    <row r="35" spans="1:43" ht="12.75" customHeight="1">
      <c r="A35" s="34" t="s">
        <v>610</v>
      </c>
    </row>
    <row r="36" spans="1:43" ht="12.75" customHeight="1"/>
    <row r="37" spans="1:43">
      <c r="A37" s="652" t="s">
        <v>92</v>
      </c>
      <c r="AQ37" s="25" t="s">
        <v>910</v>
      </c>
    </row>
    <row r="39" spans="1:43" ht="12.75" customHeight="1"/>
    <row r="51" spans="1:1">
      <c r="A51" s="34"/>
    </row>
    <row r="52" spans="1:1">
      <c r="A52" s="572"/>
    </row>
  </sheetData>
  <mergeCells count="22">
    <mergeCell ref="AN5:AO5"/>
    <mergeCell ref="AP5:AQ5"/>
    <mergeCell ref="AB5:AC5"/>
    <mergeCell ref="AD5:AE5"/>
    <mergeCell ref="AF5:AG5"/>
    <mergeCell ref="AH5:AI5"/>
    <mergeCell ref="AJ5:AK5"/>
    <mergeCell ref="T5:U5"/>
    <mergeCell ref="V5:W5"/>
    <mergeCell ref="X5:Y5"/>
    <mergeCell ref="Z5:AA5"/>
    <mergeCell ref="AL5:AM5"/>
    <mergeCell ref="J5:K5"/>
    <mergeCell ref="L5:M5"/>
    <mergeCell ref="N5:O5"/>
    <mergeCell ref="P5:Q5"/>
    <mergeCell ref="R5:S5"/>
    <mergeCell ref="A5:A7"/>
    <mergeCell ref="B5:C5"/>
    <mergeCell ref="D5:E5"/>
    <mergeCell ref="F5:G5"/>
    <mergeCell ref="H5:I5"/>
  </mergeCells>
  <hyperlinks>
    <hyperlink ref="A37" location="'2 Sadržaj'!A1" display="Sadržaj / Contents"/>
  </hyperlinks>
  <pageMargins left="0.7" right="0.7" top="0.75" bottom="0.75" header="0.3" footer="0.3"/>
  <pageSetup paperSize="9" scale="4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6"/>
  <sheetViews>
    <sheetView showGridLines="0" zoomScaleNormal="100" workbookViewId="0"/>
  </sheetViews>
  <sheetFormatPr defaultColWidth="9.140625" defaultRowHeight="12.75"/>
  <cols>
    <col min="1" max="1" width="10.85546875" style="58" customWidth="1"/>
    <col min="2" max="2" width="11.140625" style="58" customWidth="1"/>
    <col min="3" max="3" width="10.85546875" style="58" customWidth="1"/>
    <col min="4" max="4" width="9" style="58" customWidth="1"/>
    <col min="5" max="9" width="11.42578125" style="58" customWidth="1"/>
    <col min="10" max="16384" width="9.140625" style="58"/>
  </cols>
  <sheetData>
    <row r="1" spans="1:9" ht="15">
      <c r="A1" s="633" t="s">
        <v>95</v>
      </c>
      <c r="B1" s="632"/>
      <c r="C1" s="632"/>
      <c r="D1" s="632"/>
      <c r="E1" s="632"/>
      <c r="F1" s="586"/>
      <c r="G1" s="586"/>
      <c r="H1" s="586"/>
      <c r="I1" s="586"/>
    </row>
    <row r="2" spans="1:9">
      <c r="A2" s="634" t="s">
        <v>96</v>
      </c>
      <c r="B2" s="632"/>
      <c r="C2" s="632"/>
      <c r="D2" s="632"/>
      <c r="E2" s="632"/>
      <c r="G2" s="586"/>
      <c r="H2" s="586"/>
      <c r="I2" s="586"/>
    </row>
    <row r="4" spans="1:9">
      <c r="A4" s="59" t="s">
        <v>97</v>
      </c>
      <c r="I4" s="60"/>
    </row>
    <row r="5" spans="1:9">
      <c r="A5" s="585" t="s">
        <v>98</v>
      </c>
      <c r="I5" s="61"/>
    </row>
    <row r="7" spans="1:9" ht="26.25" customHeight="1">
      <c r="A7" s="1099" t="s">
        <v>750</v>
      </c>
      <c r="B7" s="1099"/>
      <c r="C7" s="1099"/>
      <c r="D7" s="59"/>
      <c r="E7" s="1099" t="s">
        <v>752</v>
      </c>
      <c r="F7" s="1099"/>
      <c r="G7" s="1099"/>
      <c r="I7" s="59"/>
    </row>
    <row r="8" spans="1:9" ht="27.75" customHeight="1">
      <c r="A8" s="1100" t="s">
        <v>751</v>
      </c>
      <c r="B8" s="1100"/>
      <c r="C8" s="1100"/>
      <c r="E8" s="1100" t="s">
        <v>753</v>
      </c>
      <c r="F8" s="1100"/>
      <c r="G8" s="1100"/>
      <c r="H8" s="587"/>
    </row>
    <row r="9" spans="1:9">
      <c r="B9" s="586"/>
    </row>
    <row r="10" spans="1:9" ht="26.25" customHeight="1">
      <c r="A10" s="141" t="s">
        <v>606</v>
      </c>
      <c r="B10" s="141" t="s">
        <v>607</v>
      </c>
      <c r="C10" s="141" t="s">
        <v>608</v>
      </c>
      <c r="E10" s="141" t="s">
        <v>609</v>
      </c>
      <c r="F10" s="141" t="s">
        <v>607</v>
      </c>
      <c r="G10" s="141" t="s">
        <v>608</v>
      </c>
    </row>
    <row r="11" spans="1:9">
      <c r="A11" s="81" t="s">
        <v>172</v>
      </c>
      <c r="B11" s="82">
        <v>137</v>
      </c>
      <c r="C11" s="82">
        <v>135</v>
      </c>
      <c r="E11" s="83" t="s">
        <v>964</v>
      </c>
      <c r="F11" s="82">
        <v>946</v>
      </c>
      <c r="G11" s="82">
        <v>938</v>
      </c>
    </row>
    <row r="12" spans="1:9">
      <c r="A12" s="81" t="s">
        <v>204</v>
      </c>
      <c r="B12" s="82">
        <v>191</v>
      </c>
      <c r="C12" s="82">
        <v>189</v>
      </c>
      <c r="E12" s="83" t="s">
        <v>996</v>
      </c>
      <c r="F12" s="82">
        <v>1521</v>
      </c>
      <c r="G12" s="82">
        <v>1513</v>
      </c>
    </row>
    <row r="13" spans="1:9">
      <c r="A13" s="81" t="s">
        <v>267</v>
      </c>
      <c r="B13" s="183">
        <v>251</v>
      </c>
      <c r="C13" s="82">
        <v>249</v>
      </c>
      <c r="E13" s="83" t="s">
        <v>1059</v>
      </c>
      <c r="F13" s="82">
        <v>2223</v>
      </c>
      <c r="G13" s="82">
        <v>2216</v>
      </c>
    </row>
    <row r="14" spans="1:9">
      <c r="A14" s="81" t="s">
        <v>280</v>
      </c>
      <c r="B14" s="82">
        <v>347</v>
      </c>
      <c r="C14" s="82">
        <v>343</v>
      </c>
      <c r="E14" s="83" t="s">
        <v>1213</v>
      </c>
      <c r="F14" s="82">
        <v>2632</v>
      </c>
      <c r="G14" s="82">
        <v>2624</v>
      </c>
    </row>
    <row r="15" spans="1:9">
      <c r="A15" s="81" t="s">
        <v>995</v>
      </c>
      <c r="B15" s="82">
        <v>1521</v>
      </c>
      <c r="C15" s="82">
        <v>1513</v>
      </c>
      <c r="E15" s="83" t="s">
        <v>1513</v>
      </c>
      <c r="F15" s="82">
        <v>3675</v>
      </c>
      <c r="G15" s="82">
        <v>3666</v>
      </c>
    </row>
    <row r="16" spans="1:9" ht="15">
      <c r="A16" s="34" t="s">
        <v>610</v>
      </c>
      <c r="E16" s="34" t="s">
        <v>605</v>
      </c>
      <c r="F16"/>
      <c r="G16"/>
    </row>
    <row r="17" spans="1:9">
      <c r="A17" s="34"/>
    </row>
    <row r="18" spans="1:9">
      <c r="A18" s="1003" t="s">
        <v>1514</v>
      </c>
    </row>
    <row r="19" spans="1:9">
      <c r="A19" s="1004" t="s">
        <v>1515</v>
      </c>
    </row>
    <row r="21" spans="1:9">
      <c r="A21" s="59" t="s">
        <v>99</v>
      </c>
    </row>
    <row r="22" spans="1:9">
      <c r="A22" s="585" t="s">
        <v>100</v>
      </c>
    </row>
    <row r="23" spans="1:9">
      <c r="E23" s="34"/>
    </row>
    <row r="24" spans="1:9" ht="29.25" customHeight="1">
      <c r="A24" s="1099" t="s">
        <v>754</v>
      </c>
      <c r="B24" s="1099"/>
      <c r="C24" s="1099"/>
      <c r="E24" s="1099" t="s">
        <v>756</v>
      </c>
      <c r="F24" s="1099"/>
      <c r="G24" s="1099"/>
    </row>
    <row r="25" spans="1:9" ht="27" customHeight="1">
      <c r="A25" s="1100" t="s">
        <v>755</v>
      </c>
      <c r="B25" s="1100"/>
      <c r="C25" s="1100"/>
      <c r="E25" s="1100" t="s">
        <v>757</v>
      </c>
      <c r="F25" s="1100"/>
      <c r="G25" s="1100"/>
      <c r="H25" s="1101"/>
      <c r="I25" s="1101"/>
    </row>
    <row r="26" spans="1:9">
      <c r="H26" s="75"/>
      <c r="I26" s="76"/>
    </row>
    <row r="27" spans="1:9" ht="25.5" customHeight="1">
      <c r="A27" s="141" t="s">
        <v>606</v>
      </c>
      <c r="B27" s="141" t="s">
        <v>607</v>
      </c>
      <c r="C27" s="141" t="s">
        <v>608</v>
      </c>
      <c r="E27" s="141" t="s">
        <v>609</v>
      </c>
      <c r="F27" s="141" t="s">
        <v>607</v>
      </c>
      <c r="G27" s="141" t="s">
        <v>608</v>
      </c>
    </row>
    <row r="28" spans="1:9">
      <c r="A28" s="81" t="s">
        <v>172</v>
      </c>
      <c r="B28" s="82">
        <v>14285</v>
      </c>
      <c r="C28" s="82">
        <v>14904</v>
      </c>
      <c r="E28" s="83" t="s">
        <v>964</v>
      </c>
      <c r="F28" s="82">
        <v>8202</v>
      </c>
      <c r="G28" s="82">
        <v>8432</v>
      </c>
    </row>
    <row r="29" spans="1:9">
      <c r="A29" s="81" t="s">
        <v>204</v>
      </c>
      <c r="B29" s="82">
        <v>13006</v>
      </c>
      <c r="C29" s="82">
        <v>13515</v>
      </c>
      <c r="E29" s="83" t="s">
        <v>996</v>
      </c>
      <c r="F29" s="82">
        <v>7714</v>
      </c>
      <c r="G29" s="82">
        <v>7908</v>
      </c>
    </row>
    <row r="30" spans="1:9">
      <c r="A30" s="81" t="s">
        <v>267</v>
      </c>
      <c r="B30" s="82">
        <v>11521</v>
      </c>
      <c r="C30" s="82">
        <v>11909</v>
      </c>
      <c r="E30" s="83" t="s">
        <v>1059</v>
      </c>
      <c r="F30" s="82">
        <v>7134</v>
      </c>
      <c r="G30" s="82">
        <v>7300</v>
      </c>
    </row>
    <row r="31" spans="1:9">
      <c r="A31" s="81" t="s">
        <v>280</v>
      </c>
      <c r="B31" s="82">
        <v>10024</v>
      </c>
      <c r="C31" s="82">
        <v>10317</v>
      </c>
      <c r="E31" s="83" t="s">
        <v>1213</v>
      </c>
      <c r="F31" s="82">
        <v>6579</v>
      </c>
      <c r="G31" s="82">
        <v>6706</v>
      </c>
    </row>
    <row r="32" spans="1:9">
      <c r="A32" s="81" t="s">
        <v>995</v>
      </c>
      <c r="B32" s="82">
        <v>7714</v>
      </c>
      <c r="C32" s="82">
        <v>7908</v>
      </c>
      <c r="E32" s="83" t="s">
        <v>1513</v>
      </c>
      <c r="F32" s="82">
        <v>6412</v>
      </c>
      <c r="G32" s="82">
        <v>6532</v>
      </c>
    </row>
    <row r="33" spans="1:9" ht="15">
      <c r="A33" s="34" t="s">
        <v>605</v>
      </c>
      <c r="E33" s="34" t="s">
        <v>605</v>
      </c>
      <c r="F33" s="272"/>
      <c r="G33" s="272"/>
    </row>
    <row r="35" spans="1:9">
      <c r="A35" s="1003" t="s">
        <v>1514</v>
      </c>
    </row>
    <row r="36" spans="1:9">
      <c r="A36" s="1004" t="s">
        <v>1515</v>
      </c>
    </row>
    <row r="37" spans="1:9">
      <c r="A37" s="652" t="s">
        <v>92</v>
      </c>
    </row>
    <row r="40" spans="1:9">
      <c r="E40" s="34"/>
    </row>
    <row r="41" spans="1:9">
      <c r="E41" s="34"/>
    </row>
    <row r="42" spans="1:9">
      <c r="D42" s="222"/>
      <c r="E42" s="222"/>
      <c r="F42" s="222"/>
      <c r="G42" s="222"/>
      <c r="H42" s="222"/>
      <c r="I42" s="222"/>
    </row>
    <row r="44" spans="1:9">
      <c r="D44" s="223"/>
      <c r="E44" s="223"/>
      <c r="F44" s="223"/>
      <c r="G44" s="223"/>
      <c r="H44" s="223"/>
      <c r="I44" s="223"/>
    </row>
    <row r="46" spans="1:9">
      <c r="I46" s="62"/>
    </row>
    <row r="56" spans="8:8">
      <c r="H56" s="62" t="s">
        <v>911</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5"/>
  <sheetViews>
    <sheetView showGridLines="0" zoomScaleNormal="100" workbookViewId="0"/>
  </sheetViews>
  <sheetFormatPr defaultColWidth="9.140625" defaultRowHeight="14.25"/>
  <cols>
    <col min="1" max="1" width="50.140625" style="938" customWidth="1"/>
    <col min="2" max="2" width="14.28515625" style="938" bestFit="1" customWidth="1"/>
    <col min="3" max="3" width="12.5703125" style="938" customWidth="1"/>
    <col min="4" max="4" width="13.7109375" style="938" customWidth="1"/>
    <col min="5" max="16384" width="9.140625" style="938"/>
  </cols>
  <sheetData>
    <row r="1" spans="1:4">
      <c r="A1" s="151" t="s">
        <v>1111</v>
      </c>
      <c r="B1" s="297"/>
      <c r="C1" s="297"/>
      <c r="D1" s="297"/>
    </row>
    <row r="2" spans="1:4">
      <c r="A2" s="560" t="s">
        <v>1112</v>
      </c>
      <c r="B2" s="297"/>
      <c r="C2" s="297"/>
      <c r="D2" s="297"/>
    </row>
    <row r="3" spans="1:4">
      <c r="A3" s="297"/>
      <c r="B3" s="297"/>
      <c r="C3" s="297"/>
      <c r="D3" s="297"/>
    </row>
    <row r="4" spans="1:4">
      <c r="A4" s="297"/>
      <c r="B4" s="297"/>
      <c r="C4" s="297"/>
      <c r="D4" s="939" t="s">
        <v>375</v>
      </c>
    </row>
    <row r="5" spans="1:4" ht="35.25" customHeight="1">
      <c r="A5" s="1102" t="s">
        <v>365</v>
      </c>
      <c r="B5" s="940" t="s">
        <v>1113</v>
      </c>
      <c r="C5" s="1104" t="s">
        <v>404</v>
      </c>
      <c r="D5" s="1104"/>
    </row>
    <row r="6" spans="1:4" ht="22.5">
      <c r="A6" s="1103"/>
      <c r="B6" s="941" t="s">
        <v>1516</v>
      </c>
      <c r="C6" s="942" t="s">
        <v>405</v>
      </c>
      <c r="D6" s="942" t="s">
        <v>406</v>
      </c>
    </row>
    <row r="7" spans="1:4">
      <c r="A7" s="489" t="s">
        <v>1114</v>
      </c>
      <c r="B7" s="490">
        <v>582.95397000000003</v>
      </c>
      <c r="C7" s="491">
        <v>14.301717523739876</v>
      </c>
      <c r="D7" s="490">
        <v>544.85667999999998</v>
      </c>
    </row>
    <row r="8" spans="1:4">
      <c r="A8" s="489" t="s">
        <v>1157</v>
      </c>
      <c r="B8" s="490">
        <v>4373.5679600000003</v>
      </c>
      <c r="C8" s="491">
        <v>4.0317078494653753</v>
      </c>
      <c r="D8" s="490">
        <v>3504.3664699999999</v>
      </c>
    </row>
    <row r="9" spans="1:4">
      <c r="A9" s="489" t="s">
        <v>1158</v>
      </c>
      <c r="B9" s="490">
        <v>1150353.2365999999</v>
      </c>
      <c r="C9" s="491">
        <v>0.64570280780340839</v>
      </c>
      <c r="D9" s="490">
        <v>451348.99892999994</v>
      </c>
    </row>
    <row r="10" spans="1:4">
      <c r="A10" s="489" t="s">
        <v>1115</v>
      </c>
      <c r="B10" s="490">
        <v>20.582819999999998</v>
      </c>
      <c r="C10" s="491">
        <v>-0.72933841777768893</v>
      </c>
      <c r="D10" s="490">
        <v>-55.463509999999999</v>
      </c>
    </row>
    <row r="11" spans="1:4">
      <c r="A11" s="489" t="s">
        <v>1116</v>
      </c>
      <c r="B11" s="490">
        <v>23.698439999999998</v>
      </c>
      <c r="C11" s="491">
        <v>-0.17466464626131561</v>
      </c>
      <c r="D11" s="490">
        <v>-5.0152700000000001</v>
      </c>
    </row>
    <row r="12" spans="1:4">
      <c r="A12" s="489" t="s">
        <v>1159</v>
      </c>
      <c r="B12" s="490">
        <v>60676.831689999999</v>
      </c>
      <c r="C12" s="491">
        <v>0.76104495993108323</v>
      </c>
      <c r="D12" s="490">
        <v>26221.816019999995</v>
      </c>
    </row>
    <row r="13" spans="1:4" ht="22.5">
      <c r="A13" s="492" t="s">
        <v>1160</v>
      </c>
      <c r="B13" s="490">
        <v>55.348839999999996</v>
      </c>
      <c r="C13" s="491">
        <v>-5.8729535441403885E-2</v>
      </c>
      <c r="D13" s="490">
        <v>-3.4534300000000004</v>
      </c>
    </row>
    <row r="14" spans="1:4">
      <c r="A14" s="943" t="s">
        <v>1117</v>
      </c>
      <c r="B14" s="944">
        <v>1216086.2203199998</v>
      </c>
      <c r="C14" s="945">
        <v>0.65559749890403141</v>
      </c>
      <c r="D14" s="944">
        <v>481556.10589000001</v>
      </c>
    </row>
    <row r="15" spans="1:4">
      <c r="A15" s="489" t="s">
        <v>1161</v>
      </c>
      <c r="B15" s="490">
        <v>447158.24745999998</v>
      </c>
      <c r="C15" s="491">
        <v>4.8349500663278633</v>
      </c>
      <c r="D15" s="490">
        <v>370523.78745999996</v>
      </c>
    </row>
    <row r="16" spans="1:4">
      <c r="A16" s="492" t="s">
        <v>1162</v>
      </c>
      <c r="B16" s="490">
        <v>49006.980389999997</v>
      </c>
      <c r="C16" s="491">
        <v>0.20599730857379203</v>
      </c>
      <c r="D16" s="490">
        <v>8370.919230000005</v>
      </c>
    </row>
    <row r="17" spans="1:4" ht="22.5">
      <c r="A17" s="492" t="s">
        <v>1164</v>
      </c>
      <c r="B17" s="490">
        <v>0</v>
      </c>
      <c r="C17" s="491"/>
      <c r="D17" s="490"/>
    </row>
    <row r="18" spans="1:4">
      <c r="A18" s="489" t="s">
        <v>1165</v>
      </c>
      <c r="B18" s="490">
        <v>0</v>
      </c>
      <c r="C18" s="491"/>
      <c r="D18" s="490"/>
    </row>
    <row r="19" spans="1:4">
      <c r="A19" s="489" t="s">
        <v>1166</v>
      </c>
      <c r="B19" s="490">
        <v>1065576.4134899999</v>
      </c>
      <c r="C19" s="491">
        <v>0.76878615719352716</v>
      </c>
      <c r="D19" s="490">
        <v>463142.69975000003</v>
      </c>
    </row>
    <row r="20" spans="1:4">
      <c r="A20" s="489" t="s">
        <v>1167</v>
      </c>
      <c r="B20" s="490">
        <v>15768.76093</v>
      </c>
      <c r="C20" s="491">
        <v>0.16570419000090963</v>
      </c>
      <c r="D20" s="490">
        <v>2241.5204299999996</v>
      </c>
    </row>
    <row r="21" spans="1:4">
      <c r="A21" s="489" t="s">
        <v>1168</v>
      </c>
      <c r="B21" s="490">
        <v>8961.4575600000007</v>
      </c>
      <c r="C21" s="491">
        <v>7.2621488668060898</v>
      </c>
      <c r="D21" s="490">
        <v>7876.8175100000008</v>
      </c>
    </row>
    <row r="22" spans="1:4">
      <c r="A22" s="489" t="s">
        <v>1169</v>
      </c>
      <c r="B22" s="490">
        <v>991.66038000000003</v>
      </c>
      <c r="C22" s="491">
        <v>4.4864685952270076</v>
      </c>
      <c r="D22" s="490">
        <v>810.91381000000001</v>
      </c>
    </row>
    <row r="23" spans="1:4">
      <c r="A23" s="492" t="s">
        <v>1170</v>
      </c>
      <c r="B23" s="490">
        <v>607.48292000000004</v>
      </c>
      <c r="C23" s="491">
        <v>0.33513008433753888</v>
      </c>
      <c r="D23" s="490">
        <v>152.48387000000005</v>
      </c>
    </row>
    <row r="24" spans="1:4" ht="22.5">
      <c r="A24" s="492" t="s">
        <v>1171</v>
      </c>
      <c r="B24" s="490">
        <v>75173.464650000009</v>
      </c>
      <c r="C24" s="491">
        <v>-1.3636159430395504E-2</v>
      </c>
      <c r="D24" s="490">
        <v>-1039.2487099999935</v>
      </c>
    </row>
    <row r="25" spans="1:4">
      <c r="A25" s="943" t="s">
        <v>1118</v>
      </c>
      <c r="B25" s="944">
        <v>1216086.2203199998</v>
      </c>
      <c r="C25" s="945">
        <v>0.65559749890403141</v>
      </c>
      <c r="D25" s="944">
        <v>481556.10589000001</v>
      </c>
    </row>
    <row r="26" spans="1:4">
      <c r="A26" s="489" t="s">
        <v>1197</v>
      </c>
      <c r="B26" s="490">
        <v>447158.24745999998</v>
      </c>
      <c r="C26" s="491">
        <v>4.8349500663278633</v>
      </c>
      <c r="D26" s="490">
        <v>370523.78745999996</v>
      </c>
    </row>
    <row r="27" spans="1:4">
      <c r="A27" s="34" t="s">
        <v>610</v>
      </c>
      <c r="B27" s="946"/>
      <c r="C27" s="946"/>
      <c r="D27" s="947"/>
    </row>
    <row r="28" spans="1:4">
      <c r="A28" s="1003" t="s">
        <v>1514</v>
      </c>
      <c r="B28" s="946"/>
      <c r="C28" s="946"/>
      <c r="D28" s="947"/>
    </row>
    <row r="29" spans="1:4">
      <c r="A29" s="1004" t="s">
        <v>1515</v>
      </c>
      <c r="B29" s="949"/>
      <c r="C29" s="949"/>
      <c r="D29" s="947"/>
    </row>
    <row r="30" spans="1:4">
      <c r="A30" s="151" t="s">
        <v>1186</v>
      </c>
      <c r="B30" s="949"/>
      <c r="C30" s="949"/>
      <c r="D30" s="947"/>
    </row>
    <row r="31" spans="1:4">
      <c r="A31" s="560" t="s">
        <v>1187</v>
      </c>
      <c r="B31" s="949"/>
      <c r="C31" s="949"/>
      <c r="D31" s="947"/>
    </row>
    <row r="32" spans="1:4">
      <c r="A32" s="948"/>
      <c r="B32" s="949"/>
      <c r="C32" s="949"/>
      <c r="D32" s="947"/>
    </row>
    <row r="33" spans="1:4">
      <c r="A33" s="950"/>
      <c r="B33" s="297"/>
      <c r="C33" s="297"/>
      <c r="D33" s="939" t="s">
        <v>375</v>
      </c>
    </row>
    <row r="34" spans="1:4" ht="40.5" customHeight="1">
      <c r="A34" s="1102" t="s">
        <v>365</v>
      </c>
      <c r="B34" s="940" t="s">
        <v>366</v>
      </c>
      <c r="C34" s="1104" t="s">
        <v>424</v>
      </c>
      <c r="D34" s="1104"/>
    </row>
    <row r="35" spans="1:4" ht="22.5">
      <c r="A35" s="1105"/>
      <c r="B35" s="941" t="s">
        <v>1517</v>
      </c>
      <c r="C35" s="942" t="s">
        <v>405</v>
      </c>
      <c r="D35" s="942" t="s">
        <v>406</v>
      </c>
    </row>
    <row r="36" spans="1:4" ht="45">
      <c r="A36" s="80" t="s">
        <v>1145</v>
      </c>
      <c r="B36" s="490">
        <v>543467.41019000008</v>
      </c>
      <c r="C36" s="491">
        <v>1.2627560223051491</v>
      </c>
      <c r="D36" s="490">
        <v>303287.99852000008</v>
      </c>
    </row>
    <row r="37" spans="1:4">
      <c r="A37" s="80" t="s">
        <v>1146</v>
      </c>
      <c r="B37" s="490">
        <v>128554.52931999999</v>
      </c>
      <c r="C37" s="491">
        <v>0.74065598560352741</v>
      </c>
      <c r="D37" s="490">
        <v>54700.459139999984</v>
      </c>
    </row>
    <row r="38" spans="1:4">
      <c r="A38" s="80" t="s">
        <v>1147</v>
      </c>
      <c r="B38" s="490">
        <v>0</v>
      </c>
      <c r="C38" s="491"/>
      <c r="D38" s="490"/>
    </row>
    <row r="39" spans="1:4">
      <c r="A39" s="80" t="s">
        <v>1148</v>
      </c>
      <c r="B39" s="490">
        <v>54.583880000000001</v>
      </c>
      <c r="C39" s="491">
        <v>-0.33325149204606525</v>
      </c>
      <c r="D39" s="490">
        <v>-27.281890000000008</v>
      </c>
    </row>
    <row r="40" spans="1:4" ht="22.5">
      <c r="A40" s="80" t="s">
        <v>1149</v>
      </c>
      <c r="B40" s="550">
        <v>-544050.73905999993</v>
      </c>
      <c r="C40" s="951">
        <v>1.0911857633149766</v>
      </c>
      <c r="D40" s="550">
        <v>-283886.98478999996</v>
      </c>
    </row>
    <row r="41" spans="1:4">
      <c r="A41" s="80" t="s">
        <v>1150</v>
      </c>
      <c r="B41" s="550">
        <v>-5956.6015199999993</v>
      </c>
      <c r="C41" s="951">
        <v>0.13438915343097282</v>
      </c>
      <c r="D41" s="550">
        <v>-705.66844999999921</v>
      </c>
    </row>
    <row r="42" spans="1:4">
      <c r="A42" s="80" t="s">
        <v>1151</v>
      </c>
      <c r="B42" s="550">
        <v>-112085.31641</v>
      </c>
      <c r="C42" s="951">
        <v>2.1136881616026266</v>
      </c>
      <c r="D42" s="550">
        <v>-76087.711449999988</v>
      </c>
    </row>
    <row r="43" spans="1:4">
      <c r="A43" s="80" t="s">
        <v>1152</v>
      </c>
      <c r="B43" s="550">
        <v>0</v>
      </c>
      <c r="C43" s="951">
        <v>-1</v>
      </c>
      <c r="D43" s="550">
        <v>7709.1296900000007</v>
      </c>
    </row>
    <row r="44" spans="1:4" ht="22.5">
      <c r="A44" s="80" t="s">
        <v>1153</v>
      </c>
      <c r="B44" s="550">
        <v>9983.8664000000008</v>
      </c>
      <c r="C44" s="951">
        <v>0.99920205860174183</v>
      </c>
      <c r="D44" s="550">
        <v>4989.9407700000002</v>
      </c>
    </row>
    <row r="45" spans="1:4">
      <c r="A45" s="80" t="s">
        <v>1154</v>
      </c>
      <c r="B45" s="550">
        <v>-1761.0345199999999</v>
      </c>
      <c r="C45" s="951">
        <v>1.0909485667606249</v>
      </c>
      <c r="D45" s="550">
        <v>-918.81651999999997</v>
      </c>
    </row>
    <row r="46" spans="1:4" ht="22.5">
      <c r="A46" s="80" t="s">
        <v>1155</v>
      </c>
      <c r="B46" s="550">
        <v>8222.8318799999997</v>
      </c>
      <c r="C46" s="951">
        <v>0.98059030471757958</v>
      </c>
      <c r="D46" s="550">
        <v>4071.1242499999998</v>
      </c>
    </row>
    <row r="47" spans="1:4">
      <c r="A47" s="80" t="s">
        <v>1156</v>
      </c>
      <c r="B47" s="550">
        <v>-508.36221999999998</v>
      </c>
      <c r="C47" s="951">
        <v>-0.7306128472671175</v>
      </c>
      <c r="D47" s="550">
        <v>1378.7441799999999</v>
      </c>
    </row>
    <row r="48" spans="1:4" ht="21.75">
      <c r="A48" s="952" t="s">
        <v>1163</v>
      </c>
      <c r="B48" s="953">
        <v>7714.4696599999997</v>
      </c>
      <c r="C48" s="954">
        <v>2.4065466174810828</v>
      </c>
      <c r="D48" s="953">
        <v>5449.8684299999995</v>
      </c>
    </row>
    <row r="49" spans="1:5">
      <c r="A49" s="34" t="s">
        <v>610</v>
      </c>
    </row>
    <row r="50" spans="1:5">
      <c r="A50" s="1003" t="s">
        <v>1514</v>
      </c>
    </row>
    <row r="51" spans="1:5">
      <c r="A51" s="1004" t="s">
        <v>1515</v>
      </c>
    </row>
    <row r="53" spans="1:5">
      <c r="A53" s="652" t="s">
        <v>92</v>
      </c>
    </row>
    <row r="55" spans="1:5">
      <c r="E55" s="62" t="s">
        <v>1173</v>
      </c>
    </row>
  </sheetData>
  <mergeCells count="4">
    <mergeCell ref="A5:A6"/>
    <mergeCell ref="C5:D5"/>
    <mergeCell ref="A34:A35"/>
    <mergeCell ref="C34:D34"/>
  </mergeCells>
  <hyperlinks>
    <hyperlink ref="A53" location="'2 Sadržaj'!A1" display="Sadržaj / Contents"/>
  </hyperlinks>
  <pageMargins left="0.7" right="0.7" top="0.75" bottom="0.75" header="0.3" footer="0.3"/>
  <pageSetup paperSize="9" scale="8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E58"/>
  <sheetViews>
    <sheetView showGridLines="0" zoomScaleNormal="100" workbookViewId="0"/>
  </sheetViews>
  <sheetFormatPr defaultColWidth="9.140625" defaultRowHeight="14.25"/>
  <cols>
    <col min="1" max="1" width="57.140625" style="938" customWidth="1"/>
    <col min="2" max="2" width="13.140625" style="938" customWidth="1"/>
    <col min="3" max="3" width="13.42578125" style="938" customWidth="1"/>
    <col min="4" max="4" width="12.85546875" style="938" customWidth="1"/>
    <col min="5" max="5" width="12.7109375" style="938" bestFit="1" customWidth="1"/>
    <col min="6" max="16384" width="9.140625" style="938"/>
  </cols>
  <sheetData>
    <row r="1" spans="1:5">
      <c r="A1" s="955" t="s">
        <v>1189</v>
      </c>
      <c r="B1" s="956"/>
      <c r="C1" s="956"/>
      <c r="D1" s="957"/>
      <c r="E1" s="753" t="s">
        <v>1518</v>
      </c>
    </row>
    <row r="2" spans="1:5">
      <c r="A2" s="560" t="s">
        <v>1190</v>
      </c>
      <c r="B2" s="957"/>
      <c r="C2" s="957"/>
      <c r="D2" s="957"/>
      <c r="E2" s="565" t="s">
        <v>1212</v>
      </c>
    </row>
    <row r="3" spans="1:5">
      <c r="A3" s="957"/>
      <c r="B3" s="957"/>
      <c r="C3" s="939" t="s">
        <v>375</v>
      </c>
      <c r="D3" s="957"/>
    </row>
    <row r="4" spans="1:5" ht="24">
      <c r="A4" s="940" t="s">
        <v>478</v>
      </c>
      <c r="B4" s="969" t="s">
        <v>1119</v>
      </c>
      <c r="C4" s="969" t="s">
        <v>1120</v>
      </c>
      <c r="D4" s="957"/>
    </row>
    <row r="5" spans="1:5">
      <c r="A5" s="984" t="s">
        <v>1188</v>
      </c>
      <c r="B5" s="967">
        <v>47103.127890000003</v>
      </c>
      <c r="C5" s="968">
        <v>4.1093401697941574E-2</v>
      </c>
      <c r="D5" s="957"/>
    </row>
    <row r="6" spans="1:5">
      <c r="A6" s="80" t="s">
        <v>1121</v>
      </c>
      <c r="B6" s="967">
        <v>147545.65665000002</v>
      </c>
      <c r="C6" s="968">
        <v>0.12872081343863839</v>
      </c>
      <c r="D6" s="957"/>
    </row>
    <row r="7" spans="1:5">
      <c r="A7" s="80" t="s">
        <v>1125</v>
      </c>
      <c r="B7" s="967">
        <v>687.55921999999998</v>
      </c>
      <c r="C7" s="968">
        <v>5.9983590229008418E-4</v>
      </c>
      <c r="D7" s="957"/>
    </row>
    <row r="8" spans="1:5">
      <c r="A8" s="80" t="s">
        <v>1122</v>
      </c>
      <c r="B8" s="967">
        <v>901530.02061999997</v>
      </c>
      <c r="C8" s="968">
        <v>0.78650690388559685</v>
      </c>
      <c r="D8" s="957"/>
    </row>
    <row r="9" spans="1:5">
      <c r="A9" s="80" t="s">
        <v>1123</v>
      </c>
      <c r="B9" s="967">
        <v>0</v>
      </c>
      <c r="C9" s="968">
        <v>0</v>
      </c>
      <c r="D9" s="957"/>
    </row>
    <row r="10" spans="1:5">
      <c r="A10" s="80" t="s">
        <v>1124</v>
      </c>
      <c r="B10" s="967">
        <v>3164.14347</v>
      </c>
      <c r="C10" s="968">
        <v>2.7604412799565512E-3</v>
      </c>
      <c r="D10" s="957"/>
    </row>
    <row r="11" spans="1:5">
      <c r="A11" s="80" t="s">
        <v>1126</v>
      </c>
      <c r="B11" s="967"/>
      <c r="C11" s="968">
        <v>0</v>
      </c>
      <c r="D11" s="957"/>
    </row>
    <row r="12" spans="1:5">
      <c r="A12" s="966" t="s">
        <v>1131</v>
      </c>
      <c r="B12" s="967">
        <v>46020.925940000001</v>
      </c>
      <c r="C12" s="968">
        <v>4.0149274175168566E-2</v>
      </c>
      <c r="D12" s="957"/>
    </row>
    <row r="13" spans="1:5">
      <c r="A13" s="80" t="s">
        <v>1127</v>
      </c>
      <c r="B13" s="967">
        <v>194.09332000000001</v>
      </c>
      <c r="C13" s="968">
        <v>1.6932962040808362E-4</v>
      </c>
      <c r="D13" s="957"/>
    </row>
    <row r="14" spans="1:5" ht="21.75">
      <c r="A14" s="985" t="s">
        <v>1220</v>
      </c>
      <c r="B14" s="986">
        <v>1146245.5271099999</v>
      </c>
      <c r="C14" s="987">
        <v>1.0000000000000002</v>
      </c>
      <c r="D14" s="957"/>
    </row>
    <row r="15" spans="1:5">
      <c r="A15" s="34" t="s">
        <v>610</v>
      </c>
      <c r="B15" s="957"/>
      <c r="C15" s="957"/>
      <c r="D15" s="957"/>
    </row>
    <row r="16" spans="1:5">
      <c r="A16" s="1003" t="s">
        <v>1514</v>
      </c>
      <c r="B16" s="957"/>
      <c r="C16" s="957"/>
      <c r="D16" s="957"/>
    </row>
    <row r="17" spans="1:5">
      <c r="A17" s="1004" t="s">
        <v>1515</v>
      </c>
      <c r="B17" s="957"/>
      <c r="C17" s="957"/>
      <c r="D17" s="957"/>
    </row>
    <row r="18" spans="1:5">
      <c r="A18" s="1004"/>
      <c r="B18" s="957"/>
      <c r="C18" s="957"/>
      <c r="D18" s="957"/>
    </row>
    <row r="19" spans="1:5">
      <c r="A19" s="958" t="s">
        <v>1191</v>
      </c>
      <c r="B19" s="957"/>
      <c r="C19" s="957"/>
      <c r="E19" s="753" t="s">
        <v>1518</v>
      </c>
    </row>
    <row r="20" spans="1:5">
      <c r="A20" s="560" t="s">
        <v>1192</v>
      </c>
      <c r="B20" s="957"/>
      <c r="C20" s="957"/>
      <c r="E20" s="565" t="s">
        <v>1212</v>
      </c>
    </row>
    <row r="21" spans="1:5">
      <c r="A21" s="957"/>
      <c r="B21" s="939" t="s">
        <v>375</v>
      </c>
      <c r="C21" s="957"/>
      <c r="D21" s="957"/>
    </row>
    <row r="22" spans="1:5" ht="24">
      <c r="A22" s="972" t="s">
        <v>1136</v>
      </c>
      <c r="B22" s="973" t="s">
        <v>1137</v>
      </c>
      <c r="C22" s="957"/>
      <c r="D22" s="957"/>
    </row>
    <row r="23" spans="1:5">
      <c r="A23" s="959" t="s">
        <v>1128</v>
      </c>
      <c r="B23" s="960">
        <v>39510.048270000007</v>
      </c>
      <c r="C23" s="957"/>
      <c r="D23" s="957"/>
    </row>
    <row r="24" spans="1:5">
      <c r="A24" s="959" t="s">
        <v>1129</v>
      </c>
      <c r="B24" s="960">
        <v>54793.605210000002</v>
      </c>
      <c r="C24" s="957"/>
      <c r="D24" s="957"/>
    </row>
    <row r="25" spans="1:5" ht="21.75">
      <c r="A25" s="970" t="s">
        <v>1519</v>
      </c>
      <c r="B25" s="962">
        <v>15283.556939999999</v>
      </c>
      <c r="C25" s="957"/>
      <c r="D25" s="957"/>
    </row>
    <row r="26" spans="1:5">
      <c r="A26" s="959" t="s">
        <v>1130</v>
      </c>
      <c r="B26" s="960">
        <v>13170.016089999999</v>
      </c>
      <c r="C26" s="957"/>
      <c r="D26" s="957"/>
    </row>
    <row r="27" spans="1:5">
      <c r="A27" s="959" t="s">
        <v>1140</v>
      </c>
      <c r="B27" s="960">
        <v>54793.605210000002</v>
      </c>
      <c r="C27" s="957"/>
      <c r="D27" s="957"/>
    </row>
    <row r="28" spans="1:5" ht="32.25">
      <c r="A28" s="970" t="s">
        <v>1132</v>
      </c>
      <c r="B28" s="962">
        <v>41623.589119999997</v>
      </c>
      <c r="C28" s="957"/>
      <c r="D28" s="957"/>
    </row>
    <row r="29" spans="1:5" ht="22.5">
      <c r="A29" s="971" t="s">
        <v>1133</v>
      </c>
      <c r="B29" s="960">
        <v>23100</v>
      </c>
      <c r="C29" s="957"/>
      <c r="D29" s="957"/>
    </row>
    <row r="30" spans="1:5">
      <c r="A30" s="959" t="s">
        <v>1140</v>
      </c>
      <c r="B30" s="960">
        <v>54793.605210000002</v>
      </c>
      <c r="C30" s="957"/>
      <c r="D30" s="957"/>
    </row>
    <row r="31" spans="1:5" ht="32.25">
      <c r="A31" s="970" t="s">
        <v>1134</v>
      </c>
      <c r="B31" s="962">
        <v>31693.605210000002</v>
      </c>
      <c r="C31" s="957"/>
      <c r="D31" s="957"/>
    </row>
    <row r="32" spans="1:5">
      <c r="A32" s="34" t="s">
        <v>610</v>
      </c>
      <c r="B32" s="957"/>
      <c r="C32" s="957"/>
      <c r="D32" s="957"/>
    </row>
    <row r="33" spans="1:4">
      <c r="A33" s="57" t="s">
        <v>1520</v>
      </c>
      <c r="B33" s="957"/>
      <c r="C33" s="957"/>
      <c r="D33" s="957"/>
    </row>
    <row r="34" spans="1:4">
      <c r="A34" s="1003" t="s">
        <v>1514</v>
      </c>
      <c r="B34" s="957"/>
      <c r="C34" s="957"/>
      <c r="D34" s="957"/>
    </row>
    <row r="35" spans="1:4">
      <c r="A35" s="1004" t="s">
        <v>1515</v>
      </c>
    </row>
    <row r="36" spans="1:4">
      <c r="A36" s="1004"/>
    </row>
    <row r="37" spans="1:4">
      <c r="A37" s="958" t="s">
        <v>1193</v>
      </c>
      <c r="B37" s="957"/>
      <c r="C37" s="957"/>
      <c r="D37" s="957"/>
    </row>
    <row r="38" spans="1:4">
      <c r="A38" s="560" t="s">
        <v>1194</v>
      </c>
      <c r="B38" s="957"/>
      <c r="C38" s="957"/>
      <c r="D38" s="957"/>
    </row>
    <row r="39" spans="1:4">
      <c r="A39" s="957"/>
      <c r="C39" s="957"/>
      <c r="D39" s="939" t="s">
        <v>375</v>
      </c>
    </row>
    <row r="40" spans="1:4" ht="78.75" customHeight="1">
      <c r="A40" s="981" t="s">
        <v>1138</v>
      </c>
      <c r="B40" s="981" t="s">
        <v>1113</v>
      </c>
      <c r="C40" s="1104" t="s">
        <v>404</v>
      </c>
      <c r="D40" s="1104"/>
    </row>
    <row r="41" spans="1:4" ht="22.5">
      <c r="A41" s="982"/>
      <c r="B41" s="1005" t="s">
        <v>1516</v>
      </c>
      <c r="C41" s="983" t="s">
        <v>405</v>
      </c>
      <c r="D41" s="983" t="s">
        <v>406</v>
      </c>
    </row>
    <row r="42" spans="1:4">
      <c r="A42" s="959" t="s">
        <v>1139</v>
      </c>
      <c r="B42" s="960">
        <v>6938.4409599999999</v>
      </c>
      <c r="C42" s="963">
        <v>1.5635090469049042</v>
      </c>
      <c r="D42" s="960">
        <v>4231.8224800000007</v>
      </c>
    </row>
    <row r="43" spans="1:4">
      <c r="A43" s="959" t="s">
        <v>1141</v>
      </c>
      <c r="B43" s="960">
        <v>2178.80575</v>
      </c>
      <c r="C43" s="963">
        <v>0.59901519916886059</v>
      </c>
      <c r="D43" s="960">
        <v>816.21348</v>
      </c>
    </row>
    <row r="44" spans="1:4">
      <c r="A44" s="959" t="s">
        <v>1142</v>
      </c>
      <c r="B44" s="960">
        <v>672568.60499999998</v>
      </c>
      <c r="C44" s="963">
        <v>1.6555290817147896</v>
      </c>
      <c r="D44" s="960">
        <v>419297.56774000003</v>
      </c>
    </row>
    <row r="45" spans="1:4">
      <c r="A45" s="959" t="s">
        <v>1143</v>
      </c>
      <c r="B45" s="960">
        <v>179553.81148999999</v>
      </c>
      <c r="C45" s="963">
        <v>-0.15439729940777158</v>
      </c>
      <c r="D45" s="960">
        <v>-32784.454890000015</v>
      </c>
    </row>
    <row r="46" spans="1:4">
      <c r="A46" s="959" t="s">
        <v>1144</v>
      </c>
      <c r="B46" s="960">
        <v>126511.54373000002</v>
      </c>
      <c r="C46" s="963">
        <v>1.3559445501809271</v>
      </c>
      <c r="D46" s="960">
        <v>72812.680690000023</v>
      </c>
    </row>
    <row r="47" spans="1:4">
      <c r="A47" s="961" t="s">
        <v>1172</v>
      </c>
      <c r="B47" s="964">
        <v>987751.20692999999</v>
      </c>
      <c r="C47" s="965">
        <v>0.88726385496497406</v>
      </c>
      <c r="D47" s="964">
        <v>464373.82950000005</v>
      </c>
    </row>
    <row r="48" spans="1:4">
      <c r="A48" s="34" t="s">
        <v>610</v>
      </c>
    </row>
    <row r="49" spans="1:5">
      <c r="E49" s="938" t="s">
        <v>1135</v>
      </c>
    </row>
    <row r="50" spans="1:5">
      <c r="A50" s="1003" t="s">
        <v>1514</v>
      </c>
    </row>
    <row r="51" spans="1:5">
      <c r="A51" s="1004" t="s">
        <v>1515</v>
      </c>
    </row>
    <row r="54" spans="1:5">
      <c r="A54" s="652" t="s">
        <v>92</v>
      </c>
    </row>
    <row r="58" spans="1:5">
      <c r="E58" s="62" t="s">
        <v>1174</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P119"/>
  <sheetViews>
    <sheetView showGridLines="0" zoomScaleNormal="100" workbookViewId="0"/>
  </sheetViews>
  <sheetFormatPr defaultRowHeight="15"/>
  <cols>
    <col min="1" max="1" width="29.140625" customWidth="1"/>
    <col min="2" max="3" width="12.140625" customWidth="1"/>
    <col min="4" max="6" width="11.42578125" customWidth="1"/>
    <col min="7" max="7" width="11.5703125" customWidth="1"/>
    <col min="8" max="8" width="11.85546875" customWidth="1"/>
    <col min="9" max="11" width="11.42578125" customWidth="1"/>
    <col min="12" max="13" width="11" bestFit="1" customWidth="1"/>
    <col min="14" max="16" width="11.42578125" customWidth="1"/>
  </cols>
  <sheetData>
    <row r="1" spans="1:16" ht="18">
      <c r="A1" s="635" t="s">
        <v>101</v>
      </c>
      <c r="B1" s="581"/>
      <c r="C1" s="581"/>
      <c r="D1" s="204"/>
      <c r="E1" s="204"/>
      <c r="F1" s="204"/>
      <c r="G1" s="204"/>
      <c r="H1" s="204"/>
      <c r="I1" s="204"/>
      <c r="J1" s="204"/>
      <c r="K1" s="204"/>
      <c r="L1" s="204"/>
      <c r="M1" s="204"/>
      <c r="N1" s="204"/>
      <c r="O1" s="204"/>
      <c r="P1" s="204"/>
    </row>
    <row r="2" spans="1:16" ht="18">
      <c r="A2" s="636" t="s">
        <v>102</v>
      </c>
      <c r="B2" s="581"/>
      <c r="C2" s="581"/>
      <c r="D2" s="204"/>
      <c r="E2" s="204"/>
      <c r="F2" s="204"/>
      <c r="G2" s="204"/>
      <c r="H2" s="204"/>
      <c r="I2" s="204"/>
      <c r="J2" s="204"/>
      <c r="K2" s="204"/>
      <c r="L2" s="204"/>
      <c r="M2" s="204"/>
      <c r="N2" s="204"/>
      <c r="O2" s="204"/>
      <c r="P2" s="204"/>
    </row>
    <row r="3" spans="1:16" s="272" customFormat="1" ht="18">
      <c r="A3" s="582"/>
      <c r="B3" s="581"/>
      <c r="C3" s="581"/>
      <c r="D3" s="204"/>
      <c r="E3" s="204"/>
      <c r="F3" s="204"/>
      <c r="G3" s="204"/>
      <c r="H3" s="204"/>
      <c r="I3" s="204"/>
      <c r="J3" s="204"/>
      <c r="K3" s="204"/>
      <c r="L3" s="204"/>
      <c r="M3" s="204"/>
      <c r="N3" s="204"/>
      <c r="O3" s="204"/>
      <c r="P3" s="204"/>
    </row>
    <row r="4" spans="1:16" ht="12.6" customHeight="1">
      <c r="A4" s="151" t="s">
        <v>1529</v>
      </c>
    </row>
    <row r="5" spans="1:16" ht="12.75" customHeight="1">
      <c r="A5" s="560" t="s">
        <v>1530</v>
      </c>
      <c r="H5" s="53"/>
      <c r="J5" s="53"/>
    </row>
    <row r="6" spans="1:16" ht="12.75" customHeight="1">
      <c r="L6" s="1106" t="s">
        <v>597</v>
      </c>
      <c r="M6" s="1107"/>
      <c r="N6" s="1107"/>
      <c r="O6" s="1107"/>
      <c r="P6" s="1107"/>
    </row>
    <row r="7" spans="1:16" ht="24" customHeight="1">
      <c r="A7" s="1108" t="s">
        <v>598</v>
      </c>
      <c r="B7" s="1109" t="s">
        <v>594</v>
      </c>
      <c r="C7" s="1109"/>
      <c r="D7" s="1109"/>
      <c r="E7" s="1109"/>
      <c r="F7" s="1109"/>
      <c r="G7" s="1109" t="s">
        <v>595</v>
      </c>
      <c r="H7" s="1109"/>
      <c r="I7" s="1109"/>
      <c r="J7" s="1109"/>
      <c r="K7" s="1109"/>
      <c r="L7" s="1109" t="s">
        <v>596</v>
      </c>
      <c r="M7" s="1109"/>
      <c r="N7" s="1109"/>
      <c r="O7" s="1109"/>
      <c r="P7" s="1109"/>
    </row>
    <row r="8" spans="1:16" ht="48" customHeight="1">
      <c r="A8" s="1108"/>
      <c r="B8" s="1108" t="s">
        <v>599</v>
      </c>
      <c r="C8" s="1108"/>
      <c r="D8" s="1108"/>
      <c r="E8" s="1108" t="s">
        <v>600</v>
      </c>
      <c r="F8" s="1108"/>
      <c r="G8" s="1108" t="s">
        <v>599</v>
      </c>
      <c r="H8" s="1108"/>
      <c r="I8" s="1108"/>
      <c r="J8" s="1108" t="s">
        <v>601</v>
      </c>
      <c r="K8" s="1108"/>
      <c r="L8" s="1108" t="s">
        <v>602</v>
      </c>
      <c r="M8" s="1108"/>
      <c r="N8" s="1108"/>
      <c r="O8" s="1108" t="s">
        <v>601</v>
      </c>
      <c r="P8" s="1108"/>
    </row>
    <row r="9" spans="1:16" ht="24">
      <c r="A9" s="1108"/>
      <c r="B9" s="907" t="s">
        <v>1531</v>
      </c>
      <c r="C9" s="907" t="s">
        <v>1532</v>
      </c>
      <c r="D9" s="409" t="s">
        <v>603</v>
      </c>
      <c r="E9" s="907" t="s">
        <v>1531</v>
      </c>
      <c r="F9" s="907" t="s">
        <v>1532</v>
      </c>
      <c r="G9" s="907" t="s">
        <v>1531</v>
      </c>
      <c r="H9" s="907" t="s">
        <v>1532</v>
      </c>
      <c r="I9" s="409" t="s">
        <v>603</v>
      </c>
      <c r="J9" s="907" t="s">
        <v>1531</v>
      </c>
      <c r="K9" s="907" t="s">
        <v>1532</v>
      </c>
      <c r="L9" s="907" t="s">
        <v>1531</v>
      </c>
      <c r="M9" s="907" t="s">
        <v>1532</v>
      </c>
      <c r="N9" s="409" t="s">
        <v>603</v>
      </c>
      <c r="O9" s="907" t="s">
        <v>1531</v>
      </c>
      <c r="P9" s="907" t="s">
        <v>1532</v>
      </c>
    </row>
    <row r="10" spans="1:16">
      <c r="A10" s="84" t="s">
        <v>1535</v>
      </c>
      <c r="B10" s="85">
        <v>660371.14338999998</v>
      </c>
      <c r="C10" s="85">
        <v>879302.94325999997</v>
      </c>
      <c r="D10" s="86">
        <v>133.15284171051428</v>
      </c>
      <c r="E10" s="87">
        <v>9.5730901368552279E-2</v>
      </c>
      <c r="F10" s="88">
        <v>0.12194915783948881</v>
      </c>
      <c r="G10" s="85">
        <v>0</v>
      </c>
      <c r="H10" s="85">
        <v>0</v>
      </c>
      <c r="I10" s="86" t="s">
        <v>157</v>
      </c>
      <c r="J10" s="87">
        <v>0</v>
      </c>
      <c r="K10" s="88">
        <v>0</v>
      </c>
      <c r="L10" s="85">
        <v>660371.14338999998</v>
      </c>
      <c r="M10" s="85">
        <v>879302.94325999997</v>
      </c>
      <c r="N10" s="89">
        <v>133.15284171051428</v>
      </c>
      <c r="O10" s="90">
        <v>6.8121607385879301E-2</v>
      </c>
      <c r="P10" s="88">
        <v>9.1548192760525407E-2</v>
      </c>
    </row>
    <row r="11" spans="1:16">
      <c r="A11" s="84" t="s">
        <v>1536</v>
      </c>
      <c r="B11" s="85">
        <v>63014.616979999999</v>
      </c>
      <c r="C11" s="85">
        <v>73400.526190000004</v>
      </c>
      <c r="D11" s="86">
        <v>116.48174615311295</v>
      </c>
      <c r="E11" s="87">
        <v>9.1349328983729629E-3</v>
      </c>
      <c r="F11" s="88">
        <v>1.0179804835702789E-2</v>
      </c>
      <c r="G11" s="85">
        <v>285282.62887000002</v>
      </c>
      <c r="H11" s="85">
        <v>277146.21032000001</v>
      </c>
      <c r="I11" s="86">
        <v>97.147944625220191</v>
      </c>
      <c r="J11" s="87">
        <v>0.10203965331213137</v>
      </c>
      <c r="K11" s="88">
        <v>0.11574750223309785</v>
      </c>
      <c r="L11" s="85">
        <v>348297.24585000001</v>
      </c>
      <c r="M11" s="85">
        <v>350546.73651000002</v>
      </c>
      <c r="N11" s="89">
        <v>100.64585370306627</v>
      </c>
      <c r="O11" s="90">
        <v>3.5929141472743634E-2</v>
      </c>
      <c r="P11" s="88">
        <v>3.6497000779515613E-2</v>
      </c>
    </row>
    <row r="12" spans="1:16">
      <c r="A12" s="84" t="s">
        <v>1537</v>
      </c>
      <c r="B12" s="85">
        <v>745494.10687000002</v>
      </c>
      <c r="C12" s="85">
        <v>720423.49823999999</v>
      </c>
      <c r="D12" s="86">
        <v>96.637048046528434</v>
      </c>
      <c r="E12" s="87">
        <v>0.10807077736505719</v>
      </c>
      <c r="F12" s="88">
        <v>9.9914414675362578E-2</v>
      </c>
      <c r="G12" s="85">
        <v>522590.26448000001</v>
      </c>
      <c r="H12" s="85">
        <v>330661.91655000002</v>
      </c>
      <c r="I12" s="86">
        <v>63.273646492252013</v>
      </c>
      <c r="J12" s="87">
        <v>0.18691965095475124</v>
      </c>
      <c r="K12" s="88">
        <v>0.13809783247651208</v>
      </c>
      <c r="L12" s="85">
        <v>1268084.3713499999</v>
      </c>
      <c r="M12" s="85">
        <v>1051085.4147900001</v>
      </c>
      <c r="N12" s="89">
        <v>82.887656258314806</v>
      </c>
      <c r="O12" s="90">
        <v>0.13081120600428464</v>
      </c>
      <c r="P12" s="88">
        <v>0.10943324015750404</v>
      </c>
    </row>
    <row r="13" spans="1:16">
      <c r="A13" s="84" t="s">
        <v>1538</v>
      </c>
      <c r="B13" s="85">
        <v>2072716.9908399999</v>
      </c>
      <c r="C13" s="85">
        <v>2127518.7516099997</v>
      </c>
      <c r="D13" s="86">
        <v>102.64395771406258</v>
      </c>
      <c r="E13" s="87">
        <v>0.30047204182246107</v>
      </c>
      <c r="F13" s="88">
        <v>0.29506226725985596</v>
      </c>
      <c r="G13" s="85">
        <v>488668.40557</v>
      </c>
      <c r="H13" s="85">
        <v>420855.98505999998</v>
      </c>
      <c r="I13" s="86">
        <v>86.123019262745004</v>
      </c>
      <c r="J13" s="88">
        <v>0.17478650868601273</v>
      </c>
      <c r="K13" s="88">
        <v>0.17576653497913483</v>
      </c>
      <c r="L13" s="85">
        <v>2561385.39641</v>
      </c>
      <c r="M13" s="85">
        <v>2548374.73667</v>
      </c>
      <c r="N13" s="89">
        <v>99.492045993615974</v>
      </c>
      <c r="O13" s="90">
        <v>0.26422367495110188</v>
      </c>
      <c r="P13" s="88">
        <v>0.26532278028521783</v>
      </c>
    </row>
    <row r="14" spans="1:16">
      <c r="A14" s="84" t="s">
        <v>1539</v>
      </c>
      <c r="B14" s="85">
        <v>63163.007789999996</v>
      </c>
      <c r="C14" s="85">
        <v>0</v>
      </c>
      <c r="D14" s="86" t="s">
        <v>157</v>
      </c>
      <c r="E14" s="87">
        <v>9.1564444167642495E-3</v>
      </c>
      <c r="F14" s="88">
        <v>0</v>
      </c>
      <c r="G14" s="85">
        <v>0</v>
      </c>
      <c r="H14" s="85">
        <v>0</v>
      </c>
      <c r="I14" s="86" t="s">
        <v>157</v>
      </c>
      <c r="J14" s="87">
        <v>0</v>
      </c>
      <c r="K14" s="88">
        <v>0</v>
      </c>
      <c r="L14" s="85">
        <v>63163.007789999996</v>
      </c>
      <c r="M14" s="85">
        <v>0</v>
      </c>
      <c r="N14" s="89" t="s">
        <v>157</v>
      </c>
      <c r="O14" s="90">
        <v>6.515677829127221E-3</v>
      </c>
      <c r="P14" s="88">
        <v>0</v>
      </c>
    </row>
    <row r="15" spans="1:16">
      <c r="A15" s="84" t="s">
        <v>1540</v>
      </c>
      <c r="B15" s="85">
        <v>0</v>
      </c>
      <c r="C15" s="85">
        <v>0</v>
      </c>
      <c r="D15" s="86" t="s">
        <v>157</v>
      </c>
      <c r="E15" s="87">
        <v>0</v>
      </c>
      <c r="F15" s="88">
        <v>0</v>
      </c>
      <c r="G15" s="85">
        <v>648.48784000000001</v>
      </c>
      <c r="H15" s="85">
        <v>0</v>
      </c>
      <c r="I15" s="86" t="s">
        <v>157</v>
      </c>
      <c r="J15" s="87">
        <v>2.3195059100807183E-4</v>
      </c>
      <c r="K15" s="88">
        <v>0</v>
      </c>
      <c r="L15" s="85">
        <v>648.48784000000001</v>
      </c>
      <c r="M15" s="85">
        <v>0</v>
      </c>
      <c r="N15" s="89" t="s">
        <v>157</v>
      </c>
      <c r="O15" s="90">
        <v>6.6895766832300203E-5</v>
      </c>
      <c r="P15" s="88">
        <v>0</v>
      </c>
    </row>
    <row r="16" spans="1:16">
      <c r="A16" s="84" t="s">
        <v>1541</v>
      </c>
      <c r="B16" s="85">
        <v>1128695.9699300001</v>
      </c>
      <c r="C16" s="85">
        <v>1190087.7717500001</v>
      </c>
      <c r="D16" s="86">
        <v>105.43917967774858</v>
      </c>
      <c r="E16" s="87">
        <v>0.16362175066853099</v>
      </c>
      <c r="F16" s="88">
        <v>0.16505142241639573</v>
      </c>
      <c r="G16" s="85">
        <v>0</v>
      </c>
      <c r="H16" s="85">
        <v>0</v>
      </c>
      <c r="I16" s="86" t="s">
        <v>157</v>
      </c>
      <c r="J16" s="87">
        <v>0</v>
      </c>
      <c r="K16" s="88">
        <v>0</v>
      </c>
      <c r="L16" s="85">
        <v>1128695.9699300001</v>
      </c>
      <c r="M16" s="85">
        <v>1190087.7717500001</v>
      </c>
      <c r="N16" s="89">
        <v>105.43917967774858</v>
      </c>
      <c r="O16" s="90">
        <v>0.11643237971739641</v>
      </c>
      <c r="P16" s="88">
        <v>0.12390540207471791</v>
      </c>
    </row>
    <row r="17" spans="1:16">
      <c r="A17" s="84" t="s">
        <v>1542</v>
      </c>
      <c r="B17" s="85">
        <v>529597.84834000003</v>
      </c>
      <c r="C17" s="85">
        <v>541667.71386000002</v>
      </c>
      <c r="D17" s="86">
        <v>102.27906241647931</v>
      </c>
      <c r="E17" s="87">
        <v>7.6773311329402627E-2</v>
      </c>
      <c r="F17" s="88">
        <v>7.5123052914126562E-2</v>
      </c>
      <c r="G17" s="85">
        <v>212001.8272</v>
      </c>
      <c r="H17" s="85">
        <v>180089.54743000001</v>
      </c>
      <c r="I17" s="86">
        <v>84.947167582714115</v>
      </c>
      <c r="J17" s="87">
        <v>7.5828637147353634E-2</v>
      </c>
      <c r="K17" s="88">
        <v>7.5212701877624244E-2</v>
      </c>
      <c r="L17" s="85">
        <v>741599.67553999997</v>
      </c>
      <c r="M17" s="85">
        <v>721757.26128999994</v>
      </c>
      <c r="N17" s="89">
        <v>97.324376627383003</v>
      </c>
      <c r="O17" s="90">
        <v>7.6500862341278938E-2</v>
      </c>
      <c r="P17" s="88">
        <v>7.5145401695019709E-2</v>
      </c>
    </row>
    <row r="18" spans="1:16">
      <c r="A18" s="84" t="s">
        <v>1543</v>
      </c>
      <c r="B18" s="85">
        <v>138864.16813999999</v>
      </c>
      <c r="C18" s="85">
        <v>159315.20628000001</v>
      </c>
      <c r="D18" s="86">
        <v>114.72736877621426</v>
      </c>
      <c r="E18" s="87">
        <v>2.0130485889486408E-2</v>
      </c>
      <c r="F18" s="88">
        <v>2.2095178215644499E-2</v>
      </c>
      <c r="G18" s="85">
        <v>255317.0955</v>
      </c>
      <c r="H18" s="85">
        <v>225811.93625</v>
      </c>
      <c r="I18" s="86">
        <v>88.443719684254361</v>
      </c>
      <c r="J18" s="87">
        <v>9.1321606270503564E-2</v>
      </c>
      <c r="K18" s="88">
        <v>9.4308226568129469E-2</v>
      </c>
      <c r="L18" s="85">
        <v>394181.26363999996</v>
      </c>
      <c r="M18" s="85">
        <v>385127.14252999995</v>
      </c>
      <c r="N18" s="89">
        <v>97.703056450123668</v>
      </c>
      <c r="O18" s="90">
        <v>4.066237834486286E-2</v>
      </c>
      <c r="P18" s="88">
        <v>4.0097322716707288E-2</v>
      </c>
    </row>
    <row r="19" spans="1:16">
      <c r="A19" s="84" t="s">
        <v>1544</v>
      </c>
      <c r="B19" s="85">
        <v>226822.79282</v>
      </c>
      <c r="C19" s="85">
        <v>219712.68393</v>
      </c>
      <c r="D19" s="86">
        <v>96.86534637828818</v>
      </c>
      <c r="E19" s="87">
        <v>3.2881434364504372E-2</v>
      </c>
      <c r="F19" s="88">
        <v>3.0471610469743043E-2</v>
      </c>
      <c r="G19" s="85">
        <v>0</v>
      </c>
      <c r="H19" s="85">
        <v>0</v>
      </c>
      <c r="I19" s="86" t="s">
        <v>157</v>
      </c>
      <c r="J19" s="87">
        <v>0</v>
      </c>
      <c r="K19" s="88">
        <v>0</v>
      </c>
      <c r="L19" s="85">
        <v>226822.79282</v>
      </c>
      <c r="M19" s="85">
        <v>219712.68393</v>
      </c>
      <c r="N19" s="89">
        <v>96.86534637828818</v>
      </c>
      <c r="O19" s="90">
        <v>2.339825625834072E-2</v>
      </c>
      <c r="P19" s="88">
        <v>2.2875277848818095E-2</v>
      </c>
    </row>
    <row r="20" spans="1:16">
      <c r="A20" s="84" t="s">
        <v>1545</v>
      </c>
      <c r="B20" s="85">
        <v>10852.691929999999</v>
      </c>
      <c r="C20" s="85">
        <v>11793.07359</v>
      </c>
      <c r="D20" s="86">
        <v>108.66496226065823</v>
      </c>
      <c r="E20" s="87">
        <v>1.5732637489287451E-3</v>
      </c>
      <c r="F20" s="88">
        <v>1.6355630373619376E-3</v>
      </c>
      <c r="G20" s="85">
        <v>0</v>
      </c>
      <c r="H20" s="85">
        <v>0</v>
      </c>
      <c r="I20" s="86" t="s">
        <v>157</v>
      </c>
      <c r="J20" s="87">
        <v>0</v>
      </c>
      <c r="K20" s="88">
        <v>0</v>
      </c>
      <c r="L20" s="85">
        <v>10852.691929999999</v>
      </c>
      <c r="M20" s="85">
        <v>11793.07359</v>
      </c>
      <c r="N20" s="89">
        <v>108.66496226065823</v>
      </c>
      <c r="O20" s="90">
        <v>1.1195262332938517E-3</v>
      </c>
      <c r="P20" s="88">
        <v>1.2278300471207971E-3</v>
      </c>
    </row>
    <row r="21" spans="1:16">
      <c r="A21" s="84" t="s">
        <v>1546</v>
      </c>
      <c r="B21" s="85">
        <v>63019.056280000004</v>
      </c>
      <c r="C21" s="85">
        <v>0</v>
      </c>
      <c r="D21" s="86" t="s">
        <v>157</v>
      </c>
      <c r="E21" s="87">
        <v>9.1355764428323171E-3</v>
      </c>
      <c r="F21" s="88">
        <v>0</v>
      </c>
      <c r="G21" s="85">
        <v>0</v>
      </c>
      <c r="H21" s="85">
        <v>0</v>
      </c>
      <c r="I21" s="86" t="s">
        <v>157</v>
      </c>
      <c r="J21" s="86">
        <v>0</v>
      </c>
      <c r="K21" s="88">
        <v>0</v>
      </c>
      <c r="L21" s="85">
        <v>63019.056280000004</v>
      </c>
      <c r="M21" s="85">
        <v>0</v>
      </c>
      <c r="N21" s="89" t="s">
        <v>157</v>
      </c>
      <c r="O21" s="90">
        <v>6.5008282883122119E-3</v>
      </c>
      <c r="P21" s="88">
        <v>0</v>
      </c>
    </row>
    <row r="22" spans="1:16">
      <c r="A22" s="84" t="s">
        <v>1547</v>
      </c>
      <c r="B22" s="85">
        <v>26263.076149999997</v>
      </c>
      <c r="C22" s="85">
        <v>28399.105159999999</v>
      </c>
      <c r="D22" s="86">
        <v>108.13320190597705</v>
      </c>
      <c r="E22" s="87">
        <v>3.8072347311299852E-3</v>
      </c>
      <c r="F22" s="88">
        <v>3.9386277325732071E-3</v>
      </c>
      <c r="G22" s="85">
        <v>211753.05647000001</v>
      </c>
      <c r="H22" s="85">
        <v>185831.49906</v>
      </c>
      <c r="I22" s="86">
        <v>87.758591142852083</v>
      </c>
      <c r="J22" s="86">
        <v>7.5739657039647981E-2</v>
      </c>
      <c r="K22" s="88">
        <v>7.7610773849629125E-2</v>
      </c>
      <c r="L22" s="85">
        <v>238016.13262000002</v>
      </c>
      <c r="M22" s="85">
        <v>214230.60422000001</v>
      </c>
      <c r="N22" s="89">
        <v>90.006757887300708</v>
      </c>
      <c r="O22" s="90">
        <v>2.4552922549902188E-2</v>
      </c>
      <c r="P22" s="88">
        <v>2.230451382048566E-2</v>
      </c>
    </row>
    <row r="23" spans="1:16">
      <c r="A23" s="84" t="s">
        <v>1548</v>
      </c>
      <c r="B23" s="85">
        <v>0</v>
      </c>
      <c r="C23" s="85">
        <v>0</v>
      </c>
      <c r="D23" s="86" t="s">
        <v>157</v>
      </c>
      <c r="E23" s="87">
        <v>0</v>
      </c>
      <c r="F23" s="88">
        <v>0</v>
      </c>
      <c r="G23" s="85">
        <v>42100.736960000002</v>
      </c>
      <c r="H23" s="85">
        <v>30658.098480000001</v>
      </c>
      <c r="I23" s="86">
        <v>72.820811923383488</v>
      </c>
      <c r="J23" s="86">
        <v>1.5058556564063521E-2</v>
      </c>
      <c r="K23" s="88">
        <v>1.2804065832901099E-2</v>
      </c>
      <c r="L23" s="85">
        <v>42100.736960000002</v>
      </c>
      <c r="M23" s="85">
        <v>30658.098480000001</v>
      </c>
      <c r="N23" s="89">
        <v>72.820811923383488</v>
      </c>
      <c r="O23" s="90">
        <v>4.3429666825274054E-3</v>
      </c>
      <c r="P23" s="88">
        <v>3.1919528199376257E-3</v>
      </c>
    </row>
    <row r="24" spans="1:16" s="272" customFormat="1">
      <c r="A24" s="84" t="s">
        <v>1549</v>
      </c>
      <c r="B24" s="85">
        <v>409143.72480000003</v>
      </c>
      <c r="C24" s="85">
        <v>461726.71980999998</v>
      </c>
      <c r="D24" s="86">
        <v>112.85196174906602</v>
      </c>
      <c r="E24" s="87">
        <v>5.931164309107214E-2</v>
      </c>
      <c r="F24" s="88">
        <v>6.4036160761683836E-2</v>
      </c>
      <c r="G24" s="85">
        <v>54468.515530000004</v>
      </c>
      <c r="H24" s="85">
        <v>54346.247210000001</v>
      </c>
      <c r="I24" s="86">
        <v>99.775524780122453</v>
      </c>
      <c r="J24" s="86">
        <v>1.9482253311821296E-2</v>
      </c>
      <c r="K24" s="88">
        <v>2.2697197854651737E-2</v>
      </c>
      <c r="L24" s="85">
        <v>463612.24033</v>
      </c>
      <c r="M24" s="85">
        <v>516072.96701999998</v>
      </c>
      <c r="N24" s="89">
        <v>111.31564745845759</v>
      </c>
      <c r="O24" s="90">
        <v>4.7824638207118887E-2</v>
      </c>
      <c r="P24" s="88">
        <v>5.3730682724751497E-2</v>
      </c>
    </row>
    <row r="25" spans="1:16">
      <c r="A25" s="84" t="s">
        <v>1550</v>
      </c>
      <c r="B25" s="85">
        <v>402283.98550999997</v>
      </c>
      <c r="C25" s="85">
        <v>366825.20299000002</v>
      </c>
      <c r="D25" s="86">
        <v>91.185634080102218</v>
      </c>
      <c r="E25" s="87">
        <v>5.8317218922242051E-2</v>
      </c>
      <c r="F25" s="88">
        <v>5.0874416970651135E-2</v>
      </c>
      <c r="G25" s="85">
        <v>173325.88509</v>
      </c>
      <c r="H25" s="85">
        <v>158363.18815</v>
      </c>
      <c r="I25" s="86">
        <v>91.367303889877405</v>
      </c>
      <c r="J25" s="86">
        <v>6.1995058355485348E-2</v>
      </c>
      <c r="K25" s="88">
        <v>6.6138892726940679E-2</v>
      </c>
      <c r="L25" s="85">
        <v>575609.87060000002</v>
      </c>
      <c r="M25" s="85">
        <v>525188.39113999996</v>
      </c>
      <c r="N25" s="89">
        <v>91.240337938013099</v>
      </c>
      <c r="O25" s="90">
        <v>5.9377927101960909E-2</v>
      </c>
      <c r="P25" s="88">
        <v>5.4679730616411917E-2</v>
      </c>
    </row>
    <row r="26" spans="1:16" ht="24">
      <c r="A26" s="84" t="s">
        <v>1551</v>
      </c>
      <c r="B26" s="85">
        <v>357899.32276000001</v>
      </c>
      <c r="C26" s="85">
        <v>430232.83513999998</v>
      </c>
      <c r="D26" s="86">
        <v>120.21057537136089</v>
      </c>
      <c r="E26" s="87">
        <v>5.1882982940662591E-2</v>
      </c>
      <c r="F26" s="88">
        <v>5.9668322871409822E-2</v>
      </c>
      <c r="G26" s="85">
        <v>503883.50494999997</v>
      </c>
      <c r="H26" s="85">
        <v>491325.01094000001</v>
      </c>
      <c r="I26" s="86">
        <v>97.50765923340829</v>
      </c>
      <c r="J26" s="87">
        <v>0.18022863277185147</v>
      </c>
      <c r="K26" s="88">
        <v>0.20519725936461969</v>
      </c>
      <c r="L26" s="85">
        <v>861782.82770999998</v>
      </c>
      <c r="M26" s="85">
        <v>921557.84608000005</v>
      </c>
      <c r="N26" s="89">
        <v>106.93620439488672</v>
      </c>
      <c r="O26" s="90">
        <v>8.8898541416857546E-2</v>
      </c>
      <c r="P26" s="88">
        <v>9.5947541151309546E-2</v>
      </c>
    </row>
    <row r="27" spans="1:16">
      <c r="A27" s="84" t="s">
        <v>1552</v>
      </c>
      <c r="B27" s="85">
        <v>0</v>
      </c>
      <c r="C27" s="85">
        <v>0</v>
      </c>
      <c r="D27" s="86" t="s">
        <v>157</v>
      </c>
      <c r="E27" s="87">
        <v>0</v>
      </c>
      <c r="F27" s="88">
        <v>0</v>
      </c>
      <c r="G27" s="85">
        <v>45761.219729999997</v>
      </c>
      <c r="H27" s="85">
        <v>39313.738360000003</v>
      </c>
      <c r="I27" s="86">
        <v>85.910599830945557</v>
      </c>
      <c r="J27" s="87">
        <v>1.6367834995369746E-2</v>
      </c>
      <c r="K27" s="88">
        <v>1.641901223675922E-2</v>
      </c>
      <c r="L27" s="85">
        <v>45761.219729999997</v>
      </c>
      <c r="M27" s="85">
        <v>39313.738360000003</v>
      </c>
      <c r="N27" s="89">
        <v>85.910599830945557</v>
      </c>
      <c r="O27" s="90">
        <v>4.7205694481792211E-3</v>
      </c>
      <c r="P27" s="88">
        <v>4.0931305019570804E-3</v>
      </c>
    </row>
    <row r="28" spans="1:16" ht="18.75" customHeight="1">
      <c r="A28" s="410" t="s">
        <v>604</v>
      </c>
      <c r="B28" s="411">
        <v>6898202.5025300002</v>
      </c>
      <c r="C28" s="411">
        <v>7210406.0318100005</v>
      </c>
      <c r="D28" s="412">
        <v>104.52586784985647</v>
      </c>
      <c r="E28" s="413">
        <v>1</v>
      </c>
      <c r="F28" s="414">
        <v>1</v>
      </c>
      <c r="G28" s="415">
        <v>2795801.6281900001</v>
      </c>
      <c r="H28" s="411">
        <v>2394403.37781</v>
      </c>
      <c r="I28" s="412">
        <v>85.642820780533526</v>
      </c>
      <c r="J28" s="413">
        <v>1</v>
      </c>
      <c r="K28" s="414">
        <v>1</v>
      </c>
      <c r="L28" s="416">
        <v>9694004.1307199989</v>
      </c>
      <c r="M28" s="417">
        <v>9604809.40962</v>
      </c>
      <c r="N28" s="418">
        <v>99.079898049379381</v>
      </c>
      <c r="O28" s="419">
        <v>1</v>
      </c>
      <c r="P28" s="414">
        <v>1</v>
      </c>
    </row>
    <row r="29" spans="1:16" ht="12.75" customHeight="1">
      <c r="A29" s="34" t="s">
        <v>605</v>
      </c>
    </row>
    <row r="30" spans="1:16" ht="12.75" customHeight="1"/>
    <row r="31" spans="1:16" ht="12.75" customHeight="1">
      <c r="A31" s="299" t="s">
        <v>279</v>
      </c>
    </row>
    <row r="32" spans="1:16" ht="12.75" customHeight="1">
      <c r="A32" s="996" t="s">
        <v>1489</v>
      </c>
    </row>
    <row r="33" spans="1:16">
      <c r="A33" s="996" t="s">
        <v>1490</v>
      </c>
    </row>
    <row r="34" spans="1:16">
      <c r="A34" s="996" t="s">
        <v>1491</v>
      </c>
    </row>
    <row r="35" spans="1:16" ht="12.75" customHeight="1">
      <c r="A35" s="583" t="s">
        <v>1204</v>
      </c>
    </row>
    <row r="36" spans="1:16" ht="12.75" customHeight="1">
      <c r="A36" s="584" t="s">
        <v>1492</v>
      </c>
    </row>
    <row r="37" spans="1:16" ht="12.75" customHeight="1">
      <c r="A37" s="923" t="s">
        <v>1493</v>
      </c>
    </row>
    <row r="38" spans="1:16" ht="12.75" customHeight="1">
      <c r="A38" s="997" t="s">
        <v>1494</v>
      </c>
    </row>
    <row r="39" spans="1:16" ht="12.75" customHeight="1"/>
    <row r="40" spans="1:16" ht="12.75" customHeight="1">
      <c r="A40" s="652" t="s">
        <v>92</v>
      </c>
    </row>
    <row r="41" spans="1:16" ht="12.75" customHeight="1"/>
    <row r="42" spans="1:16" ht="12.75" customHeight="1"/>
    <row r="43" spans="1:16" ht="12.75" customHeight="1"/>
    <row r="44" spans="1:16" ht="12.75" customHeight="1"/>
    <row r="45" spans="1:16" ht="12.75" customHeight="1"/>
    <row r="46" spans="1:16" ht="12.75" customHeight="1"/>
    <row r="47" spans="1:16" ht="12.75" customHeight="1"/>
    <row r="48" spans="1:16" ht="12.75" customHeight="1">
      <c r="P48" s="25" t="s">
        <v>1175</v>
      </c>
    </row>
    <row r="49" ht="12.75" customHeight="1"/>
    <row r="50" ht="12.75" customHeight="1"/>
    <row r="51" ht="12.75" customHeight="1"/>
    <row r="52" ht="12.75" customHeight="1"/>
    <row r="53" ht="12.75" customHeight="1"/>
    <row r="54" ht="12.75" customHeight="1"/>
    <row r="55" ht="12.75" customHeight="1"/>
    <row r="107" spans="1:1">
      <c r="A107" s="684"/>
    </row>
    <row r="109" spans="1:1">
      <c r="A109" s="685"/>
    </row>
    <row r="111" spans="1:1">
      <c r="A111" s="685"/>
    </row>
    <row r="113" spans="1:1">
      <c r="A113" s="685"/>
    </row>
    <row r="115" spans="1:1">
      <c r="A115" s="685"/>
    </row>
    <row r="117" spans="1:1">
      <c r="A117" s="685"/>
    </row>
    <row r="119" spans="1:1">
      <c r="A119" s="685"/>
    </row>
  </sheetData>
  <mergeCells count="11">
    <mergeCell ref="L6:P6"/>
    <mergeCell ref="A7:A9"/>
    <mergeCell ref="B7:F7"/>
    <mergeCell ref="G7:K7"/>
    <mergeCell ref="L7:P7"/>
    <mergeCell ref="B8:D8"/>
    <mergeCell ref="E8:F8"/>
    <mergeCell ref="G8:I8"/>
    <mergeCell ref="J8:K8"/>
    <mergeCell ref="L8:N8"/>
    <mergeCell ref="O8:P8"/>
  </mergeCells>
  <hyperlinks>
    <hyperlink ref="A40" location="'2 Sadržaj'!A1" display="Sadržaj / Contents"/>
  </hyperlinks>
  <pageMargins left="0.7" right="0.7" top="0.75" bottom="0.75" header="0.3" footer="0.3"/>
  <pageSetup paperSize="9" scale="6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39"/>
  <sheetViews>
    <sheetView showGridLines="0" zoomScaleNormal="100" workbookViewId="0"/>
  </sheetViews>
  <sheetFormatPr defaultRowHeight="15"/>
  <cols>
    <col min="1" max="1" width="5.5703125" customWidth="1"/>
    <col min="2" max="2" width="36.85546875" customWidth="1"/>
    <col min="3" max="3" width="13.140625" bestFit="1" customWidth="1"/>
    <col min="4" max="4" width="12" customWidth="1"/>
    <col min="5" max="5" width="12" bestFit="1" customWidth="1"/>
    <col min="6" max="6" width="12.140625" customWidth="1"/>
  </cols>
  <sheetData>
    <row r="1" spans="1:8">
      <c r="A1" s="150" t="s">
        <v>1533</v>
      </c>
    </row>
    <row r="2" spans="1:8">
      <c r="A2" s="580" t="s">
        <v>1534</v>
      </c>
    </row>
    <row r="3" spans="1:8" ht="12.75" customHeight="1"/>
    <row r="4" spans="1:8" ht="12.75" customHeight="1">
      <c r="B4" s="900"/>
      <c r="C4" s="899"/>
      <c r="D4" s="899"/>
      <c r="E4" s="899"/>
      <c r="F4" s="25" t="s">
        <v>560</v>
      </c>
    </row>
    <row r="5" spans="1:8">
      <c r="A5" s="1110" t="s">
        <v>561</v>
      </c>
      <c r="B5" s="1110" t="s">
        <v>562</v>
      </c>
      <c r="C5" s="1111" t="s">
        <v>1015</v>
      </c>
      <c r="D5" s="1111"/>
      <c r="E5" s="1112" t="s">
        <v>1016</v>
      </c>
      <c r="F5" s="1112"/>
    </row>
    <row r="6" spans="1:8" ht="65.25">
      <c r="A6" s="1110"/>
      <c r="B6" s="1110"/>
      <c r="C6" s="420" t="s">
        <v>563</v>
      </c>
      <c r="D6" s="420" t="s">
        <v>564</v>
      </c>
      <c r="E6" s="420" t="s">
        <v>565</v>
      </c>
      <c r="F6" s="420" t="s">
        <v>566</v>
      </c>
    </row>
    <row r="7" spans="1:8" ht="22.5">
      <c r="A7" s="91">
        <v>1</v>
      </c>
      <c r="B7" s="92" t="s">
        <v>567</v>
      </c>
      <c r="C7" s="1006">
        <v>2525380</v>
      </c>
      <c r="D7" s="1006">
        <v>435514.61179</v>
      </c>
      <c r="E7" s="1006">
        <v>11247</v>
      </c>
      <c r="F7" s="1006">
        <v>88621.095199999996</v>
      </c>
      <c r="G7" s="53"/>
    </row>
    <row r="8" spans="1:8" ht="22.5">
      <c r="A8" s="91">
        <v>2</v>
      </c>
      <c r="B8" s="92" t="s">
        <v>569</v>
      </c>
      <c r="C8" s="1006">
        <v>491200</v>
      </c>
      <c r="D8" s="1006">
        <v>591060.41813999997</v>
      </c>
      <c r="E8" s="1006">
        <v>3838788</v>
      </c>
      <c r="F8" s="1006">
        <v>288235.72188999999</v>
      </c>
      <c r="G8" s="53"/>
    </row>
    <row r="9" spans="1:8" ht="22.5">
      <c r="A9" s="91">
        <v>3</v>
      </c>
      <c r="B9" s="92" t="s">
        <v>568</v>
      </c>
      <c r="C9" s="1006">
        <v>628477</v>
      </c>
      <c r="D9" s="1006">
        <v>1205385.4429500001</v>
      </c>
      <c r="E9" s="1006">
        <v>104777</v>
      </c>
      <c r="F9" s="1006">
        <v>686304.59957000008</v>
      </c>
      <c r="G9" s="53"/>
    </row>
    <row r="10" spans="1:8" ht="33.75">
      <c r="A10" s="91">
        <v>4</v>
      </c>
      <c r="B10" s="92" t="s">
        <v>570</v>
      </c>
      <c r="C10" s="1006">
        <v>53</v>
      </c>
      <c r="D10" s="1006">
        <v>2418.5792000000001</v>
      </c>
      <c r="E10" s="1006">
        <v>126</v>
      </c>
      <c r="F10" s="1006">
        <v>1071.3826100000001</v>
      </c>
    </row>
    <row r="11" spans="1:8" ht="22.5">
      <c r="A11" s="91">
        <v>5</v>
      </c>
      <c r="B11" s="92" t="s">
        <v>571</v>
      </c>
      <c r="C11" s="1006">
        <v>158</v>
      </c>
      <c r="D11" s="1006">
        <v>8045.7124100000001</v>
      </c>
      <c r="E11" s="1006">
        <v>15</v>
      </c>
      <c r="F11" s="190">
        <v>4168.2327500000001</v>
      </c>
    </row>
    <row r="12" spans="1:8" ht="22.5">
      <c r="A12" s="91">
        <v>6</v>
      </c>
      <c r="B12" s="92" t="s">
        <v>572</v>
      </c>
      <c r="C12" s="1006">
        <v>23491</v>
      </c>
      <c r="D12" s="1006">
        <v>165558.18862999999</v>
      </c>
      <c r="E12" s="1006">
        <v>1521</v>
      </c>
      <c r="F12" s="1006">
        <v>69762.697090000001</v>
      </c>
    </row>
    <row r="13" spans="1:8" ht="22.5">
      <c r="A13" s="91">
        <v>7</v>
      </c>
      <c r="B13" s="92" t="s">
        <v>573</v>
      </c>
      <c r="C13" s="1006">
        <v>8468</v>
      </c>
      <c r="D13" s="1006">
        <v>32839.495589999999</v>
      </c>
      <c r="E13" s="1006">
        <v>1235</v>
      </c>
      <c r="F13" s="1006">
        <v>6118.1796299999996</v>
      </c>
    </row>
    <row r="14" spans="1:8" ht="22.5">
      <c r="A14" s="91">
        <v>8</v>
      </c>
      <c r="B14" s="92" t="s">
        <v>574</v>
      </c>
      <c r="C14" s="1006">
        <v>618966</v>
      </c>
      <c r="D14" s="1006">
        <v>671982.22090999992</v>
      </c>
      <c r="E14" s="1006">
        <v>36883</v>
      </c>
      <c r="F14" s="1006">
        <v>472886.065</v>
      </c>
      <c r="H14" s="272"/>
    </row>
    <row r="15" spans="1:8" ht="22.5">
      <c r="A15" s="91">
        <v>9</v>
      </c>
      <c r="B15" s="92" t="s">
        <v>575</v>
      </c>
      <c r="C15" s="1006">
        <v>630105</v>
      </c>
      <c r="D15" s="1006">
        <v>780247.07420999999</v>
      </c>
      <c r="E15" s="1006">
        <v>63441</v>
      </c>
      <c r="F15" s="1006">
        <v>404293.94014999998</v>
      </c>
    </row>
    <row r="16" spans="1:8" ht="33.75">
      <c r="A16" s="91">
        <v>10</v>
      </c>
      <c r="B16" s="92" t="s">
        <v>576</v>
      </c>
      <c r="C16" s="1006">
        <v>2854100</v>
      </c>
      <c r="D16" s="1006">
        <v>2394122.7378600002</v>
      </c>
      <c r="E16" s="1006">
        <v>82511</v>
      </c>
      <c r="F16" s="1006">
        <v>1138533.1482599999</v>
      </c>
    </row>
    <row r="17" spans="1:6" ht="33.75">
      <c r="A17" s="91">
        <v>11</v>
      </c>
      <c r="B17" s="92" t="s">
        <v>577</v>
      </c>
      <c r="C17" s="1006">
        <v>566</v>
      </c>
      <c r="D17" s="1006">
        <v>4213.8861399999996</v>
      </c>
      <c r="E17" s="1006">
        <v>2</v>
      </c>
      <c r="F17" s="1006">
        <v>314.61795000000001</v>
      </c>
    </row>
    <row r="18" spans="1:6" ht="22.5">
      <c r="A18" s="91">
        <v>12</v>
      </c>
      <c r="B18" s="92" t="s">
        <v>578</v>
      </c>
      <c r="C18" s="1006">
        <v>57325</v>
      </c>
      <c r="D18" s="1006">
        <v>36637.636100000003</v>
      </c>
      <c r="E18" s="1006">
        <v>217</v>
      </c>
      <c r="F18" s="1006">
        <v>9713.3321899999992</v>
      </c>
    </row>
    <row r="19" spans="1:6" ht="22.5">
      <c r="A19" s="91">
        <v>13</v>
      </c>
      <c r="B19" s="92" t="s">
        <v>579</v>
      </c>
      <c r="C19" s="1006">
        <v>224088</v>
      </c>
      <c r="D19" s="1006">
        <v>417988.54414000001</v>
      </c>
      <c r="E19" s="1006">
        <v>12116</v>
      </c>
      <c r="F19" s="1006">
        <v>161121.11977000002</v>
      </c>
    </row>
    <row r="20" spans="1:6" ht="22.5">
      <c r="A20" s="91">
        <v>14</v>
      </c>
      <c r="B20" s="92" t="s">
        <v>580</v>
      </c>
      <c r="C20" s="1006">
        <v>66022</v>
      </c>
      <c r="D20" s="1006">
        <v>237542.46109</v>
      </c>
      <c r="E20" s="1006">
        <v>849</v>
      </c>
      <c r="F20" s="1006">
        <v>-16638.21139</v>
      </c>
    </row>
    <row r="21" spans="1:6" ht="22.5">
      <c r="A21" s="91">
        <v>15</v>
      </c>
      <c r="B21" s="92" t="s">
        <v>581</v>
      </c>
      <c r="C21" s="1006">
        <v>2998</v>
      </c>
      <c r="D21" s="1006">
        <v>13277.258260000001</v>
      </c>
      <c r="E21" s="1006">
        <v>415</v>
      </c>
      <c r="F21" s="1006">
        <v>2654.77871</v>
      </c>
    </row>
    <row r="22" spans="1:6" ht="22.5">
      <c r="A22" s="91">
        <v>16</v>
      </c>
      <c r="B22" s="92" t="s">
        <v>582</v>
      </c>
      <c r="C22" s="1006">
        <v>84402</v>
      </c>
      <c r="D22" s="1006">
        <v>114228.27679</v>
      </c>
      <c r="E22" s="1006">
        <v>1806</v>
      </c>
      <c r="F22" s="1006">
        <v>27431.373010000003</v>
      </c>
    </row>
    <row r="23" spans="1:6" ht="22.5">
      <c r="A23" s="91">
        <v>17</v>
      </c>
      <c r="B23" s="92" t="s">
        <v>583</v>
      </c>
      <c r="C23" s="1006">
        <v>36869</v>
      </c>
      <c r="D23" s="1006">
        <v>4960.9062400000003</v>
      </c>
      <c r="E23" s="1006">
        <v>16</v>
      </c>
      <c r="F23" s="1006">
        <v>230.2954</v>
      </c>
    </row>
    <row r="24" spans="1:6" ht="22.5">
      <c r="A24" s="91">
        <v>18</v>
      </c>
      <c r="B24" s="92" t="s">
        <v>584</v>
      </c>
      <c r="C24" s="1006">
        <v>661144</v>
      </c>
      <c r="D24" s="1006">
        <v>94382.581349999993</v>
      </c>
      <c r="E24" s="1006">
        <v>304037</v>
      </c>
      <c r="F24" s="1006">
        <v>37581.344880000004</v>
      </c>
    </row>
    <row r="25" spans="1:6" ht="22.5">
      <c r="A25" s="91">
        <v>19</v>
      </c>
      <c r="B25" s="92" t="s">
        <v>585</v>
      </c>
      <c r="C25" s="1006">
        <v>732158</v>
      </c>
      <c r="D25" s="1006">
        <v>1996088.9929599999</v>
      </c>
      <c r="E25" s="1006">
        <v>50804</v>
      </c>
      <c r="F25" s="1006">
        <v>2170845.2212499999</v>
      </c>
    </row>
    <row r="26" spans="1:6" ht="22.5">
      <c r="A26" s="91">
        <v>20</v>
      </c>
      <c r="B26" s="92" t="s">
        <v>586</v>
      </c>
      <c r="C26" s="1006">
        <v>3509</v>
      </c>
      <c r="D26" s="1006">
        <v>12475.79501</v>
      </c>
      <c r="E26" s="1006">
        <v>2555</v>
      </c>
      <c r="F26" s="1006">
        <v>20031.315269999999</v>
      </c>
    </row>
    <row r="27" spans="1:6" ht="33.75">
      <c r="A27" s="91">
        <v>21</v>
      </c>
      <c r="B27" s="92" t="s">
        <v>587</v>
      </c>
      <c r="C27" s="1006">
        <v>607970</v>
      </c>
      <c r="D27" s="1006">
        <v>112487.44129999999</v>
      </c>
      <c r="E27" s="1006">
        <v>2164</v>
      </c>
      <c r="F27" s="1006">
        <v>12460.83591</v>
      </c>
    </row>
    <row r="28" spans="1:6" ht="22.5">
      <c r="A28" s="91">
        <v>22</v>
      </c>
      <c r="B28" s="92" t="s">
        <v>588</v>
      </c>
      <c r="C28" s="1006">
        <v>2270</v>
      </c>
      <c r="D28" s="1006">
        <v>3314.6983999999998</v>
      </c>
      <c r="E28" s="1006">
        <v>233</v>
      </c>
      <c r="F28" s="1006">
        <v>8877.8243999999995</v>
      </c>
    </row>
    <row r="29" spans="1:6" ht="45">
      <c r="A29" s="91">
        <v>23</v>
      </c>
      <c r="B29" s="92" t="s">
        <v>589</v>
      </c>
      <c r="C29" s="1006">
        <v>66844</v>
      </c>
      <c r="D29" s="1006">
        <v>270036.45013999997</v>
      </c>
      <c r="E29" s="1006">
        <v>5057</v>
      </c>
      <c r="F29" s="1006">
        <v>274330.44031999999</v>
      </c>
    </row>
    <row r="30" spans="1:6" ht="22.5">
      <c r="A30" s="91">
        <v>24</v>
      </c>
      <c r="B30" s="92" t="s">
        <v>590</v>
      </c>
      <c r="C30" s="1006">
        <v>0</v>
      </c>
      <c r="D30" s="1006">
        <v>0</v>
      </c>
      <c r="E30" s="1006">
        <v>0</v>
      </c>
      <c r="F30" s="1006">
        <v>0</v>
      </c>
    </row>
    <row r="31" spans="1:6" ht="22.5">
      <c r="A31" s="91">
        <v>25</v>
      </c>
      <c r="B31" s="92" t="s">
        <v>591</v>
      </c>
      <c r="C31" s="1006">
        <v>0</v>
      </c>
      <c r="D31" s="1006">
        <v>0</v>
      </c>
      <c r="E31" s="1006">
        <v>0</v>
      </c>
      <c r="F31" s="1006">
        <v>0</v>
      </c>
    </row>
    <row r="32" spans="1:6" ht="22.5">
      <c r="A32" s="423"/>
      <c r="B32" s="424" t="s">
        <v>592</v>
      </c>
      <c r="C32" s="1007">
        <v>8913812</v>
      </c>
      <c r="D32" s="1007">
        <v>7210406.0318100005</v>
      </c>
      <c r="E32" s="1007">
        <v>4460002</v>
      </c>
      <c r="F32" s="1007">
        <v>3382403.7126700003</v>
      </c>
    </row>
    <row r="33" spans="1:6" ht="22.5">
      <c r="A33" s="423"/>
      <c r="B33" s="424" t="s">
        <v>593</v>
      </c>
      <c r="C33" s="1007">
        <v>1412751</v>
      </c>
      <c r="D33" s="1007">
        <v>2394403.37781</v>
      </c>
      <c r="E33" s="1007">
        <v>60813</v>
      </c>
      <c r="F33" s="1007">
        <v>2486545.6371500003</v>
      </c>
    </row>
    <row r="34" spans="1:6">
      <c r="A34" s="421"/>
      <c r="B34" s="422" t="s">
        <v>336</v>
      </c>
      <c r="C34" s="1008">
        <v>10326563</v>
      </c>
      <c r="D34" s="1008">
        <v>9604809.40962</v>
      </c>
      <c r="E34" s="1008">
        <v>4520815</v>
      </c>
      <c r="F34" s="1008">
        <v>5868949.3498200001</v>
      </c>
    </row>
    <row r="35" spans="1:6" ht="12.75" customHeight="1">
      <c r="A35" s="34" t="s">
        <v>559</v>
      </c>
    </row>
    <row r="36" spans="1:6" ht="12.75" customHeight="1"/>
    <row r="37" spans="1:6" ht="12.75" customHeight="1">
      <c r="A37" s="652" t="s">
        <v>92</v>
      </c>
    </row>
    <row r="38" spans="1:6" ht="12.75" customHeight="1">
      <c r="F38" s="35" t="s">
        <v>1176</v>
      </c>
    </row>
    <row r="39" spans="1:6" ht="12.75" customHeight="1"/>
  </sheetData>
  <mergeCells count="4">
    <mergeCell ref="A5:A6"/>
    <mergeCell ref="B5:B6"/>
    <mergeCell ref="C5:D5"/>
    <mergeCell ref="E5:F5"/>
  </mergeCells>
  <hyperlinks>
    <hyperlink ref="A37" location="'2 Sadržaj'!A1" display="Sadržaj / Contents"/>
  </hyperlinks>
  <pageMargins left="0.7" right="0.7" top="0.75" bottom="0.75" header="0.3" footer="0.3"/>
  <pageSetup paperSize="9" scale="87" orientation="portrait" r:id="rId1"/>
  <rowBreaks count="1" manualBreakCount="1">
    <brk id="38" max="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I128"/>
  <sheetViews>
    <sheetView showGridLines="0" zoomScaleNormal="100" workbookViewId="0">
      <pane ySplit="6" topLeftCell="A7" activePane="bottomLeft" state="frozen"/>
      <selection activeCell="A113" sqref="A113"/>
      <selection pane="bottomLeft"/>
    </sheetView>
  </sheetViews>
  <sheetFormatPr defaultRowHeight="15"/>
  <cols>
    <col min="1" max="1" width="40.140625"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 min="9" max="9" width="13.140625" bestFit="1" customWidth="1"/>
  </cols>
  <sheetData>
    <row r="1" spans="1:9">
      <c r="A1" s="637" t="s">
        <v>103</v>
      </c>
      <c r="B1" s="204"/>
      <c r="C1" s="204"/>
      <c r="D1" s="204"/>
      <c r="E1" s="204"/>
      <c r="F1" s="204"/>
      <c r="G1" s="204"/>
    </row>
    <row r="2" spans="1:9">
      <c r="A2" s="638" t="s">
        <v>104</v>
      </c>
      <c r="B2" s="204"/>
      <c r="C2" s="204"/>
      <c r="D2" s="204"/>
      <c r="E2" s="204"/>
      <c r="F2" s="204"/>
      <c r="G2" s="204"/>
    </row>
    <row r="3" spans="1:9" s="272" customFormat="1">
      <c r="A3" s="579"/>
      <c r="B3" s="204"/>
      <c r="C3" s="204"/>
      <c r="D3" s="204"/>
      <c r="E3" s="204"/>
      <c r="F3" s="204"/>
      <c r="G3" s="204"/>
    </row>
    <row r="4" spans="1:9" ht="12.75" customHeight="1">
      <c r="A4" s="24" t="s">
        <v>758</v>
      </c>
    </row>
    <row r="5" spans="1:9" ht="12.75" customHeight="1">
      <c r="A5" s="561" t="s">
        <v>759</v>
      </c>
      <c r="B5" s="204"/>
    </row>
    <row r="6" spans="1:9" ht="53.25" customHeight="1">
      <c r="A6" s="916" t="s">
        <v>954</v>
      </c>
      <c r="B6" s="1113" t="s">
        <v>539</v>
      </c>
      <c r="C6" s="1114"/>
      <c r="D6" s="1115"/>
      <c r="E6" s="1113" t="s">
        <v>967</v>
      </c>
      <c r="F6" s="1114"/>
      <c r="G6" s="1115"/>
      <c r="I6" s="195"/>
    </row>
    <row r="7" spans="1:9" s="272" customFormat="1">
      <c r="A7" s="1116" t="s">
        <v>979</v>
      </c>
      <c r="B7" s="432" t="str">
        <f>Naslovnica!A20</f>
        <v>Studeni 2020.</v>
      </c>
      <c r="C7" s="1117" t="s">
        <v>980</v>
      </c>
      <c r="D7" s="1119" t="s">
        <v>975</v>
      </c>
      <c r="E7" s="432" t="str">
        <f>$B$7</f>
        <v>Studeni 2020.</v>
      </c>
      <c r="F7" s="1117" t="s">
        <v>980</v>
      </c>
      <c r="G7" s="1119" t="s">
        <v>975</v>
      </c>
    </row>
    <row r="8" spans="1:9" s="272" customFormat="1">
      <c r="A8" s="1116"/>
      <c r="B8" s="885" t="str">
        <f>Naslovnica!A24</f>
        <v>November 2020</v>
      </c>
      <c r="C8" s="1118"/>
      <c r="D8" s="1116"/>
      <c r="E8" s="885" t="str">
        <f>$B$8</f>
        <v>November 2020</v>
      </c>
      <c r="F8" s="1118"/>
      <c r="G8" s="1116"/>
    </row>
    <row r="9" spans="1:9" ht="25.5">
      <c r="A9" s="252" t="s">
        <v>545</v>
      </c>
      <c r="B9" s="260">
        <v>252993031.51000002</v>
      </c>
      <c r="C9" s="256">
        <v>2438962692</v>
      </c>
      <c r="D9" s="263">
        <v>1.0957618203182586</v>
      </c>
      <c r="E9" s="260">
        <v>490475</v>
      </c>
      <c r="F9" s="255">
        <v>2761385</v>
      </c>
      <c r="G9" s="266">
        <v>-0.6430702616162719</v>
      </c>
    </row>
    <row r="10" spans="1:9">
      <c r="A10" s="93" t="s">
        <v>547</v>
      </c>
      <c r="B10" s="261">
        <v>184275121.15000001</v>
      </c>
      <c r="C10" s="196">
        <v>2178211776.8000002</v>
      </c>
      <c r="D10" s="264">
        <v>0.91118297858486064</v>
      </c>
      <c r="E10" s="261">
        <v>490475</v>
      </c>
      <c r="F10" s="197">
        <v>2761385</v>
      </c>
      <c r="G10" s="264">
        <v>-0.6430702616162719</v>
      </c>
    </row>
    <row r="11" spans="1:9">
      <c r="A11" s="93" t="s">
        <v>546</v>
      </c>
      <c r="B11" s="261">
        <v>56959159.18</v>
      </c>
      <c r="C11" s="196">
        <v>248992164.02000001</v>
      </c>
      <c r="D11" s="264">
        <v>1.3442783582029887</v>
      </c>
      <c r="E11" s="261" t="s">
        <v>157</v>
      </c>
      <c r="F11" s="197" t="s">
        <v>157</v>
      </c>
      <c r="G11" s="264" t="s">
        <v>157</v>
      </c>
    </row>
    <row r="12" spans="1:9">
      <c r="A12" s="93" t="s">
        <v>548</v>
      </c>
      <c r="B12" s="261" t="s">
        <v>157</v>
      </c>
      <c r="C12" s="197" t="s">
        <v>157</v>
      </c>
      <c r="D12" s="265" t="s">
        <v>157</v>
      </c>
      <c r="E12" s="261" t="s">
        <v>157</v>
      </c>
      <c r="F12" s="197" t="s">
        <v>157</v>
      </c>
      <c r="G12" s="265" t="s">
        <v>157</v>
      </c>
    </row>
    <row r="13" spans="1:9">
      <c r="A13" s="93" t="s">
        <v>968</v>
      </c>
      <c r="B13" s="261" t="s">
        <v>157</v>
      </c>
      <c r="C13" s="197" t="s">
        <v>157</v>
      </c>
      <c r="D13" s="265" t="s">
        <v>157</v>
      </c>
      <c r="E13" s="261" t="s">
        <v>157</v>
      </c>
      <c r="F13" s="197" t="s">
        <v>157</v>
      </c>
      <c r="G13" s="265" t="s">
        <v>157</v>
      </c>
    </row>
    <row r="14" spans="1:9">
      <c r="A14" s="93" t="s">
        <v>549</v>
      </c>
      <c r="B14" s="261" t="s">
        <v>157</v>
      </c>
      <c r="C14" s="197" t="s">
        <v>157</v>
      </c>
      <c r="D14" s="265" t="s">
        <v>157</v>
      </c>
      <c r="E14" s="261" t="s">
        <v>157</v>
      </c>
      <c r="F14" s="197" t="s">
        <v>157</v>
      </c>
      <c r="G14" s="265" t="s">
        <v>157</v>
      </c>
    </row>
    <row r="15" spans="1:9" s="272" customFormat="1">
      <c r="A15" s="93" t="s">
        <v>1560</v>
      </c>
      <c r="B15" s="261">
        <v>11758751.18</v>
      </c>
      <c r="C15" s="197">
        <v>11758751.18</v>
      </c>
      <c r="D15" s="265" t="s">
        <v>157</v>
      </c>
      <c r="E15" s="261" t="s">
        <v>157</v>
      </c>
      <c r="F15" s="197" t="s">
        <v>157</v>
      </c>
      <c r="G15" s="265" t="s">
        <v>157</v>
      </c>
    </row>
    <row r="16" spans="1:9">
      <c r="A16" s="1009" t="s">
        <v>1556</v>
      </c>
      <c r="B16" s="1010">
        <v>65748000</v>
      </c>
      <c r="C16" s="1011">
        <v>461083633</v>
      </c>
      <c r="D16" s="1012">
        <v>0.13286160517536549</v>
      </c>
      <c r="E16" s="1010" t="s">
        <v>157</v>
      </c>
      <c r="F16" s="1011" t="s">
        <v>157</v>
      </c>
      <c r="G16" s="1012" t="s">
        <v>157</v>
      </c>
    </row>
    <row r="17" spans="1:9">
      <c r="A17" s="1009" t="s">
        <v>1557</v>
      </c>
      <c r="B17" s="1010" t="s">
        <v>157</v>
      </c>
      <c r="C17" s="1011" t="s">
        <v>157</v>
      </c>
      <c r="D17" s="1012" t="s">
        <v>157</v>
      </c>
      <c r="E17" s="1010" t="s">
        <v>157</v>
      </c>
      <c r="F17" s="1011" t="s">
        <v>157</v>
      </c>
      <c r="G17" s="1012" t="s">
        <v>157</v>
      </c>
    </row>
    <row r="18" spans="1:9" ht="18.75" customHeight="1">
      <c r="A18" s="425" t="s">
        <v>550</v>
      </c>
      <c r="B18" s="426">
        <v>318741031.50999999</v>
      </c>
      <c r="C18" s="427">
        <v>2900046325</v>
      </c>
      <c r="D18" s="428">
        <v>0.78313071909079546</v>
      </c>
      <c r="E18" s="426">
        <v>490475</v>
      </c>
      <c r="F18" s="846">
        <v>2761385</v>
      </c>
      <c r="G18" s="428">
        <v>-0.6430702616162719</v>
      </c>
      <c r="I18" s="45"/>
    </row>
    <row r="19" spans="1:9" ht="15" customHeight="1">
      <c r="A19" s="1120" t="s">
        <v>978</v>
      </c>
      <c r="B19" s="429" t="str">
        <f>B7</f>
        <v>Studeni 2020.</v>
      </c>
      <c r="C19" s="1118" t="s">
        <v>980</v>
      </c>
      <c r="D19" s="1116" t="s">
        <v>975</v>
      </c>
      <c r="E19" s="886" t="str">
        <f>E7</f>
        <v>Studeni 2020.</v>
      </c>
      <c r="F19" s="1118" t="s">
        <v>980</v>
      </c>
      <c r="G19" s="1116" t="s">
        <v>975</v>
      </c>
    </row>
    <row r="20" spans="1:9" s="272" customFormat="1">
      <c r="A20" s="1120"/>
      <c r="B20" s="885" t="str">
        <f>B8</f>
        <v>November 2020</v>
      </c>
      <c r="C20" s="1118"/>
      <c r="D20" s="1116"/>
      <c r="E20" s="888" t="str">
        <f>E8</f>
        <v>November 2020</v>
      </c>
      <c r="F20" s="1118"/>
      <c r="G20" s="1116"/>
    </row>
    <row r="21" spans="1:9" ht="25.5">
      <c r="A21" s="253" t="s">
        <v>551</v>
      </c>
      <c r="B21" s="260">
        <v>54457563</v>
      </c>
      <c r="C21" s="255">
        <v>261182538</v>
      </c>
      <c r="D21" s="266">
        <v>1.0717630971741081</v>
      </c>
      <c r="E21" s="260">
        <v>633</v>
      </c>
      <c r="F21" s="255">
        <v>3081</v>
      </c>
      <c r="G21" s="266">
        <v>1.1752577319587627</v>
      </c>
    </row>
    <row r="22" spans="1:9">
      <c r="A22" s="93" t="s">
        <v>547</v>
      </c>
      <c r="B22" s="261">
        <v>3576142</v>
      </c>
      <c r="C22" s="197">
        <v>55621648</v>
      </c>
      <c r="D22" s="264">
        <v>0.62467204598329862</v>
      </c>
      <c r="E22" s="261">
        <v>633</v>
      </c>
      <c r="F22" s="197">
        <v>3081</v>
      </c>
      <c r="G22" s="264">
        <v>1.1752577319587627</v>
      </c>
    </row>
    <row r="23" spans="1:9">
      <c r="A23" s="93" t="s">
        <v>546</v>
      </c>
      <c r="B23" s="261">
        <v>50765583</v>
      </c>
      <c r="C23" s="197">
        <v>205445052</v>
      </c>
      <c r="D23" s="264">
        <v>1.1078143480532225</v>
      </c>
      <c r="E23" s="261" t="s">
        <v>157</v>
      </c>
      <c r="F23" s="197" t="s">
        <v>157</v>
      </c>
      <c r="G23" s="264" t="s">
        <v>157</v>
      </c>
    </row>
    <row r="24" spans="1:9">
      <c r="A24" s="93" t="s">
        <v>548</v>
      </c>
      <c r="B24" s="261" t="s">
        <v>157</v>
      </c>
      <c r="C24" s="197" t="s">
        <v>157</v>
      </c>
      <c r="D24" s="265" t="s">
        <v>157</v>
      </c>
      <c r="E24" s="261" t="s">
        <v>157</v>
      </c>
      <c r="F24" s="197" t="s">
        <v>157</v>
      </c>
      <c r="G24" s="265" t="s">
        <v>157</v>
      </c>
    </row>
    <row r="25" spans="1:9">
      <c r="A25" s="93" t="s">
        <v>968</v>
      </c>
      <c r="B25" s="261" t="s">
        <v>157</v>
      </c>
      <c r="C25" s="197" t="s">
        <v>157</v>
      </c>
      <c r="D25" s="265" t="s">
        <v>157</v>
      </c>
      <c r="E25" s="261" t="s">
        <v>157</v>
      </c>
      <c r="F25" s="197" t="s">
        <v>157</v>
      </c>
      <c r="G25" s="265" t="s">
        <v>157</v>
      </c>
    </row>
    <row r="26" spans="1:9">
      <c r="A26" s="93" t="s">
        <v>549</v>
      </c>
      <c r="B26" s="261" t="s">
        <v>157</v>
      </c>
      <c r="C26" s="197" t="s">
        <v>157</v>
      </c>
      <c r="D26" s="265" t="s">
        <v>157</v>
      </c>
      <c r="E26" s="261" t="s">
        <v>157</v>
      </c>
      <c r="F26" s="197" t="s">
        <v>157</v>
      </c>
      <c r="G26" s="265" t="s">
        <v>157</v>
      </c>
    </row>
    <row r="27" spans="1:9" s="272" customFormat="1">
      <c r="A27" s="93" t="s">
        <v>1560</v>
      </c>
      <c r="B27" s="261">
        <v>115838</v>
      </c>
      <c r="C27" s="197">
        <v>115838</v>
      </c>
      <c r="D27" s="265" t="s">
        <v>157</v>
      </c>
      <c r="E27" s="261" t="s">
        <v>157</v>
      </c>
      <c r="F27" s="197" t="s">
        <v>157</v>
      </c>
      <c r="G27" s="265" t="s">
        <v>157</v>
      </c>
    </row>
    <row r="28" spans="1:9">
      <c r="A28" s="1009" t="s">
        <v>1558</v>
      </c>
      <c r="B28" s="1010">
        <v>233000</v>
      </c>
      <c r="C28" s="1011">
        <v>4383555</v>
      </c>
      <c r="D28" s="1012">
        <v>8.8408681110270226E-2</v>
      </c>
      <c r="E28" s="1010" t="s">
        <v>157</v>
      </c>
      <c r="F28" s="1011" t="s">
        <v>157</v>
      </c>
      <c r="G28" s="1012" t="s">
        <v>157</v>
      </c>
    </row>
    <row r="29" spans="1:9">
      <c r="A29" s="1009" t="s">
        <v>1559</v>
      </c>
      <c r="B29" s="1010" t="s">
        <v>157</v>
      </c>
      <c r="C29" s="1011" t="s">
        <v>157</v>
      </c>
      <c r="D29" s="1012" t="s">
        <v>157</v>
      </c>
      <c r="E29" s="1010" t="s">
        <v>157</v>
      </c>
      <c r="F29" s="1011" t="s">
        <v>157</v>
      </c>
      <c r="G29" s="1012" t="s">
        <v>157</v>
      </c>
    </row>
    <row r="30" spans="1:9" ht="18.75" customHeight="1">
      <c r="A30" s="425" t="s">
        <v>552</v>
      </c>
      <c r="B30" s="426">
        <v>54690563</v>
      </c>
      <c r="C30" s="430">
        <v>265566093</v>
      </c>
      <c r="D30" s="428">
        <v>1.0638192066193084</v>
      </c>
      <c r="E30" s="426">
        <v>633</v>
      </c>
      <c r="F30" s="430">
        <v>3081</v>
      </c>
      <c r="G30" s="428">
        <v>1.1752577319587627</v>
      </c>
    </row>
    <row r="31" spans="1:9" ht="18.75" customHeight="1">
      <c r="A31" s="433" t="s">
        <v>553</v>
      </c>
      <c r="B31" s="260">
        <v>7853</v>
      </c>
      <c r="C31" s="434">
        <v>114709</v>
      </c>
      <c r="D31" s="435">
        <v>0.40057071517745668</v>
      </c>
      <c r="E31" s="260">
        <v>34</v>
      </c>
      <c r="F31" s="434">
        <v>184</v>
      </c>
      <c r="G31" s="435">
        <v>-0.19047619047619047</v>
      </c>
    </row>
    <row r="32" spans="1:9" ht="15" customHeight="1">
      <c r="A32" s="1120" t="s">
        <v>977</v>
      </c>
      <c r="B32" s="429" t="str">
        <f>B7</f>
        <v>Studeni 2020.</v>
      </c>
      <c r="C32" s="1118" t="s">
        <v>980</v>
      </c>
      <c r="D32" s="1116" t="s">
        <v>975</v>
      </c>
      <c r="E32" s="429" t="str">
        <f>E7</f>
        <v>Studeni 2020.</v>
      </c>
      <c r="F32" s="1118" t="s">
        <v>980</v>
      </c>
      <c r="G32" s="1116" t="s">
        <v>975</v>
      </c>
    </row>
    <row r="33" spans="1:7" s="272" customFormat="1">
      <c r="A33" s="1120"/>
      <c r="B33" s="885" t="str">
        <f>B8</f>
        <v>November 2020</v>
      </c>
      <c r="C33" s="1118"/>
      <c r="D33" s="1116"/>
      <c r="E33" s="885" t="str">
        <f>E8</f>
        <v>November 2020</v>
      </c>
      <c r="F33" s="1118"/>
      <c r="G33" s="1116"/>
    </row>
    <row r="34" spans="1:7" ht="17.25" customHeight="1">
      <c r="A34" s="254" t="s">
        <v>554</v>
      </c>
      <c r="B34" s="261">
        <v>551226103.53999996</v>
      </c>
      <c r="C34" s="197">
        <v>27627531514.790001</v>
      </c>
      <c r="D34" s="264">
        <v>1.1206703785570173</v>
      </c>
      <c r="E34" s="261" t="s">
        <v>157</v>
      </c>
      <c r="F34" s="197" t="s">
        <v>157</v>
      </c>
      <c r="G34" s="264" t="s">
        <v>157</v>
      </c>
    </row>
    <row r="35" spans="1:7" ht="17.25" customHeight="1">
      <c r="A35" s="254" t="s">
        <v>555</v>
      </c>
      <c r="B35" s="261">
        <v>412015583</v>
      </c>
      <c r="C35" s="270">
        <v>22195736284.630001</v>
      </c>
      <c r="D35" s="264">
        <v>0.99636295323865265</v>
      </c>
      <c r="E35" s="261" t="s">
        <v>157</v>
      </c>
      <c r="F35" s="270" t="s">
        <v>157</v>
      </c>
      <c r="G35" s="264" t="s">
        <v>157</v>
      </c>
    </row>
    <row r="36" spans="1:7">
      <c r="A36" s="1120" t="s">
        <v>973</v>
      </c>
      <c r="B36" s="887" t="str">
        <f>B7</f>
        <v>Studeni 2020.</v>
      </c>
      <c r="C36" s="1121" t="s">
        <v>974</v>
      </c>
      <c r="D36" s="1116" t="s">
        <v>975</v>
      </c>
      <c r="E36" s="431"/>
      <c r="F36" s="1121"/>
      <c r="G36" s="1116"/>
    </row>
    <row r="37" spans="1:7" s="272" customFormat="1" ht="21" customHeight="1">
      <c r="A37" s="1120"/>
      <c r="B37" s="885" t="str">
        <f>B8</f>
        <v>November 2020</v>
      </c>
      <c r="C37" s="1121"/>
      <c r="D37" s="1116"/>
      <c r="E37" s="431"/>
      <c r="F37" s="1121"/>
      <c r="G37" s="1116"/>
    </row>
    <row r="38" spans="1:7">
      <c r="A38" s="198" t="s">
        <v>68</v>
      </c>
      <c r="B38" s="262">
        <v>1702.37</v>
      </c>
      <c r="C38" s="94">
        <v>-0.15616898727589068</v>
      </c>
      <c r="D38" s="264">
        <v>8.1089491198211627E-2</v>
      </c>
      <c r="E38" s="262"/>
      <c r="F38" s="94"/>
      <c r="G38" s="264"/>
    </row>
    <row r="39" spans="1:7">
      <c r="A39" s="95" t="s">
        <v>127</v>
      </c>
      <c r="B39" s="262">
        <v>1150.75</v>
      </c>
      <c r="C39" s="94">
        <v>-0.14656214540519286</v>
      </c>
      <c r="D39" s="264">
        <v>8.1084889707263796E-2</v>
      </c>
      <c r="E39" s="262"/>
      <c r="F39" s="94"/>
      <c r="G39" s="264"/>
    </row>
    <row r="40" spans="1:7">
      <c r="A40" s="95" t="s">
        <v>69</v>
      </c>
      <c r="B40" s="262">
        <v>1064.97</v>
      </c>
      <c r="C40" s="94">
        <v>-0.11244364066706125</v>
      </c>
      <c r="D40" s="264">
        <v>7.470684400670069E-2</v>
      </c>
      <c r="E40" s="262"/>
      <c r="F40" s="94"/>
      <c r="G40" s="264"/>
    </row>
    <row r="41" spans="1:7" s="272" customFormat="1">
      <c r="A41" s="95" t="s">
        <v>1211</v>
      </c>
      <c r="B41" s="262">
        <v>1062.24</v>
      </c>
      <c r="C41" s="94">
        <f>B41/1000-1</f>
        <v>6.2240000000000073E-2</v>
      </c>
      <c r="D41" s="264">
        <v>7.4706596519627633E-2</v>
      </c>
      <c r="E41" s="262"/>
      <c r="F41" s="94"/>
      <c r="G41" s="264"/>
    </row>
    <row r="42" spans="1:7">
      <c r="A42" s="95" t="s">
        <v>918</v>
      </c>
      <c r="B42" s="262">
        <v>1015.87</v>
      </c>
      <c r="C42" s="94">
        <v>-0.12738689366673261</v>
      </c>
      <c r="D42" s="264">
        <v>8.8167873516431738E-2</v>
      </c>
      <c r="E42" s="262"/>
      <c r="F42" s="94"/>
      <c r="G42" s="264"/>
    </row>
    <row r="43" spans="1:7" s="272" customFormat="1">
      <c r="A43" s="95" t="s">
        <v>107</v>
      </c>
      <c r="B43" s="262">
        <v>1069.4100000000001</v>
      </c>
      <c r="C43" s="94">
        <v>-3.5463999350608288E-2</v>
      </c>
      <c r="D43" s="264">
        <v>5.2206424952034203E-2</v>
      </c>
      <c r="E43" s="262"/>
      <c r="F43" s="94"/>
      <c r="G43" s="264"/>
    </row>
    <row r="44" spans="1:7">
      <c r="A44" s="95" t="s">
        <v>108</v>
      </c>
      <c r="B44" s="262">
        <v>915.33</v>
      </c>
      <c r="C44" s="94">
        <v>5.1523297491039344E-2</v>
      </c>
      <c r="D44" s="264">
        <v>3.6226551798308693E-2</v>
      </c>
      <c r="E44" s="262"/>
      <c r="F44" s="94"/>
      <c r="G44" s="264"/>
    </row>
    <row r="45" spans="1:7">
      <c r="A45" s="95" t="s">
        <v>109</v>
      </c>
      <c r="B45" s="262">
        <v>717.67</v>
      </c>
      <c r="C45" s="94">
        <v>0.66073494700791402</v>
      </c>
      <c r="D45" s="264">
        <v>6.1171077923998229E-2</v>
      </c>
      <c r="E45" s="262"/>
      <c r="F45" s="94"/>
      <c r="G45" s="264"/>
    </row>
    <row r="46" spans="1:7">
      <c r="A46" s="95" t="s">
        <v>110</v>
      </c>
      <c r="B46" s="262">
        <v>612.77</v>
      </c>
      <c r="C46" s="94">
        <v>-0.1106515144918071</v>
      </c>
      <c r="D46" s="264">
        <v>2.4270789803593873E-2</v>
      </c>
      <c r="E46" s="262"/>
      <c r="F46" s="94"/>
      <c r="G46" s="264"/>
    </row>
    <row r="47" spans="1:7">
      <c r="A47" s="95" t="s">
        <v>111</v>
      </c>
      <c r="B47" s="262" t="s">
        <v>157</v>
      </c>
      <c r="C47" s="94" t="s">
        <v>157</v>
      </c>
      <c r="D47" s="264" t="s">
        <v>157</v>
      </c>
      <c r="E47" s="262"/>
      <c r="F47" s="94"/>
      <c r="G47" s="264"/>
    </row>
    <row r="48" spans="1:7">
      <c r="A48" s="95" t="s">
        <v>112</v>
      </c>
      <c r="B48" s="262">
        <v>3157.92</v>
      </c>
      <c r="C48" s="94">
        <v>-8.6469395370903368E-2</v>
      </c>
      <c r="D48" s="264">
        <v>0.11161487447374707</v>
      </c>
      <c r="E48" s="262"/>
      <c r="F48" s="94"/>
      <c r="G48" s="264"/>
    </row>
    <row r="49" spans="1:7">
      <c r="A49" s="198" t="s">
        <v>70</v>
      </c>
      <c r="B49" s="262">
        <v>112.1296</v>
      </c>
      <c r="C49" s="94">
        <v>-2.9942720305353276E-2</v>
      </c>
      <c r="D49" s="264">
        <v>1.5801316091528239E-3</v>
      </c>
      <c r="E49" s="262"/>
      <c r="F49" s="94"/>
      <c r="G49" s="264"/>
    </row>
    <row r="50" spans="1:7">
      <c r="A50" s="198" t="s">
        <v>93</v>
      </c>
      <c r="B50" s="262">
        <v>186.0857</v>
      </c>
      <c r="C50" s="94">
        <v>-5.8696130660461643E-3</v>
      </c>
      <c r="D50" s="264">
        <v>3.5090462965459146E-3</v>
      </c>
      <c r="E50" s="262"/>
      <c r="F50" s="94"/>
      <c r="G50" s="264"/>
    </row>
    <row r="51" spans="1:7" ht="15" customHeight="1">
      <c r="A51" s="1120" t="s">
        <v>976</v>
      </c>
      <c r="B51" s="429" t="str">
        <f>B7</f>
        <v>Studeni 2020.</v>
      </c>
      <c r="C51" s="1122"/>
      <c r="D51" s="1116" t="s">
        <v>975</v>
      </c>
      <c r="E51" s="429" t="str">
        <f>E7</f>
        <v>Studeni 2020.</v>
      </c>
      <c r="F51" s="1122"/>
      <c r="G51" s="1116" t="s">
        <v>975</v>
      </c>
    </row>
    <row r="52" spans="1:7" s="272" customFormat="1">
      <c r="A52" s="1120"/>
      <c r="B52" s="885" t="str">
        <f>B8</f>
        <v>November 2020</v>
      </c>
      <c r="C52" s="1122"/>
      <c r="D52" s="1116"/>
      <c r="E52" s="885" t="str">
        <f>E8</f>
        <v>November 2020</v>
      </c>
      <c r="F52" s="1122"/>
      <c r="G52" s="1116"/>
    </row>
    <row r="53" spans="1:7">
      <c r="A53" s="93" t="s">
        <v>547</v>
      </c>
      <c r="B53" s="261">
        <v>135589.02597633001</v>
      </c>
      <c r="C53" s="197"/>
      <c r="D53" s="264">
        <v>4.2002389259709449E-2</v>
      </c>
      <c r="E53" s="261">
        <v>1062.0086799999999</v>
      </c>
      <c r="F53" s="197"/>
      <c r="G53" s="264">
        <v>1.9060712742125396E-2</v>
      </c>
    </row>
    <row r="54" spans="1:7">
      <c r="A54" s="93" t="s">
        <v>546</v>
      </c>
      <c r="B54" s="261">
        <v>133473.36889958</v>
      </c>
      <c r="C54" s="197"/>
      <c r="D54" s="264">
        <v>4.6796478994637347E-4</v>
      </c>
      <c r="E54" s="261" t="s">
        <v>157</v>
      </c>
      <c r="F54" s="197"/>
      <c r="G54" s="264" t="s">
        <v>157</v>
      </c>
    </row>
    <row r="55" spans="1:7">
      <c r="A55" s="93" t="s">
        <v>548</v>
      </c>
      <c r="B55" s="261" t="s">
        <v>157</v>
      </c>
      <c r="C55" s="197"/>
      <c r="D55" s="265" t="s">
        <v>157</v>
      </c>
      <c r="E55" s="261" t="s">
        <v>157</v>
      </c>
      <c r="F55" s="197"/>
      <c r="G55" s="265" t="s">
        <v>157</v>
      </c>
    </row>
    <row r="56" spans="1:7">
      <c r="A56" s="93" t="s">
        <v>556</v>
      </c>
      <c r="B56" s="261" t="s">
        <v>157</v>
      </c>
      <c r="C56" s="197"/>
      <c r="D56" s="264" t="s">
        <v>157</v>
      </c>
      <c r="E56" s="261" t="s">
        <v>157</v>
      </c>
      <c r="F56" s="197"/>
      <c r="G56" s="264" t="s">
        <v>157</v>
      </c>
    </row>
    <row r="57" spans="1:7" s="272" customFormat="1">
      <c r="A57" s="93" t="s">
        <v>1560</v>
      </c>
      <c r="B57" s="261">
        <v>21.806228000000001</v>
      </c>
      <c r="C57" s="197"/>
      <c r="D57" s="264" t="s">
        <v>157</v>
      </c>
      <c r="E57" s="261" t="s">
        <v>157</v>
      </c>
      <c r="F57" s="197"/>
      <c r="G57" s="264" t="s">
        <v>157</v>
      </c>
    </row>
    <row r="58" spans="1:7" ht="18.75" customHeight="1">
      <c r="A58" s="425" t="s">
        <v>557</v>
      </c>
      <c r="B58" s="426">
        <v>269084.20110390999</v>
      </c>
      <c r="C58" s="430"/>
      <c r="D58" s="428">
        <v>2.1058865663740045E-2</v>
      </c>
      <c r="E58" s="426">
        <v>1062.0086799999999</v>
      </c>
      <c r="F58" s="430"/>
      <c r="G58" s="428">
        <v>1.9060712742125396E-2</v>
      </c>
    </row>
    <row r="59" spans="1:7" s="204" customFormat="1">
      <c r="A59" s="20" t="s">
        <v>558</v>
      </c>
      <c r="B59" s="267"/>
      <c r="C59" s="248"/>
      <c r="D59" s="248"/>
    </row>
    <row r="60" spans="1:7" s="204" customFormat="1">
      <c r="A60" s="300"/>
      <c r="B60" s="268"/>
      <c r="C60" s="250"/>
      <c r="D60" s="251"/>
    </row>
    <row r="61" spans="1:7" s="204" customFormat="1">
      <c r="B61" s="249"/>
      <c r="C61" s="250"/>
      <c r="D61" s="251"/>
    </row>
    <row r="62" spans="1:7" s="204" customFormat="1">
      <c r="A62" s="652" t="s">
        <v>92</v>
      </c>
      <c r="B62" s="249"/>
      <c r="C62" s="250"/>
      <c r="D62" s="251"/>
    </row>
    <row r="63" spans="1:7" ht="12.75" customHeight="1">
      <c r="B63" s="36"/>
      <c r="C63" s="36"/>
      <c r="D63" s="36"/>
    </row>
    <row r="64" spans="1:7" ht="12.75" customHeight="1">
      <c r="B64" s="52"/>
      <c r="C64" s="52"/>
      <c r="G64" s="14" t="s">
        <v>1177</v>
      </c>
    </row>
    <row r="65" spans="2:4" ht="12.75" customHeight="1">
      <c r="B65" s="37"/>
      <c r="C65" s="37"/>
      <c r="D65" s="37"/>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84"/>
    </row>
    <row r="118" spans="1:1">
      <c r="A118" s="685"/>
    </row>
    <row r="120" spans="1:1">
      <c r="A120" s="685"/>
    </row>
    <row r="122" spans="1:1">
      <c r="A122" s="685"/>
    </row>
    <row r="124" spans="1:1">
      <c r="A124" s="685"/>
    </row>
    <row r="126" spans="1:1">
      <c r="A126" s="685"/>
    </row>
    <row r="128" spans="1:1">
      <c r="A128" s="685"/>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74"/>
  <sheetViews>
    <sheetView showGridLines="0" zoomScaleNormal="100" workbookViewId="0"/>
  </sheetViews>
  <sheetFormatPr defaultRowHeight="15"/>
  <cols>
    <col min="1" max="1" width="112.42578125" style="21" bestFit="1" customWidth="1"/>
  </cols>
  <sheetData>
    <row r="1" spans="1:1">
      <c r="A1" s="1" t="s">
        <v>1196</v>
      </c>
    </row>
    <row r="2" spans="1:1">
      <c r="A2" s="1"/>
    </row>
    <row r="3" spans="1:1">
      <c r="A3" s="703" t="s">
        <v>707</v>
      </c>
    </row>
    <row r="4" spans="1:1">
      <c r="A4" s="671"/>
    </row>
    <row r="5" spans="1:1">
      <c r="A5" s="924" t="s">
        <v>855</v>
      </c>
    </row>
    <row r="6" spans="1:1">
      <c r="A6" s="925" t="s">
        <v>1099</v>
      </c>
    </row>
    <row r="7" spans="1:1">
      <c r="A7" s="924" t="s">
        <v>731</v>
      </c>
    </row>
    <row r="8" spans="1:1">
      <c r="A8" s="925" t="s">
        <v>732</v>
      </c>
    </row>
    <row r="9" spans="1:1">
      <c r="A9" s="924" t="s">
        <v>822</v>
      </c>
    </row>
    <row r="10" spans="1:1">
      <c r="A10" s="925" t="s">
        <v>823</v>
      </c>
    </row>
    <row r="11" spans="1:1">
      <c r="A11" s="924" t="s">
        <v>733</v>
      </c>
    </row>
    <row r="12" spans="1:1" s="272" customFormat="1">
      <c r="A12" s="925" t="s">
        <v>866</v>
      </c>
    </row>
    <row r="13" spans="1:1">
      <c r="A13" s="924" t="s">
        <v>826</v>
      </c>
    </row>
    <row r="14" spans="1:1">
      <c r="A14" s="925" t="s">
        <v>1100</v>
      </c>
    </row>
    <row r="15" spans="1:1">
      <c r="A15" s="924" t="s">
        <v>735</v>
      </c>
    </row>
    <row r="16" spans="1:1">
      <c r="A16" s="925" t="s">
        <v>1101</v>
      </c>
    </row>
    <row r="17" spans="1:2">
      <c r="A17" s="924" t="s">
        <v>736</v>
      </c>
    </row>
    <row r="18" spans="1:2">
      <c r="A18" s="925" t="s">
        <v>737</v>
      </c>
      <c r="B18" s="153"/>
    </row>
    <row r="19" spans="1:2">
      <c r="A19" s="924" t="s">
        <v>738</v>
      </c>
      <c r="B19" s="588"/>
    </row>
    <row r="20" spans="1:2">
      <c r="A20" s="925" t="s">
        <v>739</v>
      </c>
      <c r="B20" s="354"/>
    </row>
    <row r="21" spans="1:2">
      <c r="A21" s="924" t="s">
        <v>740</v>
      </c>
      <c r="B21" s="153"/>
    </row>
    <row r="22" spans="1:2">
      <c r="A22" s="925" t="s">
        <v>1074</v>
      </c>
      <c r="B22" s="588"/>
    </row>
    <row r="23" spans="1:2">
      <c r="A23" s="924" t="s">
        <v>741</v>
      </c>
      <c r="B23" s="153"/>
    </row>
    <row r="24" spans="1:2">
      <c r="A24" s="925" t="s">
        <v>1075</v>
      </c>
      <c r="B24" s="588"/>
    </row>
    <row r="25" spans="1:2">
      <c r="A25" s="924" t="s">
        <v>879</v>
      </c>
      <c r="B25" s="319"/>
    </row>
    <row r="26" spans="1:2">
      <c r="A26" s="925" t="s">
        <v>1102</v>
      </c>
      <c r="B26" s="595"/>
    </row>
    <row r="27" spans="1:2">
      <c r="A27" s="924" t="s">
        <v>744</v>
      </c>
      <c r="B27" s="139"/>
    </row>
    <row r="28" spans="1:2">
      <c r="A28" s="925" t="s">
        <v>743</v>
      </c>
      <c r="B28" s="563"/>
    </row>
    <row r="29" spans="1:2">
      <c r="A29" s="924" t="s">
        <v>824</v>
      </c>
      <c r="B29" s="154"/>
    </row>
    <row r="30" spans="1:2">
      <c r="A30" s="925" t="s">
        <v>1103</v>
      </c>
      <c r="B30" s="592"/>
    </row>
    <row r="31" spans="1:2">
      <c r="A31" s="924" t="s">
        <v>746</v>
      </c>
      <c r="B31" s="153"/>
    </row>
    <row r="32" spans="1:2">
      <c r="A32" s="925" t="s">
        <v>1078</v>
      </c>
      <c r="B32" s="588"/>
    </row>
    <row r="33" spans="1:2">
      <c r="A33" s="924" t="s">
        <v>747</v>
      </c>
      <c r="B33" s="139"/>
    </row>
    <row r="34" spans="1:2">
      <c r="A34" s="925" t="s">
        <v>1079</v>
      </c>
      <c r="B34" s="563"/>
    </row>
    <row r="35" spans="1:2">
      <c r="A35" s="924" t="s">
        <v>825</v>
      </c>
      <c r="B35" s="139"/>
    </row>
    <row r="36" spans="1:2">
      <c r="A36" s="925" t="s">
        <v>1104</v>
      </c>
      <c r="B36" s="563"/>
    </row>
    <row r="37" spans="1:2">
      <c r="A37" s="924" t="s">
        <v>748</v>
      </c>
      <c r="B37" s="153"/>
    </row>
    <row r="38" spans="1:2">
      <c r="A38" s="925" t="s">
        <v>1080</v>
      </c>
      <c r="B38" s="591"/>
    </row>
    <row r="39" spans="1:2">
      <c r="A39" s="924" t="s">
        <v>1108</v>
      </c>
      <c r="B39" s="155"/>
    </row>
    <row r="40" spans="1:2">
      <c r="A40" s="925" t="s">
        <v>1107</v>
      </c>
      <c r="B40" s="591"/>
    </row>
    <row r="41" spans="1:2">
      <c r="A41" s="924" t="s">
        <v>992</v>
      </c>
      <c r="B41" s="154"/>
    </row>
    <row r="42" spans="1:2">
      <c r="A42" s="925" t="s">
        <v>1082</v>
      </c>
      <c r="B42" s="563"/>
    </row>
    <row r="43" spans="1:2">
      <c r="A43" s="924" t="s">
        <v>993</v>
      </c>
      <c r="B43" s="154"/>
    </row>
    <row r="44" spans="1:2">
      <c r="A44" s="925" t="s">
        <v>994</v>
      </c>
      <c r="B44" s="563"/>
    </row>
    <row r="45" spans="1:2" s="272" customFormat="1">
      <c r="A45" s="924" t="s">
        <v>991</v>
      </c>
      <c r="B45" s="563"/>
    </row>
    <row r="46" spans="1:2" s="272" customFormat="1">
      <c r="A46" s="925" t="s">
        <v>1083</v>
      </c>
      <c r="B46" s="563"/>
    </row>
    <row r="47" spans="1:2">
      <c r="A47" s="673"/>
      <c r="B47" s="588"/>
    </row>
    <row r="48" spans="1:2">
      <c r="A48" s="681" t="s">
        <v>708</v>
      </c>
      <c r="B48" s="139"/>
    </row>
    <row r="49" spans="1:5">
      <c r="A49" s="672"/>
      <c r="B49" s="563"/>
    </row>
    <row r="50" spans="1:5">
      <c r="A50" s="926" t="s">
        <v>97</v>
      </c>
      <c r="B50" s="156"/>
    </row>
    <row r="51" spans="1:5">
      <c r="A51" s="927" t="s">
        <v>98</v>
      </c>
      <c r="B51" s="563"/>
    </row>
    <row r="52" spans="1:5" ht="15" customHeight="1">
      <c r="A52" s="926" t="s">
        <v>750</v>
      </c>
      <c r="C52" s="818"/>
      <c r="D52" s="59"/>
      <c r="E52" s="59"/>
    </row>
    <row r="53" spans="1:5">
      <c r="A53" s="927" t="s">
        <v>827</v>
      </c>
      <c r="C53" s="819"/>
    </row>
    <row r="54" spans="1:5">
      <c r="A54" s="926" t="s">
        <v>752</v>
      </c>
      <c r="C54" s="819"/>
    </row>
    <row r="55" spans="1:5">
      <c r="A55" s="927" t="s">
        <v>828</v>
      </c>
      <c r="C55" s="819"/>
    </row>
    <row r="56" spans="1:5">
      <c r="A56" s="926" t="s">
        <v>99</v>
      </c>
    </row>
    <row r="57" spans="1:5">
      <c r="A57" s="927" t="s">
        <v>100</v>
      </c>
    </row>
    <row r="58" spans="1:5">
      <c r="A58" s="926" t="s">
        <v>754</v>
      </c>
    </row>
    <row r="59" spans="1:5">
      <c r="A59" s="927" t="s">
        <v>829</v>
      </c>
    </row>
    <row r="60" spans="1:5">
      <c r="A60" s="926" t="s">
        <v>756</v>
      </c>
    </row>
    <row r="61" spans="1:5">
      <c r="A61" s="927" t="s">
        <v>830</v>
      </c>
    </row>
    <row r="62" spans="1:5" s="272" customFormat="1">
      <c r="A62" s="974" t="s">
        <v>1111</v>
      </c>
    </row>
    <row r="63" spans="1:5" s="272" customFormat="1">
      <c r="A63" s="927" t="s">
        <v>1112</v>
      </c>
    </row>
    <row r="64" spans="1:5" s="272" customFormat="1">
      <c r="A64" s="974" t="s">
        <v>1186</v>
      </c>
    </row>
    <row r="65" spans="1:1" s="272" customFormat="1">
      <c r="A65" s="927" t="s">
        <v>1187</v>
      </c>
    </row>
    <row r="66" spans="1:1" s="272" customFormat="1">
      <c r="A66" s="974" t="s">
        <v>1189</v>
      </c>
    </row>
    <row r="67" spans="1:1" s="272" customFormat="1">
      <c r="A67" s="975" t="s">
        <v>1190</v>
      </c>
    </row>
    <row r="68" spans="1:1" s="272" customFormat="1">
      <c r="A68" s="974" t="s">
        <v>1191</v>
      </c>
    </row>
    <row r="69" spans="1:1" s="272" customFormat="1">
      <c r="A69" s="975" t="s">
        <v>1192</v>
      </c>
    </row>
    <row r="70" spans="1:1" s="272" customFormat="1">
      <c r="A70" s="974" t="s">
        <v>1193</v>
      </c>
    </row>
    <row r="71" spans="1:1" s="272" customFormat="1">
      <c r="A71" s="975" t="s">
        <v>1194</v>
      </c>
    </row>
    <row r="72" spans="1:1">
      <c r="A72" s="672"/>
    </row>
    <row r="73" spans="1:1">
      <c r="A73" s="682" t="s">
        <v>709</v>
      </c>
    </row>
    <row r="74" spans="1:1">
      <c r="A74" s="674"/>
    </row>
    <row r="75" spans="1:1">
      <c r="A75" s="976" t="s">
        <v>831</v>
      </c>
    </row>
    <row r="76" spans="1:1">
      <c r="A76" s="975" t="s">
        <v>832</v>
      </c>
    </row>
    <row r="77" spans="1:1">
      <c r="A77" s="976" t="s">
        <v>833</v>
      </c>
    </row>
    <row r="78" spans="1:1">
      <c r="A78" s="977" t="s">
        <v>834</v>
      </c>
    </row>
    <row r="79" spans="1:1">
      <c r="A79" s="675"/>
    </row>
    <row r="80" spans="1:1">
      <c r="A80" s="683" t="s">
        <v>710</v>
      </c>
    </row>
    <row r="81" spans="1:1">
      <c r="A81" s="676"/>
    </row>
    <row r="82" spans="1:1">
      <c r="A82" s="929" t="s">
        <v>758</v>
      </c>
    </row>
    <row r="83" spans="1:1">
      <c r="A83" s="975" t="s">
        <v>759</v>
      </c>
    </row>
    <row r="84" spans="1:1" s="272" customFormat="1">
      <c r="A84" s="929" t="s">
        <v>760</v>
      </c>
    </row>
    <row r="85" spans="1:1" s="272" customFormat="1">
      <c r="A85" s="975" t="s">
        <v>761</v>
      </c>
    </row>
    <row r="86" spans="1:1">
      <c r="A86" s="929" t="s">
        <v>1041</v>
      </c>
    </row>
    <row r="87" spans="1:1">
      <c r="A87" s="975" t="s">
        <v>1042</v>
      </c>
    </row>
    <row r="88" spans="1:1">
      <c r="A88" s="929" t="s">
        <v>1051</v>
      </c>
    </row>
    <row r="89" spans="1:1">
      <c r="A89" s="975" t="s">
        <v>1052</v>
      </c>
    </row>
    <row r="90" spans="1:1">
      <c r="A90" s="929" t="s">
        <v>1053</v>
      </c>
    </row>
    <row r="91" spans="1:1">
      <c r="A91" s="975" t="s">
        <v>1054</v>
      </c>
    </row>
    <row r="92" spans="1:1">
      <c r="A92" s="929" t="s">
        <v>1055</v>
      </c>
    </row>
    <row r="93" spans="1:1">
      <c r="A93" s="975" t="s">
        <v>1056</v>
      </c>
    </row>
    <row r="94" spans="1:1">
      <c r="A94" s="929" t="s">
        <v>1057</v>
      </c>
    </row>
    <row r="95" spans="1:1">
      <c r="A95" s="975" t="s">
        <v>1058</v>
      </c>
    </row>
    <row r="96" spans="1:1" s="272" customFormat="1">
      <c r="A96" s="929" t="s">
        <v>1590</v>
      </c>
    </row>
    <row r="97" spans="1:5" s="272" customFormat="1">
      <c r="A97" s="975" t="s">
        <v>1591</v>
      </c>
    </row>
    <row r="98" spans="1:5">
      <c r="A98" s="677"/>
    </row>
    <row r="99" spans="1:5" s="272" customFormat="1">
      <c r="A99" s="820" t="s">
        <v>838</v>
      </c>
    </row>
    <row r="100" spans="1:5" s="272" customFormat="1">
      <c r="A100" s="677"/>
    </row>
    <row r="101" spans="1:5" s="272" customFormat="1">
      <c r="A101" s="978" t="s">
        <v>765</v>
      </c>
      <c r="E101" s="151"/>
    </row>
    <row r="102" spans="1:5" s="272" customFormat="1">
      <c r="A102" s="975" t="s">
        <v>766</v>
      </c>
      <c r="E102" s="151"/>
    </row>
    <row r="103" spans="1:5" s="272" customFormat="1">
      <c r="A103" s="978" t="s">
        <v>767</v>
      </c>
      <c r="E103" s="151"/>
    </row>
    <row r="104" spans="1:5" s="272" customFormat="1">
      <c r="A104" s="975" t="s">
        <v>768</v>
      </c>
      <c r="E104" s="151"/>
    </row>
    <row r="105" spans="1:5" s="272" customFormat="1">
      <c r="A105" s="978" t="s">
        <v>769</v>
      </c>
      <c r="E105" s="151"/>
    </row>
    <row r="106" spans="1:5" s="272" customFormat="1">
      <c r="A106" s="975" t="s">
        <v>770</v>
      </c>
      <c r="E106" s="792"/>
    </row>
    <row r="107" spans="1:5" s="272" customFormat="1">
      <c r="A107" s="978" t="s">
        <v>997</v>
      </c>
      <c r="E107" s="792"/>
    </row>
    <row r="108" spans="1:5" s="272" customFormat="1">
      <c r="A108" s="975" t="s">
        <v>998</v>
      </c>
      <c r="E108" s="792"/>
    </row>
    <row r="109" spans="1:5" s="272" customFormat="1">
      <c r="A109" s="677"/>
      <c r="E109" s="792"/>
    </row>
    <row r="110" spans="1:5">
      <c r="A110" s="702" t="s">
        <v>835</v>
      </c>
      <c r="E110" s="151"/>
    </row>
    <row r="111" spans="1:5">
      <c r="A111" s="674"/>
      <c r="E111" s="792"/>
    </row>
    <row r="112" spans="1:5">
      <c r="A112" s="979" t="s">
        <v>839</v>
      </c>
    </row>
    <row r="113" spans="1:3">
      <c r="A113" s="977" t="s">
        <v>840</v>
      </c>
    </row>
    <row r="114" spans="1:3">
      <c r="A114" s="979" t="s">
        <v>841</v>
      </c>
    </row>
    <row r="115" spans="1:3">
      <c r="A115" s="975" t="s">
        <v>842</v>
      </c>
      <c r="C115" s="686"/>
    </row>
    <row r="116" spans="1:3">
      <c r="A116" s="979" t="s">
        <v>805</v>
      </c>
    </row>
    <row r="117" spans="1:3">
      <c r="A117" s="975" t="s">
        <v>806</v>
      </c>
    </row>
    <row r="118" spans="1:3">
      <c r="A118" s="979" t="s">
        <v>843</v>
      </c>
    </row>
    <row r="119" spans="1:3">
      <c r="A119" s="975" t="s">
        <v>844</v>
      </c>
    </row>
    <row r="120" spans="1:3">
      <c r="A120" s="979" t="s">
        <v>845</v>
      </c>
    </row>
    <row r="121" spans="1:3">
      <c r="A121" s="975" t="s">
        <v>846</v>
      </c>
    </row>
    <row r="122" spans="1:3">
      <c r="A122" s="979" t="s">
        <v>847</v>
      </c>
    </row>
    <row r="123" spans="1:3">
      <c r="A123" s="975" t="s">
        <v>924</v>
      </c>
    </row>
    <row r="124" spans="1:3">
      <c r="A124" s="979" t="s">
        <v>812</v>
      </c>
    </row>
    <row r="125" spans="1:3">
      <c r="A125" s="975" t="s">
        <v>920</v>
      </c>
    </row>
    <row r="126" spans="1:3">
      <c r="A126" s="979" t="s">
        <v>813</v>
      </c>
    </row>
    <row r="127" spans="1:3">
      <c r="A127" s="975" t="s">
        <v>922</v>
      </c>
    </row>
    <row r="128" spans="1:3">
      <c r="A128" s="979" t="s">
        <v>814</v>
      </c>
    </row>
    <row r="129" spans="1:1">
      <c r="A129" s="975" t="s">
        <v>848</v>
      </c>
    </row>
    <row r="130" spans="1:1">
      <c r="A130" s="979" t="s">
        <v>849</v>
      </c>
    </row>
    <row r="131" spans="1:1">
      <c r="A131" s="975" t="s">
        <v>850</v>
      </c>
    </row>
    <row r="132" spans="1:1">
      <c r="A132" s="979" t="s">
        <v>851</v>
      </c>
    </row>
    <row r="133" spans="1:1">
      <c r="A133" s="975" t="s">
        <v>852</v>
      </c>
    </row>
    <row r="134" spans="1:1">
      <c r="A134" s="979" t="s">
        <v>853</v>
      </c>
    </row>
    <row r="135" spans="1:1">
      <c r="A135" s="975" t="s">
        <v>854</v>
      </c>
    </row>
    <row r="136" spans="1:1">
      <c r="A136" s="687"/>
    </row>
    <row r="137" spans="1:1">
      <c r="A137" s="688" t="s">
        <v>836</v>
      </c>
    </row>
    <row r="138" spans="1:1">
      <c r="A138" s="677"/>
    </row>
    <row r="139" spans="1:1">
      <c r="A139" s="980" t="s">
        <v>779</v>
      </c>
    </row>
    <row r="140" spans="1:1">
      <c r="A140" s="975" t="s">
        <v>780</v>
      </c>
    </row>
    <row r="141" spans="1:1">
      <c r="A141" s="980" t="s">
        <v>781</v>
      </c>
    </row>
    <row r="142" spans="1:1">
      <c r="A142" s="975" t="s">
        <v>782</v>
      </c>
    </row>
    <row r="143" spans="1:1">
      <c r="A143" s="980" t="s">
        <v>783</v>
      </c>
    </row>
    <row r="144" spans="1:1">
      <c r="A144" s="975" t="s">
        <v>784</v>
      </c>
    </row>
    <row r="145" spans="1:5">
      <c r="A145" s="980" t="s">
        <v>785</v>
      </c>
    </row>
    <row r="146" spans="1:5">
      <c r="A146" s="975" t="s">
        <v>1195</v>
      </c>
    </row>
    <row r="147" spans="1:5">
      <c r="A147" s="980" t="s">
        <v>786</v>
      </c>
    </row>
    <row r="148" spans="1:5">
      <c r="A148" s="975" t="s">
        <v>787</v>
      </c>
    </row>
    <row r="149" spans="1:5">
      <c r="A149" s="980" t="s">
        <v>788</v>
      </c>
    </row>
    <row r="150" spans="1:5">
      <c r="A150" s="975" t="s">
        <v>789</v>
      </c>
    </row>
    <row r="151" spans="1:5">
      <c r="A151" s="980" t="s">
        <v>790</v>
      </c>
    </row>
    <row r="152" spans="1:5">
      <c r="A152" s="975" t="s">
        <v>791</v>
      </c>
    </row>
    <row r="153" spans="1:5" s="272" customFormat="1">
      <c r="A153" s="980" t="s">
        <v>941</v>
      </c>
    </row>
    <row r="154" spans="1:5" s="272" customFormat="1">
      <c r="A154" s="975" t="s">
        <v>942</v>
      </c>
    </row>
    <row r="155" spans="1:5">
      <c r="A155" s="689"/>
    </row>
    <row r="156" spans="1:5">
      <c r="A156" s="670" t="s">
        <v>837</v>
      </c>
    </row>
    <row r="157" spans="1:5">
      <c r="A157" s="193"/>
      <c r="B157" s="193"/>
      <c r="C157" s="193"/>
      <c r="D157" s="193"/>
      <c r="E157" s="193"/>
    </row>
    <row r="158" spans="1:5">
      <c r="A158" s="63" t="s">
        <v>794</v>
      </c>
    </row>
    <row r="159" spans="1:5">
      <c r="A159" s="975" t="s">
        <v>795</v>
      </c>
    </row>
    <row r="160" spans="1:5">
      <c r="A160" s="63" t="s">
        <v>797</v>
      </c>
    </row>
    <row r="161" spans="1:8">
      <c r="A161" s="975" t="s">
        <v>798</v>
      </c>
      <c r="H161" s="244"/>
    </row>
    <row r="162" spans="1:8">
      <c r="A162" s="63" t="s">
        <v>799</v>
      </c>
    </row>
    <row r="163" spans="1:8">
      <c r="A163" s="975" t="s">
        <v>800</v>
      </c>
      <c r="F163" s="63"/>
    </row>
    <row r="164" spans="1:8">
      <c r="A164" s="63" t="s">
        <v>801</v>
      </c>
    </row>
    <row r="165" spans="1:8">
      <c r="A165" s="975" t="s">
        <v>802</v>
      </c>
    </row>
    <row r="166" spans="1:8">
      <c r="A166" s="63" t="s">
        <v>803</v>
      </c>
    </row>
    <row r="167" spans="1:8" s="272" customFormat="1">
      <c r="A167" s="975" t="s">
        <v>804</v>
      </c>
    </row>
    <row r="168" spans="1:8">
      <c r="A168" s="63" t="s">
        <v>946</v>
      </c>
    </row>
    <row r="169" spans="1:8" s="272" customFormat="1">
      <c r="A169" s="975" t="s">
        <v>947</v>
      </c>
    </row>
    <row r="170" spans="1:8" s="272" customFormat="1">
      <c r="A170" s="678"/>
    </row>
    <row r="171" spans="1:8">
      <c r="A171" s="679"/>
    </row>
    <row r="172" spans="1:8">
      <c r="A172" s="26" t="s">
        <v>4</v>
      </c>
    </row>
    <row r="173" spans="1:8">
      <c r="A173" s="680" t="s">
        <v>5</v>
      </c>
    </row>
    <row r="174" spans="1:8">
      <c r="A174" s="678"/>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75" location="'17 Tablica 3.1'!A1" display="Tablica 3.1: Zaračunata bruto premija osiguranja "/>
    <hyperlink ref="A76" location="'17 Tablica 3.1'!A2" display="Table 3.1: Written premium "/>
    <hyperlink ref="A77" location="'18 Tablica 3.2'!A1" display="Tablica 3.2: Podaci o osiguranju"/>
    <hyperlink ref="A78" location="'18 Tablica 3.2'!A2" display="Table 3.2: Insurance data"/>
    <hyperlink ref="A112" location="'22 Tablica 6.1'!A4" display="Tablica 6.1: Otvoreni investicijski fondovi / UCITS fondovi"/>
    <hyperlink ref="A113" location="'22 Tablica 6.1'!A5" display="Table 6.1: Open-ended Investment funds / UCITS funds"/>
    <hyperlink ref="A114" location="'23 Tablice 6.2, 6.3'!A1" display="Tablica 6.2: Struktura ulaganja UCITS fondova"/>
    <hyperlink ref="A115" location="'23 Tablice 6.2, 6.3'!A2" display="Table 6.2: UCITS funds investment structure"/>
    <hyperlink ref="A118" location="'24 Tablice 6.4 - 6.8'!A1" display="Tablica 6.4: Osnovni alternativni fondovi s privatnom ponudom"/>
    <hyperlink ref="A119" location="'24 Tablice 6.4 - 6.8'!A2" display="Table 6.4: Base alternative funds with private offering"/>
    <hyperlink ref="A124" location="'24 Tablice 6.4 - 6.8'!A57" display="Tablica 6.7: Alternativni investicijski fondovi rizičnog kapitala s privatnom ponudom"/>
    <hyperlink ref="A125" location="'24 Tablice 6.4 - 6.8'!A58" display="Table 6.7: Private equity open-ended alternative investment funds with private offering"/>
    <hyperlink ref="A126" location="'24 Tablice 6.4 - 6.8'!A67" display="Tablica 6.8: Alternativni investicijski fondovi rizičnog kapitala s privatnom ponudom - Fondovi za gospodarsku suradnju"/>
    <hyperlink ref="A127" location="'24 Tablice 6.4 - 6.8'!A68" display="Table 6.8: Private equity open-ended alternative investment funds with private offering - Funds for Economic Cooperation"/>
    <hyperlink ref="A130" location="'25 Tablice 6.9 - 6.12 '!A9" display="Tablica 6.10: Zatvoreni alternativni investicijski fondovi"/>
    <hyperlink ref="A131" location="'25 Tablice 6.9 - 6.12 '!A10" display="Table 6.10: Closed-ended alternative investment funds"/>
    <hyperlink ref="A132" location="'25 Tablice 6.9 - 6.12 '!A19" display="Tablica 6.11: Zatvoreni alternativni investicijski fondovi s javnom ponudom za ulaganje u nekretnine"/>
    <hyperlink ref="A133" location="'25 Tablice 6.9 - 6.12 '!A20" display="Table 6.11: Closed-ended alternative investment funds with public offering in real estate"/>
    <hyperlink ref="A134" location="'25 Tablice 6.9 - 6.12 '!A31" display="Tablica 6.12: Investicijski fondovi osnovani posebnim zakonom"/>
    <hyperlink ref="A135" location="'25 Tablice 6.9 - 6.12 '!A32" display="Table 6.12: Investment Funds established under special legal act"/>
    <hyperlink ref="A50" location="'14 Tablice 2.1 - 2.4'!A4" display="A / OBVEZNO MIROVINSKO OSIGURANJE"/>
    <hyperlink ref="A51" location="'14 Tablice 2.1 - 2.4'!A5" display="A / MANDATORY PENSION INSURANCE"/>
    <hyperlink ref="A52" location="'14 Tablice 2.1 - 2.4'!A7" display="Tablica 2.1: Broj korisnika i broj ugovora po godinama"/>
    <hyperlink ref="A54" location="'14 Tablice 2.1 - 2.4'!E7" display="Tablica 2.2: Broj korisnika i broj ugovora u zadnjih godinu dana"/>
    <hyperlink ref="A55" location="'14 Tablice 2.1 - 2.4'!E8" display="Table 2.2: Number of pensioners and contracts over the past year"/>
    <hyperlink ref="A56" location="'14 Tablice 2.1 - 2.4'!A21" display="B / DOBROVOLJNO MIROVINSKO OSIGURANJE"/>
    <hyperlink ref="A57" location="'14 Tablice 2.1 - 2.4'!A22" display="B / VOLUNTARY PENSION INSURANCE"/>
    <hyperlink ref="A58" location="'14 Tablice 2.1 - 2.4'!A24" display="Tablica 2.3: Broj korisnika i broj ugovora po godinama"/>
    <hyperlink ref="A59" location="'14 Tablice 2.1 - 2.4'!A25" display="Table 2.3: Number of pensioners and contracts per year"/>
    <hyperlink ref="A60" location="'14 Tablice 2.1 - 2.4'!E24" display="Tablica 2.4: Broj korisnika i broj ugovora u zadnjih godinu dana"/>
    <hyperlink ref="A53" location="'14 Tablice 2.1 - 2.4'!A8" display="Table 2.1: Number of pensioners and contracts per year"/>
    <hyperlink ref="A116" location="'23 Tablice 6.2, 6.3'!A41" display="Tablica 6.3: Izdavanje i otkup udjela UCITS fondova"/>
    <hyperlink ref="A117" location="'23 Tablice 6.2, 6.3'!A42" display="Table 6.3: Sales and redemptions in UCITS funds"/>
    <hyperlink ref="A128" location="'25 Tablice 6.9 - 6.12 '!A1" display="Tablica 6.9: Otvoreni alternativni investicijski fondovi s javnom ponudom "/>
    <hyperlink ref="A129" location="'25 Tablice 6.9 - 6.12 '!A2" display="Table 6.9: Opened-ended alternative investment funds with public offering "/>
    <hyperlink ref="A120" location="'24 Tablice 6.4 - 6.8'!A21" display="Tablica 6.5: Posebni alternativni investicijski fondovi s privatnom ponudom"/>
    <hyperlink ref="A121" location="'24 Tablice 6.4 - 6.8'!A22" display="Table 6.5: Special alternative Investment funds with private offering"/>
    <hyperlink ref="A122" location="'24 Tablice 6.4 - 6.8'!A46" display="Tablica 6.6: Zatvoreni alternativni investicijski fondovi s privatnom ponudom"/>
    <hyperlink ref="A123" location="'24 Tablice 6.4 - 6.8'!A47"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3"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 1.20'!A1" display="Tablica 1.18: Podaci o zatvorenim dobrovoljnim mirovinskim fondovima (ZDMF-ovima"/>
    <hyperlink ref="A40" location="'12 Tablice 1.18 - 1.20'!A2" display="Table 1.18: Closed voluntary pension funds' (ZDMFs'data "/>
    <hyperlink ref="A43" location="'12 Tablice 1.18 - 1.20'!A28" display="Tablica 1.20: Struktura članova ZDMF- ova prema dobi i spolu "/>
    <hyperlink ref="A44" location="'12 Tablice 1.18 - 1.20'!A29" display="Table 1.20: Closed voluntary pension funds members age and gender structure "/>
    <hyperlink ref="A41" location="'12 Tablice 1.18 - 1.20'!I1" display="Tablica 1.19: Cijene udjela i prinosi zatvorenih dobrovoljnih mirovinskih fondova (ZDMF) "/>
    <hyperlink ref="A42" location="'12 Tablice 1.18 - 1.20'!I2" display="Table 1.19: Unit prices and rates of return of closed voluntary pension funds (ZDMFs) "/>
    <hyperlink ref="A101" location="'21 Tablice 5.1 - 5.4'!A5" display="Tablica 5.1: Broj pravnih osoba ovlaštenih za pružanje investicijskih usluga i obavljanje investicijskih aktivnosti i pomoćnih usluga"/>
    <hyperlink ref="A102" location="'21 Tablice 5.1 - 5.4'!A6" display="Table 5.1: Number of legal entities authorized to provide and performing investment activities and ancillary services"/>
    <hyperlink ref="A103:A106" location="'19 Tablice 5.1 - 5.3'!A1" display="Tablica 5.2: Vrijednost imovine kojom upravljaju pravne osobe ovlaštene za pružanje investicijske usluge upravljanja portfeljem"/>
    <hyperlink ref="A139" location="'26 Tablice 7.1, 7.2 '!A5" display="Tablica 7.1: Broj registriranih leasing društava na dan "/>
    <hyperlink ref="A140" location="'26 Tablice 7.1, 7.2 '!A6" display="Table 7.1: Number of registered leasing companies as at "/>
    <hyperlink ref="A141" location="'26 Tablice 7.1, 7.2 '!A12" display="Tablica 7.2: Izvještaj o strukturi portfelja po vrstama leasinga/zajma"/>
    <hyperlink ref="A142" location="'26 Tablice 7.1, 7.2 '!A13" display="Table 7.2: Report on the portfolio structure by type of leasing/loan"/>
    <hyperlink ref="A143" location="'27 Tablice 7.3, 7.4'!A1" display="Tablica 7.3: Skraćeni izvještaj o  agregiranom financijskom položaju leasing društava "/>
    <hyperlink ref="A144" location="'27 Tablice 7.3, 7.4'!A2" display="Table 7.3: Abbreviated report on the aggregate financial position of leasing companies "/>
    <hyperlink ref="A145" location="'27 Tablice 7.3, 7.4'!A32" display="Tablica 7.4: Skraćeni izvještaj o agregiranoj sveobuhvatnoj dobiti leasing društava "/>
    <hyperlink ref="A146" location="'27 Tablice 7.3, 7.4'!A33" display="Table 7.4: Abbreviated report on the aggregate comprehensive increase of leasing companies "/>
    <hyperlink ref="A147" location="'28 Tablica 7.5'!A1" display="Tablica 7.5: Izvještaj o strukturi portfelja po leasing društvima"/>
    <hyperlink ref="A148" location="'28 Tablica 7.5'!A2" display="Table 7.5: Report on the portfolio structure by leasing companies"/>
    <hyperlink ref="A149" location="'29 Tablica 7.6 '!A1" display="Tablica 7.6: Izvještaj o strukturi portfelja prema objektu - aktivni ugovori"/>
    <hyperlink ref="A150" location="'29 Tablica 7.6 '!A1" display="Table 7.6: Report on the portfolio structure by leased asset - active contracts"/>
    <hyperlink ref="A151" location="'30 Tablica 7.7'!A1" display="Tablica 7.7: Izvještaj o kvaliteti portfelja"/>
    <hyperlink ref="A152" location="'30 Tablica 7.7'!A2" display="Table 7.7: Portfolio Quality Report"/>
    <hyperlink ref="A158:A167" location="'29 Tablice 8.1 - 8.5'!A1" display="Tablica 8.1: Broj registriranih faktoring društava na dan "/>
    <hyperlink ref="A32" location="'9 Tablice 1.13, 1.14'!A24" display="Table 1.14: ODMF´s payouts"/>
    <hyperlink ref="A12" location="'4 Tablice 1.3, 1.4'!A32" display="Table 1.4: Provisional account: payins and payouts"/>
    <hyperlink ref="A153" location="'31 Tablica 7.8'!A1" display="Tablica 7.8. Financijski leasing u kreditnim institucijama"/>
    <hyperlink ref="A154" location="'31 Tablica 7.8'!A2" display="Table 7.8: Financial leasing in credit institutions"/>
    <hyperlink ref="A168" location="'33 Tablica 8,6'!A1" display="Tablica 8.6. Faktoring u kreditnim institucijama"/>
    <hyperlink ref="A169" location="'33 Tablica 8,6'!A2" display="Table 8.6: Factoring in credit institutions"/>
    <hyperlink ref="A45" location="'13 Tablica 1.21'!A1" display="Tablica 1.21: Struktura ulaganja ZDMF-ova "/>
    <hyperlink ref="A46" location="'13 Tablica 1.21'!A2" display="Table 1.21: ZDMFs' investment structure "/>
    <hyperlink ref="A107" location="'21 Tablice 5.1 - 5.4'!A52" display="Tablica 5.4: Podaci o distribuciji financijskih instrumenata "/>
    <hyperlink ref="A108" location="'21 Tablice 5.1 - 5.4'!A53" display="Table 5.4: Distribution of financial instruments"/>
    <hyperlink ref="A103" location="'21 Tablice 5.1 - 5.4'!A19" display="Tablica 5.2: Vrijednost imovine kojom upravljaju pravne osobe ovlaštene za pružanje investicijske usluge upravljanja portfeljem"/>
    <hyperlink ref="A104" location="'21 Tablice 5.1 - 5.4'!A20" display="Table 5.2: The value of assets managed by legal entities authorized to provide investment portfolio management services"/>
    <hyperlink ref="A105" location="'21 Tablice 5.1 - 5.4'!A35" display="Tablica 5.3: Ukupna imovina vezana za uslugu skrbništva"/>
    <hyperlink ref="A106" location="'21 Tablice 5.1 - 5.4'!A36" display="Table 5.3: Total assets related to custody services"/>
    <hyperlink ref="A158" location="'32 Tablice 8.1 - 8.5'!A4" display="Tablica 8.1: Broj registriranih faktoring društava na dan "/>
    <hyperlink ref="A159" location="'32 Tablice 8.1 - 8.5'!A5" display="Table 8.1: Number of registered factoring companies as at "/>
    <hyperlink ref="A160" location="'32 Tablice 8.1 - 8.5'!A9" display="Tablica 8.2:  Skraćeni prikaz Izvještaja o financijskom položaju faktoring društava"/>
    <hyperlink ref="A161" location="'32 Tablice 8.1 - 8.5'!A10" display="Table 8.2: Abbreviated overview of the report on the financial position of factoring companies "/>
    <hyperlink ref="A162" location="'32 Tablice 8.1 - 8.5'!A26" display="Tablica 8.3: Skraćeni prikaz Izvještaja o sveobuhvatnoj dobiti faktoring društava "/>
    <hyperlink ref="A163" location="'32 Tablice 8.1 - 8.5'!A27" display="Table 8.3: Abbreviated overview of the report on the comprehensive income of factoring companies"/>
    <hyperlink ref="A164" location="'32 Tablice 8.1 - 8.5'!A47" display="Tablica 8.4: Skraćeni prikaz Izvještaja o strukturi portfelja - volumena transakcija "/>
    <hyperlink ref="A165" location="'32 Tablice 8.1 - 8.5'!A48" display="Table 8.4: Abbreviated overview of the report on the portfolio structure - transactions volume "/>
    <hyperlink ref="A166" location="'32 Tablice 8.1 - 8.5'!A58" display="Tablica 8.5: Skraćeni prikaz Izvještaja o strukturi portfelja - potraživanja"/>
    <hyperlink ref="A167" location="'32 Tablice 8.1 - 8.5'!A59" display="Table 8.5: Abbreviated overview of the report on the portfolio structure - receivables "/>
    <hyperlink ref="A94" location="'20 Tablice 4.2 - 4.8'!A66" display="Tablica 4.7: Pregled trgovine zapisima"/>
    <hyperlink ref="A95" location="'20 Tablice 4.2 - 4.8'!A67" display="Table 4.7: Certificates trading summary"/>
    <hyperlink ref="A82" location="'19 Tablica 4.1'!A4" display="Tablica 4.1: Tržište kapitala "/>
    <hyperlink ref="A83" location="'19 Tablica 4.1'!A5" display="Table 4.1: Capital Market"/>
    <hyperlink ref="A84" location="'20 Tablice 4.2 - 4.8'!A1" display="Tablica 4.2: Dionice s najvećim prometom - uređeno tržište"/>
    <hyperlink ref="A88" location="'20 Tablice 4.2 - 4.8'!A19" display="Tablica 4.4: Obveznice s najvećim prometom"/>
    <hyperlink ref="A89" location="'20 Tablice 4.2 - 4.8'!A20" display="Table 4.4: Bonds with highest turnover"/>
    <hyperlink ref="A90" location="'20 Tablice 4.2 - 4.8'!A41" display="Tablica 4.5: OTC transakcije"/>
    <hyperlink ref="A91" location="'20 Tablice 4.2 - 4.8'!A42" display="Table 4.5: OTC transactions"/>
    <hyperlink ref="A92" location="'20 Tablice 4.2 - 4.8'!A58" display="Tablica 4.6: Pregled trgovine pravima"/>
    <hyperlink ref="A93" location="'20 Tablice 4.2 - 4.8'!A59" display="Table 4.6: Rights trading summary"/>
    <hyperlink ref="A85" location="'20 Tablice 4.2 - 4.8'!A2" display="Table 4.2: Stocks with the highest turnover - regulated market"/>
    <hyperlink ref="A86" location="'20 Tablice 4.2 - 4.8'!G1" display="Tablica 4.3: Dionice s najvećim prometom - alternativno tržište"/>
    <hyperlink ref="A87" location="'20 Tablice 4.2 - 4.8'!G2" display="Table 4.3: Stocks with the highest turnover - Progress market"/>
    <hyperlink ref="A62" location="'15 Tablice 2.5, 2.6'!A1" display="Tablica 2.5: Skraćeni izvještaj o agregiranom financijskom položaju mirovinskih osiguravajućih društava (MOD-a)"/>
    <hyperlink ref="A63" location="'15 Tablice 2.5, 2.6'!A2" display="Table 2.5: Abbreviated report on the aggregate financial position of pension insurance companies (MOD)"/>
    <hyperlink ref="A64" location="'15 Tablice 2.5, 2.6'!A29" display="Tablica 2.6: Skraćeni izvještaj o agregiranoj sveobuhvatnoj dobiti mirovinskih osiguravajućih društava (MOD-a)"/>
    <hyperlink ref="A65" location="'15 Tablice 2.5, 2.6'!A30" display="Table 2.6: Abbreviated report on the aggregate comprehensive income of pension insurance companies (MOD)"/>
    <hyperlink ref="A66" location="'16 Tablice 2.7 - 2.9'!A1" display="Tablica 2.7: Pregled ulaganja imovine za pokriće tehničkih pričuva mirovinskog osiguravajućeg društva"/>
    <hyperlink ref="A67" location="'16 Tablice 2.7 - 2.9'!A2" display="Table 2.7: Overview of investment assets to cover the technical provisions of the pension insurance company"/>
    <hyperlink ref="A68" location="'16 Tablice 2.7 - 2.9'!A17" display="Tablica 2.8: Adekvatnost kapitala mirovinskog osiguravajućeg društva"/>
    <hyperlink ref="A69" location="'16 Tablice 2.7 - 2.9'!A18" display="Table 2.8: Capital adequacy of a pension insurance company"/>
    <hyperlink ref="A70" location="'16 Tablice 2.7 - 2.9'!A32" display="Tablica 2.9: Stanje tehničkih pričuva mirovinskog osiguravajućeg društva prema vrsti mirovinskog programa"/>
    <hyperlink ref="A71" location="'16 Tablice 2.7 - 2.9'!A33" display="Table 2.9: Balance of technical reserves of the pension insurance company by type of pension program"/>
    <hyperlink ref="A61" location="'14 Tablice 2.1 - 2.4'!E25" display="Table 2.4: Number of pensioners and contracts over the past year"/>
    <hyperlink ref="A96" location="'20 Tablice 4.2 - 4.8'!A74" display="Tablica 4.8: Pregled trgovine ETF"/>
    <hyperlink ref="A97" location="'20 Tablice 4.2 - 4.8'!A75" display="Table 4.8: Exchange traded funds trading summary"/>
  </hyperlinks>
  <pageMargins left="0.7" right="0.7" top="0.75" bottom="0.75" header="0.3" footer="0.3"/>
  <pageSetup paperSize="9" scale="69" orientation="portrait" r:id="rId1"/>
  <rowBreaks count="3" manualBreakCount="3">
    <brk id="72" man="1"/>
    <brk id="136" man="1"/>
    <brk id="174"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4"/>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42" t="s">
        <v>760</v>
      </c>
      <c r="E1" s="140" t="str">
        <f>Naslovnica!A20</f>
        <v>Studeni 2020.</v>
      </c>
      <c r="G1" s="142" t="s">
        <v>1041</v>
      </c>
      <c r="H1" s="272"/>
      <c r="I1" s="272"/>
      <c r="J1" s="272"/>
      <c r="K1" s="140" t="str">
        <f>E1</f>
        <v>Studeni 2020.</v>
      </c>
    </row>
    <row r="2" spans="1:18" ht="12.75" customHeight="1">
      <c r="A2" s="567" t="s">
        <v>761</v>
      </c>
      <c r="E2" s="577" t="str">
        <f>Naslovnica!A24</f>
        <v>November 2020</v>
      </c>
      <c r="G2" s="567" t="s">
        <v>1042</v>
      </c>
      <c r="H2" s="272"/>
      <c r="I2" s="272"/>
      <c r="J2" s="272"/>
      <c r="K2" s="565" t="str">
        <f>E2</f>
        <v>November 2020</v>
      </c>
    </row>
    <row r="3" spans="1:18" ht="12.75" customHeight="1">
      <c r="A3" s="39" t="s">
        <v>523</v>
      </c>
      <c r="G3" s="39" t="s">
        <v>532</v>
      </c>
      <c r="H3" s="272"/>
      <c r="I3" s="272"/>
      <c r="J3" s="272"/>
      <c r="K3" s="272"/>
    </row>
    <row r="4" spans="1:18" ht="45" customHeight="1">
      <c r="A4" s="436" t="s">
        <v>524</v>
      </c>
      <c r="B4" s="436" t="s">
        <v>525</v>
      </c>
      <c r="C4" s="436" t="s">
        <v>526</v>
      </c>
      <c r="D4" s="436" t="s">
        <v>527</v>
      </c>
      <c r="E4" s="436" t="s">
        <v>528</v>
      </c>
      <c r="G4" s="436" t="s">
        <v>524</v>
      </c>
      <c r="H4" s="436" t="s">
        <v>525</v>
      </c>
      <c r="I4" s="436" t="s">
        <v>526</v>
      </c>
      <c r="J4" s="436" t="s">
        <v>527</v>
      </c>
      <c r="K4" s="436" t="s">
        <v>533</v>
      </c>
    </row>
    <row r="5" spans="1:18" ht="12.75" customHeight="1">
      <c r="A5" s="96" t="s">
        <v>1561</v>
      </c>
      <c r="B5" s="97">
        <v>33318075</v>
      </c>
      <c r="C5" s="98">
        <v>0.18080614893683378</v>
      </c>
      <c r="D5" s="99">
        <v>379</v>
      </c>
      <c r="E5" s="257">
        <v>6.16</v>
      </c>
      <c r="F5" s="53"/>
      <c r="G5" s="96" t="s">
        <v>1582</v>
      </c>
      <c r="H5" s="97">
        <v>255600</v>
      </c>
      <c r="I5" s="98">
        <v>0.5211274784647536</v>
      </c>
      <c r="J5" s="99">
        <v>13700</v>
      </c>
      <c r="K5" s="257">
        <v>8.73</v>
      </c>
      <c r="P5" s="77"/>
      <c r="R5" s="884"/>
    </row>
    <row r="6" spans="1:18" ht="12.75" customHeight="1">
      <c r="A6" s="96" t="s">
        <v>1562</v>
      </c>
      <c r="B6" s="97">
        <v>24313147.899999999</v>
      </c>
      <c r="C6" s="98">
        <v>0.13193939446773761</v>
      </c>
      <c r="D6" s="99">
        <v>27.9</v>
      </c>
      <c r="E6" s="257">
        <v>21.3</v>
      </c>
      <c r="F6" s="53"/>
      <c r="G6" s="96" t="s">
        <v>1583</v>
      </c>
      <c r="H6" s="97">
        <v>151655</v>
      </c>
      <c r="I6" s="98">
        <v>0.30920026504918702</v>
      </c>
      <c r="J6" s="99">
        <v>620</v>
      </c>
      <c r="K6" s="257">
        <v>5.08</v>
      </c>
      <c r="P6" s="77"/>
      <c r="R6" s="884"/>
    </row>
    <row r="7" spans="1:18" ht="12.75" customHeight="1">
      <c r="A7" s="96" t="s">
        <v>1563</v>
      </c>
      <c r="B7" s="97">
        <v>16828050.5</v>
      </c>
      <c r="C7" s="98">
        <v>9.1320251995937948E-2</v>
      </c>
      <c r="D7" s="99">
        <v>180.5</v>
      </c>
      <c r="E7" s="257">
        <v>4.9399999999999995</v>
      </c>
      <c r="F7" s="53"/>
      <c r="G7" s="96" t="s">
        <v>1584</v>
      </c>
      <c r="H7" s="97">
        <v>83220</v>
      </c>
      <c r="I7" s="98">
        <v>0.16967225648605944</v>
      </c>
      <c r="J7" s="99">
        <v>230</v>
      </c>
      <c r="K7" s="257">
        <v>9.5200000000000014</v>
      </c>
      <c r="P7" s="77"/>
      <c r="R7" s="884"/>
    </row>
    <row r="8" spans="1:18" ht="12.75" customHeight="1">
      <c r="A8" s="96" t="s">
        <v>1564</v>
      </c>
      <c r="B8" s="97">
        <v>15061770</v>
      </c>
      <c r="C8" s="98">
        <v>8.1735233199166965E-2</v>
      </c>
      <c r="D8" s="99">
        <v>1490</v>
      </c>
      <c r="E8" s="257">
        <v>5.67</v>
      </c>
      <c r="G8" s="96" t="s">
        <v>1585</v>
      </c>
      <c r="H8" s="97">
        <v>0</v>
      </c>
      <c r="I8" s="98">
        <v>0</v>
      </c>
      <c r="J8" s="99">
        <v>85</v>
      </c>
      <c r="K8" s="257">
        <v>0</v>
      </c>
      <c r="P8" s="77"/>
      <c r="R8" s="884"/>
    </row>
    <row r="9" spans="1:18" ht="12.75" customHeight="1">
      <c r="A9" s="96" t="s">
        <v>1565</v>
      </c>
      <c r="B9" s="97">
        <v>13256120</v>
      </c>
      <c r="C9" s="98">
        <v>7.1936569175876486E-2</v>
      </c>
      <c r="D9" s="99">
        <v>795</v>
      </c>
      <c r="E9" s="257">
        <v>3.92</v>
      </c>
      <c r="G9" s="96"/>
      <c r="H9" s="97"/>
      <c r="I9" s="98"/>
      <c r="J9" s="99"/>
      <c r="K9" s="257"/>
      <c r="P9" s="77"/>
      <c r="R9" s="884"/>
    </row>
    <row r="10" spans="1:18" ht="12.75" customHeight="1">
      <c r="A10" s="96" t="s">
        <v>1566</v>
      </c>
      <c r="B10" s="97">
        <v>11186092</v>
      </c>
      <c r="C10" s="98">
        <v>6.0703213381118955E-2</v>
      </c>
      <c r="D10" s="99">
        <v>464</v>
      </c>
      <c r="E10" s="258">
        <v>2.4299999999999997</v>
      </c>
      <c r="G10" s="96"/>
      <c r="H10" s="97"/>
      <c r="I10" s="98"/>
      <c r="J10" s="99"/>
      <c r="K10" s="258"/>
    </row>
    <row r="11" spans="1:18" ht="12.75" customHeight="1">
      <c r="A11" s="96" t="s">
        <v>1567</v>
      </c>
      <c r="B11" s="97">
        <v>8900570</v>
      </c>
      <c r="C11" s="98">
        <v>4.8300443079100898E-2</v>
      </c>
      <c r="D11" s="99">
        <v>1360</v>
      </c>
      <c r="E11" s="257">
        <v>11.48</v>
      </c>
      <c r="G11" s="96"/>
      <c r="H11" s="97"/>
      <c r="I11" s="98"/>
      <c r="J11" s="99"/>
      <c r="K11" s="257"/>
    </row>
    <row r="12" spans="1:18" ht="12.75" customHeight="1">
      <c r="A12" s="96" t="s">
        <v>1568</v>
      </c>
      <c r="B12" s="97">
        <v>6329210</v>
      </c>
      <c r="C12" s="98">
        <v>3.4346524699055928E-2</v>
      </c>
      <c r="D12" s="99">
        <v>595</v>
      </c>
      <c r="E12" s="257">
        <v>1.71</v>
      </c>
      <c r="G12" s="96"/>
      <c r="H12" s="97"/>
      <c r="I12" s="98"/>
      <c r="J12" s="99"/>
      <c r="K12" s="257"/>
    </row>
    <row r="13" spans="1:18" ht="12.75" customHeight="1">
      <c r="A13" s="96" t="s">
        <v>1569</v>
      </c>
      <c r="B13" s="97">
        <v>5024137.0999999996</v>
      </c>
      <c r="C13" s="98">
        <v>2.7264326668982888E-2</v>
      </c>
      <c r="D13" s="99">
        <v>54</v>
      </c>
      <c r="E13" s="257">
        <v>8.2199999999999989</v>
      </c>
      <c r="G13" s="96"/>
      <c r="H13" s="97"/>
      <c r="I13" s="98"/>
      <c r="J13" s="99"/>
      <c r="K13" s="257"/>
    </row>
    <row r="14" spans="1:18" ht="12.75" customHeight="1">
      <c r="A14" s="96" t="s">
        <v>1570</v>
      </c>
      <c r="B14" s="97">
        <v>4966115</v>
      </c>
      <c r="C14" s="98">
        <v>2.6949459965122362E-2</v>
      </c>
      <c r="D14" s="99">
        <v>910</v>
      </c>
      <c r="E14" s="257">
        <v>15.190000000000001</v>
      </c>
      <c r="G14" s="96"/>
      <c r="H14" s="97"/>
      <c r="I14" s="98"/>
      <c r="J14" s="99"/>
      <c r="K14" s="257"/>
    </row>
    <row r="15" spans="1:18" ht="12.75" customHeight="1">
      <c r="A15" s="96" t="s">
        <v>529</v>
      </c>
      <c r="B15" s="97">
        <v>45091833.650000006</v>
      </c>
      <c r="C15" s="98">
        <v>0.24469843443106593</v>
      </c>
      <c r="D15" s="100"/>
      <c r="E15" s="259"/>
      <c r="G15" s="96" t="s">
        <v>534</v>
      </c>
      <c r="H15" s="97"/>
      <c r="I15" s="98"/>
      <c r="J15" s="100"/>
      <c r="K15" s="259"/>
    </row>
    <row r="16" spans="1:18" ht="15.75" customHeight="1">
      <c r="A16" s="438" t="s">
        <v>530</v>
      </c>
      <c r="B16" s="439">
        <f>SUM(B5:B15)</f>
        <v>184275121.15000001</v>
      </c>
      <c r="C16" s="440"/>
      <c r="D16" s="441"/>
      <c r="E16" s="441"/>
      <c r="G16" s="438" t="s">
        <v>530</v>
      </c>
      <c r="H16" s="439">
        <f>SUM(H5:H15)</f>
        <v>490475</v>
      </c>
      <c r="I16" s="440"/>
      <c r="J16" s="441"/>
      <c r="K16" s="441"/>
    </row>
    <row r="17" spans="1:11" ht="12.75" customHeight="1">
      <c r="A17" s="38" t="s">
        <v>531</v>
      </c>
      <c r="G17" s="38" t="s">
        <v>531</v>
      </c>
      <c r="H17" s="272"/>
      <c r="I17" s="272"/>
      <c r="J17" s="272"/>
      <c r="K17" s="272"/>
    </row>
    <row r="18" spans="1:11" ht="12.75" customHeight="1"/>
    <row r="19" spans="1:11" ht="12.75" customHeight="1">
      <c r="A19" s="142" t="s">
        <v>1043</v>
      </c>
    </row>
    <row r="20" spans="1:11" ht="12.75" customHeight="1">
      <c r="A20" s="567" t="s">
        <v>1044</v>
      </c>
    </row>
    <row r="21" spans="1:11" ht="12.75" customHeight="1">
      <c r="A21" s="39" t="s">
        <v>535</v>
      </c>
    </row>
    <row r="22" spans="1:11" ht="43.5">
      <c r="A22" s="436" t="s">
        <v>536</v>
      </c>
      <c r="B22" s="436" t="s">
        <v>525</v>
      </c>
      <c r="C22" s="436" t="s">
        <v>526</v>
      </c>
      <c r="D22" s="436" t="s">
        <v>537</v>
      </c>
    </row>
    <row r="23" spans="1:11" ht="15" customHeight="1">
      <c r="A23" s="102" t="s">
        <v>1571</v>
      </c>
      <c r="B23" s="97">
        <v>29837500</v>
      </c>
      <c r="C23" s="103">
        <v>0.52384024675836161</v>
      </c>
      <c r="D23" s="137">
        <v>119.35</v>
      </c>
      <c r="E23" s="53"/>
      <c r="F23" s="53"/>
      <c r="H23" s="45"/>
    </row>
    <row r="24" spans="1:11" ht="12.75" customHeight="1">
      <c r="A24" s="102" t="s">
        <v>1572</v>
      </c>
      <c r="B24" s="97">
        <v>11350339.18</v>
      </c>
      <c r="C24" s="103">
        <v>0.19927153671863596</v>
      </c>
      <c r="D24" s="137">
        <v>122.5</v>
      </c>
      <c r="E24" s="53"/>
      <c r="F24" s="53"/>
    </row>
    <row r="25" spans="1:11" ht="12.75" customHeight="1">
      <c r="A25" s="102" t="s">
        <v>1573</v>
      </c>
      <c r="B25" s="97">
        <v>10459000</v>
      </c>
      <c r="C25" s="103">
        <v>0.18362279483353849</v>
      </c>
      <c r="D25" s="137">
        <v>104.59</v>
      </c>
      <c r="E25" s="53"/>
      <c r="F25" s="53"/>
    </row>
    <row r="26" spans="1:11" ht="12.75" customHeight="1">
      <c r="A26" s="102" t="s">
        <v>1574</v>
      </c>
      <c r="B26" s="97">
        <v>5132500</v>
      </c>
      <c r="C26" s="103">
        <v>9.0108422839959484E-2</v>
      </c>
      <c r="D26" s="137">
        <v>102.65</v>
      </c>
      <c r="E26" s="53"/>
    </row>
    <row r="27" spans="1:11" ht="12.75" customHeight="1">
      <c r="A27" s="102" t="s">
        <v>1575</v>
      </c>
      <c r="B27" s="97">
        <v>179820</v>
      </c>
      <c r="C27" s="103">
        <v>3.1569988495044354E-3</v>
      </c>
      <c r="D27" s="137">
        <v>99.9</v>
      </c>
    </row>
    <row r="28" spans="1:11" ht="12.75" customHeight="1">
      <c r="A28" s="102"/>
      <c r="B28" s="97"/>
      <c r="C28" s="103"/>
      <c r="D28" s="137"/>
    </row>
    <row r="29" spans="1:11" ht="12.75" customHeight="1">
      <c r="A29" s="102"/>
      <c r="B29" s="97"/>
      <c r="C29" s="103"/>
      <c r="D29" s="138"/>
    </row>
    <row r="30" spans="1:11" ht="12.75" customHeight="1">
      <c r="A30" s="102"/>
      <c r="B30" s="97"/>
      <c r="C30" s="103"/>
      <c r="D30" s="137"/>
    </row>
    <row r="31" spans="1:11" ht="12.75" customHeight="1">
      <c r="A31" s="102"/>
      <c r="B31" s="97"/>
      <c r="C31" s="103"/>
      <c r="D31" s="137"/>
    </row>
    <row r="32" spans="1:11" ht="12.75" customHeight="1">
      <c r="A32" s="102"/>
      <c r="B32" s="97"/>
      <c r="C32" s="103"/>
      <c r="D32" s="137"/>
    </row>
    <row r="33" spans="1:10" ht="15" customHeight="1">
      <c r="A33" s="96" t="s">
        <v>534</v>
      </c>
      <c r="B33" s="276">
        <v>0</v>
      </c>
      <c r="C33" s="103"/>
      <c r="D33" s="104"/>
    </row>
    <row r="34" spans="1:10" ht="15" customHeight="1">
      <c r="A34" s="446" t="s">
        <v>530</v>
      </c>
      <c r="B34" s="447">
        <f>SUM(B23:B33)</f>
        <v>56959159.18</v>
      </c>
      <c r="C34" s="448"/>
      <c r="D34" s="449"/>
    </row>
    <row r="35" spans="1:10" ht="15" customHeight="1">
      <c r="A35" s="101" t="s">
        <v>538</v>
      </c>
      <c r="B35" s="97"/>
      <c r="C35" s="103"/>
      <c r="D35" s="104"/>
    </row>
    <row r="36" spans="1:10" ht="12.75" customHeight="1">
      <c r="A36" s="192" t="s">
        <v>157</v>
      </c>
      <c r="B36" s="276">
        <v>0</v>
      </c>
      <c r="C36" s="103"/>
      <c r="D36" s="104"/>
    </row>
    <row r="37" spans="1:10" ht="12.75" customHeight="1">
      <c r="A37" s="96" t="s">
        <v>534</v>
      </c>
      <c r="B37" s="277">
        <v>0</v>
      </c>
      <c r="C37" s="103"/>
      <c r="D37" s="104"/>
    </row>
    <row r="38" spans="1:10" ht="15" customHeight="1">
      <c r="A38" s="105" t="s">
        <v>530</v>
      </c>
      <c r="B38" s="97"/>
      <c r="C38" s="103"/>
      <c r="D38" s="104"/>
    </row>
    <row r="39" spans="1:10" ht="26.25" customHeight="1">
      <c r="A39" s="442" t="s">
        <v>539</v>
      </c>
      <c r="B39" s="443">
        <f>B34+B38</f>
        <v>56959159.18</v>
      </c>
      <c r="C39" s="444"/>
      <c r="D39" s="445"/>
    </row>
    <row r="40" spans="1:10" ht="12.75" customHeight="1"/>
    <row r="41" spans="1:10" ht="12.75" customHeight="1">
      <c r="A41" s="142" t="s">
        <v>1045</v>
      </c>
      <c r="G41" s="147"/>
      <c r="H41" s="204"/>
      <c r="I41" s="204"/>
      <c r="J41" s="204"/>
    </row>
    <row r="42" spans="1:10" ht="12.75" customHeight="1">
      <c r="A42" s="567" t="s">
        <v>1046</v>
      </c>
      <c r="B42" s="45"/>
      <c r="G42" s="166"/>
      <c r="H42" s="204"/>
      <c r="I42" s="204"/>
      <c r="J42" s="204"/>
    </row>
    <row r="43" spans="1:10" ht="12.75" customHeight="1">
      <c r="A43" s="39" t="s">
        <v>535</v>
      </c>
      <c r="G43" s="217"/>
      <c r="H43" s="204"/>
      <c r="I43" s="204"/>
      <c r="J43" s="204"/>
    </row>
    <row r="44" spans="1:10" ht="43.5">
      <c r="A44" s="436" t="s">
        <v>1109</v>
      </c>
      <c r="B44" s="436" t="s">
        <v>525</v>
      </c>
      <c r="C44" s="436" t="s">
        <v>526</v>
      </c>
      <c r="D44" s="207"/>
      <c r="G44" s="207"/>
      <c r="H44" s="218"/>
      <c r="I44" s="207"/>
      <c r="J44" s="207"/>
    </row>
    <row r="45" spans="1:10" ht="12.75" customHeight="1">
      <c r="A45" s="102" t="s">
        <v>1576</v>
      </c>
      <c r="B45" s="97">
        <v>139948750</v>
      </c>
      <c r="C45" s="103">
        <v>0.25388628931257529</v>
      </c>
      <c r="D45" s="209"/>
      <c r="E45" s="53"/>
      <c r="F45" s="53"/>
      <c r="G45" s="206"/>
      <c r="H45" s="203"/>
      <c r="I45" s="208"/>
      <c r="J45" s="209"/>
    </row>
    <row r="46" spans="1:10" ht="12.75" customHeight="1">
      <c r="A46" s="102" t="s">
        <v>1577</v>
      </c>
      <c r="B46" s="97">
        <v>133409883.72</v>
      </c>
      <c r="C46" s="103">
        <v>0.24202388613898262</v>
      </c>
      <c r="D46" s="209"/>
      <c r="E46" s="53"/>
      <c r="F46" s="53"/>
      <c r="G46" s="214"/>
      <c r="H46" s="215"/>
      <c r="I46" s="208"/>
      <c r="J46" s="209"/>
    </row>
    <row r="47" spans="1:10" ht="12.75" customHeight="1">
      <c r="A47" s="102" t="s">
        <v>1578</v>
      </c>
      <c r="B47" s="97">
        <v>105456610.06999999</v>
      </c>
      <c r="C47" s="103">
        <v>0.19131280139447804</v>
      </c>
      <c r="D47" s="209"/>
      <c r="E47" s="53"/>
      <c r="G47" s="214"/>
      <c r="H47" s="215"/>
      <c r="I47" s="208"/>
      <c r="J47" s="209"/>
    </row>
    <row r="48" spans="1:10" ht="12.75" customHeight="1">
      <c r="A48" s="102" t="s">
        <v>1573</v>
      </c>
      <c r="B48" s="97">
        <v>81797250</v>
      </c>
      <c r="C48" s="103">
        <v>0.14839146672244694</v>
      </c>
      <c r="D48" s="209"/>
      <c r="G48" s="214"/>
      <c r="H48" s="215"/>
      <c r="I48" s="208"/>
      <c r="J48" s="209"/>
    </row>
    <row r="49" spans="1:10" ht="12.75" customHeight="1">
      <c r="A49" s="102" t="s">
        <v>1572</v>
      </c>
      <c r="B49" s="97">
        <v>34147871.969999999</v>
      </c>
      <c r="C49" s="103">
        <v>6.1948938467719067E-2</v>
      </c>
      <c r="D49" s="209"/>
      <c r="G49" s="214"/>
      <c r="H49" s="215"/>
      <c r="I49" s="208"/>
      <c r="J49" s="209"/>
    </row>
    <row r="50" spans="1:10" ht="12.75" customHeight="1">
      <c r="A50" s="102" t="s">
        <v>1579</v>
      </c>
      <c r="B50" s="97">
        <v>18467700</v>
      </c>
      <c r="C50" s="103">
        <v>3.3502948937649289E-2</v>
      </c>
      <c r="D50" s="210"/>
      <c r="G50" s="214"/>
      <c r="H50" s="215"/>
      <c r="I50" s="208"/>
      <c r="J50" s="210"/>
    </row>
    <row r="51" spans="1:10" ht="12.75" customHeight="1">
      <c r="A51" s="102" t="s">
        <v>1580</v>
      </c>
      <c r="B51" s="97">
        <v>15253500</v>
      </c>
      <c r="C51" s="103">
        <v>2.7671947866839589E-2</v>
      </c>
      <c r="D51" s="209"/>
      <c r="G51" s="214"/>
      <c r="H51" s="215"/>
      <c r="I51" s="208"/>
      <c r="J51" s="209"/>
    </row>
    <row r="52" spans="1:10" ht="12.75" customHeight="1">
      <c r="A52" s="102" t="s">
        <v>1571</v>
      </c>
      <c r="B52" s="97">
        <v>12300700</v>
      </c>
      <c r="C52" s="103">
        <v>2.2315162364416937E-2</v>
      </c>
      <c r="D52" s="209"/>
      <c r="G52" s="214"/>
      <c r="H52" s="215"/>
      <c r="I52" s="208"/>
      <c r="J52" s="209"/>
    </row>
    <row r="53" spans="1:10" ht="12.75" customHeight="1">
      <c r="A53" s="102" t="s">
        <v>1581</v>
      </c>
      <c r="B53" s="97">
        <v>10443837.779999999</v>
      </c>
      <c r="C53" s="103">
        <v>1.89465587948923E-2</v>
      </c>
      <c r="D53" s="209"/>
      <c r="G53" s="214"/>
      <c r="H53" s="215"/>
      <c r="I53" s="208"/>
      <c r="J53" s="209"/>
    </row>
    <row r="54" spans="1:10" ht="12.75" customHeight="1">
      <c r="A54" s="106"/>
      <c r="B54" s="97"/>
      <c r="C54" s="103"/>
      <c r="D54" s="209"/>
      <c r="G54" s="214"/>
      <c r="H54" s="215"/>
      <c r="I54" s="208"/>
      <c r="J54" s="209"/>
    </row>
    <row r="55" spans="1:10" ht="24">
      <c r="A55" s="107" t="s">
        <v>540</v>
      </c>
      <c r="B55" s="97"/>
      <c r="C55" s="103"/>
      <c r="D55" s="211"/>
      <c r="G55" s="216"/>
      <c r="H55" s="215"/>
      <c r="I55" s="208"/>
      <c r="J55" s="211"/>
    </row>
    <row r="56" spans="1:10" ht="26.25" customHeight="1">
      <c r="A56" s="442" t="s">
        <v>541</v>
      </c>
      <c r="B56" s="443">
        <f>SUM(B45:B55)</f>
        <v>551226103.53999996</v>
      </c>
      <c r="C56" s="444"/>
      <c r="D56" s="213"/>
      <c r="G56" s="206"/>
      <c r="H56" s="203"/>
      <c r="I56" s="212"/>
      <c r="J56" s="213"/>
    </row>
    <row r="57" spans="1:10" ht="12.75" customHeight="1">
      <c r="G57" s="204"/>
      <c r="H57" s="204"/>
      <c r="I57" s="204"/>
      <c r="J57" s="204"/>
    </row>
    <row r="58" spans="1:10" ht="12.75" customHeight="1">
      <c r="A58" s="143" t="s">
        <v>1047</v>
      </c>
      <c r="G58" s="219"/>
      <c r="H58" s="204"/>
      <c r="I58" s="204"/>
      <c r="J58" s="204"/>
    </row>
    <row r="59" spans="1:10" ht="12.75" customHeight="1">
      <c r="A59" s="578" t="s">
        <v>1048</v>
      </c>
      <c r="G59" s="220"/>
      <c r="H59" s="204"/>
      <c r="I59" s="204"/>
      <c r="J59" s="204"/>
    </row>
    <row r="60" spans="1:10" ht="12.75" customHeight="1">
      <c r="A60" s="39" t="s">
        <v>542</v>
      </c>
      <c r="G60" s="217"/>
      <c r="H60" s="204"/>
      <c r="I60" s="204"/>
      <c r="J60" s="204"/>
    </row>
    <row r="61" spans="1:10" ht="12.75" customHeight="1">
      <c r="A61" s="437"/>
      <c r="B61" s="1013" t="s">
        <v>71</v>
      </c>
      <c r="C61" s="1013" t="s">
        <v>72</v>
      </c>
      <c r="D61" s="1013" t="s">
        <v>73</v>
      </c>
      <c r="E61" s="1013" t="s">
        <v>74</v>
      </c>
      <c r="F61" s="1013" t="s">
        <v>75</v>
      </c>
      <c r="G61" s="221"/>
      <c r="H61" s="201"/>
      <c r="I61" s="201"/>
      <c r="J61" s="201"/>
    </row>
    <row r="62" spans="1:10" ht="12.75" customHeight="1">
      <c r="A62" s="437"/>
      <c r="B62" s="1014" t="s">
        <v>76</v>
      </c>
      <c r="C62" s="1014" t="s">
        <v>77</v>
      </c>
      <c r="D62" s="1014" t="s">
        <v>241</v>
      </c>
      <c r="E62" s="1014" t="s">
        <v>78</v>
      </c>
      <c r="F62" s="1014" t="s">
        <v>79</v>
      </c>
      <c r="G62" s="221"/>
      <c r="H62" s="202"/>
      <c r="I62" s="202"/>
      <c r="J62" s="202"/>
    </row>
    <row r="63" spans="1:10" ht="12.75" customHeight="1">
      <c r="A63" s="108" t="s">
        <v>157</v>
      </c>
      <c r="B63" s="109" t="s">
        <v>157</v>
      </c>
      <c r="C63" s="109" t="s">
        <v>157</v>
      </c>
      <c r="D63" s="109" t="s">
        <v>157</v>
      </c>
      <c r="E63" s="110" t="s">
        <v>157</v>
      </c>
      <c r="F63" s="110" t="s">
        <v>157</v>
      </c>
      <c r="G63" s="206"/>
      <c r="H63" s="203"/>
      <c r="I63" s="203"/>
      <c r="J63" s="205"/>
    </row>
    <row r="64" spans="1:10" ht="15" customHeight="1">
      <c r="A64" s="438" t="s">
        <v>530</v>
      </c>
      <c r="B64" s="450"/>
      <c r="C64" s="450"/>
      <c r="D64" s="450"/>
      <c r="E64" s="451" t="str">
        <f>IF(SUM(E63:E63)=0,"",SUM(E63:E63))</f>
        <v/>
      </c>
      <c r="F64" s="451" t="str">
        <f>IF(SUM(F63:F63)=0,"",SUM(F63:F63))</f>
        <v/>
      </c>
      <c r="G64" s="206"/>
      <c r="H64" s="203"/>
      <c r="I64" s="203"/>
      <c r="J64" s="205"/>
    </row>
    <row r="65" spans="1:7" ht="12.75" customHeight="1"/>
    <row r="66" spans="1:7" ht="12.75" customHeight="1">
      <c r="A66" s="143" t="s">
        <v>1049</v>
      </c>
    </row>
    <row r="67" spans="1:7" ht="12.75" customHeight="1">
      <c r="A67" s="578" t="s">
        <v>1050</v>
      </c>
    </row>
    <row r="68" spans="1:7" ht="12.75" customHeight="1">
      <c r="A68" s="39" t="s">
        <v>543</v>
      </c>
    </row>
    <row r="69" spans="1:7" ht="12.75" customHeight="1">
      <c r="A69" s="437"/>
      <c r="B69" s="1013" t="s">
        <v>71</v>
      </c>
      <c r="C69" s="1013" t="s">
        <v>72</v>
      </c>
      <c r="D69" s="1013" t="s">
        <v>73</v>
      </c>
      <c r="E69" s="1013" t="s">
        <v>74</v>
      </c>
      <c r="F69" s="1013" t="s">
        <v>75</v>
      </c>
    </row>
    <row r="70" spans="1:7" ht="12.75" customHeight="1">
      <c r="A70" s="437"/>
      <c r="B70" s="1014" t="s">
        <v>76</v>
      </c>
      <c r="C70" s="1014" t="s">
        <v>77</v>
      </c>
      <c r="D70" s="1014" t="s">
        <v>241</v>
      </c>
      <c r="E70" s="1014" t="s">
        <v>78</v>
      </c>
      <c r="F70" s="1014" t="s">
        <v>79</v>
      </c>
    </row>
    <row r="71" spans="1:7" ht="12.75" customHeight="1">
      <c r="A71" s="108" t="s">
        <v>157</v>
      </c>
      <c r="B71" s="111" t="s">
        <v>157</v>
      </c>
      <c r="C71" s="111" t="s">
        <v>157</v>
      </c>
      <c r="D71" s="111" t="s">
        <v>157</v>
      </c>
      <c r="E71" s="112" t="s">
        <v>157</v>
      </c>
      <c r="F71" s="112" t="s">
        <v>157</v>
      </c>
      <c r="G71" s="53"/>
    </row>
    <row r="72" spans="1:7" ht="15" customHeight="1">
      <c r="A72" s="438" t="s">
        <v>530</v>
      </c>
      <c r="B72" s="452"/>
      <c r="C72" s="452"/>
      <c r="D72" s="452"/>
      <c r="E72" s="451" t="str">
        <f>IF(SUM(E71)=0,"",SUM(E71))</f>
        <v/>
      </c>
      <c r="F72" s="451" t="str">
        <f>IF(SUM(F71)=0,"",SUM(F71))</f>
        <v/>
      </c>
    </row>
    <row r="73" spans="1:7" ht="12.75" customHeight="1">
      <c r="A73" s="17"/>
    </row>
    <row r="74" spans="1:7" s="272" customFormat="1" ht="12.75" customHeight="1">
      <c r="A74" s="143" t="s">
        <v>1588</v>
      </c>
    </row>
    <row r="75" spans="1:7" s="272" customFormat="1" ht="12.75" customHeight="1">
      <c r="A75" s="578" t="s">
        <v>1589</v>
      </c>
    </row>
    <row r="76" spans="1:7" ht="12.75" customHeight="1">
      <c r="A76" s="39" t="s">
        <v>543</v>
      </c>
    </row>
    <row r="77" spans="1:7" ht="43.5">
      <c r="A77" s="436" t="s">
        <v>1587</v>
      </c>
      <c r="B77" s="436" t="s">
        <v>525</v>
      </c>
      <c r="C77" s="436" t="s">
        <v>526</v>
      </c>
      <c r="D77" s="436" t="s">
        <v>527</v>
      </c>
      <c r="E77" s="436" t="s">
        <v>528</v>
      </c>
    </row>
    <row r="78" spans="1:7" ht="12.75" customHeight="1">
      <c r="A78" s="96" t="s">
        <v>1525</v>
      </c>
      <c r="B78" s="97">
        <v>7719624.0800000001</v>
      </c>
      <c r="C78" s="98">
        <f>B78/B$80</f>
        <v>0.6565003342472292</v>
      </c>
      <c r="D78" s="99">
        <v>101</v>
      </c>
      <c r="E78" s="257">
        <v>-6.8999999999999999E-3</v>
      </c>
    </row>
    <row r="79" spans="1:7" ht="12.75" customHeight="1">
      <c r="A79" s="96" t="s">
        <v>1586</v>
      </c>
      <c r="B79" s="97">
        <v>4039127.1</v>
      </c>
      <c r="C79" s="98">
        <f>B79/B$80</f>
        <v>0.34349966575277086</v>
      </c>
      <c r="D79" s="99">
        <v>106</v>
      </c>
      <c r="E79" s="257">
        <v>5.16E-2</v>
      </c>
    </row>
    <row r="80" spans="1:7" ht="12.75" customHeight="1">
      <c r="A80" s="438"/>
      <c r="B80" s="439">
        <f>SUM(B78:B79)</f>
        <v>11758751.18</v>
      </c>
      <c r="C80" s="440"/>
      <c r="D80" s="441"/>
      <c r="E80" s="441"/>
    </row>
    <row r="81" spans="1:11" ht="12.75" customHeight="1">
      <c r="A81" s="17" t="s">
        <v>544</v>
      </c>
      <c r="B81" s="272"/>
      <c r="C81" s="272"/>
      <c r="D81" s="272"/>
      <c r="E81" s="272"/>
    </row>
    <row r="82" spans="1:11" ht="12.75" customHeight="1">
      <c r="A82" s="272"/>
      <c r="B82" s="272"/>
      <c r="C82" s="272"/>
      <c r="D82" s="272"/>
      <c r="E82" s="272"/>
    </row>
    <row r="83" spans="1:11" ht="12.75" customHeight="1">
      <c r="A83" s="652" t="s">
        <v>92</v>
      </c>
      <c r="K83" s="35" t="s">
        <v>1178</v>
      </c>
    </row>
    <row r="84" spans="1:11" ht="12.75" customHeight="1"/>
  </sheetData>
  <sortState ref="N5:R9">
    <sortCondition descending="1" ref="O5"/>
  </sortState>
  <hyperlinks>
    <hyperlink ref="A83" location="'2 Sadržaj'!A1" display="Sadržaj / Contents"/>
  </hyperlinks>
  <pageMargins left="0.7" right="0.7" top="0.75" bottom="0.75" header="0.3" footer="0.3"/>
  <pageSetup paperSize="9" scale="48" orientation="portrait" r:id="rId1"/>
  <rowBreaks count="1" manualBreakCount="1">
    <brk id="90" max="1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106"/>
  <sheetViews>
    <sheetView showGridLines="0" zoomScaleNormal="100" zoomScaleSheetLayoutView="50" workbookViewId="0"/>
  </sheetViews>
  <sheetFormatPr defaultColWidth="9.140625" defaultRowHeight="12.75"/>
  <cols>
    <col min="1" max="1" width="9.140625" style="327"/>
    <col min="2" max="2" width="13.42578125" style="327" customWidth="1"/>
    <col min="3" max="4" width="14.85546875" style="327" bestFit="1" customWidth="1"/>
    <col min="5" max="5" width="12.140625" style="327" bestFit="1" customWidth="1"/>
    <col min="6" max="6" width="10.5703125" style="327" bestFit="1" customWidth="1"/>
    <col min="7" max="7" width="11.140625" style="327" bestFit="1" customWidth="1"/>
    <col min="8" max="8" width="13.5703125" style="327" customWidth="1"/>
    <col min="9" max="9" width="12.7109375" style="327" bestFit="1" customWidth="1"/>
    <col min="10" max="10" width="12.85546875" style="327" bestFit="1" customWidth="1"/>
    <col min="11" max="16384" width="9.140625" style="327"/>
  </cols>
  <sheetData>
    <row r="1" spans="1:7" ht="15">
      <c r="A1" s="790" t="s">
        <v>762</v>
      </c>
      <c r="B1" s="789"/>
      <c r="C1" s="789"/>
      <c r="D1" s="789"/>
    </row>
    <row r="2" spans="1:7">
      <c r="A2" s="791" t="s">
        <v>763</v>
      </c>
      <c r="B2" s="789"/>
      <c r="C2" s="789"/>
      <c r="D2" s="789"/>
    </row>
    <row r="3" spans="1:7">
      <c r="A3" s="42" t="s">
        <v>970</v>
      </c>
    </row>
    <row r="4" spans="1:7">
      <c r="A4" s="1123"/>
      <c r="B4" s="1123"/>
      <c r="C4" s="1123"/>
      <c r="D4" s="1123"/>
      <c r="E4" s="1123"/>
      <c r="F4" s="1123"/>
      <c r="G4" s="1123"/>
    </row>
    <row r="5" spans="1:7">
      <c r="A5" s="151" t="s">
        <v>765</v>
      </c>
    </row>
    <row r="6" spans="1:7" s="793" customFormat="1">
      <c r="A6" s="792" t="s">
        <v>766</v>
      </c>
    </row>
    <row r="8" spans="1:7" ht="63.75">
      <c r="A8" s="817" t="s">
        <v>764</v>
      </c>
      <c r="B8" s="796" t="s">
        <v>715</v>
      </c>
      <c r="C8" s="796" t="s">
        <v>716</v>
      </c>
      <c r="D8" s="796" t="s">
        <v>717</v>
      </c>
      <c r="E8" s="788"/>
    </row>
    <row r="9" spans="1:7">
      <c r="A9" s="797" t="s">
        <v>712</v>
      </c>
      <c r="B9" s="798">
        <v>7</v>
      </c>
      <c r="C9" s="798">
        <v>14</v>
      </c>
      <c r="D9" s="798">
        <v>7</v>
      </c>
    </row>
    <row r="10" spans="1:7">
      <c r="A10" s="797" t="s">
        <v>713</v>
      </c>
      <c r="B10" s="798">
        <v>7</v>
      </c>
      <c r="C10" s="798">
        <v>13</v>
      </c>
      <c r="D10" s="798">
        <v>7</v>
      </c>
    </row>
    <row r="11" spans="1:7">
      <c r="A11" s="797" t="s">
        <v>932</v>
      </c>
      <c r="B11" s="798">
        <v>7</v>
      </c>
      <c r="C11" s="798">
        <v>13</v>
      </c>
      <c r="D11" s="798">
        <v>7</v>
      </c>
    </row>
    <row r="12" spans="1:7">
      <c r="A12" s="797" t="s">
        <v>957</v>
      </c>
      <c r="B12" s="798">
        <v>7</v>
      </c>
      <c r="C12" s="798">
        <v>13</v>
      </c>
      <c r="D12" s="798">
        <v>7</v>
      </c>
    </row>
    <row r="13" spans="1:7">
      <c r="A13" s="797" t="s">
        <v>966</v>
      </c>
      <c r="B13" s="798">
        <v>8</v>
      </c>
      <c r="C13" s="798">
        <v>13</v>
      </c>
      <c r="D13" s="798">
        <v>7</v>
      </c>
    </row>
    <row r="14" spans="1:7">
      <c r="A14" s="797" t="s">
        <v>1037</v>
      </c>
      <c r="B14" s="798">
        <v>8</v>
      </c>
      <c r="C14" s="798">
        <v>13</v>
      </c>
      <c r="D14" s="798">
        <v>7</v>
      </c>
    </row>
    <row r="15" spans="1:7">
      <c r="A15" s="797" t="s">
        <v>1110</v>
      </c>
      <c r="B15" s="798">
        <v>8</v>
      </c>
      <c r="C15" s="798">
        <v>13</v>
      </c>
      <c r="D15" s="798">
        <v>7</v>
      </c>
    </row>
    <row r="16" spans="1:7">
      <c r="A16" s="327" t="s">
        <v>1219</v>
      </c>
      <c r="B16" s="327">
        <v>7</v>
      </c>
      <c r="C16" s="327">
        <v>13</v>
      </c>
      <c r="D16" s="327">
        <v>7</v>
      </c>
    </row>
    <row r="17" spans="1:8">
      <c r="A17" s="915" t="s">
        <v>1497</v>
      </c>
      <c r="B17" s="327">
        <v>7</v>
      </c>
      <c r="C17" s="327">
        <v>13</v>
      </c>
      <c r="D17" s="327">
        <v>7</v>
      </c>
    </row>
    <row r="19" spans="1:8">
      <c r="A19" s="151" t="s">
        <v>767</v>
      </c>
    </row>
    <row r="20" spans="1:8" s="793" customFormat="1">
      <c r="A20" s="792" t="s">
        <v>768</v>
      </c>
    </row>
    <row r="22" spans="1:8" s="794" customFormat="1">
      <c r="D22" s="140" t="s">
        <v>714</v>
      </c>
    </row>
    <row r="23" spans="1:8" s="794" customFormat="1" ht="63.75">
      <c r="A23" s="817" t="s">
        <v>764</v>
      </c>
      <c r="B23" s="796" t="s">
        <v>715</v>
      </c>
      <c r="C23" s="796" t="s">
        <v>716</v>
      </c>
      <c r="D23" s="796" t="s">
        <v>717</v>
      </c>
      <c r="H23" s="655"/>
    </row>
    <row r="24" spans="1:8">
      <c r="A24" s="797" t="s">
        <v>712</v>
      </c>
      <c r="B24" s="799">
        <v>31390987.380000003</v>
      </c>
      <c r="C24" s="799">
        <v>5897171.9199999999</v>
      </c>
      <c r="D24" s="799">
        <v>5929980137.2399998</v>
      </c>
      <c r="H24" s="656"/>
    </row>
    <row r="25" spans="1:8">
      <c r="A25" s="797" t="s">
        <v>713</v>
      </c>
      <c r="B25" s="799">
        <v>27933640</v>
      </c>
      <c r="C25" s="799">
        <v>5814218.1600000001</v>
      </c>
      <c r="D25" s="799">
        <v>5701762160.6099997</v>
      </c>
    </row>
    <row r="26" spans="1:8">
      <c r="A26" s="797" t="s">
        <v>932</v>
      </c>
      <c r="B26" s="799">
        <v>26077968.09</v>
      </c>
      <c r="C26" s="799">
        <v>5941982.1500000004</v>
      </c>
      <c r="D26" s="799">
        <v>5736476640.1199989</v>
      </c>
    </row>
    <row r="27" spans="1:8">
      <c r="A27" s="797" t="s">
        <v>957</v>
      </c>
      <c r="B27" s="799">
        <v>26962504.780000001</v>
      </c>
      <c r="C27" s="799">
        <v>643361182.92999995</v>
      </c>
      <c r="D27" s="799">
        <v>4887481299.5200005</v>
      </c>
    </row>
    <row r="28" spans="1:8">
      <c r="A28" s="797" t="s">
        <v>966</v>
      </c>
      <c r="B28" s="799">
        <v>35330535.030000001</v>
      </c>
      <c r="C28" s="799">
        <v>674308740.87000012</v>
      </c>
      <c r="D28" s="799">
        <v>5051461411.3599997</v>
      </c>
    </row>
    <row r="29" spans="1:8">
      <c r="A29" s="797" t="s">
        <v>1037</v>
      </c>
      <c r="B29" s="799">
        <v>28523526.240000002</v>
      </c>
      <c r="C29" s="799">
        <v>689369248.30999994</v>
      </c>
      <c r="D29" s="799">
        <v>5033734212.2300005</v>
      </c>
    </row>
    <row r="30" spans="1:8">
      <c r="A30" s="797" t="s">
        <v>1110</v>
      </c>
      <c r="B30" s="799">
        <v>23106079.199999999</v>
      </c>
      <c r="C30" s="799">
        <v>446254295.61000001</v>
      </c>
      <c r="D30" s="799">
        <v>4762517597.2600002</v>
      </c>
    </row>
    <row r="31" spans="1:8">
      <c r="A31" s="327" t="s">
        <v>1219</v>
      </c>
      <c r="B31" s="799">
        <v>25085759.48</v>
      </c>
      <c r="C31" s="799">
        <v>466382089.70999998</v>
      </c>
      <c r="D31" s="799">
        <v>4767162185.4899998</v>
      </c>
    </row>
    <row r="32" spans="1:8">
      <c r="A32" s="915" t="s">
        <v>1497</v>
      </c>
      <c r="B32" s="799">
        <v>24967072.579999998</v>
      </c>
      <c r="C32" s="799">
        <v>476551769.30000001</v>
      </c>
      <c r="D32" s="799">
        <v>4788638479.9700003</v>
      </c>
    </row>
    <row r="33" spans="1:10">
      <c r="A33" s="861" t="s">
        <v>958</v>
      </c>
    </row>
    <row r="34" spans="1:10">
      <c r="A34" s="594" t="s">
        <v>969</v>
      </c>
    </row>
    <row r="36" spans="1:10" s="793" customFormat="1">
      <c r="A36" s="151" t="s">
        <v>769</v>
      </c>
      <c r="B36" s="327"/>
      <c r="C36" s="327"/>
      <c r="D36" s="327"/>
      <c r="E36" s="327"/>
      <c r="F36" s="327"/>
      <c r="G36" s="327"/>
      <c r="H36" s="327"/>
      <c r="I36" s="327"/>
      <c r="J36" s="327"/>
    </row>
    <row r="37" spans="1:10">
      <c r="A37" s="792" t="s">
        <v>770</v>
      </c>
      <c r="B37" s="793"/>
      <c r="C37" s="793"/>
      <c r="D37" s="793"/>
      <c r="E37" s="793"/>
      <c r="F37" s="793"/>
      <c r="G37" s="793"/>
      <c r="H37" s="793"/>
      <c r="I37" s="793"/>
      <c r="J37" s="793"/>
    </row>
    <row r="38" spans="1:10" s="794" customFormat="1">
      <c r="A38" s="327"/>
      <c r="B38" s="327"/>
      <c r="C38" s="327"/>
      <c r="D38" s="327"/>
      <c r="E38" s="327"/>
      <c r="F38" s="327"/>
      <c r="G38" s="327"/>
      <c r="H38" s="327"/>
      <c r="I38" s="327"/>
      <c r="J38" s="327"/>
    </row>
    <row r="39" spans="1:10" s="794" customFormat="1">
      <c r="C39" s="140" t="s">
        <v>714</v>
      </c>
    </row>
    <row r="40" spans="1:10" ht="51">
      <c r="A40" s="817" t="s">
        <v>764</v>
      </c>
      <c r="B40" s="796" t="s">
        <v>715</v>
      </c>
      <c r="C40" s="796" t="s">
        <v>716</v>
      </c>
      <c r="D40" s="794"/>
      <c r="E40" s="794"/>
      <c r="F40" s="794"/>
      <c r="G40" s="794"/>
      <c r="H40" s="794"/>
      <c r="I40" s="794"/>
      <c r="J40" s="794"/>
    </row>
    <row r="41" spans="1:10">
      <c r="A41" s="797" t="s">
        <v>712</v>
      </c>
      <c r="B41" s="799">
        <v>623129448.79999995</v>
      </c>
      <c r="C41" s="799">
        <v>64811847923.330002</v>
      </c>
    </row>
    <row r="42" spans="1:10">
      <c r="A42" s="797" t="s">
        <v>713</v>
      </c>
      <c r="B42" s="799">
        <v>677304983.26999998</v>
      </c>
      <c r="C42" s="799">
        <v>65327948714.93</v>
      </c>
    </row>
    <row r="43" spans="1:10">
      <c r="A43" s="797" t="s">
        <v>932</v>
      </c>
      <c r="B43" s="799">
        <v>687319465.50000012</v>
      </c>
      <c r="C43" s="799">
        <v>67079325238.159996</v>
      </c>
    </row>
    <row r="44" spans="1:10">
      <c r="A44" s="797" t="s">
        <v>957</v>
      </c>
      <c r="B44" s="799">
        <v>883191040.87</v>
      </c>
      <c r="C44" s="799">
        <v>63704837486.640007</v>
      </c>
      <c r="D44" s="785"/>
      <c r="E44" s="785"/>
      <c r="F44" s="785"/>
      <c r="G44" s="785"/>
      <c r="H44" s="785"/>
      <c r="I44" s="785"/>
      <c r="J44" s="785"/>
    </row>
    <row r="45" spans="1:10">
      <c r="A45" s="797" t="s">
        <v>966</v>
      </c>
      <c r="B45" s="799">
        <v>958580449.08000004</v>
      </c>
      <c r="C45" s="799">
        <v>64060198640.399994</v>
      </c>
      <c r="H45" s="656"/>
    </row>
    <row r="46" spans="1:10">
      <c r="A46" s="797" t="s">
        <v>1037</v>
      </c>
      <c r="B46" s="799">
        <v>952430859.49999988</v>
      </c>
      <c r="C46" s="799">
        <v>71879828164.23999</v>
      </c>
    </row>
    <row r="47" spans="1:10">
      <c r="A47" s="797" t="s">
        <v>1110</v>
      </c>
      <c r="B47" s="799">
        <v>1055282770.03</v>
      </c>
      <c r="C47" s="799">
        <v>64379615908.760002</v>
      </c>
    </row>
    <row r="48" spans="1:10">
      <c r="A48" s="327" t="s">
        <v>1219</v>
      </c>
      <c r="B48" s="799">
        <v>1556161632.3999999</v>
      </c>
      <c r="C48" s="799">
        <v>74137097962.550003</v>
      </c>
    </row>
    <row r="49" spans="1:10">
      <c r="A49" s="915" t="s">
        <v>1497</v>
      </c>
      <c r="B49" s="799">
        <v>1576542951.0999999</v>
      </c>
      <c r="C49" s="799">
        <v>74376441449.460007</v>
      </c>
    </row>
    <row r="50" spans="1:10">
      <c r="A50" s="288" t="s">
        <v>938</v>
      </c>
    </row>
    <row r="51" spans="1:10">
      <c r="A51" s="857" t="s">
        <v>939</v>
      </c>
    </row>
    <row r="53" spans="1:10">
      <c r="A53" s="151" t="s">
        <v>997</v>
      </c>
    </row>
    <row r="54" spans="1:10" ht="15" customHeight="1">
      <c r="A54" s="792" t="s">
        <v>998</v>
      </c>
    </row>
    <row r="55" spans="1:10" ht="15" customHeight="1">
      <c r="J55" s="140" t="s">
        <v>714</v>
      </c>
    </row>
    <row r="56" spans="1:10" ht="58.5">
      <c r="A56" s="789"/>
      <c r="B56" s="993" t="s">
        <v>1028</v>
      </c>
      <c r="C56" s="993"/>
      <c r="D56" s="993"/>
      <c r="E56" s="993"/>
      <c r="F56" s="993"/>
      <c r="G56" s="993"/>
      <c r="H56" s="993"/>
      <c r="I56" s="993"/>
      <c r="J56" s="993"/>
    </row>
    <row r="57" spans="1:10" ht="84">
      <c r="A57" s="817" t="s">
        <v>764</v>
      </c>
      <c r="B57" s="895" t="s">
        <v>1029</v>
      </c>
      <c r="C57" s="895" t="s">
        <v>1030</v>
      </c>
      <c r="D57" s="895" t="s">
        <v>1031</v>
      </c>
      <c r="E57" s="895" t="s">
        <v>1032</v>
      </c>
      <c r="F57" s="895" t="s">
        <v>1033</v>
      </c>
      <c r="G57" s="895" t="s">
        <v>1034</v>
      </c>
      <c r="H57" s="914" t="s">
        <v>1035</v>
      </c>
      <c r="I57" s="914" t="s">
        <v>1036</v>
      </c>
      <c r="J57" s="895" t="s">
        <v>999</v>
      </c>
    </row>
    <row r="58" spans="1:10">
      <c r="A58" s="915" t="s">
        <v>957</v>
      </c>
      <c r="B58" s="892">
        <v>2205052261.21</v>
      </c>
      <c r="C58" s="892">
        <v>40115071.869999997</v>
      </c>
      <c r="D58" s="892">
        <v>225998943.99000001</v>
      </c>
      <c r="E58" s="892">
        <v>0</v>
      </c>
      <c r="F58" s="892">
        <v>0</v>
      </c>
      <c r="G58" s="892">
        <v>103088815.43000001</v>
      </c>
      <c r="H58" s="892">
        <v>0</v>
      </c>
      <c r="I58" s="892">
        <v>23822548</v>
      </c>
      <c r="J58" s="892">
        <v>2598077640.4999995</v>
      </c>
    </row>
    <row r="59" spans="1:10">
      <c r="A59" s="915" t="s">
        <v>966</v>
      </c>
      <c r="B59" s="892">
        <v>2421756293.1199999</v>
      </c>
      <c r="C59" s="892">
        <v>10326553.619999999</v>
      </c>
      <c r="D59" s="892">
        <v>0</v>
      </c>
      <c r="E59" s="892">
        <v>0</v>
      </c>
      <c r="F59" s="892">
        <v>0</v>
      </c>
      <c r="G59" s="892">
        <v>96472811.489999995</v>
      </c>
      <c r="H59" s="892">
        <v>0</v>
      </c>
      <c r="I59" s="892">
        <v>14989259</v>
      </c>
      <c r="J59" s="892">
        <v>2543544917.2299995</v>
      </c>
    </row>
    <row r="60" spans="1:10">
      <c r="A60" s="915" t="s">
        <v>1037</v>
      </c>
      <c r="B60" s="892">
        <v>2053200805.8699999</v>
      </c>
      <c r="C60" s="892">
        <v>21168125.230000019</v>
      </c>
      <c r="D60" s="892">
        <v>0</v>
      </c>
      <c r="E60" s="892">
        <v>0</v>
      </c>
      <c r="F60" s="892">
        <v>0</v>
      </c>
      <c r="G60" s="892">
        <v>43779936.980000004</v>
      </c>
      <c r="H60" s="892">
        <v>0</v>
      </c>
      <c r="I60" s="892">
        <v>34833088.239999995</v>
      </c>
      <c r="J60" s="892">
        <v>2152981956.3199997</v>
      </c>
    </row>
    <row r="61" spans="1:10">
      <c r="A61" s="915" t="s">
        <v>1110</v>
      </c>
      <c r="B61" s="892">
        <v>3248325997.1374593</v>
      </c>
      <c r="C61" s="892">
        <v>15779178.74418975</v>
      </c>
      <c r="D61" s="892">
        <v>0</v>
      </c>
      <c r="E61" s="892">
        <v>0</v>
      </c>
      <c r="F61" s="892">
        <v>0</v>
      </c>
      <c r="G61" s="892">
        <v>60032322.7324</v>
      </c>
      <c r="H61" s="892">
        <v>0</v>
      </c>
      <c r="I61" s="892">
        <v>8669671.3699999992</v>
      </c>
      <c r="J61" s="892">
        <v>3332807169.9840488</v>
      </c>
    </row>
    <row r="62" spans="1:10">
      <c r="A62" s="915" t="s">
        <v>1219</v>
      </c>
      <c r="B62" s="892">
        <v>1065610680.5776603</v>
      </c>
      <c r="C62" s="892">
        <v>2361570.7503999993</v>
      </c>
      <c r="D62" s="892">
        <v>0</v>
      </c>
      <c r="E62" s="892">
        <v>0</v>
      </c>
      <c r="F62" s="892">
        <v>0</v>
      </c>
      <c r="G62" s="892">
        <v>74187470.391000003</v>
      </c>
      <c r="H62" s="892">
        <v>0</v>
      </c>
      <c r="I62" s="892">
        <v>16743858.124341002</v>
      </c>
      <c r="J62" s="892">
        <v>1158903579.8434012</v>
      </c>
    </row>
    <row r="63" spans="1:10">
      <c r="A63" s="915" t="s">
        <v>1497</v>
      </c>
      <c r="B63" s="892">
        <v>1226025283.1185656</v>
      </c>
      <c r="C63" s="892">
        <v>782433.43800000008</v>
      </c>
      <c r="D63" s="892">
        <v>0</v>
      </c>
      <c r="E63" s="892">
        <v>0</v>
      </c>
      <c r="F63" s="892">
        <v>0</v>
      </c>
      <c r="G63" s="892">
        <v>1830368.923</v>
      </c>
      <c r="H63" s="892">
        <v>0</v>
      </c>
      <c r="I63" s="892">
        <v>6640210.54</v>
      </c>
      <c r="J63" s="892">
        <v>1235278296.0195656</v>
      </c>
    </row>
    <row r="64" spans="1:10">
      <c r="A64" s="34"/>
      <c r="B64" s="795"/>
    </row>
    <row r="65" spans="1:10">
      <c r="A65" s="34" t="s">
        <v>559</v>
      </c>
    </row>
    <row r="69" spans="1:10">
      <c r="A69" s="652" t="s">
        <v>92</v>
      </c>
    </row>
    <row r="74" spans="1:10">
      <c r="J74" s="35" t="s">
        <v>1179</v>
      </c>
    </row>
    <row r="105" spans="2:2">
      <c r="B105" s="795"/>
    </row>
    <row r="106" spans="2:2">
      <c r="B106" s="800"/>
    </row>
  </sheetData>
  <mergeCells count="1">
    <mergeCell ref="A4:G4"/>
  </mergeCells>
  <hyperlinks>
    <hyperlink ref="A69" location="'2 Sadržaj'!A1" display="Sadržaj / Contents"/>
  </hyperlinks>
  <pageMargins left="0.7" right="0.7" top="0.75" bottom="0.75" header="0.3" footer="0.3"/>
  <pageSetup paperSize="9" scale="63" orientation="portrait" r:id="rId1"/>
  <rowBreaks count="1" manualBreakCount="1">
    <brk id="82"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23"/>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6.140625" customWidth="1"/>
    <col min="7" max="7" width="8" style="272" customWidth="1"/>
    <col min="8" max="8" width="11.85546875" bestFit="1" customWidth="1"/>
    <col min="9"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39" t="s">
        <v>771</v>
      </c>
      <c r="B1" s="573"/>
      <c r="C1" s="573"/>
      <c r="D1" s="573"/>
      <c r="E1" s="574"/>
      <c r="F1" s="574"/>
      <c r="G1" s="574"/>
      <c r="H1" s="574"/>
      <c r="I1" s="574"/>
      <c r="J1" s="574"/>
      <c r="K1" s="574"/>
      <c r="L1" s="574"/>
    </row>
    <row r="2" spans="1:19" ht="15" customHeight="1">
      <c r="A2" s="640" t="s">
        <v>772</v>
      </c>
      <c r="B2" s="576"/>
      <c r="C2" s="576"/>
      <c r="D2" s="576"/>
      <c r="E2" s="576"/>
      <c r="F2" s="576"/>
      <c r="G2" s="576"/>
      <c r="H2" s="576"/>
      <c r="I2" s="576"/>
      <c r="J2" s="574"/>
      <c r="K2" s="574"/>
      <c r="L2" s="574"/>
    </row>
    <row r="3" spans="1:19" s="272" customFormat="1">
      <c r="A3" s="575"/>
      <c r="B3" s="576"/>
      <c r="C3" s="576"/>
      <c r="D3" s="576"/>
      <c r="E3" s="576"/>
      <c r="F3" s="576"/>
      <c r="G3" s="576"/>
      <c r="H3" s="576"/>
      <c r="I3" s="576"/>
      <c r="J3" s="574"/>
      <c r="K3" s="574"/>
      <c r="L3" s="574"/>
    </row>
    <row r="4" spans="1:19" ht="12.75" customHeight="1">
      <c r="A4" s="142" t="s">
        <v>773</v>
      </c>
    </row>
    <row r="5" spans="1:19" ht="12.75" customHeight="1">
      <c r="A5" s="567" t="s">
        <v>774</v>
      </c>
      <c r="H5" s="272"/>
      <c r="I5" s="272"/>
    </row>
    <row r="6" spans="1:19" ht="12.75" customHeight="1">
      <c r="F6" s="140"/>
      <c r="G6" s="140"/>
      <c r="H6" s="1125" t="str">
        <f>Naslovnica!A20</f>
        <v>Studeni 2020.</v>
      </c>
      <c r="I6" s="1125"/>
    </row>
    <row r="7" spans="1:19" ht="12.75" customHeight="1">
      <c r="F7" s="294"/>
      <c r="G7" s="294"/>
      <c r="H7" s="1126" t="str">
        <f>Naslovnica!A24</f>
        <v>November 2020</v>
      </c>
      <c r="I7" s="1126"/>
    </row>
    <row r="8" spans="1:19" ht="15" customHeight="1">
      <c r="A8" s="598"/>
      <c r="B8" s="599"/>
      <c r="C8" s="599"/>
      <c r="D8" s="599"/>
      <c r="E8" s="599"/>
      <c r="F8" s="599"/>
      <c r="G8" s="599"/>
      <c r="H8" s="822"/>
      <c r="I8" s="822"/>
      <c r="J8" s="600"/>
      <c r="K8" s="1124" t="s">
        <v>956</v>
      </c>
      <c r="L8" s="1124"/>
    </row>
    <row r="9" spans="1:19" ht="33.75">
      <c r="A9" s="601" t="s">
        <v>80</v>
      </c>
      <c r="B9" s="602" t="s">
        <v>194</v>
      </c>
      <c r="C9" s="602" t="s">
        <v>195</v>
      </c>
      <c r="D9" s="603" t="s">
        <v>81</v>
      </c>
      <c r="E9" s="602" t="s">
        <v>120</v>
      </c>
      <c r="F9" s="602" t="s">
        <v>159</v>
      </c>
      <c r="G9" s="602" t="s">
        <v>727</v>
      </c>
      <c r="H9" s="602" t="s">
        <v>875</v>
      </c>
      <c r="I9" s="602" t="s">
        <v>877</v>
      </c>
      <c r="J9" s="602" t="s">
        <v>720</v>
      </c>
      <c r="K9" s="602" t="s">
        <v>725</v>
      </c>
      <c r="L9" s="602" t="s">
        <v>65</v>
      </c>
    </row>
    <row r="10" spans="1:19" ht="31.5">
      <c r="A10" s="604" t="s">
        <v>242</v>
      </c>
      <c r="B10" s="605" t="s">
        <v>197</v>
      </c>
      <c r="C10" s="605" t="s">
        <v>196</v>
      </c>
      <c r="D10" s="606" t="s">
        <v>82</v>
      </c>
      <c r="E10" s="605" t="s">
        <v>518</v>
      </c>
      <c r="F10" s="605" t="s">
        <v>160</v>
      </c>
      <c r="G10" s="607" t="s">
        <v>728</v>
      </c>
      <c r="H10" s="607" t="s">
        <v>876</v>
      </c>
      <c r="I10" s="607" t="s">
        <v>878</v>
      </c>
      <c r="J10" s="607" t="s">
        <v>870</v>
      </c>
      <c r="K10" s="607" t="s">
        <v>296</v>
      </c>
      <c r="L10" s="607" t="s">
        <v>297</v>
      </c>
    </row>
    <row r="11" spans="1:19" ht="12.75" customHeight="1">
      <c r="A11" s="136" t="s">
        <v>1226</v>
      </c>
      <c r="B11" s="194">
        <v>28508707379</v>
      </c>
      <c r="C11" s="453" t="s">
        <v>1227</v>
      </c>
      <c r="D11" s="453" t="s">
        <v>1228</v>
      </c>
      <c r="E11" s="454" t="s">
        <v>1229</v>
      </c>
      <c r="F11" s="454" t="s">
        <v>960</v>
      </c>
      <c r="G11" s="454" t="s">
        <v>1230</v>
      </c>
      <c r="H11" s="455">
        <v>33652056.450000003</v>
      </c>
      <c r="I11" s="456">
        <v>1288.5105944477675</v>
      </c>
      <c r="J11" s="457">
        <v>5.6885211219552811E-2</v>
      </c>
      <c r="K11" s="457">
        <v>6.1968870207760762E-2</v>
      </c>
      <c r="L11" s="457">
        <v>-0.11426150341296426</v>
      </c>
      <c r="M11" s="301"/>
      <c r="N11" s="301"/>
      <c r="O11" s="301"/>
      <c r="P11" s="167"/>
      <c r="Q11" s="200"/>
      <c r="R11" s="77"/>
      <c r="S11" s="77"/>
    </row>
    <row r="12" spans="1:19" ht="12.75" customHeight="1">
      <c r="A12" s="136" t="s">
        <v>1231</v>
      </c>
      <c r="B12" s="194">
        <v>26655747081</v>
      </c>
      <c r="C12" s="453" t="s">
        <v>1232</v>
      </c>
      <c r="D12" s="453" t="s">
        <v>1228</v>
      </c>
      <c r="E12" s="454" t="s">
        <v>1233</v>
      </c>
      <c r="F12" s="454" t="s">
        <v>960</v>
      </c>
      <c r="G12" s="454" t="s">
        <v>1234</v>
      </c>
      <c r="H12" s="455">
        <v>107885260.25</v>
      </c>
      <c r="I12" s="456">
        <v>181.02847439849245</v>
      </c>
      <c r="J12" s="457">
        <v>3.4402128685736999E-2</v>
      </c>
      <c r="K12" s="457">
        <v>3.0902192265006123E-2</v>
      </c>
      <c r="L12" s="457">
        <v>-2.8206131372163434E-2</v>
      </c>
      <c r="M12" s="301"/>
      <c r="N12" s="301"/>
      <c r="O12" s="301"/>
      <c r="P12" s="167"/>
      <c r="Q12" s="200"/>
      <c r="R12" s="77"/>
      <c r="S12" s="77"/>
    </row>
    <row r="13" spans="1:19" ht="12.75" customHeight="1">
      <c r="A13" s="136" t="s">
        <v>1235</v>
      </c>
      <c r="B13" s="194">
        <v>12916294683</v>
      </c>
      <c r="C13" s="453" t="s">
        <v>1236</v>
      </c>
      <c r="D13" s="453" t="s">
        <v>1228</v>
      </c>
      <c r="E13" s="114" t="s">
        <v>1237</v>
      </c>
      <c r="F13" s="114" t="s">
        <v>960</v>
      </c>
      <c r="G13" s="114" t="s">
        <v>1234</v>
      </c>
      <c r="H13" s="455">
        <v>138069121.02000001</v>
      </c>
      <c r="I13" s="456">
        <v>119.74408667889787</v>
      </c>
      <c r="J13" s="457">
        <v>3.8172363761517891E-2</v>
      </c>
      <c r="K13" s="457">
        <v>5.5577133061213146E-4</v>
      </c>
      <c r="L13" s="457">
        <v>6.2192450237155139E-3</v>
      </c>
      <c r="M13" s="301"/>
      <c r="N13" s="301"/>
      <c r="O13" s="301"/>
      <c r="P13" s="167"/>
      <c r="Q13" s="200"/>
      <c r="R13" s="77"/>
      <c r="S13" s="77"/>
    </row>
    <row r="14" spans="1:19" ht="12.75" customHeight="1">
      <c r="A14" s="136" t="s">
        <v>1238</v>
      </c>
      <c r="B14" s="194">
        <v>37695515978</v>
      </c>
      <c r="C14" s="453" t="s">
        <v>1239</v>
      </c>
      <c r="D14" s="453" t="s">
        <v>83</v>
      </c>
      <c r="E14" s="454" t="s">
        <v>1229</v>
      </c>
      <c r="F14" s="454" t="s">
        <v>960</v>
      </c>
      <c r="G14" s="454" t="s">
        <v>1234</v>
      </c>
      <c r="H14" s="455">
        <v>5716192.0899999999</v>
      </c>
      <c r="I14" s="456">
        <v>67.005465007610525</v>
      </c>
      <c r="J14" s="457">
        <v>0.11582139204464825</v>
      </c>
      <c r="K14" s="457">
        <v>0.11582139204464825</v>
      </c>
      <c r="L14" s="457">
        <v>-6.1014520675811923E-2</v>
      </c>
      <c r="M14" s="301"/>
      <c r="N14" s="301"/>
      <c r="O14" s="301"/>
      <c r="P14" s="167"/>
      <c r="Q14" s="200"/>
      <c r="R14" s="77"/>
      <c r="S14" s="77"/>
    </row>
    <row r="15" spans="1:19" ht="12.75" customHeight="1">
      <c r="A15" s="113" t="s">
        <v>1240</v>
      </c>
      <c r="B15" s="458" t="s">
        <v>1241</v>
      </c>
      <c r="C15" s="459" t="s">
        <v>1242</v>
      </c>
      <c r="D15" s="459" t="s">
        <v>94</v>
      </c>
      <c r="E15" s="114" t="s">
        <v>1237</v>
      </c>
      <c r="F15" s="114" t="s">
        <v>960</v>
      </c>
      <c r="G15" s="114" t="s">
        <v>1234</v>
      </c>
      <c r="H15" s="455">
        <v>35279939.380000003</v>
      </c>
      <c r="I15" s="456">
        <v>113.18519132126467</v>
      </c>
      <c r="J15" s="457">
        <v>-1.5927372271573037E-2</v>
      </c>
      <c r="K15" s="457">
        <v>8.9888934115611718E-4</v>
      </c>
      <c r="L15" s="457">
        <v>6.0859467324700933E-3</v>
      </c>
      <c r="M15" s="301"/>
      <c r="N15" s="301"/>
      <c r="O15" s="301"/>
      <c r="P15" s="167"/>
      <c r="Q15" s="200"/>
      <c r="R15" s="77"/>
      <c r="S15" s="77"/>
    </row>
    <row r="16" spans="1:19" s="272" customFormat="1" ht="12.75" customHeight="1">
      <c r="A16" s="113" t="s">
        <v>1243</v>
      </c>
      <c r="B16" s="458">
        <v>56499633647</v>
      </c>
      <c r="C16" s="459" t="s">
        <v>1244</v>
      </c>
      <c r="D16" s="459" t="s">
        <v>119</v>
      </c>
      <c r="E16" s="114" t="s">
        <v>1237</v>
      </c>
      <c r="F16" s="114" t="s">
        <v>960</v>
      </c>
      <c r="G16" s="114" t="s">
        <v>1230</v>
      </c>
      <c r="H16" s="455">
        <v>1646241416.8</v>
      </c>
      <c r="I16" s="456">
        <v>984.88997199337189</v>
      </c>
      <c r="J16" s="457">
        <v>1.645103756114441E-2</v>
      </c>
      <c r="K16" s="457">
        <v>1.6330499449766611E-2</v>
      </c>
      <c r="L16" s="457">
        <v>1.5825689122688669E-2</v>
      </c>
      <c r="M16" s="301"/>
      <c r="N16" s="301"/>
      <c r="O16" s="301"/>
      <c r="P16" s="167"/>
      <c r="Q16" s="200"/>
      <c r="R16" s="77"/>
      <c r="S16" s="77"/>
    </row>
    <row r="17" spans="1:19" s="272" customFormat="1" ht="12.75" customHeight="1">
      <c r="A17" s="113" t="s">
        <v>1245</v>
      </c>
      <c r="B17" s="458">
        <v>29300390100</v>
      </c>
      <c r="C17" s="459" t="s">
        <v>1246</v>
      </c>
      <c r="D17" s="459" t="s">
        <v>119</v>
      </c>
      <c r="E17" s="114" t="s">
        <v>1229</v>
      </c>
      <c r="F17" s="114" t="s">
        <v>960</v>
      </c>
      <c r="G17" s="114" t="s">
        <v>1230</v>
      </c>
      <c r="H17" s="455">
        <v>108413512.31</v>
      </c>
      <c r="I17" s="456">
        <v>621.11431809577846</v>
      </c>
      <c r="J17" s="457">
        <v>8.2038204042272245E-2</v>
      </c>
      <c r="K17" s="457">
        <v>8.5483970723427394E-2</v>
      </c>
      <c r="L17" s="457">
        <v>-1.5812442854125197E-2</v>
      </c>
      <c r="M17" s="301"/>
      <c r="N17" s="301"/>
      <c r="O17" s="301"/>
      <c r="P17" s="167"/>
      <c r="Q17" s="200"/>
      <c r="R17" s="77"/>
      <c r="S17" s="77"/>
    </row>
    <row r="18" spans="1:19" s="272" customFormat="1" ht="12.75" customHeight="1">
      <c r="A18" s="113" t="s">
        <v>1247</v>
      </c>
      <c r="B18" s="458" t="s">
        <v>1248</v>
      </c>
      <c r="C18" s="459" t="s">
        <v>1249</v>
      </c>
      <c r="D18" s="459" t="s">
        <v>119</v>
      </c>
      <c r="E18" s="114" t="s">
        <v>1250</v>
      </c>
      <c r="F18" s="114"/>
      <c r="G18" s="114" t="s">
        <v>1230</v>
      </c>
      <c r="H18" s="455">
        <v>46157399.68</v>
      </c>
      <c r="I18" s="456">
        <v>771.47368178189754</v>
      </c>
      <c r="J18" s="457">
        <v>4.6472634729869622E-2</v>
      </c>
      <c r="K18" s="457">
        <v>2.7752207643236826E-2</v>
      </c>
      <c r="L18" s="457">
        <v>2.9056255122457131E-3</v>
      </c>
      <c r="M18" s="301"/>
      <c r="N18" s="301"/>
      <c r="O18" s="301"/>
      <c r="P18" s="167"/>
      <c r="Q18" s="200"/>
      <c r="R18" s="77"/>
      <c r="S18" s="77"/>
    </row>
    <row r="19" spans="1:19" s="272" customFormat="1" ht="12.75" customHeight="1">
      <c r="A19" s="113" t="s">
        <v>1251</v>
      </c>
      <c r="B19" s="458">
        <v>96069213114</v>
      </c>
      <c r="C19" s="459" t="s">
        <v>1252</v>
      </c>
      <c r="D19" s="459" t="s">
        <v>119</v>
      </c>
      <c r="E19" s="114" t="s">
        <v>1237</v>
      </c>
      <c r="F19" s="114" t="s">
        <v>960</v>
      </c>
      <c r="G19" s="114" t="s">
        <v>1234</v>
      </c>
      <c r="H19" s="455">
        <v>384524339.07999998</v>
      </c>
      <c r="I19" s="456">
        <v>155.01670546681709</v>
      </c>
      <c r="J19" s="457">
        <v>-6.8773774717353353E-3</v>
      </c>
      <c r="K19" s="457">
        <v>7.1016881883008143E-3</v>
      </c>
      <c r="L19" s="457">
        <v>1.5266249943759913E-2</v>
      </c>
      <c r="M19" s="301"/>
      <c r="N19" s="301"/>
      <c r="O19" s="301"/>
      <c r="P19" s="167"/>
      <c r="Q19" s="200"/>
      <c r="R19" s="77"/>
      <c r="S19" s="77"/>
    </row>
    <row r="20" spans="1:19" ht="12.75" customHeight="1">
      <c r="A20" s="136" t="s">
        <v>1253</v>
      </c>
      <c r="B20" s="458">
        <v>15448763136</v>
      </c>
      <c r="C20" s="459" t="s">
        <v>1254</v>
      </c>
      <c r="D20" s="459" t="s">
        <v>119</v>
      </c>
      <c r="E20" s="114" t="s">
        <v>1237</v>
      </c>
      <c r="F20" s="114" t="s">
        <v>960</v>
      </c>
      <c r="G20" s="114" t="s">
        <v>1230</v>
      </c>
      <c r="H20" s="455">
        <v>372032081.19</v>
      </c>
      <c r="I20" s="456">
        <v>904.77281896775673</v>
      </c>
      <c r="J20" s="457">
        <v>6.5142728953091478E-3</v>
      </c>
      <c r="K20" s="457">
        <v>7.0029405772400466E-3</v>
      </c>
      <c r="L20" s="457">
        <v>2.9782675561312644E-2</v>
      </c>
      <c r="M20" s="301"/>
      <c r="N20" s="301"/>
      <c r="O20" s="301"/>
      <c r="P20" s="167"/>
      <c r="Q20" s="200"/>
      <c r="R20" s="77"/>
      <c r="S20" s="77"/>
    </row>
    <row r="21" spans="1:19" ht="12.75" customHeight="1">
      <c r="A21" s="467" t="s">
        <v>1255</v>
      </c>
      <c r="B21" s="458">
        <v>87578146923</v>
      </c>
      <c r="C21" s="459" t="s">
        <v>1256</v>
      </c>
      <c r="D21" s="459" t="s">
        <v>119</v>
      </c>
      <c r="E21" s="114" t="s">
        <v>1250</v>
      </c>
      <c r="F21" s="114" t="s">
        <v>960</v>
      </c>
      <c r="G21" s="114" t="s">
        <v>1230</v>
      </c>
      <c r="H21" s="455">
        <v>6250379.6500000004</v>
      </c>
      <c r="I21" s="456">
        <v>841.30146384427746</v>
      </c>
      <c r="J21" s="457">
        <v>3.7113741489206653E-2</v>
      </c>
      <c r="K21" s="457">
        <v>5.5972574637065176E-2</v>
      </c>
      <c r="L21" s="457">
        <v>2.9366405492394332E-2</v>
      </c>
      <c r="M21" s="301"/>
      <c r="N21" s="301"/>
      <c r="O21" s="301"/>
      <c r="P21" s="167"/>
      <c r="Q21" s="200"/>
      <c r="R21" s="77"/>
      <c r="S21" s="77"/>
    </row>
    <row r="22" spans="1:19" s="272" customFormat="1" ht="12.75" customHeight="1">
      <c r="A22" s="467" t="s">
        <v>1257</v>
      </c>
      <c r="B22" s="458">
        <v>67470870226</v>
      </c>
      <c r="C22" s="459" t="s">
        <v>1258</v>
      </c>
      <c r="D22" s="459" t="s">
        <v>119</v>
      </c>
      <c r="E22" s="114" t="s">
        <v>1250</v>
      </c>
      <c r="F22" s="114" t="s">
        <v>960</v>
      </c>
      <c r="G22" s="114" t="s">
        <v>1230</v>
      </c>
      <c r="H22" s="455">
        <v>7845643.79</v>
      </c>
      <c r="I22" s="456">
        <v>834.3162239485531</v>
      </c>
      <c r="J22" s="457">
        <v>4.2761372289497057E-3</v>
      </c>
      <c r="K22" s="457">
        <v>3.9134931294576791E-2</v>
      </c>
      <c r="L22" s="457">
        <v>2.1604649961744382E-2</v>
      </c>
      <c r="M22" s="301"/>
      <c r="N22" s="301"/>
      <c r="O22" s="301"/>
      <c r="P22" s="167"/>
      <c r="Q22" s="200"/>
      <c r="R22" s="77"/>
      <c r="S22" s="77"/>
    </row>
    <row r="23" spans="1:19" ht="12.75" customHeight="1">
      <c r="A23" s="113" t="s">
        <v>1259</v>
      </c>
      <c r="B23" s="458" t="s">
        <v>1260</v>
      </c>
      <c r="C23" s="459" t="s">
        <v>1261</v>
      </c>
      <c r="D23" s="459" t="s">
        <v>119</v>
      </c>
      <c r="E23" s="114" t="s">
        <v>1250</v>
      </c>
      <c r="F23" s="114" t="s">
        <v>960</v>
      </c>
      <c r="G23" s="114" t="s">
        <v>1230</v>
      </c>
      <c r="H23" s="455">
        <v>9134118.4299999997</v>
      </c>
      <c r="I23" s="456">
        <v>820.68992586527452</v>
      </c>
      <c r="J23" s="457">
        <v>1.3841168884617616E-2</v>
      </c>
      <c r="K23" s="457">
        <v>2.4971023862741415E-2</v>
      </c>
      <c r="L23" s="457">
        <v>7.2167560798868102E-3</v>
      </c>
      <c r="M23" s="301"/>
      <c r="N23" s="301"/>
      <c r="O23" s="301"/>
      <c r="P23" s="167"/>
      <c r="Q23" s="200"/>
      <c r="R23" s="77"/>
      <c r="S23" s="77"/>
    </row>
    <row r="24" spans="1:19" ht="12.75" customHeight="1">
      <c r="A24" s="467" t="s">
        <v>1262</v>
      </c>
      <c r="B24" s="458">
        <v>66973781540</v>
      </c>
      <c r="C24" s="459" t="s">
        <v>1263</v>
      </c>
      <c r="D24" s="459" t="s">
        <v>965</v>
      </c>
      <c r="E24" s="114" t="s">
        <v>1233</v>
      </c>
      <c r="F24" s="114" t="s">
        <v>960</v>
      </c>
      <c r="G24" s="114" t="s">
        <v>1234</v>
      </c>
      <c r="H24" s="455">
        <v>8678835.2706000004</v>
      </c>
      <c r="I24" s="456">
        <v>122.71460419738007</v>
      </c>
      <c r="J24" s="457">
        <v>3.433849282650292E-2</v>
      </c>
      <c r="K24" s="457">
        <v>3.433849282650292E-2</v>
      </c>
      <c r="L24" s="457">
        <v>-8.0411769418762824E-2</v>
      </c>
      <c r="M24" s="301"/>
      <c r="N24" s="301"/>
      <c r="O24" s="301"/>
      <c r="P24" s="167"/>
      <c r="Q24" s="200"/>
      <c r="R24" s="77"/>
      <c r="S24" s="77"/>
    </row>
    <row r="25" spans="1:19" ht="12.75" customHeight="1">
      <c r="A25" s="113" t="s">
        <v>1264</v>
      </c>
      <c r="B25" s="194">
        <v>16642777540</v>
      </c>
      <c r="C25" s="453" t="s">
        <v>1265</v>
      </c>
      <c r="D25" s="459" t="s">
        <v>965</v>
      </c>
      <c r="E25" s="114" t="s">
        <v>1229</v>
      </c>
      <c r="F25" s="114" t="s">
        <v>960</v>
      </c>
      <c r="G25" s="114" t="s">
        <v>1230</v>
      </c>
      <c r="H25" s="460">
        <v>6551386.4800000004</v>
      </c>
      <c r="I25" s="461">
        <v>719.14788713949849</v>
      </c>
      <c r="J25" s="457">
        <v>4.6630297277789889E-2</v>
      </c>
      <c r="K25" s="457">
        <v>5.6745049598988739E-2</v>
      </c>
      <c r="L25" s="457">
        <v>-3.0371417177520343E-2</v>
      </c>
      <c r="M25" s="301"/>
      <c r="N25" s="301"/>
      <c r="O25" s="301"/>
      <c r="P25" s="167"/>
      <c r="Q25" s="200"/>
      <c r="R25" s="77"/>
      <c r="S25" s="77"/>
    </row>
    <row r="26" spans="1:19" ht="12.75" customHeight="1">
      <c r="A26" s="462" t="s">
        <v>1266</v>
      </c>
      <c r="B26" s="463">
        <v>30082084002</v>
      </c>
      <c r="C26" s="994" t="s">
        <v>1267</v>
      </c>
      <c r="D26" s="459" t="s">
        <v>965</v>
      </c>
      <c r="E26" s="454" t="s">
        <v>1250</v>
      </c>
      <c r="F26" s="454" t="s">
        <v>960</v>
      </c>
      <c r="G26" s="454" t="s">
        <v>1234</v>
      </c>
      <c r="H26" s="115">
        <v>6611061.9699999997</v>
      </c>
      <c r="I26" s="116">
        <v>7.2467801234033713</v>
      </c>
      <c r="J26" s="457">
        <v>0.16055599608247983</v>
      </c>
      <c r="K26" s="457">
        <v>0.16217819608866169</v>
      </c>
      <c r="L26" s="457">
        <v>-0.18610389149068951</v>
      </c>
      <c r="M26" s="301"/>
      <c r="N26" s="301"/>
      <c r="O26" s="301"/>
      <c r="P26" s="167"/>
      <c r="Q26" s="200"/>
      <c r="R26" s="77"/>
      <c r="S26" s="77"/>
    </row>
    <row r="27" spans="1:19" ht="12.75" customHeight="1">
      <c r="A27" s="113" t="s">
        <v>1268</v>
      </c>
      <c r="B27" s="194">
        <v>44832307529</v>
      </c>
      <c r="C27" s="453" t="s">
        <v>1269</v>
      </c>
      <c r="D27" s="459" t="s">
        <v>965</v>
      </c>
      <c r="E27" s="114" t="s">
        <v>1229</v>
      </c>
      <c r="F27" s="114" t="s">
        <v>960</v>
      </c>
      <c r="G27" s="114" t="s">
        <v>1230</v>
      </c>
      <c r="H27" s="455">
        <v>16766004.25</v>
      </c>
      <c r="I27" s="456">
        <v>908.22002619666432</v>
      </c>
      <c r="J27" s="457">
        <v>0.13513789904376128</v>
      </c>
      <c r="K27" s="457">
        <v>0.14121504094208159</v>
      </c>
      <c r="L27" s="457">
        <v>-0.12712368217587322</v>
      </c>
      <c r="M27" s="301"/>
      <c r="N27" s="301"/>
      <c r="O27" s="301"/>
      <c r="P27" s="167"/>
      <c r="Q27" s="200"/>
      <c r="R27" s="77"/>
      <c r="S27" s="77"/>
    </row>
    <row r="28" spans="1:19" ht="12.75" customHeight="1">
      <c r="A28" s="136" t="s">
        <v>1270</v>
      </c>
      <c r="B28" s="194" t="s">
        <v>1271</v>
      </c>
      <c r="C28" s="453" t="s">
        <v>1272</v>
      </c>
      <c r="D28" s="459" t="s">
        <v>965</v>
      </c>
      <c r="E28" s="114" t="s">
        <v>1237</v>
      </c>
      <c r="F28" s="114" t="s">
        <v>960</v>
      </c>
      <c r="G28" s="114" t="s">
        <v>1234</v>
      </c>
      <c r="H28" s="455">
        <v>9560187.6600000001</v>
      </c>
      <c r="I28" s="456">
        <v>1017.2989742028791</v>
      </c>
      <c r="J28" s="457">
        <v>2.8001326700999307E-4</v>
      </c>
      <c r="K28" s="457">
        <v>2.8001326700999307E-4</v>
      </c>
      <c r="L28" s="457">
        <v>3.5356834632105372E-3</v>
      </c>
      <c r="M28" s="301"/>
      <c r="N28" s="301"/>
      <c r="O28" s="301"/>
      <c r="P28" s="167"/>
      <c r="Q28" s="200"/>
      <c r="R28" s="77"/>
      <c r="S28" s="77"/>
    </row>
    <row r="29" spans="1:19" ht="12.75" customHeight="1">
      <c r="A29" s="113" t="s">
        <v>1273</v>
      </c>
      <c r="B29" s="194">
        <v>30290598804</v>
      </c>
      <c r="C29" s="453" t="s">
        <v>1274</v>
      </c>
      <c r="D29" s="459" t="s">
        <v>965</v>
      </c>
      <c r="E29" s="114" t="s">
        <v>1229</v>
      </c>
      <c r="F29" s="114" t="s">
        <v>960</v>
      </c>
      <c r="G29" s="114" t="s">
        <v>1234</v>
      </c>
      <c r="H29" s="455">
        <v>30414675.140000001</v>
      </c>
      <c r="I29" s="456">
        <v>5.7161158746314049</v>
      </c>
      <c r="J29" s="457">
        <v>0.1584542915268865</v>
      </c>
      <c r="K29" s="457">
        <v>0.1522246464719057</v>
      </c>
      <c r="L29" s="457">
        <v>-0.20561880555964218</v>
      </c>
      <c r="M29" s="301"/>
      <c r="N29" s="301"/>
      <c r="O29" s="301"/>
      <c r="P29" s="167"/>
      <c r="Q29" s="200"/>
      <c r="R29" s="77"/>
      <c r="S29" s="77"/>
    </row>
    <row r="30" spans="1:19" s="272" customFormat="1" ht="12.75" customHeight="1">
      <c r="A30" s="113" t="s">
        <v>1275</v>
      </c>
      <c r="B30" s="194">
        <v>10423796399</v>
      </c>
      <c r="C30" s="453" t="s">
        <v>1276</v>
      </c>
      <c r="D30" s="459" t="s">
        <v>965</v>
      </c>
      <c r="E30" s="114" t="s">
        <v>1237</v>
      </c>
      <c r="F30" s="114" t="s">
        <v>960</v>
      </c>
      <c r="G30" s="114" t="s">
        <v>1234</v>
      </c>
      <c r="H30" s="455">
        <v>80310839.25</v>
      </c>
      <c r="I30" s="456">
        <v>1419.1627927529203</v>
      </c>
      <c r="J30" s="457">
        <v>3.9594900096477037E-2</v>
      </c>
      <c r="K30" s="457">
        <v>6.7539155751972224E-4</v>
      </c>
      <c r="L30" s="457">
        <v>9.2977251939250216E-3</v>
      </c>
      <c r="M30" s="301"/>
      <c r="N30" s="301"/>
      <c r="O30" s="301"/>
      <c r="P30" s="167"/>
      <c r="Q30" s="200"/>
      <c r="R30" s="77"/>
      <c r="S30" s="77"/>
    </row>
    <row r="31" spans="1:19" ht="12.75" customHeight="1">
      <c r="A31" s="113" t="s">
        <v>1277</v>
      </c>
      <c r="B31" s="194">
        <v>86292133603</v>
      </c>
      <c r="C31" s="453" t="s">
        <v>1278</v>
      </c>
      <c r="D31" s="459" t="s">
        <v>965</v>
      </c>
      <c r="E31" s="114" t="s">
        <v>1250</v>
      </c>
      <c r="F31" s="114" t="s">
        <v>960</v>
      </c>
      <c r="G31" s="114" t="s">
        <v>1234</v>
      </c>
      <c r="H31" s="455">
        <v>12591765.67</v>
      </c>
      <c r="I31" s="456">
        <v>18.670582366136031</v>
      </c>
      <c r="J31" s="457">
        <v>9.0231194667150572E-2</v>
      </c>
      <c r="K31" s="457">
        <v>8.0390267869736798E-2</v>
      </c>
      <c r="L31" s="457">
        <v>7.0049772338134364E-2</v>
      </c>
      <c r="M31" s="301"/>
      <c r="N31" s="301"/>
      <c r="O31" s="301"/>
      <c r="P31" s="167"/>
      <c r="Q31" s="200"/>
      <c r="R31" s="77"/>
      <c r="S31" s="77"/>
    </row>
    <row r="32" spans="1:19" ht="12.75" customHeight="1">
      <c r="A32" s="113" t="s">
        <v>1279</v>
      </c>
      <c r="B32" s="194" t="s">
        <v>1280</v>
      </c>
      <c r="C32" s="453" t="s">
        <v>1281</v>
      </c>
      <c r="D32" s="453" t="s">
        <v>965</v>
      </c>
      <c r="E32" s="114" t="s">
        <v>1229</v>
      </c>
      <c r="F32" s="114" t="s">
        <v>960</v>
      </c>
      <c r="G32" s="114" t="s">
        <v>1234</v>
      </c>
      <c r="H32" s="455">
        <v>56249003.780000001</v>
      </c>
      <c r="I32" s="456">
        <v>18.909842359652327</v>
      </c>
      <c r="J32" s="457">
        <v>5.5161634907954893E-2</v>
      </c>
      <c r="K32" s="457">
        <v>5.844773569510231E-2</v>
      </c>
      <c r="L32" s="457">
        <v>-0.11002750276671636</v>
      </c>
      <c r="M32" s="301"/>
      <c r="N32" s="301"/>
      <c r="O32" s="301"/>
      <c r="P32" s="167"/>
      <c r="Q32" s="200"/>
      <c r="R32" s="77"/>
      <c r="S32" s="77"/>
    </row>
    <row r="33" spans="1:19" ht="12.75" customHeight="1">
      <c r="A33" s="467" t="s">
        <v>1282</v>
      </c>
      <c r="B33" s="194">
        <v>84300431782</v>
      </c>
      <c r="C33" s="453" t="s">
        <v>1283</v>
      </c>
      <c r="D33" s="453" t="s">
        <v>158</v>
      </c>
      <c r="E33" s="114" t="s">
        <v>1229</v>
      </c>
      <c r="F33" s="114" t="s">
        <v>960</v>
      </c>
      <c r="G33" s="114" t="s">
        <v>1234</v>
      </c>
      <c r="H33" s="455">
        <v>23742877.830899999</v>
      </c>
      <c r="I33" s="456">
        <v>109.54241157742989</v>
      </c>
      <c r="J33" s="457">
        <v>0.12727452751842971</v>
      </c>
      <c r="K33" s="457">
        <v>0.119364184571362</v>
      </c>
      <c r="L33" s="457">
        <v>-7.5937763571772399E-2</v>
      </c>
      <c r="M33" s="301"/>
      <c r="N33" s="301"/>
      <c r="O33" s="301"/>
      <c r="P33" s="167"/>
      <c r="Q33" s="200"/>
      <c r="R33" s="77"/>
      <c r="S33" s="77"/>
    </row>
    <row r="34" spans="1:19" ht="12.75" customHeight="1">
      <c r="A34" s="467" t="s">
        <v>1284</v>
      </c>
      <c r="B34" s="194" t="s">
        <v>1285</v>
      </c>
      <c r="C34" s="453" t="s">
        <v>1286</v>
      </c>
      <c r="D34" s="453" t="s">
        <v>158</v>
      </c>
      <c r="E34" s="114" t="s">
        <v>1229</v>
      </c>
      <c r="F34" s="114" t="s">
        <v>960</v>
      </c>
      <c r="G34" s="114" t="s">
        <v>1287</v>
      </c>
      <c r="H34" s="455">
        <v>5773593.0433999998</v>
      </c>
      <c r="I34" s="456">
        <v>145.64642636590162</v>
      </c>
      <c r="J34" s="457">
        <v>4.0707060991408639E-2</v>
      </c>
      <c r="K34" s="457">
        <v>8.416323064170439E-2</v>
      </c>
      <c r="L34" s="457">
        <v>9.3692093450932656E-2</v>
      </c>
      <c r="M34" s="301"/>
      <c r="N34" s="301"/>
      <c r="O34" s="301"/>
      <c r="P34" s="167"/>
      <c r="Q34" s="200"/>
      <c r="R34" s="77"/>
      <c r="S34" s="77"/>
    </row>
    <row r="35" spans="1:19" ht="12.75" customHeight="1">
      <c r="A35" s="113" t="s">
        <v>1288</v>
      </c>
      <c r="B35" s="194" t="s">
        <v>1289</v>
      </c>
      <c r="C35" s="453" t="s">
        <v>1290</v>
      </c>
      <c r="D35" s="453" t="s">
        <v>1291</v>
      </c>
      <c r="E35" s="114" t="s">
        <v>1233</v>
      </c>
      <c r="F35" s="114" t="s">
        <v>960</v>
      </c>
      <c r="G35" s="114" t="s">
        <v>1230</v>
      </c>
      <c r="H35" s="455">
        <v>54267979.159999996</v>
      </c>
      <c r="I35" s="456">
        <v>809.42587019742973</v>
      </c>
      <c r="J35" s="457">
        <v>2.2657782978489083E-2</v>
      </c>
      <c r="K35" s="457">
        <v>1.2776091476374152E-2</v>
      </c>
      <c r="L35" s="457">
        <v>2.4095945798671581E-2</v>
      </c>
      <c r="M35" s="301"/>
      <c r="N35" s="301"/>
      <c r="O35" s="301"/>
      <c r="P35" s="167"/>
      <c r="Q35" s="200"/>
      <c r="R35" s="77"/>
      <c r="S35" s="77"/>
    </row>
    <row r="36" spans="1:19" ht="12.75" customHeight="1">
      <c r="A36" s="136" t="s">
        <v>1292</v>
      </c>
      <c r="B36" s="194">
        <v>80921653541</v>
      </c>
      <c r="C36" s="453" t="s">
        <v>1293</v>
      </c>
      <c r="D36" s="453" t="s">
        <v>1291</v>
      </c>
      <c r="E36" s="464" t="s">
        <v>1229</v>
      </c>
      <c r="F36" s="464" t="s">
        <v>960</v>
      </c>
      <c r="G36" s="464" t="s">
        <v>1234</v>
      </c>
      <c r="H36" s="455">
        <v>25144398.079999998</v>
      </c>
      <c r="I36" s="456">
        <v>121.16994462440486</v>
      </c>
      <c r="J36" s="457">
        <v>9.1031506631779946E-2</v>
      </c>
      <c r="K36" s="457">
        <v>9.1159092763061889E-2</v>
      </c>
      <c r="L36" s="457">
        <v>-2.0331608271320079E-2</v>
      </c>
      <c r="M36" s="301"/>
      <c r="N36" s="301"/>
      <c r="O36" s="301"/>
      <c r="P36" s="167"/>
      <c r="Q36" s="200"/>
      <c r="R36" s="77"/>
      <c r="S36" s="77"/>
    </row>
    <row r="37" spans="1:19" ht="12.75" customHeight="1">
      <c r="A37" s="113" t="s">
        <v>1294</v>
      </c>
      <c r="B37" s="194">
        <v>43449016606</v>
      </c>
      <c r="C37" s="453" t="s">
        <v>1295</v>
      </c>
      <c r="D37" s="453" t="s">
        <v>1291</v>
      </c>
      <c r="E37" s="464" t="s">
        <v>1233</v>
      </c>
      <c r="F37" s="464" t="s">
        <v>960</v>
      </c>
      <c r="G37" s="464" t="s">
        <v>1234</v>
      </c>
      <c r="H37" s="460">
        <v>75792276.290000007</v>
      </c>
      <c r="I37" s="461">
        <v>112.12869506960307</v>
      </c>
      <c r="J37" s="457">
        <v>4.8626097501445642E-2</v>
      </c>
      <c r="K37" s="457">
        <v>5.2893316258330048E-2</v>
      </c>
      <c r="L37" s="457">
        <v>-4.1317472980971215E-2</v>
      </c>
      <c r="M37" s="301"/>
      <c r="N37" s="301"/>
      <c r="O37" s="301"/>
      <c r="P37" s="167"/>
      <c r="Q37" s="200"/>
      <c r="R37" s="77"/>
      <c r="S37" s="77"/>
    </row>
    <row r="38" spans="1:19" ht="12.75" customHeight="1">
      <c r="A38" s="113" t="s">
        <v>1296</v>
      </c>
      <c r="B38" s="194">
        <v>70498146370</v>
      </c>
      <c r="C38" s="453" t="s">
        <v>1297</v>
      </c>
      <c r="D38" s="453" t="s">
        <v>1291</v>
      </c>
      <c r="E38" s="464" t="s">
        <v>1237</v>
      </c>
      <c r="F38" s="464" t="s">
        <v>960</v>
      </c>
      <c r="G38" s="464" t="s">
        <v>1230</v>
      </c>
      <c r="H38" s="460">
        <v>34083810.130000003</v>
      </c>
      <c r="I38" s="461">
        <v>805.70860277388647</v>
      </c>
      <c r="J38" s="457">
        <v>9.8958390906158655E-3</v>
      </c>
      <c r="K38" s="457">
        <v>7.0659552929619451E-5</v>
      </c>
      <c r="L38" s="457">
        <v>-6.1028410806973632E-4</v>
      </c>
      <c r="M38" s="301"/>
      <c r="N38" s="301"/>
      <c r="O38" s="301"/>
      <c r="P38" s="167"/>
      <c r="Q38" s="200"/>
      <c r="R38" s="77"/>
      <c r="S38" s="77"/>
    </row>
    <row r="39" spans="1:19" ht="12.75" customHeight="1">
      <c r="A39" s="136" t="s">
        <v>1298</v>
      </c>
      <c r="B39" s="194" t="s">
        <v>1299</v>
      </c>
      <c r="C39" s="453" t="s">
        <v>1300</v>
      </c>
      <c r="D39" s="453" t="s">
        <v>1291</v>
      </c>
      <c r="E39" s="114" t="s">
        <v>1237</v>
      </c>
      <c r="F39" s="114" t="s">
        <v>960</v>
      </c>
      <c r="G39" s="114" t="s">
        <v>1234</v>
      </c>
      <c r="H39" s="455">
        <v>282827295.06999999</v>
      </c>
      <c r="I39" s="456">
        <v>144.71625187259232</v>
      </c>
      <c r="J39" s="457">
        <v>-1.046934827676016E-2</v>
      </c>
      <c r="K39" s="457">
        <v>1.7482502880539208E-4</v>
      </c>
      <c r="L39" s="457">
        <v>2.6139198170298528E-3</v>
      </c>
      <c r="M39" s="301"/>
      <c r="N39" s="301"/>
      <c r="O39" s="301"/>
      <c r="P39" s="167"/>
      <c r="Q39" s="200"/>
      <c r="R39" s="77"/>
      <c r="S39" s="77"/>
    </row>
    <row r="40" spans="1:19" s="272" customFormat="1" ht="12.75" customHeight="1">
      <c r="A40" s="136" t="s">
        <v>1301</v>
      </c>
      <c r="B40" s="194" t="s">
        <v>1302</v>
      </c>
      <c r="C40" s="453" t="s">
        <v>1303</v>
      </c>
      <c r="D40" s="453" t="s">
        <v>1291</v>
      </c>
      <c r="E40" s="114" t="s">
        <v>1237</v>
      </c>
      <c r="F40" s="114" t="s">
        <v>960</v>
      </c>
      <c r="G40" s="114" t="s">
        <v>1230</v>
      </c>
      <c r="H40" s="455">
        <v>394666206.98000002</v>
      </c>
      <c r="I40" s="456">
        <v>1323.3997026780819</v>
      </c>
      <c r="J40" s="457">
        <v>2.2255975996792188E-3</v>
      </c>
      <c r="K40" s="457">
        <v>8.5358834666102723E-3</v>
      </c>
      <c r="L40" s="457">
        <v>-3.8183779622312786E-3</v>
      </c>
      <c r="M40" s="301"/>
      <c r="N40" s="301"/>
      <c r="O40" s="301"/>
      <c r="P40" s="167"/>
      <c r="Q40" s="200"/>
      <c r="R40" s="77"/>
      <c r="S40" s="77"/>
    </row>
    <row r="41" spans="1:19" s="272" customFormat="1" ht="12.75" customHeight="1">
      <c r="A41" s="136" t="s">
        <v>1304</v>
      </c>
      <c r="B41" s="194">
        <v>23186371200</v>
      </c>
      <c r="C41" s="453" t="s">
        <v>1305</v>
      </c>
      <c r="D41" s="453" t="s">
        <v>1306</v>
      </c>
      <c r="E41" s="114" t="s">
        <v>1233</v>
      </c>
      <c r="F41" s="114" t="s">
        <v>960</v>
      </c>
      <c r="G41" s="114" t="s">
        <v>1234</v>
      </c>
      <c r="H41" s="455">
        <v>0</v>
      </c>
      <c r="I41" s="456">
        <v>0</v>
      </c>
      <c r="J41" s="457" t="s">
        <v>960</v>
      </c>
      <c r="K41" s="457" t="s">
        <v>960</v>
      </c>
      <c r="L41" s="457" t="s">
        <v>960</v>
      </c>
      <c r="M41" s="301"/>
      <c r="N41" s="301"/>
      <c r="O41" s="301"/>
      <c r="P41" s="167"/>
      <c r="Q41" s="200"/>
      <c r="R41" s="77"/>
      <c r="S41" s="77"/>
    </row>
    <row r="42" spans="1:19" ht="12.75" customHeight="1">
      <c r="A42" s="113" t="s">
        <v>1307</v>
      </c>
      <c r="B42" s="194">
        <v>43831181643</v>
      </c>
      <c r="C42" s="453" t="s">
        <v>1308</v>
      </c>
      <c r="D42" s="453" t="s">
        <v>1306</v>
      </c>
      <c r="E42" s="114" t="s">
        <v>1309</v>
      </c>
      <c r="F42" s="114" t="s">
        <v>960</v>
      </c>
      <c r="G42" s="114" t="s">
        <v>1234</v>
      </c>
      <c r="H42" s="115">
        <v>0</v>
      </c>
      <c r="I42" s="116">
        <v>0</v>
      </c>
      <c r="J42" s="457" t="s">
        <v>960</v>
      </c>
      <c r="K42" s="457" t="s">
        <v>960</v>
      </c>
      <c r="L42" s="457" t="s">
        <v>960</v>
      </c>
      <c r="M42" s="301"/>
      <c r="N42" s="301"/>
      <c r="O42" s="301"/>
      <c r="P42" s="167"/>
      <c r="Q42" s="200"/>
      <c r="R42" s="77"/>
      <c r="S42" s="77"/>
    </row>
    <row r="43" spans="1:19" ht="12.75" customHeight="1">
      <c r="A43" s="113" t="s">
        <v>1310</v>
      </c>
      <c r="B43" s="194">
        <v>12203685741</v>
      </c>
      <c r="C43" s="453" t="s">
        <v>1311</v>
      </c>
      <c r="D43" s="453" t="s">
        <v>1306</v>
      </c>
      <c r="E43" s="114" t="s">
        <v>1229</v>
      </c>
      <c r="F43" s="114" t="s">
        <v>960</v>
      </c>
      <c r="G43" s="114" t="s">
        <v>1234</v>
      </c>
      <c r="H43" s="115">
        <v>0</v>
      </c>
      <c r="I43" s="116">
        <v>0</v>
      </c>
      <c r="J43" s="457" t="s">
        <v>960</v>
      </c>
      <c r="K43" s="457" t="s">
        <v>960</v>
      </c>
      <c r="L43" s="457" t="s">
        <v>960</v>
      </c>
      <c r="M43" s="301"/>
      <c r="N43" s="301"/>
      <c r="O43" s="301"/>
      <c r="P43" s="167"/>
      <c r="Q43" s="200"/>
      <c r="R43" s="77"/>
      <c r="S43" s="77"/>
    </row>
    <row r="44" spans="1:19" ht="12.75" customHeight="1">
      <c r="A44" s="113" t="s">
        <v>1312</v>
      </c>
      <c r="B44" s="194">
        <v>99792542550</v>
      </c>
      <c r="C44" s="453" t="s">
        <v>1313</v>
      </c>
      <c r="D44" s="453" t="s">
        <v>128</v>
      </c>
      <c r="E44" s="114" t="s">
        <v>1233</v>
      </c>
      <c r="F44" s="114" t="s">
        <v>130</v>
      </c>
      <c r="G44" s="114" t="s">
        <v>1230</v>
      </c>
      <c r="H44" s="115">
        <v>70498583.798999995</v>
      </c>
      <c r="I44" s="116">
        <v>121.2563</v>
      </c>
      <c r="J44" s="457">
        <v>4.6497130369318018E-2</v>
      </c>
      <c r="K44" s="457">
        <v>3.3713921317914952E-2</v>
      </c>
      <c r="L44" s="457">
        <v>7.1978597480559792E-3</v>
      </c>
      <c r="M44" s="301"/>
      <c r="N44" s="301"/>
      <c r="O44" s="301"/>
      <c r="P44" s="167"/>
      <c r="Q44" s="200"/>
      <c r="R44" s="77"/>
      <c r="S44" s="77"/>
    </row>
    <row r="45" spans="1:19" ht="12.75" customHeight="1">
      <c r="A45" s="113" t="s">
        <v>960</v>
      </c>
      <c r="B45" s="194" t="s">
        <v>960</v>
      </c>
      <c r="C45" s="453" t="s">
        <v>960</v>
      </c>
      <c r="D45" s="453" t="s">
        <v>960</v>
      </c>
      <c r="E45" s="114" t="s">
        <v>960</v>
      </c>
      <c r="F45" s="114" t="s">
        <v>131</v>
      </c>
      <c r="G45" s="114" t="s">
        <v>1230</v>
      </c>
      <c r="H45" s="115">
        <v>9623235.2117999997</v>
      </c>
      <c r="I45" s="116">
        <v>118.71299999999999</v>
      </c>
      <c r="J45" s="457">
        <v>0.35493264743122155</v>
      </c>
      <c r="K45" s="457">
        <v>3.3280996127939222E-2</v>
      </c>
      <c r="L45" s="457">
        <v>2.4608971680262215E-3</v>
      </c>
      <c r="M45" s="301"/>
      <c r="N45" s="301"/>
      <c r="O45" s="301"/>
      <c r="P45" s="167"/>
      <c r="Q45" s="200"/>
      <c r="R45" s="77"/>
      <c r="S45" s="77"/>
    </row>
    <row r="46" spans="1:19" ht="12.75" customHeight="1">
      <c r="A46" s="136"/>
      <c r="B46" s="194"/>
      <c r="C46" s="453"/>
      <c r="D46" s="453"/>
      <c r="E46" s="114"/>
      <c r="F46" s="114" t="s">
        <v>132</v>
      </c>
      <c r="G46" s="114" t="s">
        <v>1230</v>
      </c>
      <c r="H46" s="455">
        <v>1342477.5586000001</v>
      </c>
      <c r="I46" s="456">
        <v>121.4453</v>
      </c>
      <c r="J46" s="457">
        <v>6.3621537860517385E-2</v>
      </c>
      <c r="K46" s="457">
        <v>3.3919710655287094E-2</v>
      </c>
      <c r="L46" s="457" t="s">
        <v>960</v>
      </c>
      <c r="M46" s="301"/>
      <c r="N46" s="301"/>
      <c r="O46" s="301"/>
      <c r="P46" s="167"/>
      <c r="Q46" s="200"/>
      <c r="R46" s="77"/>
      <c r="S46" s="77"/>
    </row>
    <row r="47" spans="1:19" s="272" customFormat="1" ht="12.75" customHeight="1">
      <c r="A47" s="136" t="s">
        <v>1314</v>
      </c>
      <c r="B47" s="194">
        <v>48827873221</v>
      </c>
      <c r="C47" s="453" t="s">
        <v>1315</v>
      </c>
      <c r="D47" s="453" t="s">
        <v>128</v>
      </c>
      <c r="E47" s="114" t="s">
        <v>1237</v>
      </c>
      <c r="F47" s="114" t="s">
        <v>130</v>
      </c>
      <c r="G47" s="114" t="s">
        <v>1230</v>
      </c>
      <c r="H47" s="455">
        <v>262101675.45269999</v>
      </c>
      <c r="I47" s="456">
        <v>1888.3879999999999</v>
      </c>
      <c r="J47" s="457">
        <v>0.17256100016297315</v>
      </c>
      <c r="K47" s="457">
        <v>1.2280269759305629E-2</v>
      </c>
      <c r="L47" s="457">
        <v>3.5600266804935998E-3</v>
      </c>
      <c r="M47" s="301"/>
      <c r="N47" s="301"/>
      <c r="O47" s="301"/>
      <c r="P47" s="167"/>
      <c r="Q47" s="200"/>
      <c r="R47" s="77"/>
      <c r="S47" s="77"/>
    </row>
    <row r="48" spans="1:19" ht="12.75" customHeight="1">
      <c r="A48" s="136" t="s">
        <v>960</v>
      </c>
      <c r="B48" s="194" t="s">
        <v>960</v>
      </c>
      <c r="C48" s="453" t="s">
        <v>960</v>
      </c>
      <c r="D48" s="453" t="s">
        <v>960</v>
      </c>
      <c r="E48" s="114" t="s">
        <v>960</v>
      </c>
      <c r="F48" s="114" t="s">
        <v>131</v>
      </c>
      <c r="G48" s="114" t="s">
        <v>1230</v>
      </c>
      <c r="H48" s="455">
        <v>370726315.66750002</v>
      </c>
      <c r="I48" s="456">
        <v>1831.7483</v>
      </c>
      <c r="J48" s="457">
        <v>-7.3002352149256211E-3</v>
      </c>
      <c r="K48" s="457">
        <v>1.1874344510336421E-2</v>
      </c>
      <c r="L48" s="457">
        <v>-1.0049521450500309E-3</v>
      </c>
      <c r="M48" s="301"/>
      <c r="N48" s="301"/>
      <c r="O48" s="301"/>
      <c r="P48" s="167"/>
      <c r="Q48" s="200"/>
      <c r="R48" s="77"/>
      <c r="S48" s="77"/>
    </row>
    <row r="49" spans="1:19" s="272" customFormat="1" ht="12.75" customHeight="1">
      <c r="A49" s="136" t="s">
        <v>1523</v>
      </c>
      <c r="B49" s="194" t="s">
        <v>1524</v>
      </c>
      <c r="C49" s="453" t="s">
        <v>1525</v>
      </c>
      <c r="D49" s="453" t="s">
        <v>128</v>
      </c>
      <c r="E49" s="114" t="s">
        <v>1229</v>
      </c>
      <c r="F49" s="114" t="s">
        <v>960</v>
      </c>
      <c r="G49" s="114" t="s">
        <v>1234</v>
      </c>
      <c r="H49" s="455">
        <v>16582514.32</v>
      </c>
      <c r="I49" s="456">
        <v>101.46678855520473</v>
      </c>
      <c r="J49" s="457" t="s">
        <v>960</v>
      </c>
      <c r="K49" s="457" t="s">
        <v>960</v>
      </c>
      <c r="L49" s="457" t="s">
        <v>960</v>
      </c>
      <c r="M49" s="301"/>
      <c r="N49" s="301"/>
      <c r="O49" s="301"/>
      <c r="P49" s="167"/>
      <c r="Q49" s="200"/>
      <c r="R49" s="77"/>
      <c r="S49" s="77"/>
    </row>
    <row r="50" spans="1:19" ht="12.75" customHeight="1">
      <c r="A50" s="136" t="s">
        <v>1316</v>
      </c>
      <c r="B50" s="458" t="s">
        <v>1317</v>
      </c>
      <c r="C50" s="459" t="s">
        <v>1318</v>
      </c>
      <c r="D50" s="459" t="s">
        <v>128</v>
      </c>
      <c r="E50" s="465" t="s">
        <v>1237</v>
      </c>
      <c r="F50" s="114" t="s">
        <v>130</v>
      </c>
      <c r="G50" s="114" t="s">
        <v>1287</v>
      </c>
      <c r="H50" s="455">
        <v>25520413.919799998</v>
      </c>
      <c r="I50" s="466">
        <v>675.55939999999998</v>
      </c>
      <c r="J50" s="457">
        <v>5.4417694801734529E-2</v>
      </c>
      <c r="K50" s="457">
        <v>8.2868383511569554E-4</v>
      </c>
      <c r="L50" s="457">
        <v>8.8864395678183161E-3</v>
      </c>
      <c r="M50" s="301"/>
      <c r="N50" s="301"/>
      <c r="O50" s="301"/>
      <c r="P50" s="167"/>
      <c r="Q50" s="200"/>
      <c r="R50" s="77"/>
      <c r="S50" s="77"/>
    </row>
    <row r="51" spans="1:19" ht="12.75" customHeight="1">
      <c r="A51" s="113" t="s">
        <v>960</v>
      </c>
      <c r="B51" s="458" t="s">
        <v>960</v>
      </c>
      <c r="C51" s="459" t="s">
        <v>960</v>
      </c>
      <c r="D51" s="459" t="s">
        <v>960</v>
      </c>
      <c r="E51" s="114" t="s">
        <v>960</v>
      </c>
      <c r="F51" s="114" t="s">
        <v>131</v>
      </c>
      <c r="G51" s="114" t="s">
        <v>1287</v>
      </c>
      <c r="H51" s="455">
        <v>950218.94010000001</v>
      </c>
      <c r="I51" s="466">
        <v>663.44719999999995</v>
      </c>
      <c r="J51" s="457">
        <v>-2.2618625986198904E-2</v>
      </c>
      <c r="K51" s="457">
        <v>4.1065330025014113E-4</v>
      </c>
      <c r="L51" s="457">
        <v>3.6125213462421257E-3</v>
      </c>
      <c r="M51" s="301"/>
      <c r="N51" s="301"/>
      <c r="O51" s="301"/>
      <c r="P51" s="167"/>
      <c r="Q51" s="200"/>
      <c r="R51" s="77"/>
      <c r="S51" s="77"/>
    </row>
    <row r="52" spans="1:19" ht="12.75" customHeight="1">
      <c r="A52" s="113" t="s">
        <v>1319</v>
      </c>
      <c r="B52" s="458" t="s">
        <v>1320</v>
      </c>
      <c r="C52" s="459" t="s">
        <v>1321</v>
      </c>
      <c r="D52" s="459" t="s">
        <v>128</v>
      </c>
      <c r="E52" s="114" t="s">
        <v>1237</v>
      </c>
      <c r="F52" s="114" t="s">
        <v>960</v>
      </c>
      <c r="G52" s="114" t="s">
        <v>1230</v>
      </c>
      <c r="H52" s="455">
        <v>11293543.09</v>
      </c>
      <c r="I52" s="466">
        <v>752.90287266666667</v>
      </c>
      <c r="J52" s="457">
        <v>-3.6490083275295682E-3</v>
      </c>
      <c r="K52" s="457">
        <v>-1.4745889519851563E-3</v>
      </c>
      <c r="L52" s="457">
        <v>2.9374996638882989E-2</v>
      </c>
      <c r="M52" s="301"/>
      <c r="N52" s="301"/>
      <c r="O52" s="301"/>
      <c r="P52" s="167"/>
      <c r="Q52" s="200"/>
      <c r="R52" s="77"/>
      <c r="S52" s="77"/>
    </row>
    <row r="53" spans="1:19" ht="12.75" customHeight="1">
      <c r="A53" s="136" t="s">
        <v>1322</v>
      </c>
      <c r="B53" s="458">
        <v>22443293291</v>
      </c>
      <c r="C53" s="459" t="s">
        <v>1323</v>
      </c>
      <c r="D53" s="459" t="s">
        <v>128</v>
      </c>
      <c r="E53" s="114" t="s">
        <v>1237</v>
      </c>
      <c r="F53" s="114" t="s">
        <v>130</v>
      </c>
      <c r="G53" s="114" t="s">
        <v>1230</v>
      </c>
      <c r="H53" s="455">
        <v>122050443.52150001</v>
      </c>
      <c r="I53" s="466">
        <v>119.70099999999999</v>
      </c>
      <c r="J53" s="457">
        <v>9.5217255260046096E-2</v>
      </c>
      <c r="K53" s="457">
        <v>-2.7214870064860008E-3</v>
      </c>
      <c r="L53" s="457">
        <v>5.6991401630770433E-3</v>
      </c>
      <c r="M53" s="301"/>
      <c r="N53" s="301"/>
      <c r="O53" s="301"/>
      <c r="P53" s="167"/>
      <c r="Q53" s="200"/>
      <c r="R53" s="77"/>
      <c r="S53" s="77"/>
    </row>
    <row r="54" spans="1:19" ht="13.5" customHeight="1">
      <c r="A54" s="113" t="s">
        <v>960</v>
      </c>
      <c r="B54" s="458" t="s">
        <v>960</v>
      </c>
      <c r="C54" s="459" t="s">
        <v>960</v>
      </c>
      <c r="D54" s="459" t="s">
        <v>960</v>
      </c>
      <c r="E54" s="114" t="s">
        <v>960</v>
      </c>
      <c r="F54" s="114" t="s">
        <v>131</v>
      </c>
      <c r="G54" s="114" t="s">
        <v>1230</v>
      </c>
      <c r="H54" s="455">
        <v>1642184.5682999999</v>
      </c>
      <c r="I54" s="466">
        <v>118.3347</v>
      </c>
      <c r="J54" s="457">
        <v>2.1381031584772225E-2</v>
      </c>
      <c r="K54" s="457">
        <v>-3.1273767341983838E-3</v>
      </c>
      <c r="L54" s="457">
        <v>9.2159759439436328E-4</v>
      </c>
      <c r="M54" s="301"/>
      <c r="N54" s="301"/>
      <c r="O54" s="301"/>
      <c r="P54" s="167"/>
      <c r="Q54" s="200"/>
      <c r="R54" s="77"/>
      <c r="S54" s="77"/>
    </row>
    <row r="55" spans="1:19" s="272" customFormat="1" ht="13.5" customHeight="1">
      <c r="A55" s="113" t="s">
        <v>1324</v>
      </c>
      <c r="B55" s="458">
        <v>61691616181</v>
      </c>
      <c r="C55" s="459" t="s">
        <v>1325</v>
      </c>
      <c r="D55" s="459" t="s">
        <v>128</v>
      </c>
      <c r="E55" s="114" t="s">
        <v>1229</v>
      </c>
      <c r="F55" s="114" t="s">
        <v>130</v>
      </c>
      <c r="G55" s="114" t="s">
        <v>1230</v>
      </c>
      <c r="H55" s="455">
        <v>102214429.9224</v>
      </c>
      <c r="I55" s="466">
        <v>112.9843</v>
      </c>
      <c r="J55" s="457">
        <v>5.8059120616386739E-2</v>
      </c>
      <c r="K55" s="457">
        <v>6.9304272984481718E-2</v>
      </c>
      <c r="L55" s="457">
        <v>2.3063204973456708E-2</v>
      </c>
      <c r="M55" s="301"/>
      <c r="N55" s="301"/>
      <c r="O55" s="301"/>
      <c r="P55" s="167"/>
      <c r="Q55" s="200"/>
      <c r="R55" s="77"/>
      <c r="S55" s="77"/>
    </row>
    <row r="56" spans="1:19" s="272" customFormat="1" ht="13.5" customHeight="1">
      <c r="A56" s="113" t="s">
        <v>960</v>
      </c>
      <c r="B56" s="458" t="s">
        <v>960</v>
      </c>
      <c r="C56" s="459" t="s">
        <v>960</v>
      </c>
      <c r="D56" s="459" t="s">
        <v>960</v>
      </c>
      <c r="E56" s="114" t="s">
        <v>960</v>
      </c>
      <c r="F56" s="114" t="s">
        <v>131</v>
      </c>
      <c r="G56" s="114" t="s">
        <v>1230</v>
      </c>
      <c r="H56" s="455">
        <v>4479685.2379000001</v>
      </c>
      <c r="I56" s="466">
        <v>110.5829</v>
      </c>
      <c r="J56" s="457">
        <v>0.26079635456651218</v>
      </c>
      <c r="K56" s="457">
        <v>6.8481990480079968E-2</v>
      </c>
      <c r="L56" s="457">
        <v>1.331866308535723E-2</v>
      </c>
      <c r="M56" s="301"/>
      <c r="N56" s="301"/>
      <c r="O56" s="301"/>
      <c r="P56" s="167"/>
      <c r="Q56" s="200"/>
      <c r="R56" s="77"/>
      <c r="S56" s="77"/>
    </row>
    <row r="57" spans="1:19" ht="13.5" customHeight="1">
      <c r="A57" s="467"/>
      <c r="B57" s="458"/>
      <c r="C57" s="459"/>
      <c r="D57" s="459"/>
      <c r="E57" s="114" t="s">
        <v>960</v>
      </c>
      <c r="F57" s="114" t="s">
        <v>132</v>
      </c>
      <c r="G57" s="114" t="s">
        <v>1230</v>
      </c>
      <c r="H57" s="455">
        <v>722865.26199999999</v>
      </c>
      <c r="I57" s="466">
        <v>113.4727</v>
      </c>
      <c r="J57" s="457">
        <v>6.738633066225086E-2</v>
      </c>
      <c r="K57" s="457">
        <v>6.9716090384838614E-2</v>
      </c>
      <c r="L57" s="457">
        <v>2.7622529006077423E-2</v>
      </c>
      <c r="M57" s="301"/>
      <c r="N57" s="301"/>
      <c r="O57" s="301"/>
      <c r="P57" s="167"/>
      <c r="Q57" s="200"/>
      <c r="R57" s="77"/>
      <c r="S57" s="77"/>
    </row>
    <row r="58" spans="1:19" s="272" customFormat="1" ht="12.75" customHeight="1">
      <c r="A58" s="467"/>
      <c r="B58" s="458"/>
      <c r="C58" s="459"/>
      <c r="D58" s="459"/>
      <c r="E58" s="114" t="s">
        <v>960</v>
      </c>
      <c r="F58" s="114" t="s">
        <v>1229</v>
      </c>
      <c r="G58" s="114" t="s">
        <v>1230</v>
      </c>
      <c r="H58" s="455">
        <v>744186.23759999999</v>
      </c>
      <c r="I58" s="466">
        <v>114.0539</v>
      </c>
      <c r="J58" s="457">
        <v>0.46938369698167892</v>
      </c>
      <c r="K58" s="457">
        <v>7.0124772564841953E-2</v>
      </c>
      <c r="L58" s="457">
        <v>3.2510229649083122E-2</v>
      </c>
      <c r="M58" s="301"/>
      <c r="N58" s="301"/>
      <c r="O58" s="301"/>
      <c r="P58" s="167"/>
      <c r="Q58" s="200"/>
      <c r="R58" s="77"/>
      <c r="S58" s="77"/>
    </row>
    <row r="59" spans="1:19" ht="13.5" customHeight="1">
      <c r="A59" s="136" t="s">
        <v>1326</v>
      </c>
      <c r="B59" s="458" t="s">
        <v>1327</v>
      </c>
      <c r="C59" s="459" t="s">
        <v>1328</v>
      </c>
      <c r="D59" s="459" t="s">
        <v>128</v>
      </c>
      <c r="E59" s="114" t="s">
        <v>1250</v>
      </c>
      <c r="F59" s="114" t="s">
        <v>130</v>
      </c>
      <c r="G59" s="114" t="s">
        <v>1230</v>
      </c>
      <c r="H59" s="455">
        <v>142993888.4962</v>
      </c>
      <c r="I59" s="456">
        <v>892.09590000000003</v>
      </c>
      <c r="J59" s="457">
        <v>9.4589663968969173E-3</v>
      </c>
      <c r="K59" s="457">
        <v>2.6254788782202887E-2</v>
      </c>
      <c r="L59" s="457">
        <v>3.7705880204659259E-3</v>
      </c>
      <c r="M59" s="301"/>
      <c r="N59" s="301"/>
      <c r="O59" s="301"/>
      <c r="P59" s="167"/>
      <c r="Q59" s="200"/>
      <c r="R59" s="77"/>
      <c r="S59" s="77"/>
    </row>
    <row r="60" spans="1:19" ht="12.75" customHeight="1">
      <c r="A60" s="136" t="s">
        <v>960</v>
      </c>
      <c r="B60" s="458" t="s">
        <v>960</v>
      </c>
      <c r="C60" s="459" t="s">
        <v>960</v>
      </c>
      <c r="D60" s="459" t="s">
        <v>960</v>
      </c>
      <c r="E60" s="114" t="s">
        <v>960</v>
      </c>
      <c r="F60" s="114" t="s">
        <v>131</v>
      </c>
      <c r="G60" s="114" t="s">
        <v>1230</v>
      </c>
      <c r="H60" s="455">
        <v>119098073.86310001</v>
      </c>
      <c r="I60" s="456">
        <v>875.26530000000002</v>
      </c>
      <c r="J60" s="457">
        <v>9.2854153133938411E-2</v>
      </c>
      <c r="K60" s="457">
        <v>2.5841429893050494E-2</v>
      </c>
      <c r="L60" s="457">
        <v>-8.564317467822935E-4</v>
      </c>
      <c r="M60" s="301"/>
      <c r="N60" s="301"/>
      <c r="O60" s="301"/>
      <c r="P60" s="167"/>
      <c r="Q60" s="200"/>
      <c r="R60" s="77"/>
      <c r="S60" s="77"/>
    </row>
    <row r="61" spans="1:19" ht="12.75" customHeight="1">
      <c r="A61" s="136" t="s">
        <v>960</v>
      </c>
      <c r="B61" s="458"/>
      <c r="C61" s="459"/>
      <c r="D61" s="459" t="s">
        <v>960</v>
      </c>
      <c r="E61" s="114" t="s">
        <v>960</v>
      </c>
      <c r="F61" s="114" t="s">
        <v>132</v>
      </c>
      <c r="G61" s="114" t="s">
        <v>1230</v>
      </c>
      <c r="H61" s="455">
        <v>1713755.2097</v>
      </c>
      <c r="I61" s="456">
        <v>891.26229999999998</v>
      </c>
      <c r="J61" s="457">
        <v>5.7753071929256272E-4</v>
      </c>
      <c r="K61" s="457">
        <v>2.6460649499810529E-2</v>
      </c>
      <c r="L61" s="457" t="s">
        <v>960</v>
      </c>
      <c r="M61" s="301"/>
      <c r="N61" s="301"/>
      <c r="O61" s="301"/>
      <c r="P61" s="167"/>
      <c r="Q61" s="200"/>
      <c r="R61" s="77"/>
      <c r="S61" s="77"/>
    </row>
    <row r="62" spans="1:19" ht="12.75" customHeight="1">
      <c r="A62" s="136" t="s">
        <v>1526</v>
      </c>
      <c r="B62" s="458"/>
      <c r="C62" s="459"/>
      <c r="D62" s="459" t="s">
        <v>128</v>
      </c>
      <c r="E62" s="114" t="s">
        <v>1229</v>
      </c>
      <c r="F62" s="114" t="s">
        <v>960</v>
      </c>
      <c r="G62" s="114" t="s">
        <v>1234</v>
      </c>
      <c r="H62" s="455">
        <v>5299598.8499999996</v>
      </c>
      <c r="I62" s="456">
        <v>105.99197700000001</v>
      </c>
      <c r="J62" s="457" t="s">
        <v>960</v>
      </c>
      <c r="K62" s="457" t="s">
        <v>960</v>
      </c>
      <c r="L62" s="457" t="s">
        <v>960</v>
      </c>
      <c r="M62" s="301"/>
      <c r="N62" s="301"/>
      <c r="O62" s="301"/>
      <c r="P62" s="245"/>
      <c r="Q62" s="246"/>
      <c r="R62" s="77"/>
      <c r="S62" s="77"/>
    </row>
    <row r="63" spans="1:19" s="272" customFormat="1" ht="12.75" customHeight="1">
      <c r="A63" s="136" t="s">
        <v>1329</v>
      </c>
      <c r="B63" s="458" t="s">
        <v>1330</v>
      </c>
      <c r="C63" s="459" t="s">
        <v>1331</v>
      </c>
      <c r="D63" s="459" t="s">
        <v>128</v>
      </c>
      <c r="E63" s="114" t="s">
        <v>1229</v>
      </c>
      <c r="F63" s="114" t="s">
        <v>130</v>
      </c>
      <c r="G63" s="114" t="s">
        <v>1230</v>
      </c>
      <c r="H63" s="455">
        <v>112706101.59810001</v>
      </c>
      <c r="I63" s="456">
        <v>900.62969999999996</v>
      </c>
      <c r="J63" s="457">
        <v>0.16009316283280595</v>
      </c>
      <c r="K63" s="457">
        <v>0.12681536255292247</v>
      </c>
      <c r="L63" s="457">
        <v>-9.551321577052907E-2</v>
      </c>
      <c r="M63" s="301"/>
      <c r="N63" s="301"/>
      <c r="O63" s="301"/>
      <c r="P63" s="245"/>
      <c r="Q63" s="246"/>
      <c r="R63" s="77"/>
      <c r="S63" s="77"/>
    </row>
    <row r="64" spans="1:19" s="272" customFormat="1" ht="12.75" customHeight="1">
      <c r="A64" s="136" t="s">
        <v>960</v>
      </c>
      <c r="B64" s="458" t="s">
        <v>960</v>
      </c>
      <c r="C64" s="459" t="s">
        <v>960</v>
      </c>
      <c r="D64" s="459" t="s">
        <v>960</v>
      </c>
      <c r="E64" s="114" t="s">
        <v>960</v>
      </c>
      <c r="F64" s="114" t="s">
        <v>131</v>
      </c>
      <c r="G64" s="114" t="s">
        <v>1230</v>
      </c>
      <c r="H64" s="455">
        <v>3571411.3470999999</v>
      </c>
      <c r="I64" s="456">
        <v>846.14430000000004</v>
      </c>
      <c r="J64" s="457">
        <v>0.16270864107627925</v>
      </c>
      <c r="K64" s="457">
        <v>0.12596647380145098</v>
      </c>
      <c r="L64" s="457">
        <v>-0.10415392614907726</v>
      </c>
      <c r="M64" s="301"/>
      <c r="N64" s="301"/>
      <c r="O64" s="301"/>
      <c r="P64" s="245"/>
      <c r="Q64" s="246"/>
      <c r="R64" s="77"/>
      <c r="S64" s="77"/>
    </row>
    <row r="65" spans="1:19" s="272" customFormat="1" ht="12.75" customHeight="1">
      <c r="A65" s="136" t="s">
        <v>960</v>
      </c>
      <c r="B65" s="458" t="s">
        <v>960</v>
      </c>
      <c r="C65" s="459" t="s">
        <v>960</v>
      </c>
      <c r="D65" s="459" t="s">
        <v>960</v>
      </c>
      <c r="E65" s="114" t="s">
        <v>960</v>
      </c>
      <c r="F65" s="114" t="s">
        <v>132</v>
      </c>
      <c r="G65" s="114" t="s">
        <v>1230</v>
      </c>
      <c r="H65" s="455">
        <v>2986427.0244999998</v>
      </c>
      <c r="I65" s="456">
        <v>902.26329999999996</v>
      </c>
      <c r="J65" s="457">
        <v>0.12478552268763687</v>
      </c>
      <c r="K65" s="457">
        <v>0.12724016811170924</v>
      </c>
      <c r="L65" s="457">
        <v>-9.2038524489669649E-2</v>
      </c>
      <c r="M65" s="301"/>
      <c r="N65" s="301"/>
      <c r="O65" s="301"/>
      <c r="P65" s="245"/>
      <c r="Q65" s="246"/>
      <c r="R65" s="77"/>
      <c r="S65" s="77"/>
    </row>
    <row r="66" spans="1:19" ht="12.75" customHeight="1">
      <c r="A66" s="136"/>
      <c r="B66" s="194"/>
      <c r="C66" s="453"/>
      <c r="D66" s="453"/>
      <c r="E66" s="114"/>
      <c r="F66" s="114" t="s">
        <v>1229</v>
      </c>
      <c r="G66" s="114" t="s">
        <v>1230</v>
      </c>
      <c r="H66" s="455">
        <v>1874983.1499000001</v>
      </c>
      <c r="I66" s="456">
        <v>907.54060000000004</v>
      </c>
      <c r="J66" s="457">
        <v>0.31202127239525135</v>
      </c>
      <c r="K66" s="457">
        <v>0.12765529180313662</v>
      </c>
      <c r="L66" s="457">
        <v>-8.6972992785331216E-2</v>
      </c>
      <c r="M66" s="301"/>
      <c r="N66" s="301"/>
      <c r="O66" s="301"/>
      <c r="P66" s="247"/>
      <c r="Q66" s="200"/>
      <c r="R66" s="77"/>
      <c r="S66" s="77"/>
    </row>
    <row r="67" spans="1:19" ht="12.75" customHeight="1">
      <c r="A67" s="136" t="s">
        <v>1332</v>
      </c>
      <c r="B67" s="194">
        <v>74643964821</v>
      </c>
      <c r="C67" s="453" t="s">
        <v>1333</v>
      </c>
      <c r="D67" s="453" t="s">
        <v>128</v>
      </c>
      <c r="E67" s="114" t="s">
        <v>1237</v>
      </c>
      <c r="F67" s="114" t="s">
        <v>960</v>
      </c>
      <c r="G67" s="114" t="s">
        <v>1234</v>
      </c>
      <c r="H67" s="115">
        <v>138284030.71000001</v>
      </c>
      <c r="I67" s="116">
        <v>131.04869496146009</v>
      </c>
      <c r="J67" s="457">
        <v>-4.0492022683887297E-2</v>
      </c>
      <c r="K67" s="457">
        <v>9.7355436478263613E-5</v>
      </c>
      <c r="L67" s="457">
        <v>1.2566223098415819E-3</v>
      </c>
      <c r="M67" s="301"/>
      <c r="N67" s="301"/>
      <c r="O67" s="301"/>
      <c r="P67" s="167"/>
      <c r="Q67" s="200"/>
      <c r="R67" s="77"/>
      <c r="S67" s="77"/>
    </row>
    <row r="68" spans="1:19" ht="12.75" customHeight="1">
      <c r="A68" s="462" t="s">
        <v>1334</v>
      </c>
      <c r="B68" s="194">
        <v>51707511570</v>
      </c>
      <c r="C68" s="453" t="s">
        <v>1335</v>
      </c>
      <c r="D68" s="453" t="s">
        <v>128</v>
      </c>
      <c r="E68" s="454" t="s">
        <v>1229</v>
      </c>
      <c r="F68" s="454" t="s">
        <v>960</v>
      </c>
      <c r="G68" s="454" t="s">
        <v>1230</v>
      </c>
      <c r="H68" s="115">
        <v>7053208.9068999998</v>
      </c>
      <c r="I68" s="116">
        <v>568.35251539989849</v>
      </c>
      <c r="J68" s="457">
        <v>0.10471185391126192</v>
      </c>
      <c r="K68" s="457">
        <v>0.1068331558244271</v>
      </c>
      <c r="L68" s="457">
        <v>-0.17630569627474912</v>
      </c>
      <c r="M68" s="301"/>
      <c r="N68" s="301"/>
      <c r="O68" s="301"/>
      <c r="P68" s="167"/>
      <c r="Q68" s="200"/>
      <c r="R68" s="77"/>
      <c r="S68" s="77"/>
    </row>
    <row r="69" spans="1:19" ht="12.75" customHeight="1">
      <c r="A69" s="136" t="s">
        <v>1336</v>
      </c>
      <c r="B69" s="194" t="s">
        <v>1337</v>
      </c>
      <c r="C69" s="453" t="s">
        <v>1338</v>
      </c>
      <c r="D69" s="453" t="s">
        <v>128</v>
      </c>
      <c r="E69" s="454" t="s">
        <v>1237</v>
      </c>
      <c r="F69" s="454" t="s">
        <v>130</v>
      </c>
      <c r="G69" s="454" t="s">
        <v>1287</v>
      </c>
      <c r="H69" s="115">
        <v>5437682.4051999999</v>
      </c>
      <c r="I69" s="116">
        <v>603.96069999999997</v>
      </c>
      <c r="J69" s="457">
        <v>2.5363272587119789E-2</v>
      </c>
      <c r="K69" s="457">
        <v>4.9523041067881968E-2</v>
      </c>
      <c r="L69" s="457">
        <v>-4.1256189138282218E-2</v>
      </c>
      <c r="M69" s="301"/>
      <c r="N69" s="301"/>
      <c r="O69" s="301"/>
      <c r="P69" s="167"/>
      <c r="Q69" s="200"/>
      <c r="R69" s="77"/>
      <c r="S69" s="77"/>
    </row>
    <row r="70" spans="1:19" ht="12.75" customHeight="1">
      <c r="A70" s="136" t="s">
        <v>960</v>
      </c>
      <c r="B70" s="194" t="s">
        <v>960</v>
      </c>
      <c r="C70" s="453" t="s">
        <v>960</v>
      </c>
      <c r="D70" s="453" t="s">
        <v>960</v>
      </c>
      <c r="E70" s="454" t="s">
        <v>960</v>
      </c>
      <c r="F70" s="454" t="s">
        <v>131</v>
      </c>
      <c r="G70" s="454" t="s">
        <v>1287</v>
      </c>
      <c r="H70" s="115">
        <v>48232.033199999998</v>
      </c>
      <c r="I70" s="116">
        <v>594.73249999999996</v>
      </c>
      <c r="J70" s="457">
        <v>2.4525714455112979E-2</v>
      </c>
      <c r="K70" s="457">
        <v>4.8665820117449243E-2</v>
      </c>
      <c r="L70" s="457">
        <v>-5.0149228912696353E-2</v>
      </c>
      <c r="M70" s="301"/>
      <c r="N70" s="301"/>
      <c r="O70" s="301"/>
      <c r="P70" s="167"/>
      <c r="Q70" s="200"/>
      <c r="R70" s="77"/>
      <c r="S70" s="77"/>
    </row>
    <row r="71" spans="1:19" ht="12.75" customHeight="1">
      <c r="A71" s="136" t="s">
        <v>1339</v>
      </c>
      <c r="B71" s="194">
        <v>40759487854</v>
      </c>
      <c r="C71" s="453" t="s">
        <v>1340</v>
      </c>
      <c r="D71" s="453" t="s">
        <v>128</v>
      </c>
      <c r="E71" s="454" t="s">
        <v>1229</v>
      </c>
      <c r="F71" s="454" t="s">
        <v>960</v>
      </c>
      <c r="G71" s="454" t="s">
        <v>1287</v>
      </c>
      <c r="H71" s="115">
        <v>12765574.6778</v>
      </c>
      <c r="I71" s="116">
        <v>98.493979788127405</v>
      </c>
      <c r="J71" s="457">
        <v>9.2151159931698201E-2</v>
      </c>
      <c r="K71" s="457">
        <v>0.12509887246092433</v>
      </c>
      <c r="L71" s="457">
        <v>-8.4293639666708442E-2</v>
      </c>
      <c r="M71" s="301"/>
      <c r="N71" s="301"/>
      <c r="O71" s="301"/>
      <c r="P71" s="167"/>
      <c r="Q71" s="200"/>
      <c r="R71" s="77"/>
      <c r="S71" s="77"/>
    </row>
    <row r="72" spans="1:19" ht="12.75" customHeight="1">
      <c r="A72" s="136" t="s">
        <v>1435</v>
      </c>
      <c r="B72" s="194">
        <v>74282954450</v>
      </c>
      <c r="C72" s="453" t="s">
        <v>1436</v>
      </c>
      <c r="D72" s="453" t="s">
        <v>128</v>
      </c>
      <c r="E72" s="454" t="s">
        <v>1237</v>
      </c>
      <c r="F72" s="454" t="s">
        <v>960</v>
      </c>
      <c r="G72" s="454" t="s">
        <v>1234</v>
      </c>
      <c r="H72" s="115">
        <v>5670270.6900000004</v>
      </c>
      <c r="I72" s="116">
        <v>86.130560751901939</v>
      </c>
      <c r="J72" s="457">
        <v>-5.4216898327290597E-2</v>
      </c>
      <c r="K72" s="457">
        <v>-6.4280222994786973E-3</v>
      </c>
      <c r="L72" s="457">
        <v>-1.8773902271777887E-2</v>
      </c>
      <c r="M72" s="301"/>
      <c r="N72" s="301"/>
      <c r="O72" s="301"/>
      <c r="P72" s="167"/>
      <c r="Q72" s="200"/>
      <c r="R72" s="77"/>
      <c r="S72" s="77"/>
    </row>
    <row r="73" spans="1:19" ht="12.75" customHeight="1">
      <c r="A73" s="113" t="s">
        <v>1437</v>
      </c>
      <c r="B73" s="194">
        <v>51485653636</v>
      </c>
      <c r="C73" s="453" t="s">
        <v>1438</v>
      </c>
      <c r="D73" s="453" t="s">
        <v>128</v>
      </c>
      <c r="E73" s="114" t="s">
        <v>1309</v>
      </c>
      <c r="F73" s="114" t="s">
        <v>960</v>
      </c>
      <c r="G73" s="114" t="s">
        <v>1234</v>
      </c>
      <c r="H73" s="455">
        <v>4908591.26</v>
      </c>
      <c r="I73" s="456">
        <v>105.37174435565444</v>
      </c>
      <c r="J73" s="457">
        <v>-0.24731938168846979</v>
      </c>
      <c r="K73" s="457">
        <v>-8.4572750397238217E-4</v>
      </c>
      <c r="L73" s="457">
        <v>-6.7108478978563646E-3</v>
      </c>
      <c r="M73" s="301"/>
      <c r="N73" s="301"/>
      <c r="O73" s="301"/>
      <c r="P73" s="167"/>
      <c r="Q73" s="200"/>
      <c r="R73" s="77"/>
      <c r="S73" s="77"/>
    </row>
    <row r="74" spans="1:19" ht="12.75" customHeight="1">
      <c r="A74" s="113" t="s">
        <v>1439</v>
      </c>
      <c r="B74" s="194">
        <v>73876640124</v>
      </c>
      <c r="C74" s="453" t="s">
        <v>1440</v>
      </c>
      <c r="D74" s="453" t="s">
        <v>128</v>
      </c>
      <c r="E74" s="114" t="s">
        <v>1229</v>
      </c>
      <c r="F74" s="114" t="s">
        <v>960</v>
      </c>
      <c r="G74" s="114" t="s">
        <v>1234</v>
      </c>
      <c r="H74" s="455">
        <v>40009257.490000002</v>
      </c>
      <c r="I74" s="456">
        <v>179.47464074838481</v>
      </c>
      <c r="J74" s="457">
        <v>8.4442289053937358E-2</v>
      </c>
      <c r="K74" s="457">
        <v>6.4046912878128914E-2</v>
      </c>
      <c r="L74" s="457">
        <v>4.0548620572902205E-2</v>
      </c>
      <c r="M74" s="301"/>
      <c r="N74" s="301"/>
      <c r="O74" s="301"/>
      <c r="P74" s="167"/>
      <c r="Q74" s="200"/>
      <c r="R74" s="77"/>
      <c r="S74" s="77"/>
    </row>
    <row r="75" spans="1:19" ht="12.75" customHeight="1">
      <c r="A75" s="113" t="s">
        <v>1341</v>
      </c>
      <c r="B75" s="194" t="s">
        <v>1342</v>
      </c>
      <c r="C75" s="453" t="s">
        <v>1343</v>
      </c>
      <c r="D75" s="453" t="s">
        <v>1344</v>
      </c>
      <c r="E75" s="114" t="s">
        <v>1237</v>
      </c>
      <c r="F75" s="114" t="s">
        <v>960</v>
      </c>
      <c r="G75" s="114" t="s">
        <v>1234</v>
      </c>
      <c r="H75" s="455">
        <v>530188450.83999997</v>
      </c>
      <c r="I75" s="456">
        <v>1017187.3310414465</v>
      </c>
      <c r="J75" s="457">
        <v>8.7778219618805942E-4</v>
      </c>
      <c r="K75" s="457">
        <v>8.7778219618828146E-4</v>
      </c>
      <c r="L75" s="457" t="s">
        <v>960</v>
      </c>
      <c r="M75" s="301"/>
      <c r="N75" s="301"/>
      <c r="O75" s="301"/>
      <c r="P75" s="167"/>
      <c r="Q75" s="200"/>
      <c r="R75" s="77"/>
      <c r="S75" s="77"/>
    </row>
    <row r="76" spans="1:19" ht="12.75" customHeight="1">
      <c r="A76" s="113" t="s">
        <v>1345</v>
      </c>
      <c r="B76" s="194" t="s">
        <v>1346</v>
      </c>
      <c r="C76" s="453" t="s">
        <v>1347</v>
      </c>
      <c r="D76" s="453" t="s">
        <v>1344</v>
      </c>
      <c r="E76" s="114" t="s">
        <v>1250</v>
      </c>
      <c r="F76" s="114" t="s">
        <v>960</v>
      </c>
      <c r="G76" s="114" t="s">
        <v>1230</v>
      </c>
      <c r="H76" s="455">
        <v>57006582.509999998</v>
      </c>
      <c r="I76" s="456">
        <v>762.34151666748301</v>
      </c>
      <c r="J76" s="457">
        <v>0.13377416620977489</v>
      </c>
      <c r="K76" s="457">
        <v>2.6924299382273142E-2</v>
      </c>
      <c r="L76" s="457">
        <v>-2.4532147943781002E-3</v>
      </c>
      <c r="M76" s="301"/>
      <c r="N76" s="301"/>
      <c r="O76" s="301"/>
      <c r="P76" s="167"/>
      <c r="Q76" s="200"/>
      <c r="R76" s="77"/>
      <c r="S76" s="77"/>
    </row>
    <row r="77" spans="1:19" ht="12.75" customHeight="1">
      <c r="A77" s="113" t="s">
        <v>1348</v>
      </c>
      <c r="B77" s="194">
        <v>89809469629</v>
      </c>
      <c r="C77" s="453" t="s">
        <v>1349</v>
      </c>
      <c r="D77" s="453" t="s">
        <v>1344</v>
      </c>
      <c r="E77" s="114" t="s">
        <v>1237</v>
      </c>
      <c r="F77" s="114" t="s">
        <v>960</v>
      </c>
      <c r="G77" s="114" t="s">
        <v>1230</v>
      </c>
      <c r="H77" s="455">
        <v>122666927.91</v>
      </c>
      <c r="I77" s="456">
        <v>768.25865727908354</v>
      </c>
      <c r="J77" s="457">
        <v>-1.7172640621275104E-2</v>
      </c>
      <c r="K77" s="457">
        <v>2.2709921982699832E-4</v>
      </c>
      <c r="L77" s="457">
        <v>2.2219862384997846E-4</v>
      </c>
      <c r="M77" s="301"/>
      <c r="N77" s="301"/>
      <c r="O77" s="301"/>
      <c r="P77" s="167"/>
      <c r="Q77" s="200"/>
      <c r="R77" s="77"/>
      <c r="S77" s="77"/>
    </row>
    <row r="78" spans="1:19" ht="12.75" customHeight="1">
      <c r="A78" s="136" t="s">
        <v>1350</v>
      </c>
      <c r="B78" s="194">
        <v>85535430386</v>
      </c>
      <c r="C78" s="453" t="s">
        <v>1351</v>
      </c>
      <c r="D78" s="453" t="s">
        <v>1344</v>
      </c>
      <c r="E78" s="114" t="s">
        <v>1229</v>
      </c>
      <c r="F78" s="114" t="s">
        <v>960</v>
      </c>
      <c r="G78" s="114" t="s">
        <v>1234</v>
      </c>
      <c r="H78" s="455">
        <v>136139557.31</v>
      </c>
      <c r="I78" s="456">
        <v>43.940989459982212</v>
      </c>
      <c r="J78" s="457">
        <v>6.9055406370000849E-2</v>
      </c>
      <c r="K78" s="457">
        <v>7.1557280019952429E-2</v>
      </c>
      <c r="L78" s="457">
        <v>-0.12226355818844215</v>
      </c>
      <c r="M78" s="301"/>
      <c r="N78" s="301"/>
      <c r="O78" s="301"/>
      <c r="P78" s="167"/>
      <c r="Q78" s="200"/>
      <c r="R78" s="77"/>
      <c r="S78" s="77"/>
    </row>
    <row r="79" spans="1:19" ht="12.75" customHeight="1">
      <c r="A79" s="113" t="s">
        <v>1352</v>
      </c>
      <c r="B79" s="194">
        <v>40425097619</v>
      </c>
      <c r="C79" s="453" t="s">
        <v>1353</v>
      </c>
      <c r="D79" s="453" t="s">
        <v>1344</v>
      </c>
      <c r="E79" s="114" t="s">
        <v>1229</v>
      </c>
      <c r="F79" s="114" t="s">
        <v>960</v>
      </c>
      <c r="G79" s="114" t="s">
        <v>1230</v>
      </c>
      <c r="H79" s="455">
        <v>16249195.869999999</v>
      </c>
      <c r="I79" s="456">
        <v>706.00865254900134</v>
      </c>
      <c r="J79" s="457">
        <v>0.10371299212639618</v>
      </c>
      <c r="K79" s="457">
        <v>7.8022602779379335E-2</v>
      </c>
      <c r="L79" s="457">
        <v>-9.602260389044015E-2</v>
      </c>
      <c r="M79" s="301"/>
      <c r="N79" s="301"/>
      <c r="O79" s="301"/>
      <c r="P79" s="167"/>
      <c r="Q79" s="200"/>
      <c r="R79" s="77"/>
      <c r="S79" s="77"/>
    </row>
    <row r="80" spans="1:19" ht="12.75" customHeight="1">
      <c r="A80" s="113" t="s">
        <v>1354</v>
      </c>
      <c r="B80" s="194" t="s">
        <v>1355</v>
      </c>
      <c r="C80" s="453" t="s">
        <v>1356</v>
      </c>
      <c r="D80" s="453" t="s">
        <v>1344</v>
      </c>
      <c r="E80" s="114" t="s">
        <v>1250</v>
      </c>
      <c r="F80" s="114" t="s">
        <v>960</v>
      </c>
      <c r="G80" s="114" t="s">
        <v>1230</v>
      </c>
      <c r="H80" s="455">
        <v>18881055.920000002</v>
      </c>
      <c r="I80" s="456">
        <v>787.12007400082393</v>
      </c>
      <c r="J80" s="457">
        <v>-4.1389799227518065E-3</v>
      </c>
      <c r="K80" s="457">
        <v>4.0593947687583842E-4</v>
      </c>
      <c r="L80" s="457">
        <v>-7.9759583504669385E-3</v>
      </c>
      <c r="M80" s="301"/>
      <c r="N80" s="301"/>
      <c r="O80" s="301"/>
      <c r="P80" s="167"/>
      <c r="Q80" s="200"/>
      <c r="R80" s="77"/>
      <c r="S80" s="77"/>
    </row>
    <row r="81" spans="1:19" ht="12.75" customHeight="1">
      <c r="A81" s="113" t="s">
        <v>1357</v>
      </c>
      <c r="B81" s="194">
        <v>55749429688</v>
      </c>
      <c r="C81" s="453" t="s">
        <v>1358</v>
      </c>
      <c r="D81" s="453" t="s">
        <v>1344</v>
      </c>
      <c r="E81" s="114" t="s">
        <v>1250</v>
      </c>
      <c r="F81" s="114" t="s">
        <v>960</v>
      </c>
      <c r="G81" s="114" t="s">
        <v>1230</v>
      </c>
      <c r="H81" s="455">
        <v>30365218.609999999</v>
      </c>
      <c r="I81" s="456">
        <v>785.97465338644372</v>
      </c>
      <c r="J81" s="457">
        <v>1.0900905937800909E-2</v>
      </c>
      <c r="K81" s="457">
        <v>1.4404345852477185E-2</v>
      </c>
      <c r="L81" s="457">
        <v>4.5337481536571467E-3</v>
      </c>
      <c r="M81" s="301"/>
      <c r="N81" s="301"/>
      <c r="O81" s="301"/>
      <c r="P81" s="167"/>
      <c r="Q81" s="200"/>
      <c r="R81" s="77"/>
      <c r="S81" s="77"/>
    </row>
    <row r="82" spans="1:19" ht="12.75" customHeight="1">
      <c r="A82" s="113" t="s">
        <v>1359</v>
      </c>
      <c r="B82" s="194" t="s">
        <v>1360</v>
      </c>
      <c r="C82" s="453" t="s">
        <v>1361</v>
      </c>
      <c r="D82" s="453" t="s">
        <v>1344</v>
      </c>
      <c r="E82" s="114" t="s">
        <v>1250</v>
      </c>
      <c r="F82" s="114" t="s">
        <v>960</v>
      </c>
      <c r="G82" s="114" t="s">
        <v>1287</v>
      </c>
      <c r="H82" s="455">
        <v>15198060.220000001</v>
      </c>
      <c r="I82" s="456">
        <v>685.26384359251551</v>
      </c>
      <c r="J82" s="457">
        <v>-2.2092180744147094E-2</v>
      </c>
      <c r="K82" s="457">
        <v>9.4944369351668279E-4</v>
      </c>
      <c r="L82" s="457">
        <v>2.0079037469890704E-2</v>
      </c>
      <c r="M82" s="301"/>
      <c r="N82" s="301"/>
      <c r="O82" s="301"/>
      <c r="P82" s="167"/>
      <c r="Q82" s="200"/>
      <c r="R82" s="77"/>
      <c r="S82" s="77"/>
    </row>
    <row r="83" spans="1:19" ht="12.75" customHeight="1">
      <c r="A83" s="113" t="s">
        <v>1362</v>
      </c>
      <c r="B83" s="194" t="s">
        <v>1363</v>
      </c>
      <c r="C83" s="453" t="s">
        <v>1364</v>
      </c>
      <c r="D83" s="453" t="s">
        <v>1344</v>
      </c>
      <c r="E83" s="114" t="s">
        <v>1237</v>
      </c>
      <c r="F83" s="114" t="s">
        <v>960</v>
      </c>
      <c r="G83" s="114" t="s">
        <v>1230</v>
      </c>
      <c r="H83" s="455">
        <v>49162341.869999997</v>
      </c>
      <c r="I83" s="456">
        <v>756.26521376682433</v>
      </c>
      <c r="J83" s="457">
        <v>3.400968439215557E-3</v>
      </c>
      <c r="K83" s="457">
        <v>8.4269974191353292E-4</v>
      </c>
      <c r="L83" s="457">
        <v>-1.9327482341843227E-3</v>
      </c>
      <c r="M83" s="301"/>
      <c r="N83" s="301"/>
      <c r="O83" s="301"/>
      <c r="P83" s="167"/>
      <c r="Q83" s="200"/>
      <c r="R83" s="77"/>
      <c r="S83" s="77"/>
    </row>
    <row r="84" spans="1:19" ht="12.75" customHeight="1">
      <c r="A84" s="113" t="s">
        <v>1365</v>
      </c>
      <c r="B84" s="194">
        <v>61515780704</v>
      </c>
      <c r="C84" s="453" t="s">
        <v>1366</v>
      </c>
      <c r="D84" s="453" t="s">
        <v>1344</v>
      </c>
      <c r="E84" s="114" t="s">
        <v>1237</v>
      </c>
      <c r="F84" s="114" t="s">
        <v>960</v>
      </c>
      <c r="G84" s="114" t="s">
        <v>1234</v>
      </c>
      <c r="H84" s="455">
        <v>255265472.81999999</v>
      </c>
      <c r="I84" s="456">
        <v>133.23178696902573</v>
      </c>
      <c r="J84" s="457">
        <v>-9.077141727579785E-3</v>
      </c>
      <c r="K84" s="457">
        <v>-2.5151553915669922E-4</v>
      </c>
      <c r="L84" s="457">
        <v>4.041229702409499E-4</v>
      </c>
      <c r="M84" s="301"/>
      <c r="N84" s="301"/>
      <c r="O84" s="301"/>
      <c r="P84" s="167"/>
      <c r="Q84" s="200"/>
      <c r="R84" s="77"/>
      <c r="S84" s="77"/>
    </row>
    <row r="85" spans="1:19" ht="12.75" customHeight="1">
      <c r="A85" s="113" t="s">
        <v>1367</v>
      </c>
      <c r="B85" s="194">
        <v>16128752508</v>
      </c>
      <c r="C85" s="453" t="s">
        <v>1368</v>
      </c>
      <c r="D85" s="453" t="s">
        <v>1344</v>
      </c>
      <c r="E85" s="114" t="s">
        <v>1233</v>
      </c>
      <c r="F85" s="114" t="s">
        <v>960</v>
      </c>
      <c r="G85" s="114" t="s">
        <v>1230</v>
      </c>
      <c r="H85" s="455">
        <v>45038183.399999999</v>
      </c>
      <c r="I85" s="456">
        <v>114.11730681909341</v>
      </c>
      <c r="J85" s="457">
        <v>3.8464504515391518E-2</v>
      </c>
      <c r="K85" s="457">
        <v>3.1338236144217158E-2</v>
      </c>
      <c r="L85" s="457">
        <v>4.8377348112479179E-2</v>
      </c>
      <c r="M85" s="301"/>
      <c r="N85" s="301"/>
      <c r="O85" s="301"/>
      <c r="P85" s="167"/>
      <c r="Q85" s="200"/>
      <c r="R85" s="77"/>
      <c r="S85" s="77"/>
    </row>
    <row r="86" spans="1:19" ht="12.75" customHeight="1">
      <c r="A86" s="113" t="s">
        <v>1369</v>
      </c>
      <c r="B86" s="194" t="s">
        <v>1370</v>
      </c>
      <c r="C86" s="453" t="s">
        <v>1371</v>
      </c>
      <c r="D86" s="453" t="s">
        <v>1372</v>
      </c>
      <c r="E86" s="114" t="s">
        <v>1237</v>
      </c>
      <c r="F86" s="114" t="s">
        <v>960</v>
      </c>
      <c r="G86" s="114" t="s">
        <v>1230</v>
      </c>
      <c r="H86" s="455">
        <v>1167129425.4400001</v>
      </c>
      <c r="I86" s="456">
        <v>1081.486518628386</v>
      </c>
      <c r="J86" s="457">
        <v>1.9005488581418151E-2</v>
      </c>
      <c r="K86" s="457">
        <v>1.1654388433520957E-2</v>
      </c>
      <c r="L86" s="457">
        <v>-5.736341507315279E-4</v>
      </c>
      <c r="M86" s="301"/>
      <c r="N86" s="301"/>
      <c r="O86" s="301"/>
      <c r="P86" s="167"/>
      <c r="Q86" s="200"/>
      <c r="R86" s="77"/>
      <c r="S86" s="77"/>
    </row>
    <row r="87" spans="1:19" ht="12.75" customHeight="1">
      <c r="A87" s="136" t="s">
        <v>1373</v>
      </c>
      <c r="B87" s="194">
        <v>97407922886</v>
      </c>
      <c r="C87" s="453" t="s">
        <v>1374</v>
      </c>
      <c r="D87" s="453" t="s">
        <v>1372</v>
      </c>
      <c r="E87" s="114" t="s">
        <v>1237</v>
      </c>
      <c r="F87" s="114" t="s">
        <v>960</v>
      </c>
      <c r="G87" s="114" t="s">
        <v>1230</v>
      </c>
      <c r="H87" s="455">
        <v>714435103.01999998</v>
      </c>
      <c r="I87" s="456">
        <v>925.72834628089186</v>
      </c>
      <c r="J87" s="457">
        <v>2.1930886967935992E-2</v>
      </c>
      <c r="K87" s="457">
        <v>1.3213482110004726E-2</v>
      </c>
      <c r="L87" s="457">
        <v>-4.2362304536489592E-3</v>
      </c>
      <c r="M87" s="301"/>
      <c r="N87" s="301"/>
      <c r="O87" s="301"/>
      <c r="P87" s="167"/>
      <c r="Q87" s="200"/>
      <c r="R87" s="77"/>
      <c r="S87" s="77"/>
    </row>
    <row r="88" spans="1:19" ht="12.75" customHeight="1">
      <c r="A88" s="113" t="s">
        <v>1375</v>
      </c>
      <c r="B88" s="194" t="s">
        <v>1376</v>
      </c>
      <c r="C88" s="453" t="s">
        <v>1377</v>
      </c>
      <c r="D88" s="453" t="s">
        <v>1372</v>
      </c>
      <c r="E88" s="114" t="s">
        <v>1237</v>
      </c>
      <c r="F88" s="114" t="s">
        <v>130</v>
      </c>
      <c r="G88" s="114" t="s">
        <v>1287</v>
      </c>
      <c r="H88" s="455">
        <v>23239651.136300001</v>
      </c>
      <c r="I88" s="456">
        <v>704.78290000000004</v>
      </c>
      <c r="J88" s="457">
        <v>-2.3100652190403026E-2</v>
      </c>
      <c r="K88" s="457">
        <v>-8.2735890455154504E-5</v>
      </c>
      <c r="L88" s="457">
        <v>6.2430016061216786E-3</v>
      </c>
      <c r="M88" s="301"/>
      <c r="N88" s="301"/>
      <c r="O88" s="301"/>
      <c r="P88" s="167"/>
      <c r="Q88" s="200"/>
      <c r="R88" s="77"/>
      <c r="S88" s="77"/>
    </row>
    <row r="89" spans="1:19" ht="12.75" customHeight="1">
      <c r="A89" s="136" t="s">
        <v>960</v>
      </c>
      <c r="B89" s="194" t="s">
        <v>960</v>
      </c>
      <c r="C89" s="453" t="s">
        <v>960</v>
      </c>
      <c r="D89" s="453" t="s">
        <v>960</v>
      </c>
      <c r="E89" s="114" t="s">
        <v>960</v>
      </c>
      <c r="F89" s="114" t="s">
        <v>131</v>
      </c>
      <c r="G89" s="114" t="s">
        <v>1287</v>
      </c>
      <c r="H89" s="455">
        <v>10367500.6175</v>
      </c>
      <c r="I89" s="456">
        <v>698.59810000000004</v>
      </c>
      <c r="J89" s="457">
        <v>-2.3260967064237636E-2</v>
      </c>
      <c r="K89" s="457">
        <v>-2.4679574721842013E-4</v>
      </c>
      <c r="L89" s="457">
        <v>4.3892787211206041E-3</v>
      </c>
      <c r="M89" s="301"/>
      <c r="N89" s="301"/>
      <c r="O89" s="301"/>
      <c r="P89" s="167"/>
      <c r="Q89" s="200"/>
      <c r="R89" s="77"/>
      <c r="S89" s="77"/>
    </row>
    <row r="90" spans="1:19" ht="12.75" customHeight="1">
      <c r="A90" s="113" t="s">
        <v>960</v>
      </c>
      <c r="B90" s="194" t="s">
        <v>960</v>
      </c>
      <c r="C90" s="453" t="s">
        <v>960</v>
      </c>
      <c r="D90" s="453" t="s">
        <v>960</v>
      </c>
      <c r="E90" s="114" t="s">
        <v>960</v>
      </c>
      <c r="F90" s="114" t="s">
        <v>132</v>
      </c>
      <c r="G90" s="114" t="s">
        <v>1287</v>
      </c>
      <c r="H90" s="455">
        <v>1514658.9661999999</v>
      </c>
      <c r="I90" s="456">
        <v>692.47969999999998</v>
      </c>
      <c r="J90" s="457">
        <v>-2.3421220596036685E-2</v>
      </c>
      <c r="K90" s="457">
        <v>-4.1092215896931794E-4</v>
      </c>
      <c r="L90" s="457">
        <v>2.565476851914994E-3</v>
      </c>
      <c r="M90" s="301"/>
      <c r="N90" s="301"/>
      <c r="O90" s="301"/>
      <c r="P90" s="167"/>
      <c r="Q90" s="200"/>
      <c r="R90" s="77"/>
      <c r="S90" s="77"/>
    </row>
    <row r="91" spans="1:19" s="272" customFormat="1" ht="12.75" customHeight="1">
      <c r="A91" s="113" t="s">
        <v>1378</v>
      </c>
      <c r="B91" s="194" t="s">
        <v>1379</v>
      </c>
      <c r="C91" s="453" t="s">
        <v>1380</v>
      </c>
      <c r="D91" s="453" t="s">
        <v>1372</v>
      </c>
      <c r="E91" s="114" t="s">
        <v>1237</v>
      </c>
      <c r="F91" s="114" t="s">
        <v>130</v>
      </c>
      <c r="G91" s="114" t="s">
        <v>1287</v>
      </c>
      <c r="H91" s="455">
        <v>30392378.171599999</v>
      </c>
      <c r="I91" s="456">
        <v>685.14469999999994</v>
      </c>
      <c r="J91" s="457">
        <v>-2.5774521257720728E-2</v>
      </c>
      <c r="K91" s="457">
        <v>2.0664972289585748E-5</v>
      </c>
      <c r="L91" s="457">
        <v>5.2515657062279786E-3</v>
      </c>
      <c r="M91" s="301"/>
      <c r="N91" s="301"/>
      <c r="O91" s="301"/>
      <c r="P91" s="167"/>
      <c r="Q91" s="200"/>
      <c r="R91" s="77"/>
      <c r="S91" s="77"/>
    </row>
    <row r="92" spans="1:19" s="272" customFormat="1" ht="12.75" customHeight="1">
      <c r="A92" s="113" t="s">
        <v>960</v>
      </c>
      <c r="B92" s="194" t="s">
        <v>960</v>
      </c>
      <c r="C92" s="453" t="s">
        <v>960</v>
      </c>
      <c r="D92" s="453" t="s">
        <v>960</v>
      </c>
      <c r="E92" s="114" t="s">
        <v>960</v>
      </c>
      <c r="F92" s="114" t="s">
        <v>131</v>
      </c>
      <c r="G92" s="114" t="s">
        <v>1287</v>
      </c>
      <c r="H92" s="455">
        <v>12238152.4805</v>
      </c>
      <c r="I92" s="456">
        <v>682.37919999999997</v>
      </c>
      <c r="J92" s="457">
        <v>-2.5931497716590757E-2</v>
      </c>
      <c r="K92" s="457">
        <v>-6.1659736627861506E-5</v>
      </c>
      <c r="L92" s="457">
        <v>4.339007600605127E-3</v>
      </c>
      <c r="M92" s="301"/>
      <c r="N92" s="301"/>
      <c r="O92" s="301"/>
      <c r="P92" s="167"/>
      <c r="Q92" s="200"/>
      <c r="R92" s="77"/>
      <c r="S92" s="77"/>
    </row>
    <row r="93" spans="1:19" s="272" customFormat="1" ht="12.75" customHeight="1">
      <c r="A93" s="113" t="s">
        <v>960</v>
      </c>
      <c r="B93" s="194" t="s">
        <v>960</v>
      </c>
      <c r="C93" s="453" t="s">
        <v>960</v>
      </c>
      <c r="D93" s="453" t="s">
        <v>960</v>
      </c>
      <c r="E93" s="114" t="s">
        <v>960</v>
      </c>
      <c r="F93" s="114" t="s">
        <v>132</v>
      </c>
      <c r="G93" s="114" t="s">
        <v>1287</v>
      </c>
      <c r="H93" s="455">
        <v>3065910.0789999999</v>
      </c>
      <c r="I93" s="456">
        <v>679.60979999999995</v>
      </c>
      <c r="J93" s="457">
        <v>-2.9442328132267881E-2</v>
      </c>
      <c r="K93" s="457">
        <v>-1.4376761218937162E-4</v>
      </c>
      <c r="L93" s="457">
        <v>3.3994157942345282E-3</v>
      </c>
      <c r="M93" s="301"/>
      <c r="N93" s="301"/>
      <c r="O93" s="301"/>
      <c r="P93" s="167"/>
      <c r="Q93" s="200"/>
      <c r="R93" s="77"/>
      <c r="S93" s="77"/>
    </row>
    <row r="94" spans="1:19" s="272" customFormat="1" ht="12.75" customHeight="1">
      <c r="A94" s="113" t="s">
        <v>1381</v>
      </c>
      <c r="B94" s="194">
        <v>30096106301</v>
      </c>
      <c r="C94" s="453" t="s">
        <v>1382</v>
      </c>
      <c r="D94" s="453" t="s">
        <v>1372</v>
      </c>
      <c r="E94" s="114" t="s">
        <v>1237</v>
      </c>
      <c r="F94" s="114" t="s">
        <v>960</v>
      </c>
      <c r="G94" s="114" t="s">
        <v>1287</v>
      </c>
      <c r="H94" s="455">
        <v>414757509.32999998</v>
      </c>
      <c r="I94" s="456">
        <v>891.55130764092758</v>
      </c>
      <c r="J94" s="457">
        <v>-1.2988329788164332E-2</v>
      </c>
      <c r="K94" s="457">
        <v>7.5024458368844194E-4</v>
      </c>
      <c r="L94" s="457">
        <v>1.2606429268529062E-2</v>
      </c>
      <c r="M94" s="301"/>
      <c r="N94" s="301"/>
      <c r="O94" s="301"/>
      <c r="P94" s="167"/>
      <c r="Q94" s="200"/>
      <c r="R94" s="77"/>
      <c r="S94" s="77"/>
    </row>
    <row r="95" spans="1:19" ht="12.75" customHeight="1">
      <c r="A95" s="113" t="s">
        <v>1383</v>
      </c>
      <c r="B95" s="194">
        <v>18911840764</v>
      </c>
      <c r="C95" s="453" t="s">
        <v>1384</v>
      </c>
      <c r="D95" s="453" t="s">
        <v>1372</v>
      </c>
      <c r="E95" s="114" t="s">
        <v>1229</v>
      </c>
      <c r="F95" s="114" t="s">
        <v>960</v>
      </c>
      <c r="G95" s="114" t="s">
        <v>1230</v>
      </c>
      <c r="H95" s="455">
        <v>210141747.22</v>
      </c>
      <c r="I95" s="456">
        <v>93.370005930782</v>
      </c>
      <c r="J95" s="457">
        <v>8.1793844274676619E-2</v>
      </c>
      <c r="K95" s="457">
        <v>6.9219076787014222E-2</v>
      </c>
      <c r="L95" s="457">
        <v>-9.5817645790207795E-2</v>
      </c>
      <c r="M95" s="301"/>
      <c r="N95" s="301"/>
      <c r="O95" s="301"/>
      <c r="P95" s="167"/>
      <c r="Q95" s="200"/>
      <c r="R95" s="77"/>
      <c r="S95" s="77"/>
    </row>
    <row r="96" spans="1:19" ht="12.75" customHeight="1">
      <c r="A96" s="136" t="s">
        <v>1385</v>
      </c>
      <c r="B96" s="194" t="s">
        <v>1386</v>
      </c>
      <c r="C96" s="453" t="s">
        <v>1387</v>
      </c>
      <c r="D96" s="453" t="s">
        <v>1372</v>
      </c>
      <c r="E96" s="114" t="s">
        <v>1237</v>
      </c>
      <c r="F96" s="114"/>
      <c r="G96" s="114" t="s">
        <v>1230</v>
      </c>
      <c r="H96" s="455">
        <v>203895243.77000001</v>
      </c>
      <c r="I96" s="456">
        <v>765.11897785327176</v>
      </c>
      <c r="J96" s="457">
        <v>0.12503953937202028</v>
      </c>
      <c r="K96" s="457">
        <v>2.6924050421095469E-3</v>
      </c>
      <c r="L96" s="457">
        <v>8.3059468490924715E-3</v>
      </c>
      <c r="M96" s="301"/>
      <c r="N96" s="301"/>
      <c r="O96" s="301"/>
      <c r="P96" s="167"/>
      <c r="Q96" s="200"/>
      <c r="R96" s="77"/>
      <c r="S96" s="77"/>
    </row>
    <row r="97" spans="1:19" ht="12.75" customHeight="1">
      <c r="A97" s="136" t="s">
        <v>1388</v>
      </c>
      <c r="B97" s="194">
        <v>62937824927</v>
      </c>
      <c r="C97" s="453" t="s">
        <v>1389</v>
      </c>
      <c r="D97" s="453" t="s">
        <v>1372</v>
      </c>
      <c r="E97" s="114" t="s">
        <v>1250</v>
      </c>
      <c r="F97" s="114" t="s">
        <v>960</v>
      </c>
      <c r="G97" s="114" t="s">
        <v>1230</v>
      </c>
      <c r="H97" s="455">
        <v>68950718.590000004</v>
      </c>
      <c r="I97" s="456">
        <v>824.94683323918423</v>
      </c>
      <c r="J97" s="457">
        <v>5.5781302843303848E-2</v>
      </c>
      <c r="K97" s="457">
        <v>2.5759559738575355E-2</v>
      </c>
      <c r="L97" s="457">
        <v>6.2060711773181954E-3</v>
      </c>
      <c r="M97" s="301"/>
      <c r="N97" s="301"/>
      <c r="O97" s="301"/>
      <c r="P97" s="167"/>
      <c r="Q97" s="200"/>
      <c r="R97" s="77"/>
      <c r="S97" s="77"/>
    </row>
    <row r="98" spans="1:19" ht="12.75" customHeight="1">
      <c r="A98" s="136" t="s">
        <v>1390</v>
      </c>
      <c r="B98" s="194">
        <v>52772437018</v>
      </c>
      <c r="C98" s="453" t="s">
        <v>1391</v>
      </c>
      <c r="D98" s="453" t="s">
        <v>1372</v>
      </c>
      <c r="E98" s="114" t="s">
        <v>1233</v>
      </c>
      <c r="F98" s="114" t="s">
        <v>960</v>
      </c>
      <c r="G98" s="114" t="s">
        <v>1230</v>
      </c>
      <c r="H98" s="455">
        <v>252379225.81999999</v>
      </c>
      <c r="I98" s="456">
        <v>133.93636035349434</v>
      </c>
      <c r="J98" s="457">
        <v>8.2991221941602911E-2</v>
      </c>
      <c r="K98" s="457">
        <v>4.7376774584541037E-2</v>
      </c>
      <c r="L98" s="457">
        <v>1.835678927048412E-2</v>
      </c>
      <c r="M98" s="301"/>
      <c r="N98" s="301"/>
      <c r="O98" s="301"/>
      <c r="P98" s="167"/>
      <c r="Q98" s="200"/>
      <c r="R98" s="77"/>
      <c r="S98" s="77"/>
    </row>
    <row r="99" spans="1:19" s="272" customFormat="1" ht="12.75" customHeight="1">
      <c r="A99" s="136" t="s">
        <v>1392</v>
      </c>
      <c r="B99" s="194" t="s">
        <v>1393</v>
      </c>
      <c r="C99" s="453" t="s">
        <v>1394</v>
      </c>
      <c r="D99" s="453" t="s">
        <v>1372</v>
      </c>
      <c r="E99" s="114" t="s">
        <v>1250</v>
      </c>
      <c r="F99" s="114" t="s">
        <v>960</v>
      </c>
      <c r="G99" s="114" t="s">
        <v>1230</v>
      </c>
      <c r="H99" s="455">
        <v>21817875.489999998</v>
      </c>
      <c r="I99" s="456">
        <v>757.93186809493784</v>
      </c>
      <c r="J99" s="457">
        <v>-1.7608061691313126E-2</v>
      </c>
      <c r="K99" s="457">
        <v>1.9559344285636993E-2</v>
      </c>
      <c r="L99" s="457">
        <v>5.5282785703711923E-3</v>
      </c>
      <c r="M99" s="301"/>
      <c r="N99" s="301"/>
      <c r="O99" s="301"/>
      <c r="P99" s="167"/>
      <c r="Q99" s="200"/>
      <c r="R99" s="77"/>
      <c r="S99" s="77"/>
    </row>
    <row r="100" spans="1:19" s="272" customFormat="1" ht="12.75" customHeight="1">
      <c r="A100" s="136" t="s">
        <v>1395</v>
      </c>
      <c r="B100" s="194" t="s">
        <v>1396</v>
      </c>
      <c r="C100" s="453" t="s">
        <v>1397</v>
      </c>
      <c r="D100" s="453" t="s">
        <v>1372</v>
      </c>
      <c r="E100" s="114" t="s">
        <v>1250</v>
      </c>
      <c r="F100" s="114" t="s">
        <v>960</v>
      </c>
      <c r="G100" s="114" t="s">
        <v>1230</v>
      </c>
      <c r="H100" s="455">
        <v>18084680.079999998</v>
      </c>
      <c r="I100" s="456">
        <v>775.12870621585444</v>
      </c>
      <c r="J100" s="457">
        <v>0.23089157226274248</v>
      </c>
      <c r="K100" s="457">
        <v>2.7705426719396575E-2</v>
      </c>
      <c r="L100" s="457" t="s">
        <v>960</v>
      </c>
      <c r="M100" s="301"/>
      <c r="N100" s="301"/>
      <c r="O100" s="301"/>
      <c r="P100" s="167"/>
      <c r="Q100" s="200"/>
      <c r="R100" s="77"/>
      <c r="S100" s="77"/>
    </row>
    <row r="101" spans="1:19" ht="12.75" customHeight="1">
      <c r="A101" s="113" t="s">
        <v>1398</v>
      </c>
      <c r="B101" s="194">
        <v>31076456551</v>
      </c>
      <c r="C101" s="453" t="s">
        <v>1399</v>
      </c>
      <c r="D101" s="453" t="s">
        <v>1372</v>
      </c>
      <c r="E101" s="114" t="s">
        <v>1237</v>
      </c>
      <c r="F101" s="114" t="s">
        <v>960</v>
      </c>
      <c r="G101" s="114" t="s">
        <v>1234</v>
      </c>
      <c r="H101" s="455">
        <v>383151123.38999999</v>
      </c>
      <c r="I101" s="456">
        <v>105.87909780131891</v>
      </c>
      <c r="J101" s="457">
        <v>4.2476694095315404E-2</v>
      </c>
      <c r="K101" s="457">
        <v>8.9419618516850541E-4</v>
      </c>
      <c r="L101" s="457">
        <v>2.6530114965321872E-3</v>
      </c>
      <c r="M101" s="301"/>
      <c r="N101" s="301"/>
      <c r="O101" s="301"/>
      <c r="P101" s="167"/>
      <c r="Q101" s="200"/>
      <c r="R101" s="77"/>
      <c r="S101" s="77"/>
    </row>
    <row r="102" spans="1:19" ht="12.75" customHeight="1">
      <c r="A102" s="113" t="s">
        <v>1400</v>
      </c>
      <c r="B102" s="194">
        <v>66324185184</v>
      </c>
      <c r="C102" s="453" t="s">
        <v>1401</v>
      </c>
      <c r="D102" s="453" t="s">
        <v>1372</v>
      </c>
      <c r="E102" s="464" t="s">
        <v>1237</v>
      </c>
      <c r="F102" s="464" t="s">
        <v>960</v>
      </c>
      <c r="G102" s="464" t="s">
        <v>1234</v>
      </c>
      <c r="H102" s="455">
        <v>507407870.33999997</v>
      </c>
      <c r="I102" s="456">
        <v>144.06217015171438</v>
      </c>
      <c r="J102" s="457">
        <v>5.8091139537791436E-2</v>
      </c>
      <c r="K102" s="457">
        <v>4.1545594826186694E-4</v>
      </c>
      <c r="L102" s="457">
        <v>2.8477619275422139E-3</v>
      </c>
      <c r="M102" s="301"/>
      <c r="N102" s="301"/>
      <c r="O102" s="301"/>
      <c r="P102" s="167"/>
      <c r="Q102" s="200"/>
      <c r="R102" s="77"/>
      <c r="S102" s="77"/>
    </row>
    <row r="103" spans="1:19" ht="12.75" customHeight="1">
      <c r="A103" s="113" t="s">
        <v>1402</v>
      </c>
      <c r="B103" s="194">
        <v>89187481269</v>
      </c>
      <c r="C103" s="453" t="s">
        <v>1403</v>
      </c>
      <c r="D103" s="453" t="s">
        <v>1404</v>
      </c>
      <c r="E103" s="464" t="s">
        <v>1250</v>
      </c>
      <c r="F103" s="464" t="s">
        <v>960</v>
      </c>
      <c r="G103" s="464" t="s">
        <v>1230</v>
      </c>
      <c r="H103" s="455">
        <v>112072683.691</v>
      </c>
      <c r="I103" s="456">
        <v>822.10269386405378</v>
      </c>
      <c r="J103" s="457">
        <v>2.2997714590174301E-2</v>
      </c>
      <c r="K103" s="457">
        <v>1.6741156473609964E-2</v>
      </c>
      <c r="L103" s="457">
        <v>-4.7171541778103787E-3</v>
      </c>
      <c r="M103" s="301"/>
      <c r="N103" s="301"/>
      <c r="O103" s="301"/>
      <c r="P103" s="167"/>
      <c r="Q103" s="200"/>
      <c r="R103" s="77"/>
      <c r="S103" s="77"/>
    </row>
    <row r="104" spans="1:19" ht="12.75" customHeight="1">
      <c r="A104" s="467" t="s">
        <v>1405</v>
      </c>
      <c r="B104" s="194" t="s">
        <v>1406</v>
      </c>
      <c r="C104" s="453" t="s">
        <v>1407</v>
      </c>
      <c r="D104" s="453" t="s">
        <v>1404</v>
      </c>
      <c r="E104" s="464" t="s">
        <v>1237</v>
      </c>
      <c r="F104" s="464" t="s">
        <v>960</v>
      </c>
      <c r="G104" s="464" t="s">
        <v>1230</v>
      </c>
      <c r="H104" s="455">
        <v>504139531.95829999</v>
      </c>
      <c r="I104" s="456">
        <v>861.39028164502861</v>
      </c>
      <c r="J104" s="457">
        <v>1.003135720022641E-3</v>
      </c>
      <c r="K104" s="457">
        <v>9.0185323094289505E-3</v>
      </c>
      <c r="L104" s="457">
        <v>4.7636512223436789E-3</v>
      </c>
      <c r="M104" s="301"/>
      <c r="N104" s="301"/>
      <c r="O104" s="301"/>
      <c r="P104" s="167"/>
      <c r="Q104" s="200"/>
      <c r="R104" s="77"/>
      <c r="S104" s="77"/>
    </row>
    <row r="105" spans="1:19" ht="12.75" customHeight="1">
      <c r="A105" s="467" t="s">
        <v>1408</v>
      </c>
      <c r="B105" s="194">
        <v>79265733460</v>
      </c>
      <c r="C105" s="453" t="s">
        <v>1409</v>
      </c>
      <c r="D105" s="453" t="s">
        <v>1404</v>
      </c>
      <c r="E105" s="464" t="s">
        <v>1250</v>
      </c>
      <c r="F105" s="464" t="s">
        <v>960</v>
      </c>
      <c r="G105" s="464" t="s">
        <v>1230</v>
      </c>
      <c r="H105" s="455">
        <v>82940450.917699993</v>
      </c>
      <c r="I105" s="456">
        <v>842.67628568560099</v>
      </c>
      <c r="J105" s="457">
        <v>2.9048462522365925E-2</v>
      </c>
      <c r="K105" s="457">
        <v>4.4084636448527448E-2</v>
      </c>
      <c r="L105" s="457">
        <v>-4.0420160759816914E-2</v>
      </c>
      <c r="M105" s="301"/>
      <c r="N105" s="301"/>
      <c r="O105" s="301"/>
      <c r="P105" s="167"/>
      <c r="Q105" s="200"/>
      <c r="R105" s="77"/>
      <c r="S105" s="77"/>
    </row>
    <row r="106" spans="1:19" ht="12.75" customHeight="1">
      <c r="A106" s="113" t="s">
        <v>1410</v>
      </c>
      <c r="B106" s="194">
        <v>27751007165</v>
      </c>
      <c r="C106" s="453" t="s">
        <v>1411</v>
      </c>
      <c r="D106" s="453" t="s">
        <v>1404</v>
      </c>
      <c r="E106" s="464" t="s">
        <v>1237</v>
      </c>
      <c r="F106" s="464" t="s">
        <v>960</v>
      </c>
      <c r="G106" s="464" t="s">
        <v>1230</v>
      </c>
      <c r="H106" s="455">
        <v>115035227.82449999</v>
      </c>
      <c r="I106" s="456">
        <v>798.60074890711769</v>
      </c>
      <c r="J106" s="457">
        <v>7.8953204535612276E-3</v>
      </c>
      <c r="K106" s="457">
        <v>1.0094933974932996E-2</v>
      </c>
      <c r="L106" s="457">
        <v>3.0104796146914303E-2</v>
      </c>
      <c r="M106" s="301"/>
      <c r="N106" s="301"/>
      <c r="O106" s="301"/>
      <c r="P106" s="167"/>
      <c r="Q106" s="200"/>
      <c r="R106" s="77"/>
      <c r="S106" s="77"/>
    </row>
    <row r="107" spans="1:19" s="272" customFormat="1" ht="12.75" customHeight="1">
      <c r="A107" s="113" t="s">
        <v>1412</v>
      </c>
      <c r="B107" s="194">
        <v>20010251059</v>
      </c>
      <c r="C107" s="453" t="s">
        <v>1413</v>
      </c>
      <c r="D107" s="453" t="s">
        <v>1404</v>
      </c>
      <c r="E107" s="464" t="s">
        <v>1237</v>
      </c>
      <c r="F107" s="464" t="s">
        <v>960</v>
      </c>
      <c r="G107" s="464" t="s">
        <v>1230</v>
      </c>
      <c r="H107" s="455">
        <v>202973056.2613</v>
      </c>
      <c r="I107" s="456">
        <v>811.18743652207695</v>
      </c>
      <c r="J107" s="457">
        <v>3.2549229782116607E-2</v>
      </c>
      <c r="K107" s="457">
        <v>2.5984082184411506E-3</v>
      </c>
      <c r="L107" s="457">
        <v>8.4625298374205737E-3</v>
      </c>
      <c r="M107" s="301"/>
      <c r="N107" s="301"/>
      <c r="O107" s="301"/>
      <c r="P107" s="167"/>
      <c r="Q107" s="200"/>
      <c r="R107" s="77"/>
      <c r="S107" s="77"/>
    </row>
    <row r="108" spans="1:19" ht="12.75" customHeight="1">
      <c r="A108" s="467" t="s">
        <v>1414</v>
      </c>
      <c r="B108" s="194" t="s">
        <v>1415</v>
      </c>
      <c r="C108" s="453" t="s">
        <v>1416</v>
      </c>
      <c r="D108" s="453" t="s">
        <v>1404</v>
      </c>
      <c r="E108" s="464" t="s">
        <v>1237</v>
      </c>
      <c r="F108" s="464" t="s">
        <v>960</v>
      </c>
      <c r="G108" s="464" t="s">
        <v>1234</v>
      </c>
      <c r="H108" s="455">
        <v>193671342.73730001</v>
      </c>
      <c r="I108" s="456">
        <v>103.80754053701672</v>
      </c>
      <c r="J108" s="457">
        <v>2.7568437488740827E-3</v>
      </c>
      <c r="K108" s="457">
        <v>1.6649952498271059E-3</v>
      </c>
      <c r="L108" s="457">
        <v>7.7580438607600666E-3</v>
      </c>
      <c r="M108" s="301"/>
      <c r="N108" s="301"/>
      <c r="O108" s="301"/>
      <c r="P108" s="167"/>
      <c r="Q108" s="200"/>
      <c r="R108" s="77"/>
      <c r="S108" s="77"/>
    </row>
    <row r="109" spans="1:19" s="272" customFormat="1" ht="12.75" customHeight="1">
      <c r="A109" s="467" t="s">
        <v>1417</v>
      </c>
      <c r="B109" s="194" t="s">
        <v>1418</v>
      </c>
      <c r="C109" s="453" t="s">
        <v>1419</v>
      </c>
      <c r="D109" s="453" t="s">
        <v>1404</v>
      </c>
      <c r="E109" s="464" t="s">
        <v>1237</v>
      </c>
      <c r="F109" s="464" t="s">
        <v>960</v>
      </c>
      <c r="G109" s="464" t="s">
        <v>1287</v>
      </c>
      <c r="H109" s="455">
        <v>77065587.990700006</v>
      </c>
      <c r="I109" s="456">
        <v>651.60271599180669</v>
      </c>
      <c r="J109" s="457">
        <v>-6.1394595830298604E-3</v>
      </c>
      <c r="K109" s="457">
        <v>3.0850741475849652E-3</v>
      </c>
      <c r="L109" s="457">
        <v>2.6590567739823934E-2</v>
      </c>
      <c r="M109" s="301"/>
      <c r="N109" s="301"/>
      <c r="O109" s="301"/>
      <c r="P109" s="167"/>
      <c r="Q109" s="200"/>
      <c r="R109" s="77"/>
      <c r="S109" s="77"/>
    </row>
    <row r="110" spans="1:19" s="272" customFormat="1" ht="12.75" customHeight="1">
      <c r="A110" s="467" t="s">
        <v>1420</v>
      </c>
      <c r="B110" s="194" t="s">
        <v>1421</v>
      </c>
      <c r="C110" s="453" t="s">
        <v>1422</v>
      </c>
      <c r="D110" s="453" t="s">
        <v>1404</v>
      </c>
      <c r="E110" s="464" t="s">
        <v>1423</v>
      </c>
      <c r="F110" s="464" t="s">
        <v>960</v>
      </c>
      <c r="G110" s="464" t="s">
        <v>1230</v>
      </c>
      <c r="H110" s="455">
        <v>8455643.7721999995</v>
      </c>
      <c r="I110" s="456">
        <v>745.1769415232834</v>
      </c>
      <c r="J110" s="457">
        <v>3.6972022298342733E-3</v>
      </c>
      <c r="K110" s="457">
        <v>5.1209048639391241E-3</v>
      </c>
      <c r="L110" s="457">
        <v>-2.8626379239308997E-2</v>
      </c>
      <c r="M110" s="301"/>
      <c r="N110" s="301"/>
      <c r="O110" s="301"/>
      <c r="P110" s="167"/>
      <c r="Q110" s="200"/>
      <c r="R110" s="77"/>
      <c r="S110" s="77"/>
    </row>
    <row r="111" spans="1:19" s="272" customFormat="1" ht="12.75" customHeight="1">
      <c r="A111" s="136" t="s">
        <v>1424</v>
      </c>
      <c r="B111" s="194" t="s">
        <v>1425</v>
      </c>
      <c r="C111" s="453" t="s">
        <v>1426</v>
      </c>
      <c r="D111" s="453" t="s">
        <v>1404</v>
      </c>
      <c r="E111" s="114" t="s">
        <v>1423</v>
      </c>
      <c r="F111" s="114" t="s">
        <v>960</v>
      </c>
      <c r="G111" s="114" t="s">
        <v>1230</v>
      </c>
      <c r="H111" s="455">
        <v>12913914.419299999</v>
      </c>
      <c r="I111" s="456">
        <v>849.15409510268</v>
      </c>
      <c r="J111" s="457">
        <v>0.11224457253998654</v>
      </c>
      <c r="K111" s="457">
        <v>6.7698261753994959E-2</v>
      </c>
      <c r="L111" s="457">
        <v>4.2298143809627042E-4</v>
      </c>
      <c r="M111" s="301"/>
      <c r="N111" s="301"/>
      <c r="O111" s="301"/>
      <c r="P111" s="167"/>
      <c r="Q111" s="200"/>
      <c r="R111" s="77"/>
      <c r="S111" s="77"/>
    </row>
    <row r="112" spans="1:19" ht="12.75" customHeight="1">
      <c r="A112" s="136" t="s">
        <v>1427</v>
      </c>
      <c r="B112" s="194">
        <v>79301865686</v>
      </c>
      <c r="C112" s="453" t="s">
        <v>1428</v>
      </c>
      <c r="D112" s="453" t="s">
        <v>1404</v>
      </c>
      <c r="E112" s="114" t="s">
        <v>1250</v>
      </c>
      <c r="F112" s="114" t="s">
        <v>960</v>
      </c>
      <c r="G112" s="114" t="s">
        <v>1230</v>
      </c>
      <c r="H112" s="115">
        <v>119134040.3889</v>
      </c>
      <c r="I112" s="116">
        <v>851.16274274635703</v>
      </c>
      <c r="J112" s="457">
        <v>3.3713312041012466E-2</v>
      </c>
      <c r="K112" s="457">
        <v>3.3279959462719777E-2</v>
      </c>
      <c r="L112" s="457">
        <v>-6.5154857329428051E-3</v>
      </c>
      <c r="M112" s="301"/>
      <c r="N112" s="301"/>
      <c r="O112" s="301"/>
      <c r="P112" s="167"/>
      <c r="Q112" s="200"/>
      <c r="R112" s="77"/>
      <c r="S112" s="77"/>
    </row>
    <row r="113" spans="1:19" ht="12.75" customHeight="1">
      <c r="A113" s="136" t="s">
        <v>1429</v>
      </c>
      <c r="B113" s="458" t="s">
        <v>1430</v>
      </c>
      <c r="C113" s="459" t="s">
        <v>1431</v>
      </c>
      <c r="D113" s="453" t="s">
        <v>1404</v>
      </c>
      <c r="E113" s="114" t="s">
        <v>1423</v>
      </c>
      <c r="F113" s="114" t="s">
        <v>960</v>
      </c>
      <c r="G113" s="114" t="s">
        <v>1230</v>
      </c>
      <c r="H113" s="455">
        <v>22109393.1569</v>
      </c>
      <c r="I113" s="456">
        <v>768.38328424801409</v>
      </c>
      <c r="J113" s="457" t="s">
        <v>960</v>
      </c>
      <c r="K113" s="457" t="s">
        <v>960</v>
      </c>
      <c r="L113" s="457" t="s">
        <v>960</v>
      </c>
      <c r="M113" s="301"/>
      <c r="N113" s="301"/>
      <c r="O113" s="301"/>
      <c r="P113" s="167"/>
      <c r="Q113" s="200"/>
      <c r="R113" s="77"/>
      <c r="S113" s="77"/>
    </row>
    <row r="114" spans="1:19" ht="12.75" customHeight="1">
      <c r="A114" s="113" t="s">
        <v>1432</v>
      </c>
      <c r="B114" s="194" t="s">
        <v>1433</v>
      </c>
      <c r="C114" s="453" t="s">
        <v>1434</v>
      </c>
      <c r="D114" s="453" t="s">
        <v>1404</v>
      </c>
      <c r="E114" s="464" t="s">
        <v>1237</v>
      </c>
      <c r="F114" s="464" t="s">
        <v>960</v>
      </c>
      <c r="G114" s="464" t="s">
        <v>1287</v>
      </c>
      <c r="H114" s="460">
        <v>52299610.381899998</v>
      </c>
      <c r="I114" s="461">
        <v>676.18460932942105</v>
      </c>
      <c r="J114" s="457">
        <v>-2.3141188415854663E-2</v>
      </c>
      <c r="K114" s="457">
        <v>-1.2428086901394853E-4</v>
      </c>
      <c r="L114" s="457">
        <v>1.5370305261509509E-2</v>
      </c>
      <c r="M114" s="301"/>
      <c r="N114" s="301"/>
      <c r="O114" s="301"/>
      <c r="P114" s="167"/>
      <c r="Q114" s="200"/>
      <c r="R114" s="77"/>
      <c r="S114" s="77"/>
    </row>
    <row r="115" spans="1:19" ht="12.75" customHeight="1">
      <c r="A115" s="113" t="s">
        <v>1441</v>
      </c>
      <c r="B115" s="194">
        <v>37884602446</v>
      </c>
      <c r="C115" s="453" t="s">
        <v>1442</v>
      </c>
      <c r="D115" s="453" t="s">
        <v>85</v>
      </c>
      <c r="E115" s="464" t="s">
        <v>1229</v>
      </c>
      <c r="F115" s="464" t="s">
        <v>960</v>
      </c>
      <c r="G115" s="464" t="s">
        <v>1234</v>
      </c>
      <c r="H115" s="460">
        <v>200614924.27810001</v>
      </c>
      <c r="I115" s="461">
        <v>114.7544647884795</v>
      </c>
      <c r="J115" s="457">
        <v>9.9938201281410066E-2</v>
      </c>
      <c r="K115" s="457">
        <v>0.10107849110752887</v>
      </c>
      <c r="L115" s="457">
        <v>-9.1168080677120789E-2</v>
      </c>
      <c r="M115" s="301"/>
      <c r="N115" s="301"/>
      <c r="O115" s="301"/>
      <c r="P115" s="167"/>
      <c r="Q115" s="200"/>
      <c r="R115" s="77"/>
      <c r="S115" s="77"/>
    </row>
    <row r="116" spans="1:19" s="272" customFormat="1" ht="12.75" customHeight="1">
      <c r="A116" s="113" t="s">
        <v>1443</v>
      </c>
      <c r="B116" s="194" t="s">
        <v>1444</v>
      </c>
      <c r="C116" s="453" t="s">
        <v>1445</v>
      </c>
      <c r="D116" s="453" t="s">
        <v>85</v>
      </c>
      <c r="E116" s="464" t="s">
        <v>1237</v>
      </c>
      <c r="F116" s="464" t="s">
        <v>960</v>
      </c>
      <c r="G116" s="464" t="s">
        <v>1287</v>
      </c>
      <c r="H116" s="460">
        <v>89902558.023699999</v>
      </c>
      <c r="I116" s="461">
        <v>703.27162856335963</v>
      </c>
      <c r="J116" s="457">
        <v>-2.223968597173609E-2</v>
      </c>
      <c r="K116" s="457">
        <v>1.3474215139122059E-3</v>
      </c>
      <c r="L116" s="457">
        <v>4.8610691512944282E-2</v>
      </c>
      <c r="M116" s="301"/>
      <c r="N116" s="301"/>
      <c r="O116" s="301"/>
      <c r="P116" s="167"/>
      <c r="Q116" s="200"/>
      <c r="R116" s="77"/>
      <c r="S116" s="77"/>
    </row>
    <row r="117" spans="1:19" ht="12.75" customHeight="1">
      <c r="A117" s="113" t="s">
        <v>1446</v>
      </c>
      <c r="B117" s="194">
        <v>94465089647</v>
      </c>
      <c r="C117" s="453" t="s">
        <v>1447</v>
      </c>
      <c r="D117" s="453" t="s">
        <v>85</v>
      </c>
      <c r="E117" s="464" t="s">
        <v>1237</v>
      </c>
      <c r="F117" s="464" t="s">
        <v>960</v>
      </c>
      <c r="G117" s="464" t="s">
        <v>1230</v>
      </c>
      <c r="H117" s="455">
        <v>1846874429.6559002</v>
      </c>
      <c r="I117" s="456">
        <v>1615.2300334574857</v>
      </c>
      <c r="J117" s="457">
        <v>1.2675213489437454E-2</v>
      </c>
      <c r="K117" s="457">
        <v>1.2329972505418452E-2</v>
      </c>
      <c r="L117" s="457">
        <v>1.5497360530329907E-3</v>
      </c>
      <c r="M117" s="301"/>
      <c r="N117" s="301"/>
      <c r="O117" s="301"/>
      <c r="P117" s="167"/>
      <c r="Q117" s="200"/>
      <c r="R117" s="77"/>
      <c r="S117" s="77"/>
    </row>
    <row r="118" spans="1:19" ht="12.75" customHeight="1">
      <c r="A118" s="113" t="s">
        <v>1448</v>
      </c>
      <c r="B118" s="194">
        <v>78935969676</v>
      </c>
      <c r="C118" s="453" t="s">
        <v>1449</v>
      </c>
      <c r="D118" s="453" t="s">
        <v>85</v>
      </c>
      <c r="E118" s="464" t="s">
        <v>1229</v>
      </c>
      <c r="F118" s="464" t="s">
        <v>960</v>
      </c>
      <c r="G118" s="464" t="s">
        <v>1230</v>
      </c>
      <c r="H118" s="455">
        <v>67897858.139500007</v>
      </c>
      <c r="I118" s="456">
        <v>922.32915251568409</v>
      </c>
      <c r="J118" s="457">
        <v>0.16739849634110548</v>
      </c>
      <c r="K118" s="457">
        <v>5.74720457841984E-2</v>
      </c>
      <c r="L118" s="457">
        <v>5.0772418038735001E-2</v>
      </c>
      <c r="M118" s="301"/>
      <c r="N118" s="301"/>
      <c r="O118" s="301"/>
      <c r="P118" s="167"/>
      <c r="Q118" s="200"/>
      <c r="R118" s="77"/>
      <c r="S118" s="77"/>
    </row>
    <row r="119" spans="1:19" s="272" customFormat="1" ht="12.75" customHeight="1">
      <c r="A119" s="113" t="s">
        <v>1450</v>
      </c>
      <c r="B119" s="194" t="s">
        <v>1451</v>
      </c>
      <c r="C119" s="453" t="s">
        <v>1452</v>
      </c>
      <c r="D119" s="453" t="s">
        <v>85</v>
      </c>
      <c r="E119" s="464" t="s">
        <v>1250</v>
      </c>
      <c r="F119" s="464" t="s">
        <v>960</v>
      </c>
      <c r="G119" s="464" t="s">
        <v>1230</v>
      </c>
      <c r="H119" s="455">
        <v>67054798.580799997</v>
      </c>
      <c r="I119" s="456">
        <v>824.98749031742534</v>
      </c>
      <c r="J119" s="457">
        <v>4.3393114446166337E-4</v>
      </c>
      <c r="K119" s="457">
        <v>4.9609852747014571E-3</v>
      </c>
      <c r="L119" s="457">
        <v>-7.2014611477408952E-3</v>
      </c>
      <c r="M119" s="301"/>
      <c r="N119" s="301"/>
      <c r="O119" s="301"/>
      <c r="P119" s="167"/>
      <c r="Q119" s="200"/>
      <c r="R119" s="77"/>
      <c r="S119" s="77"/>
    </row>
    <row r="120" spans="1:19" s="272" customFormat="1" ht="12.75" customHeight="1">
      <c r="A120" s="113" t="s">
        <v>1453</v>
      </c>
      <c r="B120" s="194" t="s">
        <v>1454</v>
      </c>
      <c r="C120" s="453" t="s">
        <v>1455</v>
      </c>
      <c r="D120" s="453" t="s">
        <v>85</v>
      </c>
      <c r="E120" s="464" t="s">
        <v>1250</v>
      </c>
      <c r="F120" s="464" t="s">
        <v>960</v>
      </c>
      <c r="G120" s="464" t="s">
        <v>1287</v>
      </c>
      <c r="H120" s="455">
        <v>98719390.693299994</v>
      </c>
      <c r="I120" s="456">
        <v>707.03865669621314</v>
      </c>
      <c r="J120" s="457">
        <v>-2.3508491944635002E-2</v>
      </c>
      <c r="K120" s="457">
        <v>4.3808837759007346E-5</v>
      </c>
      <c r="L120" s="457">
        <v>3.4124767930167943E-2</v>
      </c>
      <c r="M120" s="301"/>
      <c r="N120" s="301"/>
      <c r="O120" s="301"/>
      <c r="P120" s="167"/>
      <c r="Q120" s="200"/>
      <c r="R120" s="77"/>
      <c r="S120" s="77"/>
    </row>
    <row r="121" spans="1:19" ht="12.75" customHeight="1">
      <c r="A121" s="113" t="s">
        <v>1456</v>
      </c>
      <c r="B121" s="194">
        <v>35313366580</v>
      </c>
      <c r="C121" s="453" t="s">
        <v>1457</v>
      </c>
      <c r="D121" s="453" t="s">
        <v>85</v>
      </c>
      <c r="E121" s="464" t="s">
        <v>1237</v>
      </c>
      <c r="F121" s="464" t="s">
        <v>1458</v>
      </c>
      <c r="G121" s="464" t="s">
        <v>1230</v>
      </c>
      <c r="H121" s="455">
        <v>91909087.002000004</v>
      </c>
      <c r="I121" s="456">
        <v>1144.0264999999999</v>
      </c>
      <c r="J121" s="457">
        <v>-1.1242841442473672E-2</v>
      </c>
      <c r="K121" s="457">
        <v>3.0938195391971846E-4</v>
      </c>
      <c r="L121" s="457">
        <v>9.9087022219590537E-4</v>
      </c>
      <c r="M121" s="301"/>
      <c r="N121" s="301"/>
      <c r="O121" s="301"/>
      <c r="P121" s="167"/>
      <c r="Q121" s="200"/>
      <c r="R121" s="77"/>
      <c r="S121" s="77"/>
    </row>
    <row r="122" spans="1:19" ht="12.75" customHeight="1">
      <c r="A122" s="113" t="s">
        <v>960</v>
      </c>
      <c r="B122" s="194" t="s">
        <v>960</v>
      </c>
      <c r="C122" s="453" t="s">
        <v>960</v>
      </c>
      <c r="D122" s="453" t="s">
        <v>960</v>
      </c>
      <c r="E122" s="464" t="s">
        <v>960</v>
      </c>
      <c r="F122" s="464" t="s">
        <v>1459</v>
      </c>
      <c r="G122" s="464" t="s">
        <v>1230</v>
      </c>
      <c r="H122" s="455">
        <v>388124401.97280002</v>
      </c>
      <c r="I122" s="456">
        <v>1144.0264999999999</v>
      </c>
      <c r="J122" s="457">
        <v>5.2862001353009003E-2</v>
      </c>
      <c r="K122" s="457">
        <v>3.0938195391971846E-4</v>
      </c>
      <c r="L122" s="457">
        <v>9.9087022219590537E-4</v>
      </c>
      <c r="M122" s="301"/>
      <c r="N122" s="301"/>
      <c r="O122" s="301"/>
      <c r="P122" s="167"/>
      <c r="Q122" s="200"/>
      <c r="R122" s="77"/>
      <c r="S122" s="77"/>
    </row>
    <row r="123" spans="1:19" ht="12.75" customHeight="1">
      <c r="A123" s="113" t="s">
        <v>1460</v>
      </c>
      <c r="B123" s="194">
        <v>41002460007</v>
      </c>
      <c r="C123" s="453" t="s">
        <v>1461</v>
      </c>
      <c r="D123" s="453" t="s">
        <v>85</v>
      </c>
      <c r="E123" s="464" t="s">
        <v>1229</v>
      </c>
      <c r="F123" s="464" t="s">
        <v>960</v>
      </c>
      <c r="G123" s="464" t="s">
        <v>1230</v>
      </c>
      <c r="H123" s="455">
        <v>235563011.26769999</v>
      </c>
      <c r="I123" s="456">
        <v>1116.4184133305755</v>
      </c>
      <c r="J123" s="457">
        <v>9.0167316305265643E-2</v>
      </c>
      <c r="K123" s="457">
        <v>9.9441872603493575E-2</v>
      </c>
      <c r="L123" s="457">
        <v>-1.0611214664455582E-2</v>
      </c>
      <c r="M123" s="301"/>
      <c r="N123" s="301"/>
      <c r="O123" s="301"/>
      <c r="P123" s="167"/>
      <c r="Q123" s="200"/>
      <c r="R123" s="77"/>
      <c r="S123" s="77"/>
    </row>
    <row r="124" spans="1:19" ht="12.75" customHeight="1">
      <c r="A124" s="113" t="s">
        <v>1462</v>
      </c>
      <c r="B124" s="194">
        <v>58320210450</v>
      </c>
      <c r="C124" s="453" t="s">
        <v>1463</v>
      </c>
      <c r="D124" s="453" t="s">
        <v>85</v>
      </c>
      <c r="E124" s="464" t="s">
        <v>1250</v>
      </c>
      <c r="F124" s="464" t="s">
        <v>960</v>
      </c>
      <c r="G124" s="464" t="s">
        <v>1230</v>
      </c>
      <c r="H124" s="455">
        <v>16623528.5986</v>
      </c>
      <c r="I124" s="456">
        <v>906.07674288659291</v>
      </c>
      <c r="J124" s="457">
        <v>5.7490766540616356E-2</v>
      </c>
      <c r="K124" s="457">
        <v>5.6262130504346919E-2</v>
      </c>
      <c r="L124" s="457">
        <v>1.0544256488230985E-2</v>
      </c>
      <c r="M124" s="301"/>
      <c r="N124" s="301"/>
      <c r="O124" s="301"/>
      <c r="P124" s="167"/>
      <c r="Q124" s="200"/>
      <c r="R124" s="77"/>
      <c r="S124" s="77"/>
    </row>
    <row r="125" spans="1:19" ht="12.75" customHeight="1">
      <c r="A125" s="113" t="s">
        <v>1464</v>
      </c>
      <c r="B125" s="194">
        <v>31982273976</v>
      </c>
      <c r="C125" s="453" t="s">
        <v>1465</v>
      </c>
      <c r="D125" s="453" t="s">
        <v>85</v>
      </c>
      <c r="E125" s="464" t="s">
        <v>1250</v>
      </c>
      <c r="F125" s="464" t="s">
        <v>960</v>
      </c>
      <c r="G125" s="464" t="s">
        <v>1230</v>
      </c>
      <c r="H125" s="455">
        <v>12441437.0757</v>
      </c>
      <c r="I125" s="456">
        <v>916.10627729666646</v>
      </c>
      <c r="J125" s="457">
        <v>8.3743975827609507E-2</v>
      </c>
      <c r="K125" s="457">
        <v>7.0549860217937743E-2</v>
      </c>
      <c r="L125" s="457">
        <v>5.8605483394196245E-3</v>
      </c>
      <c r="M125" s="301"/>
      <c r="N125" s="301"/>
      <c r="O125" s="301"/>
      <c r="P125" s="167"/>
      <c r="Q125" s="200"/>
      <c r="R125" s="77"/>
      <c r="S125" s="77"/>
    </row>
    <row r="126" spans="1:19" ht="12.75" customHeight="1">
      <c r="A126" s="113" t="s">
        <v>1466</v>
      </c>
      <c r="B126" s="194" t="s">
        <v>1467</v>
      </c>
      <c r="C126" s="453" t="s">
        <v>1468</v>
      </c>
      <c r="D126" s="453" t="s">
        <v>85</v>
      </c>
      <c r="E126" s="464" t="s">
        <v>1250</v>
      </c>
      <c r="F126" s="464" t="s">
        <v>960</v>
      </c>
      <c r="G126" s="464" t="s">
        <v>1230</v>
      </c>
      <c r="H126" s="455">
        <v>10291805.145099999</v>
      </c>
      <c r="I126" s="456">
        <v>916.16987887082632</v>
      </c>
      <c r="J126" s="457">
        <v>0.10700504718677362</v>
      </c>
      <c r="K126" s="457">
        <v>8.3993283601762281E-2</v>
      </c>
      <c r="L126" s="457">
        <v>9.6824911777473321E-3</v>
      </c>
      <c r="M126" s="301"/>
      <c r="N126" s="301"/>
      <c r="O126" s="301"/>
      <c r="P126" s="167"/>
      <c r="Q126" s="200"/>
      <c r="R126" s="77"/>
      <c r="S126" s="77"/>
    </row>
    <row r="127" spans="1:19" ht="12.75" customHeight="1">
      <c r="A127" s="113" t="s">
        <v>1469</v>
      </c>
      <c r="B127" s="194">
        <v>40820433166</v>
      </c>
      <c r="C127" s="453" t="s">
        <v>1470</v>
      </c>
      <c r="D127" s="453" t="s">
        <v>85</v>
      </c>
      <c r="E127" s="464" t="s">
        <v>1250</v>
      </c>
      <c r="F127" s="464" t="s">
        <v>960</v>
      </c>
      <c r="G127" s="464" t="s">
        <v>1230</v>
      </c>
      <c r="H127" s="455">
        <v>8182393.3494999995</v>
      </c>
      <c r="I127" s="456">
        <v>916.26074446604321</v>
      </c>
      <c r="J127" s="457">
        <v>5.6480790087666932E-2</v>
      </c>
      <c r="K127" s="457">
        <v>8.4862345431256925E-2</v>
      </c>
      <c r="L127" s="457">
        <v>6.1571569235980839E-3</v>
      </c>
      <c r="M127" s="301"/>
      <c r="N127" s="301"/>
      <c r="O127" s="301"/>
      <c r="P127" s="167"/>
      <c r="Q127" s="200"/>
      <c r="R127" s="77"/>
      <c r="S127" s="77"/>
    </row>
    <row r="128" spans="1:19" s="272" customFormat="1" ht="12.75" customHeight="1">
      <c r="A128" s="113" t="s">
        <v>1471</v>
      </c>
      <c r="B128" s="194" t="s">
        <v>1472</v>
      </c>
      <c r="C128" s="453" t="s">
        <v>1473</v>
      </c>
      <c r="D128" s="453" t="s">
        <v>85</v>
      </c>
      <c r="E128" s="464" t="s">
        <v>1237</v>
      </c>
      <c r="F128" s="464" t="s">
        <v>960</v>
      </c>
      <c r="G128" s="464" t="s">
        <v>1230</v>
      </c>
      <c r="H128" s="455">
        <v>77811669.445800006</v>
      </c>
      <c r="I128" s="456">
        <v>800.58398396560051</v>
      </c>
      <c r="J128" s="457">
        <v>5.8980996256490448E-2</v>
      </c>
      <c r="K128" s="457">
        <v>4.0011589077482812E-2</v>
      </c>
      <c r="L128" s="457">
        <v>-8.0811519377110841E-3</v>
      </c>
      <c r="M128" s="301"/>
      <c r="N128" s="301"/>
      <c r="O128" s="301"/>
      <c r="P128" s="167"/>
      <c r="Q128" s="200"/>
      <c r="R128" s="77"/>
      <c r="S128" s="77"/>
    </row>
    <row r="129" spans="1:19" ht="12.75" customHeight="1">
      <c r="A129" s="113" t="s">
        <v>1474</v>
      </c>
      <c r="B129" s="194">
        <v>84643903663</v>
      </c>
      <c r="C129" s="453" t="s">
        <v>1475</v>
      </c>
      <c r="D129" s="453" t="s">
        <v>85</v>
      </c>
      <c r="E129" s="464" t="s">
        <v>1233</v>
      </c>
      <c r="F129" s="464" t="s">
        <v>960</v>
      </c>
      <c r="G129" s="464" t="s">
        <v>1230</v>
      </c>
      <c r="H129" s="455">
        <v>295658440.866</v>
      </c>
      <c r="I129" s="456">
        <v>1381.5154132283471</v>
      </c>
      <c r="J129" s="457">
        <v>5.2420224520283609E-2</v>
      </c>
      <c r="K129" s="457">
        <v>5.0868147230611171E-2</v>
      </c>
      <c r="L129" s="457">
        <v>1.2600027685018E-2</v>
      </c>
      <c r="M129" s="301"/>
      <c r="N129" s="301"/>
      <c r="O129" s="301"/>
      <c r="P129" s="167"/>
      <c r="Q129" s="200"/>
      <c r="R129" s="77"/>
      <c r="S129" s="77"/>
    </row>
    <row r="130" spans="1:19" ht="12.75" customHeight="1">
      <c r="A130" s="113" t="s">
        <v>1476</v>
      </c>
      <c r="B130" s="194" t="s">
        <v>1477</v>
      </c>
      <c r="C130" s="453" t="s">
        <v>1478</v>
      </c>
      <c r="D130" s="453" t="s">
        <v>85</v>
      </c>
      <c r="E130" s="464" t="s">
        <v>1250</v>
      </c>
      <c r="F130" s="464" t="s">
        <v>960</v>
      </c>
      <c r="G130" s="464" t="s">
        <v>1230</v>
      </c>
      <c r="H130" s="455">
        <v>248371893.38769999</v>
      </c>
      <c r="I130" s="456">
        <v>781.47665696457636</v>
      </c>
      <c r="J130" s="457">
        <v>2.3771271484598566E-2</v>
      </c>
      <c r="K130" s="457">
        <v>2.6025706209124921E-2</v>
      </c>
      <c r="L130" s="457">
        <v>1.1732091331722261E-2</v>
      </c>
      <c r="M130" s="301"/>
      <c r="N130" s="301"/>
      <c r="O130" s="301"/>
      <c r="P130" s="167"/>
      <c r="Q130" s="200"/>
      <c r="R130" s="77"/>
      <c r="S130" s="77"/>
    </row>
    <row r="131" spans="1:19" ht="12.75" customHeight="1">
      <c r="A131" s="113" t="s">
        <v>1479</v>
      </c>
      <c r="B131" s="194">
        <v>56062339448</v>
      </c>
      <c r="C131" s="453" t="s">
        <v>1480</v>
      </c>
      <c r="D131" s="453" t="s">
        <v>85</v>
      </c>
      <c r="E131" s="464" t="s">
        <v>1237</v>
      </c>
      <c r="F131" s="464" t="s">
        <v>960</v>
      </c>
      <c r="G131" s="464" t="s">
        <v>1234</v>
      </c>
      <c r="H131" s="455">
        <v>1371815849.9414001</v>
      </c>
      <c r="I131" s="456">
        <v>176.56515464938997</v>
      </c>
      <c r="J131" s="457">
        <v>5.9508468167113193E-3</v>
      </c>
      <c r="K131" s="457">
        <v>3.9158724344945384E-4</v>
      </c>
      <c r="L131" s="457">
        <v>1.6741376484790127E-3</v>
      </c>
      <c r="M131" s="301"/>
      <c r="N131" s="301"/>
      <c r="O131" s="301"/>
      <c r="P131" s="167"/>
      <c r="Q131" s="200"/>
      <c r="R131" s="77"/>
      <c r="S131" s="77"/>
    </row>
    <row r="132" spans="1:19" s="272" customFormat="1" ht="12.75" customHeight="1">
      <c r="A132" s="113" t="s">
        <v>1481</v>
      </c>
      <c r="B132" s="194">
        <v>53751385334</v>
      </c>
      <c r="C132" s="453" t="s">
        <v>1482</v>
      </c>
      <c r="D132" s="453" t="s">
        <v>85</v>
      </c>
      <c r="E132" s="464" t="s">
        <v>1250</v>
      </c>
      <c r="F132" s="464" t="s">
        <v>960</v>
      </c>
      <c r="G132" s="464" t="s">
        <v>1230</v>
      </c>
      <c r="H132" s="455">
        <v>51277257.204499997</v>
      </c>
      <c r="I132" s="456">
        <v>818.71852894500034</v>
      </c>
      <c r="J132" s="457">
        <v>-2.7379500348115871E-3</v>
      </c>
      <c r="K132" s="457">
        <v>-1.8255085213758626E-4</v>
      </c>
      <c r="L132" s="457">
        <v>-8.7663518394516249E-3</v>
      </c>
      <c r="M132" s="301"/>
      <c r="N132" s="301"/>
      <c r="O132" s="301"/>
      <c r="P132" s="167"/>
      <c r="Q132" s="200"/>
      <c r="R132" s="77"/>
      <c r="S132" s="77"/>
    </row>
    <row r="133" spans="1:19" ht="12.75" customHeight="1">
      <c r="A133" s="462" t="s">
        <v>1483</v>
      </c>
      <c r="B133" s="194">
        <v>88183360964</v>
      </c>
      <c r="C133" s="453" t="s">
        <v>1484</v>
      </c>
      <c r="D133" s="453" t="s">
        <v>85</v>
      </c>
      <c r="E133" s="464" t="s">
        <v>1229</v>
      </c>
      <c r="F133" s="464" t="s">
        <v>960</v>
      </c>
      <c r="G133" s="464" t="s">
        <v>1287</v>
      </c>
      <c r="H133" s="455">
        <v>127037979.0749</v>
      </c>
      <c r="I133" s="456">
        <v>1612.0319046250818</v>
      </c>
      <c r="J133" s="457">
        <v>9.1294214985422562E-2</v>
      </c>
      <c r="K133" s="457">
        <v>8.5400441544714045E-2</v>
      </c>
      <c r="L133" s="457">
        <v>0.16488430026856271</v>
      </c>
      <c r="M133" s="301"/>
      <c r="N133" s="301"/>
      <c r="O133" s="301"/>
      <c r="P133" s="167"/>
      <c r="Q133" s="200"/>
      <c r="R133" s="77"/>
      <c r="S133" s="77"/>
    </row>
    <row r="134" spans="1:19" ht="18.75" customHeight="1">
      <c r="A134" s="608" t="s">
        <v>466</v>
      </c>
      <c r="B134" s="609"/>
      <c r="C134" s="609"/>
      <c r="D134" s="609"/>
      <c r="E134" s="610"/>
      <c r="F134" s="610"/>
      <c r="G134" s="610"/>
      <c r="H134" s="611">
        <f>SUM(H11:H133)</f>
        <v>17758260535.019897</v>
      </c>
      <c r="I134" s="611"/>
      <c r="J134" s="612">
        <v>2.8108829435752991E-2</v>
      </c>
      <c r="K134" s="612"/>
      <c r="L134" s="612"/>
      <c r="M134" s="301"/>
      <c r="N134" s="301"/>
      <c r="O134" s="301"/>
      <c r="P134" s="167"/>
    </row>
    <row r="135" spans="1:19" ht="12.75" customHeight="1">
      <c r="A135" s="22" t="s">
        <v>364</v>
      </c>
      <c r="M135" s="167"/>
      <c r="N135" s="167"/>
      <c r="O135" s="167"/>
      <c r="P135" s="167"/>
    </row>
    <row r="136" spans="1:19" s="272" customFormat="1" ht="12.75" customHeight="1">
      <c r="A136" s="22"/>
      <c r="F136" s="229" t="s">
        <v>519</v>
      </c>
      <c r="G136" s="229"/>
      <c r="M136" s="167"/>
      <c r="N136" s="167"/>
      <c r="O136" s="167"/>
      <c r="P136" s="167"/>
    </row>
    <row r="137" spans="1:19" ht="12.75" customHeight="1">
      <c r="A137" s="46" t="s">
        <v>471</v>
      </c>
      <c r="C137" s="228"/>
      <c r="F137" s="229" t="s">
        <v>520</v>
      </c>
      <c r="G137" s="229"/>
      <c r="M137" s="167"/>
      <c r="N137" s="167"/>
      <c r="O137" s="167"/>
      <c r="P137" s="167"/>
    </row>
    <row r="138" spans="1:19" ht="12.75" customHeight="1">
      <c r="A138" s="47" t="s">
        <v>521</v>
      </c>
      <c r="F138" s="229"/>
      <c r="G138" s="229"/>
      <c r="M138" s="167"/>
      <c r="N138" s="167"/>
      <c r="O138" s="167"/>
      <c r="P138" s="167"/>
    </row>
    <row r="139" spans="1:19" ht="12.75" customHeight="1">
      <c r="A139" s="34" t="s">
        <v>125</v>
      </c>
      <c r="M139" s="167"/>
      <c r="N139" s="167"/>
      <c r="O139" s="167"/>
      <c r="P139" s="167"/>
    </row>
    <row r="140" spans="1:19" ht="12.75" customHeight="1">
      <c r="A140" s="566" t="s">
        <v>126</v>
      </c>
      <c r="H140" s="135"/>
    </row>
    <row r="141" spans="1:19" ht="12.75" customHeight="1">
      <c r="A141" s="566" t="s">
        <v>522</v>
      </c>
    </row>
    <row r="142" spans="1:19" ht="12.75" customHeight="1">
      <c r="A142" s="33" t="s">
        <v>926</v>
      </c>
    </row>
    <row r="143" spans="1:19" ht="12.75" customHeight="1">
      <c r="A143" s="33" t="s">
        <v>955</v>
      </c>
      <c r="B143" s="49"/>
      <c r="C143" s="49"/>
      <c r="D143" s="49"/>
      <c r="E143" s="49"/>
      <c r="F143" s="49"/>
      <c r="G143" s="49"/>
      <c r="H143" s="49"/>
      <c r="I143" s="49"/>
      <c r="J143" s="49"/>
    </row>
    <row r="144" spans="1:19" s="272" customFormat="1" ht="12.75" customHeight="1">
      <c r="A144" s="33"/>
      <c r="B144" s="49"/>
      <c r="C144" s="49"/>
      <c r="D144" s="49"/>
      <c r="E144" s="49"/>
      <c r="F144" s="49"/>
      <c r="G144" s="49"/>
      <c r="H144" s="49"/>
      <c r="I144" s="49"/>
      <c r="J144" s="49"/>
    </row>
    <row r="145" spans="1:12" s="272" customFormat="1" ht="12.75" customHeight="1">
      <c r="A145" s="995"/>
      <c r="B145" s="49"/>
      <c r="C145" s="49"/>
      <c r="D145" s="49"/>
      <c r="E145" s="49"/>
      <c r="F145" s="49"/>
      <c r="G145" s="49"/>
      <c r="H145" s="49"/>
      <c r="I145" s="49"/>
      <c r="J145" s="49"/>
    </row>
    <row r="146" spans="1:12" ht="12.75" customHeight="1">
      <c r="A146" s="33"/>
      <c r="E146" s="50"/>
      <c r="F146" s="50"/>
      <c r="G146" s="50"/>
      <c r="H146" s="50"/>
      <c r="I146" s="50"/>
      <c r="J146" s="50"/>
    </row>
    <row r="147" spans="1:12" s="272" customFormat="1" ht="12.75" customHeight="1">
      <c r="A147" s="33"/>
      <c r="E147" s="50"/>
      <c r="F147" s="50"/>
      <c r="G147" s="50"/>
      <c r="H147" s="50"/>
      <c r="I147" s="50"/>
      <c r="J147" s="50"/>
    </row>
    <row r="148" spans="1:12" ht="12.75" customHeight="1">
      <c r="A148" s="647" t="s">
        <v>460</v>
      </c>
      <c r="B148" s="648"/>
      <c r="C148" s="648"/>
      <c r="D148" s="631"/>
    </row>
    <row r="149" spans="1:12" ht="12.75" customHeight="1">
      <c r="A149" s="631" t="s">
        <v>206</v>
      </c>
      <c r="B149" s="631"/>
      <c r="C149" s="631"/>
      <c r="D149" s="631"/>
    </row>
    <row r="150" spans="1:12" ht="12.75" customHeight="1">
      <c r="A150" s="631" t="s">
        <v>281</v>
      </c>
      <c r="B150" s="631"/>
      <c r="C150" s="631"/>
      <c r="D150" s="631"/>
    </row>
    <row r="151" spans="1:12" ht="12.75" customHeight="1">
      <c r="A151" s="652" t="s">
        <v>92</v>
      </c>
      <c r="L151" s="35" t="s">
        <v>1180</v>
      </c>
    </row>
    <row r="152" spans="1:12" ht="12.75" customHeight="1"/>
    <row r="153" spans="1:12" ht="12.75" customHeight="1"/>
    <row r="154" spans="1:12" ht="12.75" customHeight="1"/>
    <row r="155" spans="1:12">
      <c r="A155" s="54"/>
      <c r="B155" s="54"/>
      <c r="C155" s="54"/>
      <c r="D155" s="54"/>
      <c r="E155" s="54"/>
      <c r="F155" s="54"/>
      <c r="G155" s="54"/>
      <c r="H155" s="54"/>
      <c r="I155" s="54"/>
      <c r="J155" s="54"/>
      <c r="K155" s="54"/>
    </row>
    <row r="156" spans="1:12" ht="12.75" customHeight="1"/>
    <row r="157" spans="1:12" ht="12.75" customHeight="1">
      <c r="A157" s="34"/>
    </row>
    <row r="158" spans="1:12" ht="12.75" customHeight="1">
      <c r="A158" s="54"/>
    </row>
    <row r="159" spans="1:12" ht="12.75" customHeight="1">
      <c r="A159" s="34"/>
    </row>
    <row r="160" spans="1:12" ht="12.75" customHeight="1">
      <c r="A160" s="34"/>
    </row>
    <row r="161" spans="1:1" ht="12.75" customHeight="1">
      <c r="A161" s="54"/>
    </row>
    <row r="162" spans="1:1" ht="12.75" customHeight="1"/>
    <row r="163" spans="1:1" ht="12.75" customHeight="1">
      <c r="A163" s="34"/>
    </row>
    <row r="164" spans="1:1" ht="12.75" customHeight="1">
      <c r="A164" s="54"/>
    </row>
    <row r="165" spans="1:1" ht="12.75" customHeight="1">
      <c r="A165" s="57"/>
    </row>
    <row r="166" spans="1:1" ht="12.75" customHeight="1">
      <c r="A166" s="34"/>
    </row>
    <row r="167" spans="1:1" ht="12.75" customHeight="1">
      <c r="A167" s="54"/>
    </row>
    <row r="168" spans="1:1" ht="12.75" customHeight="1"/>
    <row r="169" spans="1:1" ht="12.75" customHeight="1"/>
    <row r="170" spans="1:1" ht="12.75" customHeight="1"/>
    <row r="171" spans="1:1" ht="12.75" customHeight="1"/>
    <row r="172" spans="1:1" ht="12.75" customHeight="1"/>
    <row r="173" spans="1:1" ht="12.75" customHeight="1"/>
    <row r="174" spans="1:1" ht="12.75" customHeight="1"/>
    <row r="175" spans="1:1" ht="12.75" customHeight="1"/>
    <row r="176" spans="1:1"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sheetData>
  <mergeCells count="3">
    <mergeCell ref="K8:L8"/>
    <mergeCell ref="H6:I6"/>
    <mergeCell ref="H7:I7"/>
  </mergeCells>
  <hyperlinks>
    <hyperlink ref="A151" location="'2 Sadržaj'!A1" display="Sadržaj / Contents"/>
  </hyperlinks>
  <pageMargins left="0.7" right="0.7" top="0.75" bottom="0.75" header="0.3" footer="0.3"/>
  <pageSetup paperSize="9" scale="38" orientation="portrait" r:id="rId1"/>
  <ignoredErrors>
    <ignoredError sqref="B15:B133" numberStoredAsText="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O198"/>
  <sheetViews>
    <sheetView showGridLines="0" zoomScaleNormal="100" workbookViewId="0"/>
  </sheetViews>
  <sheetFormatPr defaultRowHeight="15"/>
  <cols>
    <col min="1" max="1" width="24.140625" customWidth="1"/>
    <col min="2" max="3" width="8.85546875" customWidth="1"/>
    <col min="4" max="4" width="9.85546875" bestFit="1" customWidth="1"/>
    <col min="5" max="6" width="9.5703125" customWidth="1"/>
    <col min="7" max="8" width="9.85546875" customWidth="1"/>
    <col min="9" max="13" width="8.85546875" customWidth="1"/>
  </cols>
  <sheetData>
    <row r="1" spans="1:15" ht="12.75" customHeight="1">
      <c r="A1" s="144" t="s">
        <v>775</v>
      </c>
      <c r="O1" s="140" t="str">
        <f>Naslovnica!A20</f>
        <v>Studeni 2020.</v>
      </c>
    </row>
    <row r="2" spans="1:15" ht="12.75" customHeight="1">
      <c r="A2" s="571" t="s">
        <v>776</v>
      </c>
      <c r="O2" s="565" t="str">
        <f>Naslovnica!A24</f>
        <v>November 2020</v>
      </c>
    </row>
    <row r="3" spans="1:15" ht="12.75" customHeight="1">
      <c r="A3" s="11"/>
      <c r="M3" s="12"/>
    </row>
    <row r="4" spans="1:15" ht="12.75" customHeight="1">
      <c r="A4" s="64"/>
      <c r="B4" s="64"/>
      <c r="C4" s="64"/>
      <c r="D4" s="64"/>
      <c r="E4" s="64"/>
      <c r="F4" s="64"/>
      <c r="G4" s="64"/>
      <c r="H4" s="64"/>
      <c r="I4" s="64"/>
      <c r="J4" s="64"/>
      <c r="K4" s="64"/>
      <c r="L4" s="64"/>
      <c r="M4" s="14"/>
      <c r="O4" s="883" t="s">
        <v>486</v>
      </c>
    </row>
    <row r="5" spans="1:15" ht="25.5" customHeight="1">
      <c r="A5" s="1130" t="s">
        <v>478</v>
      </c>
      <c r="B5" s="1131" t="s">
        <v>479</v>
      </c>
      <c r="C5" s="1132"/>
      <c r="D5" s="1127" t="s">
        <v>480</v>
      </c>
      <c r="E5" s="1128"/>
      <c r="F5" s="1127" t="s">
        <v>481</v>
      </c>
      <c r="G5" s="1128"/>
      <c r="H5" s="1127" t="s">
        <v>482</v>
      </c>
      <c r="I5" s="1128"/>
      <c r="J5" s="1127" t="s">
        <v>483</v>
      </c>
      <c r="K5" s="1128"/>
      <c r="L5" s="1127" t="s">
        <v>484</v>
      </c>
      <c r="M5" s="1128"/>
      <c r="N5" s="1127" t="s">
        <v>485</v>
      </c>
      <c r="O5" s="1128"/>
    </row>
    <row r="6" spans="1:15" ht="12.75" customHeight="1">
      <c r="A6" s="1130"/>
      <c r="B6" s="613" t="s">
        <v>31</v>
      </c>
      <c r="C6" s="613" t="s">
        <v>32</v>
      </c>
      <c r="D6" s="613" t="s">
        <v>31</v>
      </c>
      <c r="E6" s="613" t="s">
        <v>32</v>
      </c>
      <c r="F6" s="613" t="s">
        <v>31</v>
      </c>
      <c r="G6" s="613" t="s">
        <v>32</v>
      </c>
      <c r="H6" s="613" t="s">
        <v>31</v>
      </c>
      <c r="I6" s="613" t="s">
        <v>32</v>
      </c>
      <c r="J6" s="613" t="s">
        <v>31</v>
      </c>
      <c r="K6" s="613" t="s">
        <v>32</v>
      </c>
      <c r="L6" s="613" t="s">
        <v>31</v>
      </c>
      <c r="M6" s="613" t="s">
        <v>32</v>
      </c>
      <c r="N6" s="613" t="s">
        <v>31</v>
      </c>
      <c r="O6" s="613" t="s">
        <v>32</v>
      </c>
    </row>
    <row r="7" spans="1:15" ht="12.75" customHeight="1">
      <c r="A7" s="1130"/>
      <c r="B7" s="614" t="s">
        <v>29</v>
      </c>
      <c r="C7" s="614" t="s">
        <v>30</v>
      </c>
      <c r="D7" s="614" t="s">
        <v>29</v>
      </c>
      <c r="E7" s="614" t="s">
        <v>30</v>
      </c>
      <c r="F7" s="614" t="s">
        <v>29</v>
      </c>
      <c r="G7" s="614" t="s">
        <v>30</v>
      </c>
      <c r="H7" s="614" t="s">
        <v>29</v>
      </c>
      <c r="I7" s="614" t="s">
        <v>30</v>
      </c>
      <c r="J7" s="614" t="s">
        <v>29</v>
      </c>
      <c r="K7" s="614" t="s">
        <v>30</v>
      </c>
      <c r="L7" s="614" t="s">
        <v>29</v>
      </c>
      <c r="M7" s="614" t="s">
        <v>30</v>
      </c>
      <c r="N7" s="614" t="s">
        <v>29</v>
      </c>
      <c r="O7" s="614" t="s">
        <v>30</v>
      </c>
    </row>
    <row r="8" spans="1:15" ht="18">
      <c r="A8" s="377" t="s">
        <v>487</v>
      </c>
      <c r="B8" s="468">
        <v>153231.30103999999</v>
      </c>
      <c r="C8" s="469">
        <v>9.4758125775933386E-2</v>
      </c>
      <c r="D8" s="468">
        <v>133726.64395999999</v>
      </c>
      <c r="E8" s="469">
        <v>0.14517129601228407</v>
      </c>
      <c r="F8" s="468">
        <v>6971.3748700000006</v>
      </c>
      <c r="G8" s="469">
        <v>0.16033907562024516</v>
      </c>
      <c r="H8" s="468">
        <v>425.52215999999999</v>
      </c>
      <c r="I8" s="469">
        <v>8.6689263265322267E-2</v>
      </c>
      <c r="J8" s="468">
        <v>2149962.9211200001</v>
      </c>
      <c r="K8" s="469">
        <v>0.15622663797291594</v>
      </c>
      <c r="L8" s="468">
        <v>180562.68604</v>
      </c>
      <c r="M8" s="469">
        <v>0.12807590492634482</v>
      </c>
      <c r="N8" s="468">
        <v>2624880.4491900001</v>
      </c>
      <c r="O8" s="469">
        <v>0.1478117996989026</v>
      </c>
    </row>
    <row r="9" spans="1:15" ht="18">
      <c r="A9" s="377" t="s">
        <v>488</v>
      </c>
      <c r="B9" s="468">
        <v>719.65971999999999</v>
      </c>
      <c r="C9" s="469">
        <v>4.4503705052945759E-4</v>
      </c>
      <c r="D9" s="468">
        <v>1151.85853</v>
      </c>
      <c r="E9" s="469">
        <v>1.2504373898212977E-3</v>
      </c>
      <c r="F9" s="468">
        <v>0</v>
      </c>
      <c r="G9" s="469">
        <v>0</v>
      </c>
      <c r="H9" s="468">
        <v>0</v>
      </c>
      <c r="I9" s="469">
        <v>0</v>
      </c>
      <c r="J9" s="468">
        <v>11230.23431</v>
      </c>
      <c r="K9" s="469">
        <v>8.1604279434987711E-4</v>
      </c>
      <c r="L9" s="468">
        <v>7446.1384000000007</v>
      </c>
      <c r="M9" s="469">
        <v>5.2816610934528245E-3</v>
      </c>
      <c r="N9" s="468">
        <v>20547.890960000001</v>
      </c>
      <c r="O9" s="469">
        <v>1.157089170956968E-3</v>
      </c>
    </row>
    <row r="10" spans="1:15" ht="18">
      <c r="A10" s="377" t="s">
        <v>489</v>
      </c>
      <c r="B10" s="468">
        <v>1477707.9395099999</v>
      </c>
      <c r="C10" s="469">
        <v>0.91381352140077043</v>
      </c>
      <c r="D10" s="468">
        <v>803284.02541000012</v>
      </c>
      <c r="E10" s="469">
        <v>0.87203102972968871</v>
      </c>
      <c r="F10" s="468">
        <v>42443.088100000001</v>
      </c>
      <c r="G10" s="469">
        <v>0.97617552338318403</v>
      </c>
      <c r="H10" s="468">
        <v>4722.3083200000001</v>
      </c>
      <c r="I10" s="469">
        <v>0.96204961258069799</v>
      </c>
      <c r="J10" s="468">
        <v>12246588.485780001</v>
      </c>
      <c r="K10" s="469">
        <v>0.8898959730777819</v>
      </c>
      <c r="L10" s="468">
        <v>1284703.4349700003</v>
      </c>
      <c r="M10" s="469">
        <v>0.91126000949784269</v>
      </c>
      <c r="N10" s="468">
        <v>15859449.282090001</v>
      </c>
      <c r="O10" s="469">
        <v>0.89307447938917817</v>
      </c>
    </row>
    <row r="11" spans="1:15" ht="21.75" customHeight="1">
      <c r="A11" s="377" t="s">
        <v>490</v>
      </c>
      <c r="B11" s="470">
        <v>478710.58117999998</v>
      </c>
      <c r="C11" s="471">
        <v>0.2960342772909253</v>
      </c>
      <c r="D11" s="470">
        <v>360381.69443000003</v>
      </c>
      <c r="E11" s="471">
        <v>0.39122403800962063</v>
      </c>
      <c r="F11" s="470">
        <v>0</v>
      </c>
      <c r="G11" s="471">
        <v>0</v>
      </c>
      <c r="H11" s="470">
        <v>4722.3083200000001</v>
      </c>
      <c r="I11" s="471">
        <v>0.96204961258069799</v>
      </c>
      <c r="J11" s="470">
        <v>8756947.2543800008</v>
      </c>
      <c r="K11" s="471">
        <v>0.63632187095825077</v>
      </c>
      <c r="L11" s="470">
        <v>609703.12239000003</v>
      </c>
      <c r="M11" s="471">
        <v>0.43247185146115047</v>
      </c>
      <c r="N11" s="470">
        <v>10210464.960700002</v>
      </c>
      <c r="O11" s="471">
        <v>0.57496988179761765</v>
      </c>
    </row>
    <row r="12" spans="1:15" ht="18" customHeight="1">
      <c r="A12" s="384" t="s">
        <v>491</v>
      </c>
      <c r="B12" s="470">
        <v>432434.88927999994</v>
      </c>
      <c r="C12" s="471">
        <v>0.26741742287758402</v>
      </c>
      <c r="D12" s="470">
        <v>51510.203439999997</v>
      </c>
      <c r="E12" s="471">
        <v>5.591857216934238E-2</v>
      </c>
      <c r="F12" s="470">
        <v>0</v>
      </c>
      <c r="G12" s="471">
        <v>0</v>
      </c>
      <c r="H12" s="470">
        <v>0</v>
      </c>
      <c r="I12" s="471">
        <v>0</v>
      </c>
      <c r="J12" s="470">
        <v>0</v>
      </c>
      <c r="K12" s="471">
        <v>0</v>
      </c>
      <c r="L12" s="470">
        <v>5602.0336600000001</v>
      </c>
      <c r="M12" s="471">
        <v>3.9736090892743981E-3</v>
      </c>
      <c r="N12" s="470">
        <v>489547.12637999997</v>
      </c>
      <c r="O12" s="471">
        <v>2.7567290468403394E-2</v>
      </c>
    </row>
    <row r="13" spans="1:15" ht="18" customHeight="1">
      <c r="A13" s="384" t="s">
        <v>492</v>
      </c>
      <c r="B13" s="470">
        <v>12469.294599999999</v>
      </c>
      <c r="C13" s="471">
        <v>7.71100276526091E-3</v>
      </c>
      <c r="D13" s="470">
        <v>277772.45666000003</v>
      </c>
      <c r="E13" s="471">
        <v>0.30154490037086412</v>
      </c>
      <c r="F13" s="470">
        <v>0</v>
      </c>
      <c r="G13" s="471">
        <v>0</v>
      </c>
      <c r="H13" s="470">
        <v>0</v>
      </c>
      <c r="I13" s="471">
        <v>0</v>
      </c>
      <c r="J13" s="470">
        <v>6808739.5870600007</v>
      </c>
      <c r="K13" s="471">
        <v>0.49475573930612599</v>
      </c>
      <c r="L13" s="470">
        <v>412142.43735000002</v>
      </c>
      <c r="M13" s="471">
        <v>0.29233900303442023</v>
      </c>
      <c r="N13" s="470">
        <v>7511123.7756700013</v>
      </c>
      <c r="O13" s="471">
        <v>0.42296506242240511</v>
      </c>
    </row>
    <row r="14" spans="1:15" ht="18" customHeight="1">
      <c r="A14" s="384" t="s">
        <v>493</v>
      </c>
      <c r="B14" s="470">
        <v>0</v>
      </c>
      <c r="C14" s="471">
        <v>0</v>
      </c>
      <c r="D14" s="470">
        <v>0</v>
      </c>
      <c r="E14" s="471">
        <v>0</v>
      </c>
      <c r="F14" s="470">
        <v>0</v>
      </c>
      <c r="G14" s="471">
        <v>0</v>
      </c>
      <c r="H14" s="470">
        <v>0</v>
      </c>
      <c r="I14" s="471">
        <v>0</v>
      </c>
      <c r="J14" s="470">
        <v>0</v>
      </c>
      <c r="K14" s="471">
        <v>0</v>
      </c>
      <c r="L14" s="470">
        <v>0</v>
      </c>
      <c r="M14" s="471">
        <v>0</v>
      </c>
      <c r="N14" s="470">
        <v>0</v>
      </c>
      <c r="O14" s="471">
        <v>0</v>
      </c>
    </row>
    <row r="15" spans="1:15" ht="19.5">
      <c r="A15" s="384" t="s">
        <v>494</v>
      </c>
      <c r="B15" s="470">
        <v>327.72696999999999</v>
      </c>
      <c r="C15" s="471">
        <v>2.0266612129932188E-4</v>
      </c>
      <c r="D15" s="470">
        <v>16027.50203</v>
      </c>
      <c r="E15" s="471">
        <v>1.7399174709196927E-2</v>
      </c>
      <c r="F15" s="470">
        <v>0</v>
      </c>
      <c r="G15" s="471">
        <v>0</v>
      </c>
      <c r="H15" s="470">
        <v>0</v>
      </c>
      <c r="I15" s="471">
        <v>0</v>
      </c>
      <c r="J15" s="470">
        <v>151341.11237000002</v>
      </c>
      <c r="K15" s="471">
        <v>1.0997172528133438E-2</v>
      </c>
      <c r="L15" s="470">
        <v>4163.27808</v>
      </c>
      <c r="M15" s="471">
        <v>2.953077511473729E-3</v>
      </c>
      <c r="N15" s="470">
        <v>171859.61945</v>
      </c>
      <c r="O15" s="471">
        <v>9.6777282387515897E-3</v>
      </c>
    </row>
    <row r="16" spans="1:15" ht="19.5">
      <c r="A16" s="385" t="s">
        <v>495</v>
      </c>
      <c r="B16" s="470">
        <v>0</v>
      </c>
      <c r="C16" s="471">
        <v>0</v>
      </c>
      <c r="D16" s="470">
        <v>0</v>
      </c>
      <c r="E16" s="471">
        <v>0</v>
      </c>
      <c r="F16" s="470">
        <v>0</v>
      </c>
      <c r="G16" s="471">
        <v>0</v>
      </c>
      <c r="H16" s="470">
        <v>0</v>
      </c>
      <c r="I16" s="471">
        <v>0</v>
      </c>
      <c r="J16" s="470">
        <v>0</v>
      </c>
      <c r="K16" s="471">
        <v>0</v>
      </c>
      <c r="L16" s="470">
        <v>0</v>
      </c>
      <c r="M16" s="471">
        <v>0</v>
      </c>
      <c r="N16" s="470">
        <v>0</v>
      </c>
      <c r="O16" s="471">
        <v>0</v>
      </c>
    </row>
    <row r="17" spans="1:15" ht="18" customHeight="1">
      <c r="A17" s="385" t="s">
        <v>496</v>
      </c>
      <c r="B17" s="470">
        <v>9699.5171699999992</v>
      </c>
      <c r="C17" s="471">
        <v>5.9981744051155602E-3</v>
      </c>
      <c r="D17" s="470">
        <v>754.10931000000005</v>
      </c>
      <c r="E17" s="471">
        <v>8.1864782234702027E-4</v>
      </c>
      <c r="F17" s="470">
        <v>0</v>
      </c>
      <c r="G17" s="471">
        <v>0</v>
      </c>
      <c r="H17" s="470">
        <v>0</v>
      </c>
      <c r="I17" s="471">
        <v>0</v>
      </c>
      <c r="J17" s="470">
        <v>81006.367230000003</v>
      </c>
      <c r="K17" s="471">
        <v>5.8863119370215098E-3</v>
      </c>
      <c r="L17" s="470">
        <v>46634.151180000001</v>
      </c>
      <c r="M17" s="471">
        <v>3.3078324452524697E-2</v>
      </c>
      <c r="N17" s="470">
        <v>138094.14489</v>
      </c>
      <c r="O17" s="471">
        <v>7.7763328575100399E-3</v>
      </c>
    </row>
    <row r="18" spans="1:15" ht="18" customHeight="1">
      <c r="A18" s="386" t="s">
        <v>497</v>
      </c>
      <c r="B18" s="470">
        <v>0</v>
      </c>
      <c r="C18" s="471">
        <v>0</v>
      </c>
      <c r="D18" s="470">
        <v>0</v>
      </c>
      <c r="E18" s="471">
        <v>0</v>
      </c>
      <c r="F18" s="470">
        <v>0</v>
      </c>
      <c r="G18" s="471">
        <v>0</v>
      </c>
      <c r="H18" s="470">
        <v>0</v>
      </c>
      <c r="I18" s="471">
        <v>0</v>
      </c>
      <c r="J18" s="470">
        <v>147979.65093</v>
      </c>
      <c r="K18" s="471">
        <v>1.0752912585653486E-2</v>
      </c>
      <c r="L18" s="470">
        <v>199.9924</v>
      </c>
      <c r="M18" s="471">
        <v>1.4185770144512148E-4</v>
      </c>
      <c r="N18" s="470">
        <v>148179.64332999999</v>
      </c>
      <c r="O18" s="471">
        <v>8.3442656468821798E-3</v>
      </c>
    </row>
    <row r="19" spans="1:15" ht="18" customHeight="1">
      <c r="A19" s="377" t="s">
        <v>498</v>
      </c>
      <c r="B19" s="470">
        <v>23779.153160000002</v>
      </c>
      <c r="C19" s="471">
        <v>1.4705011121665433E-2</v>
      </c>
      <c r="D19" s="470">
        <v>14317.422990000001</v>
      </c>
      <c r="E19" s="471">
        <v>1.5542742937870193E-2</v>
      </c>
      <c r="F19" s="470">
        <v>0</v>
      </c>
      <c r="G19" s="471">
        <v>0</v>
      </c>
      <c r="H19" s="470">
        <v>4722.3083200000001</v>
      </c>
      <c r="I19" s="471">
        <v>0.96204961258069799</v>
      </c>
      <c r="J19" s="470">
        <v>1567880.53679</v>
      </c>
      <c r="K19" s="471">
        <v>0.11392973460131635</v>
      </c>
      <c r="L19" s="470">
        <v>140961.22972</v>
      </c>
      <c r="M19" s="471">
        <v>9.9985979672012268E-2</v>
      </c>
      <c r="N19" s="470">
        <v>1751660.6509799999</v>
      </c>
      <c r="O19" s="471">
        <v>9.8639202163665327E-2</v>
      </c>
    </row>
    <row r="20" spans="1:15" ht="18" customHeight="1">
      <c r="A20" s="384" t="s">
        <v>499</v>
      </c>
      <c r="B20" s="470">
        <v>998997.35832999984</v>
      </c>
      <c r="C20" s="471">
        <v>0.61777924410984508</v>
      </c>
      <c r="D20" s="470">
        <v>442902.33098000009</v>
      </c>
      <c r="E20" s="471">
        <v>0.48080699172006808</v>
      </c>
      <c r="F20" s="470">
        <v>42443.088100000001</v>
      </c>
      <c r="G20" s="471">
        <v>0.97617552338318403</v>
      </c>
      <c r="H20" s="470">
        <v>0</v>
      </c>
      <c r="I20" s="471">
        <v>0</v>
      </c>
      <c r="J20" s="470">
        <v>3489641.2313999995</v>
      </c>
      <c r="K20" s="471">
        <v>0.25357410211953108</v>
      </c>
      <c r="L20" s="470">
        <v>675000.31258000014</v>
      </c>
      <c r="M20" s="471">
        <v>0.47878815803669211</v>
      </c>
      <c r="N20" s="470">
        <v>5648984.3213899992</v>
      </c>
      <c r="O20" s="471">
        <v>0.31810459759156057</v>
      </c>
    </row>
    <row r="21" spans="1:15" ht="18" customHeight="1">
      <c r="A21" s="384" t="s">
        <v>500</v>
      </c>
      <c r="B21" s="470">
        <v>928454.04577999993</v>
      </c>
      <c r="C21" s="471">
        <v>0.57415531063218761</v>
      </c>
      <c r="D21" s="470">
        <v>178919.27772000001</v>
      </c>
      <c r="E21" s="471">
        <v>0.19423162549389522</v>
      </c>
      <c r="F21" s="470">
        <v>0</v>
      </c>
      <c r="G21" s="471">
        <v>0</v>
      </c>
      <c r="H21" s="470">
        <v>0</v>
      </c>
      <c r="I21" s="471">
        <v>0</v>
      </c>
      <c r="J21" s="470">
        <v>10005.21739</v>
      </c>
      <c r="K21" s="471">
        <v>7.2702717785178461E-4</v>
      </c>
      <c r="L21" s="470">
        <v>71921.240810000003</v>
      </c>
      <c r="M21" s="471">
        <v>5.1014848096165993E-2</v>
      </c>
      <c r="N21" s="470">
        <v>1189299.7816999999</v>
      </c>
      <c r="O21" s="471">
        <v>6.6971637191642758E-2</v>
      </c>
    </row>
    <row r="22" spans="1:15" ht="18" customHeight="1">
      <c r="A22" s="384" t="s">
        <v>501</v>
      </c>
      <c r="B22" s="470">
        <v>9088.4923500000004</v>
      </c>
      <c r="C22" s="471">
        <v>5.6203170982023817E-3</v>
      </c>
      <c r="D22" s="470">
        <v>115430.89829000001</v>
      </c>
      <c r="E22" s="471">
        <v>0.12530975584516904</v>
      </c>
      <c r="F22" s="470">
        <v>0</v>
      </c>
      <c r="G22" s="471">
        <v>0</v>
      </c>
      <c r="H22" s="470">
        <v>0</v>
      </c>
      <c r="I22" s="471">
        <v>0</v>
      </c>
      <c r="J22" s="470">
        <v>3421835.62989</v>
      </c>
      <c r="K22" s="471">
        <v>0.24864702125893645</v>
      </c>
      <c r="L22" s="470">
        <v>118975.67600000001</v>
      </c>
      <c r="M22" s="471">
        <v>8.4391286495084344E-2</v>
      </c>
      <c r="N22" s="470">
        <v>3665330.6965299998</v>
      </c>
      <c r="O22" s="471">
        <v>0.20640144845945901</v>
      </c>
    </row>
    <row r="23" spans="1:15" ht="18" customHeight="1">
      <c r="A23" s="384" t="s">
        <v>493</v>
      </c>
      <c r="B23" s="470">
        <v>0</v>
      </c>
      <c r="C23" s="471">
        <v>0</v>
      </c>
      <c r="D23" s="470">
        <v>0</v>
      </c>
      <c r="E23" s="471">
        <v>0</v>
      </c>
      <c r="F23" s="470">
        <v>0</v>
      </c>
      <c r="G23" s="471">
        <v>0</v>
      </c>
      <c r="H23" s="470">
        <v>0</v>
      </c>
      <c r="I23" s="471">
        <v>0</v>
      </c>
      <c r="J23" s="470">
        <v>0</v>
      </c>
      <c r="K23" s="471">
        <v>0</v>
      </c>
      <c r="L23" s="470">
        <v>0</v>
      </c>
      <c r="M23" s="471">
        <v>0</v>
      </c>
      <c r="N23" s="470">
        <v>0</v>
      </c>
      <c r="O23" s="471">
        <v>0</v>
      </c>
    </row>
    <row r="24" spans="1:15" ht="19.5">
      <c r="A24" s="384" t="s">
        <v>502</v>
      </c>
      <c r="B24" s="470">
        <v>285.11203</v>
      </c>
      <c r="C24" s="471">
        <v>1.7631307321419381E-4</v>
      </c>
      <c r="D24" s="470">
        <v>0</v>
      </c>
      <c r="E24" s="471">
        <v>0</v>
      </c>
      <c r="F24" s="470">
        <v>0</v>
      </c>
      <c r="G24" s="471">
        <v>0</v>
      </c>
      <c r="H24" s="470">
        <v>0</v>
      </c>
      <c r="I24" s="471">
        <v>0</v>
      </c>
      <c r="J24" s="470">
        <v>12421.71603</v>
      </c>
      <c r="K24" s="471">
        <v>9.0262158205511758E-4</v>
      </c>
      <c r="L24" s="470">
        <v>154398.39811000001</v>
      </c>
      <c r="M24" s="471">
        <v>0.10951717096596367</v>
      </c>
      <c r="N24" s="470">
        <v>167105.22617000001</v>
      </c>
      <c r="O24" s="471">
        <v>9.40999969232959E-3</v>
      </c>
    </row>
    <row r="25" spans="1:15" ht="19.5">
      <c r="A25" s="385" t="s">
        <v>495</v>
      </c>
      <c r="B25" s="470">
        <v>0</v>
      </c>
      <c r="C25" s="471">
        <v>0</v>
      </c>
      <c r="D25" s="470">
        <v>0</v>
      </c>
      <c r="E25" s="471">
        <v>0</v>
      </c>
      <c r="F25" s="470">
        <v>0</v>
      </c>
      <c r="G25" s="471">
        <v>0</v>
      </c>
      <c r="H25" s="470">
        <v>0</v>
      </c>
      <c r="I25" s="471">
        <v>0</v>
      </c>
      <c r="J25" s="470">
        <v>0</v>
      </c>
      <c r="K25" s="471">
        <v>0</v>
      </c>
      <c r="L25" s="470">
        <v>0</v>
      </c>
      <c r="M25" s="471">
        <v>0</v>
      </c>
      <c r="N25" s="470">
        <v>0</v>
      </c>
      <c r="O25" s="471">
        <v>0</v>
      </c>
    </row>
    <row r="26" spans="1:15" ht="19.5">
      <c r="A26" s="385" t="s">
        <v>503</v>
      </c>
      <c r="B26" s="470">
        <v>61169.708170000005</v>
      </c>
      <c r="C26" s="471">
        <v>3.7827303306240991E-2</v>
      </c>
      <c r="D26" s="470">
        <v>148552.15497</v>
      </c>
      <c r="E26" s="471">
        <v>0.16126561038100376</v>
      </c>
      <c r="F26" s="470">
        <v>42443.088100000001</v>
      </c>
      <c r="G26" s="471">
        <v>0.97617552338318403</v>
      </c>
      <c r="H26" s="470">
        <v>0</v>
      </c>
      <c r="I26" s="471">
        <v>0</v>
      </c>
      <c r="J26" s="470">
        <v>39044.734210000002</v>
      </c>
      <c r="K26" s="471">
        <v>2.8371780258409089E-3</v>
      </c>
      <c r="L26" s="470">
        <v>329704.99766000005</v>
      </c>
      <c r="M26" s="471">
        <v>0.23386485247947805</v>
      </c>
      <c r="N26" s="470">
        <v>620914.6831100001</v>
      </c>
      <c r="O26" s="471">
        <v>3.4964836893156187E-2</v>
      </c>
    </row>
    <row r="27" spans="1:15" ht="18" customHeight="1">
      <c r="A27" s="386" t="s">
        <v>497</v>
      </c>
      <c r="B27" s="470">
        <v>0</v>
      </c>
      <c r="C27" s="471">
        <v>0</v>
      </c>
      <c r="D27" s="470">
        <v>0</v>
      </c>
      <c r="E27" s="471">
        <v>0</v>
      </c>
      <c r="F27" s="470">
        <v>0</v>
      </c>
      <c r="G27" s="471">
        <v>0</v>
      </c>
      <c r="H27" s="470">
        <v>0</v>
      </c>
      <c r="I27" s="471">
        <v>0</v>
      </c>
      <c r="J27" s="470">
        <v>6333.9338799999996</v>
      </c>
      <c r="K27" s="471">
        <v>4.602540748468639E-4</v>
      </c>
      <c r="L27" s="470">
        <v>0</v>
      </c>
      <c r="M27" s="471">
        <v>0</v>
      </c>
      <c r="N27" s="470">
        <v>6333.9338799999996</v>
      </c>
      <c r="O27" s="471">
        <v>3.5667535497304644E-4</v>
      </c>
    </row>
    <row r="28" spans="1:15" ht="18" customHeight="1">
      <c r="A28" s="384" t="s">
        <v>498</v>
      </c>
      <c r="B28" s="470">
        <v>0</v>
      </c>
      <c r="C28" s="471">
        <v>0</v>
      </c>
      <c r="D28" s="470">
        <v>0</v>
      </c>
      <c r="E28" s="471">
        <v>0</v>
      </c>
      <c r="F28" s="470">
        <v>0</v>
      </c>
      <c r="G28" s="471">
        <v>0</v>
      </c>
      <c r="H28" s="470">
        <v>0</v>
      </c>
      <c r="I28" s="471">
        <v>0</v>
      </c>
      <c r="J28" s="470">
        <v>0</v>
      </c>
      <c r="K28" s="471">
        <v>0</v>
      </c>
      <c r="L28" s="470">
        <v>0</v>
      </c>
      <c r="M28" s="471">
        <v>0</v>
      </c>
      <c r="N28" s="470">
        <v>0</v>
      </c>
      <c r="O28" s="471">
        <v>0</v>
      </c>
    </row>
    <row r="29" spans="1:15" ht="18" customHeight="1">
      <c r="A29" s="384" t="s">
        <v>504</v>
      </c>
      <c r="B29" s="472">
        <v>174.50806</v>
      </c>
      <c r="C29" s="473">
        <v>1.079156581335657E-4</v>
      </c>
      <c r="D29" s="472">
        <v>1661.4041399999999</v>
      </c>
      <c r="E29" s="473">
        <v>1.803591154774795E-3</v>
      </c>
      <c r="F29" s="472">
        <v>0</v>
      </c>
      <c r="G29" s="473">
        <v>0</v>
      </c>
      <c r="H29" s="472">
        <v>0</v>
      </c>
      <c r="I29" s="473">
        <v>0</v>
      </c>
      <c r="J29" s="472">
        <v>3285.1742100000001</v>
      </c>
      <c r="K29" s="473">
        <v>2.3871654573292248E-4</v>
      </c>
      <c r="L29" s="472">
        <v>14745.581980000001</v>
      </c>
      <c r="M29" s="473">
        <v>1.0459269282999771E-2</v>
      </c>
      <c r="N29" s="472">
        <v>19866.668389999999</v>
      </c>
      <c r="O29" s="473">
        <v>1.118728287093368E-3</v>
      </c>
    </row>
    <row r="30" spans="1:15" ht="18" customHeight="1">
      <c r="A30" s="377" t="s">
        <v>505</v>
      </c>
      <c r="B30" s="468">
        <v>1631833.4083299998</v>
      </c>
      <c r="C30" s="469">
        <v>1.0091245998853668</v>
      </c>
      <c r="D30" s="468">
        <v>939823.9320400001</v>
      </c>
      <c r="E30" s="469">
        <v>1.0202563542865688</v>
      </c>
      <c r="F30" s="468">
        <v>49414.46297</v>
      </c>
      <c r="G30" s="469">
        <v>1.1365145990034291</v>
      </c>
      <c r="H30" s="468">
        <v>5147.8304800000005</v>
      </c>
      <c r="I30" s="469">
        <v>1.0487388758460203</v>
      </c>
      <c r="J30" s="468">
        <v>14411066.815420002</v>
      </c>
      <c r="K30" s="469">
        <v>1.0471773703907807</v>
      </c>
      <c r="L30" s="468">
        <v>1487457.8413900004</v>
      </c>
      <c r="M30" s="469">
        <v>1.0550768448006402</v>
      </c>
      <c r="N30" s="468">
        <v>18524744.290630002</v>
      </c>
      <c r="O30" s="469">
        <v>1.0431620965461312</v>
      </c>
    </row>
    <row r="31" spans="1:15" ht="18" customHeight="1">
      <c r="A31" s="384" t="s">
        <v>506</v>
      </c>
      <c r="B31" s="472">
        <v>14755.191710000001</v>
      </c>
      <c r="C31" s="473">
        <v>9.1245998853668013E-3</v>
      </c>
      <c r="D31" s="472">
        <v>18659.434420000001</v>
      </c>
      <c r="E31" s="473">
        <v>2.0256354286568926E-2</v>
      </c>
      <c r="F31" s="472">
        <v>5935.5116100000005</v>
      </c>
      <c r="G31" s="473">
        <v>0.13651459900342916</v>
      </c>
      <c r="H31" s="472">
        <v>239.23921999999999</v>
      </c>
      <c r="I31" s="473">
        <v>4.8738875846020227E-2</v>
      </c>
      <c r="J31" s="472">
        <v>649246.49453000003</v>
      </c>
      <c r="K31" s="473">
        <v>4.7177370390780696E-2</v>
      </c>
      <c r="L31" s="472">
        <v>77647.884209999989</v>
      </c>
      <c r="M31" s="473">
        <v>5.507684480064013E-2</v>
      </c>
      <c r="N31" s="472">
        <v>766483.7557000001</v>
      </c>
      <c r="O31" s="473">
        <v>4.3162096546131193E-2</v>
      </c>
    </row>
    <row r="32" spans="1:15" ht="26.25" customHeight="1">
      <c r="A32" s="615" t="s">
        <v>507</v>
      </c>
      <c r="B32" s="616">
        <v>1617078.2166199998</v>
      </c>
      <c r="C32" s="617">
        <v>1</v>
      </c>
      <c r="D32" s="616">
        <v>921164.49762000015</v>
      </c>
      <c r="E32" s="617">
        <v>1</v>
      </c>
      <c r="F32" s="616">
        <v>43478.951359999999</v>
      </c>
      <c r="G32" s="617">
        <v>1</v>
      </c>
      <c r="H32" s="616">
        <v>4908.5912600000001</v>
      </c>
      <c r="I32" s="617">
        <v>1</v>
      </c>
      <c r="J32" s="616">
        <v>13761820.320890002</v>
      </c>
      <c r="K32" s="617">
        <v>1</v>
      </c>
      <c r="L32" s="616">
        <v>1409809.9571800004</v>
      </c>
      <c r="M32" s="617">
        <v>1</v>
      </c>
      <c r="N32" s="616">
        <v>17758260.534930002</v>
      </c>
      <c r="O32" s="617">
        <v>1</v>
      </c>
    </row>
    <row r="33" spans="1:15" ht="19.5">
      <c r="A33" s="386" t="s">
        <v>508</v>
      </c>
      <c r="B33" s="470">
        <v>219.67923000000002</v>
      </c>
      <c r="C33" s="471">
        <v>1.3584947700252326E-4</v>
      </c>
      <c r="D33" s="470">
        <v>1019.62351</v>
      </c>
      <c r="E33" s="471">
        <v>1.1068853745822673E-3</v>
      </c>
      <c r="F33" s="470">
        <v>0</v>
      </c>
      <c r="G33" s="471">
        <v>0</v>
      </c>
      <c r="H33" s="470">
        <v>0</v>
      </c>
      <c r="I33" s="471">
        <v>0</v>
      </c>
      <c r="J33" s="470">
        <v>1764.4708000000001</v>
      </c>
      <c r="K33" s="471">
        <v>1.2821492788432865E-4</v>
      </c>
      <c r="L33" s="470">
        <v>1921.58824</v>
      </c>
      <c r="M33" s="471">
        <v>1.3630122487173337E-3</v>
      </c>
      <c r="N33" s="470">
        <v>4925.3617800000002</v>
      </c>
      <c r="O33" s="471">
        <v>2.773560941012185E-4</v>
      </c>
    </row>
    <row r="34" spans="1:15" ht="28.5">
      <c r="A34" s="386" t="s">
        <v>509</v>
      </c>
      <c r="B34" s="470">
        <v>0</v>
      </c>
      <c r="C34" s="471">
        <v>0</v>
      </c>
      <c r="D34" s="470">
        <v>0</v>
      </c>
      <c r="E34" s="471">
        <v>0</v>
      </c>
      <c r="F34" s="470">
        <v>0</v>
      </c>
      <c r="G34" s="471">
        <v>0</v>
      </c>
      <c r="H34" s="470">
        <v>0</v>
      </c>
      <c r="I34" s="471">
        <v>0</v>
      </c>
      <c r="J34" s="470">
        <v>423088.08941000002</v>
      </c>
      <c r="K34" s="471">
        <v>3.074361382031459E-2</v>
      </c>
      <c r="L34" s="470">
        <v>62039.145060000003</v>
      </c>
      <c r="M34" s="471">
        <v>4.4005324791502397E-2</v>
      </c>
      <c r="N34" s="470">
        <v>485127.23447000002</v>
      </c>
      <c r="O34" s="471">
        <v>2.7318398303469438E-2</v>
      </c>
    </row>
    <row r="35" spans="1:15" ht="12.75" customHeight="1">
      <c r="A35" s="22" t="s">
        <v>455</v>
      </c>
    </row>
    <row r="36" spans="1:15" ht="12.75" customHeight="1">
      <c r="A36" s="40" t="s">
        <v>510</v>
      </c>
    </row>
    <row r="37" spans="1:15" ht="12.75" customHeight="1"/>
    <row r="38" spans="1:15" ht="12.75" customHeight="1"/>
    <row r="39" spans="1:15" ht="12.75" customHeight="1"/>
    <row r="40" spans="1:15" ht="12.75" customHeight="1"/>
    <row r="41" spans="1:15" ht="12.75" customHeight="1">
      <c r="A41" s="144" t="s">
        <v>805</v>
      </c>
      <c r="H41" s="140" t="str">
        <f>Naslovnica!A20</f>
        <v>Studeni 2020.</v>
      </c>
    </row>
    <row r="42" spans="1:15">
      <c r="A42" s="571" t="s">
        <v>806</v>
      </c>
      <c r="H42" s="565" t="str">
        <f>Naslovnica!A24</f>
        <v>November 2020</v>
      </c>
    </row>
    <row r="43" spans="1:15" ht="12.75" customHeight="1"/>
    <row r="44" spans="1:15">
      <c r="H44" s="14" t="s">
        <v>511</v>
      </c>
    </row>
    <row r="45" spans="1:15" ht="22.5">
      <c r="A45" s="1129" t="s">
        <v>512</v>
      </c>
      <c r="B45" s="618" t="s">
        <v>479</v>
      </c>
      <c r="C45" s="618" t="s">
        <v>480</v>
      </c>
      <c r="D45" s="618" t="s">
        <v>481</v>
      </c>
      <c r="E45" s="618" t="s">
        <v>482</v>
      </c>
      <c r="F45" s="618" t="s">
        <v>483</v>
      </c>
      <c r="G45" s="618" t="s">
        <v>514</v>
      </c>
      <c r="H45" s="618" t="s">
        <v>485</v>
      </c>
    </row>
    <row r="46" spans="1:15" ht="22.5">
      <c r="A46" s="1129"/>
      <c r="B46" s="619" t="s">
        <v>513</v>
      </c>
      <c r="C46" s="619" t="s">
        <v>513</v>
      </c>
      <c r="D46" s="619" t="s">
        <v>513</v>
      </c>
      <c r="E46" s="619" t="s">
        <v>513</v>
      </c>
      <c r="F46" s="619" t="s">
        <v>513</v>
      </c>
      <c r="G46" s="619" t="s">
        <v>513</v>
      </c>
      <c r="H46" s="619" t="s">
        <v>513</v>
      </c>
    </row>
    <row r="47" spans="1:15" ht="22.5">
      <c r="A47" s="80" t="s">
        <v>515</v>
      </c>
      <c r="B47" s="474">
        <v>82591.069529999993</v>
      </c>
      <c r="C47" s="474">
        <v>25677.544959999999</v>
      </c>
      <c r="D47" s="474">
        <v>8422.9672099999989</v>
      </c>
      <c r="E47" s="474">
        <v>2197.8707000000004</v>
      </c>
      <c r="F47" s="474">
        <v>450831.27634000039</v>
      </c>
      <c r="G47" s="474">
        <v>23135.370190000031</v>
      </c>
      <c r="H47" s="474">
        <v>592856.09893000044</v>
      </c>
    </row>
    <row r="48" spans="1:15" ht="22.5">
      <c r="A48" s="475" t="s">
        <v>516</v>
      </c>
      <c r="B48" s="474">
        <v>46045.256639999985</v>
      </c>
      <c r="C48" s="474">
        <v>11620.80437</v>
      </c>
      <c r="D48" s="474">
        <v>1208.1454199999998</v>
      </c>
      <c r="E48" s="474">
        <v>1608.4863899999998</v>
      </c>
      <c r="F48" s="474">
        <v>292393.2338499999</v>
      </c>
      <c r="G48" s="474">
        <v>11813.58755</v>
      </c>
      <c r="H48" s="474">
        <v>364689.5142199999</v>
      </c>
    </row>
    <row r="49" spans="1:15" ht="33">
      <c r="A49" s="615" t="s">
        <v>517</v>
      </c>
      <c r="B49" s="620">
        <f>B47-B48</f>
        <v>36545.812890000008</v>
      </c>
      <c r="C49" s="620">
        <f t="shared" ref="C49:H49" si="0">C47-C48</f>
        <v>14056.740589999999</v>
      </c>
      <c r="D49" s="620">
        <f t="shared" si="0"/>
        <v>7214.8217899999991</v>
      </c>
      <c r="E49" s="620">
        <f t="shared" si="0"/>
        <v>589.3843100000006</v>
      </c>
      <c r="F49" s="620">
        <f t="shared" si="0"/>
        <v>158438.04249000049</v>
      </c>
      <c r="G49" s="620">
        <f t="shared" si="0"/>
        <v>11321.78264000003</v>
      </c>
      <c r="H49" s="620">
        <f t="shared" si="0"/>
        <v>228166.58471000055</v>
      </c>
    </row>
    <row r="50" spans="1:15" ht="12.75" customHeight="1">
      <c r="A50" s="22" t="s">
        <v>455</v>
      </c>
    </row>
    <row r="51" spans="1:15" ht="12.75" customHeight="1">
      <c r="A51" s="40" t="s">
        <v>510</v>
      </c>
    </row>
    <row r="52" spans="1:15" ht="12.75" customHeight="1"/>
    <row r="53" spans="1:15" ht="12.75" customHeight="1">
      <c r="A53" s="652" t="s">
        <v>92</v>
      </c>
    </row>
    <row r="54" spans="1:15" ht="12.75" customHeight="1"/>
    <row r="55" spans="1:15" ht="12.75" customHeight="1"/>
    <row r="56" spans="1:15" ht="12.75" customHeight="1">
      <c r="O56" s="35" t="s">
        <v>1181</v>
      </c>
    </row>
    <row r="57" spans="1:15" ht="12.75" customHeight="1"/>
    <row r="58" spans="1:15" ht="12.75" customHeight="1"/>
    <row r="59" spans="1:15" ht="12.75" customHeight="1"/>
    <row r="60" spans="1:15" ht="12.75" customHeight="1"/>
    <row r="61" spans="1:15" ht="12.75" customHeight="1"/>
    <row r="62" spans="1:15" ht="12.75" customHeight="1"/>
    <row r="63" spans="1:15" ht="12.75" customHeight="1"/>
    <row r="64" spans="1:1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9">
    <mergeCell ref="N5:O5"/>
    <mergeCell ref="A45:A46"/>
    <mergeCell ref="L5:M5"/>
    <mergeCell ref="A5:A7"/>
    <mergeCell ref="B5:C5"/>
    <mergeCell ref="D5:E5"/>
    <mergeCell ref="F5:G5"/>
    <mergeCell ref="H5:I5"/>
    <mergeCell ref="J5:K5"/>
  </mergeCells>
  <hyperlinks>
    <hyperlink ref="A53" location="'2 Sadržaj'!A1" display="Sadržaj / Contents"/>
  </hyperlinks>
  <pageMargins left="0.7" right="0.7" top="0.75" bottom="0.75" header="0.3" footer="0.3"/>
  <pageSetup paperSize="9" scale="5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U98"/>
  <sheetViews>
    <sheetView showGridLines="0" zoomScaleNormal="100" workbookViewId="0"/>
  </sheetViews>
  <sheetFormatPr defaultRowHeight="15"/>
  <cols>
    <col min="1" max="1" width="25.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 min="10" max="10" width="9.140625" customWidth="1"/>
  </cols>
  <sheetData>
    <row r="1" spans="1:21" ht="12.75" customHeight="1">
      <c r="A1" s="142" t="s">
        <v>807</v>
      </c>
      <c r="F1" s="283" t="s">
        <v>268</v>
      </c>
      <c r="G1" s="161" t="s">
        <v>1198</v>
      </c>
    </row>
    <row r="2" spans="1:21">
      <c r="A2" s="567" t="s">
        <v>808</v>
      </c>
      <c r="F2" s="568" t="s">
        <v>269</v>
      </c>
      <c r="G2" s="569" t="s">
        <v>1199</v>
      </c>
    </row>
    <row r="3" spans="1:21" ht="12.75" customHeight="1"/>
    <row r="4" spans="1:21" ht="12.75" customHeight="1">
      <c r="C4" s="191"/>
      <c r="G4" s="160" t="s">
        <v>448</v>
      </c>
    </row>
    <row r="5" spans="1:21" ht="22.5" customHeight="1">
      <c r="A5" s="602" t="s">
        <v>461</v>
      </c>
      <c r="B5" s="602" t="s">
        <v>462</v>
      </c>
      <c r="C5" s="602" t="s">
        <v>451</v>
      </c>
      <c r="D5" s="602" t="s">
        <v>463</v>
      </c>
      <c r="E5" s="602"/>
      <c r="F5" s="602" t="s">
        <v>464</v>
      </c>
      <c r="G5" s="602" t="s">
        <v>465</v>
      </c>
      <c r="I5" s="272"/>
      <c r="J5" s="272"/>
    </row>
    <row r="6" spans="1:21" ht="12.75" customHeight="1">
      <c r="A6" s="113" t="s">
        <v>84</v>
      </c>
      <c r="B6" s="194">
        <v>47572962490</v>
      </c>
      <c r="C6" s="289" t="s">
        <v>173</v>
      </c>
      <c r="D6" s="113" t="s">
        <v>83</v>
      </c>
      <c r="E6" s="113"/>
      <c r="F6" s="115">
        <v>7018972.3799999999</v>
      </c>
      <c r="G6" s="116">
        <v>86.629501283637282</v>
      </c>
      <c r="H6" s="298"/>
      <c r="I6" s="272"/>
      <c r="J6" s="272"/>
      <c r="N6" s="272"/>
      <c r="Q6" s="272"/>
      <c r="R6" s="272"/>
      <c r="S6" s="272"/>
    </row>
    <row r="7" spans="1:21" ht="12.75" customHeight="1">
      <c r="A7" s="113" t="s">
        <v>1200</v>
      </c>
      <c r="B7" s="194">
        <v>93273216321</v>
      </c>
      <c r="C7" s="289" t="s">
        <v>175</v>
      </c>
      <c r="D7" s="113" t="s">
        <v>119</v>
      </c>
      <c r="E7" s="113"/>
      <c r="F7" s="115">
        <v>1565941291.6300001</v>
      </c>
      <c r="G7" s="116">
        <v>858.56723236797677</v>
      </c>
      <c r="H7" s="298"/>
      <c r="I7" s="272"/>
      <c r="J7" s="272"/>
      <c r="O7" s="279"/>
      <c r="P7" s="278"/>
      <c r="Q7" s="909"/>
      <c r="R7" s="279"/>
      <c r="S7" s="279"/>
      <c r="T7" s="913"/>
      <c r="U7" s="912"/>
    </row>
    <row r="8" spans="1:21" ht="12.75" customHeight="1">
      <c r="A8" s="113" t="s">
        <v>1216</v>
      </c>
      <c r="B8" s="194">
        <v>97433886648</v>
      </c>
      <c r="C8" s="289" t="s">
        <v>176</v>
      </c>
      <c r="D8" s="113" t="s">
        <v>119</v>
      </c>
      <c r="E8" s="113"/>
      <c r="F8" s="115">
        <v>34979638.259999998</v>
      </c>
      <c r="G8" s="116">
        <v>760.42691869565215</v>
      </c>
      <c r="H8" s="298"/>
      <c r="I8" s="272"/>
      <c r="J8" s="272"/>
      <c r="N8" s="272"/>
    </row>
    <row r="9" spans="1:21" ht="12.75" customHeight="1">
      <c r="A9" s="113" t="s">
        <v>1201</v>
      </c>
      <c r="B9" s="194">
        <v>45897406091</v>
      </c>
      <c r="C9" s="289" t="s">
        <v>178</v>
      </c>
      <c r="D9" s="113" t="s">
        <v>965</v>
      </c>
      <c r="E9" s="113"/>
      <c r="F9" s="115">
        <v>2187507.16</v>
      </c>
      <c r="G9" s="116">
        <v>27.156542624638814</v>
      </c>
      <c r="H9" s="295"/>
      <c r="I9" s="272"/>
      <c r="J9" s="272"/>
    </row>
    <row r="10" spans="1:21" ht="12.75" customHeight="1">
      <c r="A10" s="113" t="s">
        <v>1202</v>
      </c>
      <c r="B10" s="194">
        <v>48815690681</v>
      </c>
      <c r="C10" s="289" t="s">
        <v>179</v>
      </c>
      <c r="D10" s="113" t="s">
        <v>1203</v>
      </c>
      <c r="E10" s="113"/>
      <c r="F10" s="115">
        <v>213207.41</v>
      </c>
      <c r="G10" s="116">
        <v>515.16409653337064</v>
      </c>
      <c r="H10" s="298"/>
      <c r="I10" s="272"/>
      <c r="J10" s="272"/>
    </row>
    <row r="11" spans="1:21" ht="12.75" customHeight="1">
      <c r="A11" s="113" t="s">
        <v>929</v>
      </c>
      <c r="B11" s="194" t="s">
        <v>933</v>
      </c>
      <c r="C11" s="289" t="s">
        <v>934</v>
      </c>
      <c r="D11" s="136" t="s">
        <v>930</v>
      </c>
      <c r="E11" s="136"/>
      <c r="F11" s="117">
        <v>71923279.359999999</v>
      </c>
      <c r="G11" s="116">
        <v>103.67718504667675</v>
      </c>
      <c r="H11" s="298"/>
      <c r="I11" s="272"/>
      <c r="J11" s="272"/>
    </row>
    <row r="12" spans="1:21" ht="12.75" customHeight="1">
      <c r="A12" s="113" t="s">
        <v>155</v>
      </c>
      <c r="B12" s="194">
        <v>57255663752</v>
      </c>
      <c r="C12" s="289" t="s">
        <v>174</v>
      </c>
      <c r="D12" s="136" t="s">
        <v>207</v>
      </c>
      <c r="E12" s="136"/>
      <c r="F12" s="117">
        <v>7868008.5099999998</v>
      </c>
      <c r="G12" s="116">
        <v>133.57275884926676</v>
      </c>
      <c r="H12" s="298"/>
      <c r="I12" s="272"/>
      <c r="J12" s="272"/>
    </row>
    <row r="13" spans="1:21" s="272" customFormat="1" ht="12.75" customHeight="1">
      <c r="A13" s="113" t="s">
        <v>208</v>
      </c>
      <c r="B13" s="194">
        <v>13264226136</v>
      </c>
      <c r="C13" s="289" t="s">
        <v>177</v>
      </c>
      <c r="D13" s="136" t="s">
        <v>128</v>
      </c>
      <c r="E13" s="136"/>
      <c r="F13" s="117">
        <v>21195511.890000001</v>
      </c>
      <c r="G13" s="116">
        <v>0.97557714297854103</v>
      </c>
      <c r="H13" s="298"/>
    </row>
    <row r="14" spans="1:21" ht="12.75" customHeight="1">
      <c r="A14" s="113" t="s">
        <v>240</v>
      </c>
      <c r="B14" s="194" t="s">
        <v>243</v>
      </c>
      <c r="C14" s="290" t="s">
        <v>244</v>
      </c>
      <c r="D14" s="113" t="s">
        <v>128</v>
      </c>
      <c r="E14" s="113"/>
      <c r="F14" s="115">
        <v>105655006.53</v>
      </c>
      <c r="G14" s="116">
        <v>8.0115656798526942</v>
      </c>
      <c r="I14" s="272"/>
      <c r="J14" s="272"/>
    </row>
    <row r="15" spans="1:21" ht="12.75" customHeight="1">
      <c r="A15" s="113" t="s">
        <v>952</v>
      </c>
      <c r="B15" s="194">
        <v>75398635234</v>
      </c>
      <c r="C15" s="289" t="s">
        <v>935</v>
      </c>
      <c r="D15" s="113" t="s">
        <v>1018</v>
      </c>
      <c r="E15" s="113"/>
      <c r="F15" s="118">
        <v>45175330.469999999</v>
      </c>
      <c r="G15" s="119">
        <v>5841.1338636893233</v>
      </c>
      <c r="H15" s="298"/>
      <c r="I15" s="272"/>
      <c r="J15" s="272"/>
    </row>
    <row r="16" spans="1:21" ht="12.75" customHeight="1">
      <c r="A16" s="113" t="s">
        <v>166</v>
      </c>
      <c r="B16" s="194">
        <v>81393286204</v>
      </c>
      <c r="C16" s="289" t="s">
        <v>180</v>
      </c>
      <c r="D16" s="113" t="s">
        <v>85</v>
      </c>
      <c r="E16" s="113"/>
      <c r="F16" s="117">
        <v>6212606.7918999996</v>
      </c>
      <c r="G16" s="120">
        <v>56.411534359186881</v>
      </c>
      <c r="H16" s="298"/>
      <c r="I16" s="272"/>
      <c r="J16" s="272"/>
    </row>
    <row r="17" spans="1:17" ht="18.75" customHeight="1">
      <c r="A17" s="608" t="s">
        <v>466</v>
      </c>
      <c r="B17" s="622"/>
      <c r="C17" s="623"/>
      <c r="D17" s="609"/>
      <c r="E17" s="609"/>
      <c r="F17" s="611">
        <f>SUM(F6:F16)</f>
        <v>1868370360.3919003</v>
      </c>
      <c r="G17" s="624"/>
      <c r="I17" s="272"/>
      <c r="J17" s="272"/>
    </row>
    <row r="18" spans="1:17" ht="12.75" customHeight="1">
      <c r="A18" s="22" t="s">
        <v>446</v>
      </c>
      <c r="I18" s="272"/>
      <c r="J18" s="272"/>
    </row>
    <row r="19" spans="1:17" ht="12.75" customHeight="1">
      <c r="A19" s="46" t="s">
        <v>467</v>
      </c>
      <c r="I19" s="272"/>
      <c r="J19" s="272"/>
    </row>
    <row r="20" spans="1:17" ht="12.75" customHeight="1">
      <c r="A20" s="113"/>
    </row>
    <row r="21" spans="1:17" ht="12.75" customHeight="1">
      <c r="A21" s="142" t="s">
        <v>809</v>
      </c>
      <c r="G21" s="161" t="s">
        <v>1198</v>
      </c>
    </row>
    <row r="22" spans="1:17" ht="12.75" customHeight="1">
      <c r="A22" s="567" t="s">
        <v>810</v>
      </c>
      <c r="G22" s="569" t="s">
        <v>1199</v>
      </c>
    </row>
    <row r="23" spans="1:17" ht="12.75" customHeight="1">
      <c r="A23" s="54"/>
    </row>
    <row r="24" spans="1:17" ht="12.75" customHeight="1">
      <c r="A24" s="54"/>
      <c r="G24" s="185" t="s">
        <v>448</v>
      </c>
    </row>
    <row r="25" spans="1:17" ht="21.75">
      <c r="A25" s="602" t="s">
        <v>468</v>
      </c>
      <c r="B25" s="602" t="s">
        <v>462</v>
      </c>
      <c r="C25" s="602" t="s">
        <v>451</v>
      </c>
      <c r="D25" s="602" t="s">
        <v>463</v>
      </c>
      <c r="E25" s="602" t="s">
        <v>469</v>
      </c>
      <c r="F25" s="602" t="s">
        <v>464</v>
      </c>
      <c r="G25" s="602" t="s">
        <v>465</v>
      </c>
    </row>
    <row r="26" spans="1:17">
      <c r="A26" s="113" t="s">
        <v>247</v>
      </c>
      <c r="B26" s="194" t="s">
        <v>253</v>
      </c>
      <c r="C26" s="289" t="s">
        <v>254</v>
      </c>
      <c r="D26" s="113" t="s">
        <v>83</v>
      </c>
      <c r="E26" s="114"/>
      <c r="F26" s="117">
        <v>4002626.16</v>
      </c>
      <c r="G26" s="116">
        <v>65.499240420945966</v>
      </c>
      <c r="I26" s="204"/>
      <c r="J26" s="204"/>
      <c r="K26" s="279"/>
      <c r="L26" s="278"/>
      <c r="M26" s="909"/>
      <c r="N26" s="279"/>
      <c r="O26" s="910"/>
      <c r="P26" s="911"/>
      <c r="Q26" s="912"/>
    </row>
    <row r="27" spans="1:17">
      <c r="A27" s="113" t="s">
        <v>248</v>
      </c>
      <c r="B27" s="194" t="s">
        <v>255</v>
      </c>
      <c r="C27" s="289" t="s">
        <v>256</v>
      </c>
      <c r="D27" s="113" t="s">
        <v>251</v>
      </c>
      <c r="E27" s="114"/>
      <c r="F27" s="117">
        <v>357194764.78170002</v>
      </c>
      <c r="G27" s="116">
        <v>893.20388971304192</v>
      </c>
      <c r="I27" s="204"/>
      <c r="J27" s="204"/>
      <c r="K27" s="279"/>
      <c r="L27" s="278"/>
      <c r="M27" s="909"/>
      <c r="N27" s="279"/>
      <c r="O27" s="910"/>
      <c r="P27" s="911"/>
      <c r="Q27" s="912"/>
    </row>
    <row r="28" spans="1:17">
      <c r="A28" s="113" t="s">
        <v>249</v>
      </c>
      <c r="B28" s="194" t="s">
        <v>257</v>
      </c>
      <c r="C28" s="289" t="s">
        <v>258</v>
      </c>
      <c r="D28" s="113" t="s">
        <v>251</v>
      </c>
      <c r="E28" s="114"/>
      <c r="F28" s="117">
        <v>4941353.6025</v>
      </c>
      <c r="G28" s="116">
        <v>808.30258617216407</v>
      </c>
      <c r="I28" s="204"/>
      <c r="J28" s="204"/>
      <c r="K28" s="279"/>
      <c r="L28" s="278"/>
      <c r="M28" s="909"/>
      <c r="N28" s="279"/>
      <c r="O28" s="910"/>
      <c r="P28" s="911"/>
      <c r="Q28" s="912"/>
    </row>
    <row r="29" spans="1:17">
      <c r="A29" s="113" t="s">
        <v>250</v>
      </c>
      <c r="B29" s="194" t="s">
        <v>259</v>
      </c>
      <c r="C29" s="289" t="s">
        <v>260</v>
      </c>
      <c r="D29" s="113" t="s">
        <v>251</v>
      </c>
      <c r="E29" s="114"/>
      <c r="F29" s="117">
        <v>6516625.8627000004</v>
      </c>
      <c r="G29" s="116">
        <v>121.11483960327131</v>
      </c>
      <c r="I29" s="204"/>
      <c r="J29" s="204"/>
      <c r="K29" s="279"/>
      <c r="L29" s="278"/>
      <c r="M29" s="909"/>
      <c r="N29" s="279"/>
      <c r="O29" s="910"/>
      <c r="P29" s="911"/>
      <c r="Q29" s="912"/>
    </row>
    <row r="30" spans="1:17" s="272" customFormat="1">
      <c r="A30" s="113" t="s">
        <v>1214</v>
      </c>
      <c r="B30" s="194"/>
      <c r="C30" s="289"/>
      <c r="D30" s="113" t="s">
        <v>1215</v>
      </c>
      <c r="E30" s="114"/>
      <c r="F30" s="117">
        <v>7367129.6500000004</v>
      </c>
      <c r="G30" s="116">
        <v>753.01986622996435</v>
      </c>
      <c r="I30" s="204"/>
      <c r="J30" s="204"/>
      <c r="K30" s="279"/>
      <c r="L30" s="278"/>
      <c r="M30" s="909"/>
      <c r="N30" s="279"/>
      <c r="O30" s="910"/>
      <c r="P30" s="911"/>
      <c r="Q30" s="912"/>
    </row>
    <row r="31" spans="1:17" ht="12.75" customHeight="1">
      <c r="A31" s="113" t="s">
        <v>210</v>
      </c>
      <c r="B31" s="194" t="s">
        <v>211</v>
      </c>
      <c r="C31" s="289" t="s">
        <v>212</v>
      </c>
      <c r="D31" s="113" t="s">
        <v>207</v>
      </c>
      <c r="E31" s="114" t="s">
        <v>130</v>
      </c>
      <c r="F31" s="117">
        <v>13069762.0623</v>
      </c>
      <c r="G31" s="116">
        <v>131.80969999999999</v>
      </c>
      <c r="I31" s="204"/>
      <c r="J31" s="204"/>
      <c r="K31" s="279"/>
      <c r="L31" s="278"/>
      <c r="M31" s="909"/>
      <c r="N31" s="279"/>
      <c r="O31" s="910"/>
      <c r="P31" s="911"/>
      <c r="Q31" s="912"/>
    </row>
    <row r="32" spans="1:17" ht="12.75" customHeight="1">
      <c r="A32" s="113"/>
      <c r="B32" s="194"/>
      <c r="C32" s="289"/>
      <c r="D32" s="113"/>
      <c r="E32" s="114" t="s">
        <v>131</v>
      </c>
      <c r="F32" s="117">
        <v>19604356.837699998</v>
      </c>
      <c r="G32" s="116">
        <v>126.71680000000001</v>
      </c>
      <c r="I32" s="204"/>
      <c r="J32" s="204"/>
      <c r="K32" s="279"/>
      <c r="L32" s="278"/>
      <c r="M32" s="909"/>
      <c r="N32" s="279"/>
      <c r="O32" s="910"/>
      <c r="P32" s="911"/>
      <c r="Q32" s="912"/>
    </row>
    <row r="33" spans="1:17" ht="12.75" customHeight="1">
      <c r="A33" s="113" t="s">
        <v>931</v>
      </c>
      <c r="B33" s="194" t="s">
        <v>245</v>
      </c>
      <c r="C33" s="289" t="s">
        <v>246</v>
      </c>
      <c r="D33" s="136" t="s">
        <v>128</v>
      </c>
      <c r="E33" s="136"/>
      <c r="F33" s="117">
        <v>38176829.549999997</v>
      </c>
      <c r="G33" s="116">
        <v>7.7377061995661851</v>
      </c>
      <c r="I33" s="204"/>
      <c r="J33" s="204"/>
      <c r="K33" s="279"/>
      <c r="L33" s="278"/>
      <c r="M33" s="909"/>
      <c r="N33" s="285"/>
      <c r="O33" s="285"/>
      <c r="P33" s="911"/>
      <c r="Q33" s="912"/>
    </row>
    <row r="34" spans="1:17" ht="12.75" customHeight="1">
      <c r="A34" s="113" t="s">
        <v>209</v>
      </c>
      <c r="B34" s="194" t="s">
        <v>201</v>
      </c>
      <c r="C34" s="289" t="s">
        <v>181</v>
      </c>
      <c r="D34" s="113" t="s">
        <v>128</v>
      </c>
      <c r="E34" s="113"/>
      <c r="F34" s="117">
        <v>55844529.859999999</v>
      </c>
      <c r="G34" s="116">
        <v>1.3248776537301299</v>
      </c>
      <c r="I34" s="204"/>
      <c r="J34" s="204"/>
      <c r="K34" s="279"/>
      <c r="L34" s="278"/>
      <c r="M34" s="909"/>
      <c r="N34" s="279"/>
      <c r="O34" s="279"/>
      <c r="P34" s="911"/>
      <c r="Q34" s="912"/>
    </row>
    <row r="35" spans="1:17" ht="12.75" customHeight="1">
      <c r="A35" s="113" t="s">
        <v>213</v>
      </c>
      <c r="B35" s="194" t="s">
        <v>214</v>
      </c>
      <c r="C35" s="289" t="s">
        <v>215</v>
      </c>
      <c r="D35" s="113" t="s">
        <v>128</v>
      </c>
      <c r="E35" s="113"/>
      <c r="F35" s="117">
        <v>105386947.98</v>
      </c>
      <c r="G35" s="116">
        <v>8.1115047215462734</v>
      </c>
      <c r="I35" s="204"/>
      <c r="J35" s="204"/>
      <c r="K35" s="279"/>
      <c r="L35" s="278"/>
      <c r="M35" s="909"/>
      <c r="N35" s="279"/>
      <c r="O35" s="279"/>
      <c r="P35" s="911"/>
      <c r="Q35" s="912"/>
    </row>
    <row r="36" spans="1:17" ht="12.75" customHeight="1">
      <c r="A36" s="113" t="s">
        <v>1019</v>
      </c>
      <c r="B36" s="194" t="s">
        <v>1021</v>
      </c>
      <c r="C36" s="289" t="s">
        <v>1022</v>
      </c>
      <c r="D36" s="113" t="s">
        <v>1018</v>
      </c>
      <c r="E36" s="113"/>
      <c r="F36" s="117">
        <v>56933690.850000001</v>
      </c>
      <c r="G36" s="116">
        <v>112.21084340550097</v>
      </c>
      <c r="I36" s="204"/>
      <c r="J36" s="204"/>
      <c r="K36" s="279"/>
      <c r="L36" s="278"/>
      <c r="M36" s="909"/>
      <c r="N36" s="279"/>
      <c r="O36" s="279"/>
      <c r="P36" s="911"/>
      <c r="Q36" s="912"/>
    </row>
    <row r="37" spans="1:17" ht="12.75" customHeight="1">
      <c r="A37" s="113" t="s">
        <v>1017</v>
      </c>
      <c r="B37" s="194" t="s">
        <v>1023</v>
      </c>
      <c r="C37" s="289" t="s">
        <v>1024</v>
      </c>
      <c r="D37" s="113" t="s">
        <v>1018</v>
      </c>
      <c r="E37" s="113"/>
      <c r="F37" s="115">
        <v>379321.33</v>
      </c>
      <c r="G37" s="116">
        <v>94.830332499999997</v>
      </c>
      <c r="H37" s="296"/>
      <c r="I37" s="204"/>
      <c r="J37" s="204"/>
      <c r="K37" s="279"/>
      <c r="L37" s="278"/>
      <c r="M37" s="909"/>
      <c r="N37" s="279"/>
      <c r="O37" s="279"/>
      <c r="P37" s="913"/>
      <c r="Q37" s="912"/>
    </row>
    <row r="38" spans="1:17" ht="12.75" customHeight="1">
      <c r="A38" s="113" t="s">
        <v>1020</v>
      </c>
      <c r="B38" s="194" t="s">
        <v>1025</v>
      </c>
      <c r="C38" s="289" t="s">
        <v>1026</v>
      </c>
      <c r="D38" s="113" t="s">
        <v>1018</v>
      </c>
      <c r="E38" s="113"/>
      <c r="F38" s="115">
        <v>2379604.23</v>
      </c>
      <c r="G38" s="116">
        <v>82.985860766817211</v>
      </c>
      <c r="H38" s="296"/>
      <c r="I38" s="204"/>
      <c r="J38" s="204"/>
      <c r="K38" s="279"/>
      <c r="L38" s="278"/>
      <c r="M38" s="909"/>
      <c r="N38" s="279"/>
      <c r="O38" s="279"/>
      <c r="P38" s="913"/>
      <c r="Q38" s="912"/>
    </row>
    <row r="39" spans="1:17" ht="12.75" customHeight="1">
      <c r="A39" s="113" t="s">
        <v>252</v>
      </c>
      <c r="B39" s="194" t="s">
        <v>262</v>
      </c>
      <c r="C39" s="289" t="s">
        <v>261</v>
      </c>
      <c r="D39" s="113" t="s">
        <v>272</v>
      </c>
      <c r="E39" s="113"/>
      <c r="F39" s="115">
        <v>2902101.62</v>
      </c>
      <c r="G39" s="116">
        <v>765.75208496542496</v>
      </c>
      <c r="H39" s="295"/>
      <c r="I39" s="204"/>
      <c r="J39" s="204"/>
      <c r="K39" s="279"/>
      <c r="L39" s="278"/>
      <c r="M39" s="909"/>
      <c r="N39" s="285"/>
      <c r="O39" s="279"/>
      <c r="P39" s="913"/>
      <c r="Q39" s="912"/>
    </row>
    <row r="40" spans="1:17" s="272" customFormat="1" ht="12.75" customHeight="1">
      <c r="A40" s="113" t="s">
        <v>270</v>
      </c>
      <c r="B40" s="194">
        <v>34988643147</v>
      </c>
      <c r="C40" s="289" t="s">
        <v>182</v>
      </c>
      <c r="D40" s="136" t="s">
        <v>272</v>
      </c>
      <c r="E40" s="113"/>
      <c r="F40" s="115">
        <v>44589566.159999996</v>
      </c>
      <c r="G40" s="116">
        <v>1786.5610867038429</v>
      </c>
      <c r="H40" s="295"/>
      <c r="I40" s="204"/>
      <c r="J40" s="204"/>
      <c r="K40" s="279"/>
      <c r="L40" s="278"/>
      <c r="M40" s="909"/>
      <c r="N40" s="285"/>
      <c r="O40" s="279"/>
      <c r="P40" s="913"/>
      <c r="Q40" s="912"/>
    </row>
    <row r="41" spans="1:17" ht="18.75" customHeight="1">
      <c r="A41" s="608" t="s">
        <v>470</v>
      </c>
      <c r="B41" s="622"/>
      <c r="C41" s="623"/>
      <c r="D41" s="609"/>
      <c r="E41" s="609"/>
      <c r="F41" s="611">
        <f>SUM(F26:F40)</f>
        <v>719289210.53690016</v>
      </c>
      <c r="G41" s="624"/>
      <c r="H41" s="284"/>
      <c r="I41" s="204"/>
      <c r="J41" s="204"/>
      <c r="K41" s="204"/>
      <c r="L41" s="204"/>
      <c r="M41" s="204"/>
      <c r="N41" s="204"/>
      <c r="O41" s="204"/>
      <c r="P41" s="204"/>
      <c r="Q41" s="204"/>
    </row>
    <row r="42" spans="1:17" ht="12.75" customHeight="1">
      <c r="A42" s="22" t="s">
        <v>446</v>
      </c>
    </row>
    <row r="43" spans="1:17" ht="12.75" customHeight="1">
      <c r="A43" s="46" t="s">
        <v>471</v>
      </c>
    </row>
    <row r="44" spans="1:17" ht="12.75" customHeight="1">
      <c r="A44" s="285" t="s">
        <v>472</v>
      </c>
    </row>
    <row r="45" spans="1:17" ht="12.75" customHeight="1">
      <c r="A45" s="285" t="s">
        <v>1027</v>
      </c>
    </row>
    <row r="46" spans="1:17" s="272" customFormat="1" ht="12.75" customHeight="1">
      <c r="A46" s="285"/>
      <c r="C46" s="285"/>
    </row>
    <row r="47" spans="1:17" ht="12.75" customHeight="1">
      <c r="A47" s="142" t="s">
        <v>811</v>
      </c>
      <c r="G47" s="161" t="s">
        <v>1198</v>
      </c>
    </row>
    <row r="48" spans="1:17" ht="12.75" customHeight="1">
      <c r="A48" s="567" t="s">
        <v>923</v>
      </c>
      <c r="G48" s="569" t="s">
        <v>1199</v>
      </c>
    </row>
    <row r="49" spans="1:7" ht="12.75" customHeight="1">
      <c r="A49" s="69"/>
    </row>
    <row r="50" spans="1:7" ht="12.75" customHeight="1">
      <c r="A50" s="46"/>
      <c r="G50" s="199" t="s">
        <v>448</v>
      </c>
    </row>
    <row r="51" spans="1:7" ht="47.25" customHeight="1">
      <c r="A51" s="625" t="s">
        <v>473</v>
      </c>
      <c r="B51" s="602" t="s">
        <v>450</v>
      </c>
      <c r="C51" s="602" t="s">
        <v>451</v>
      </c>
      <c r="D51" s="625" t="s">
        <v>452</v>
      </c>
      <c r="E51" s="625"/>
      <c r="F51" s="625" t="s">
        <v>453</v>
      </c>
      <c r="G51" s="625" t="s">
        <v>454</v>
      </c>
    </row>
    <row r="52" spans="1:7">
      <c r="A52" s="121" t="s">
        <v>168</v>
      </c>
      <c r="B52" s="113">
        <v>8269700991</v>
      </c>
      <c r="C52" s="289" t="s">
        <v>191</v>
      </c>
      <c r="D52" s="121" t="s">
        <v>930</v>
      </c>
      <c r="E52" s="121"/>
      <c r="F52" s="122">
        <v>1156218225.74</v>
      </c>
      <c r="G52" s="116">
        <v>300.6677740403656</v>
      </c>
    </row>
    <row r="53" spans="1:7">
      <c r="A53" s="22" t="s">
        <v>364</v>
      </c>
      <c r="G53" s="227"/>
    </row>
    <row r="54" spans="1:7">
      <c r="A54" s="157" t="s">
        <v>474</v>
      </c>
    </row>
    <row r="55" spans="1:7" ht="12.75" customHeight="1">
      <c r="A55" s="163" t="s">
        <v>123</v>
      </c>
      <c r="B55" s="186"/>
      <c r="C55" s="186"/>
      <c r="D55" s="186"/>
      <c r="E55" s="226"/>
      <c r="F55" s="186"/>
      <c r="G55" s="186"/>
    </row>
    <row r="56" spans="1:7" ht="21.75" customHeight="1">
      <c r="A56" s="1133" t="s">
        <v>124</v>
      </c>
      <c r="B56" s="1133"/>
      <c r="C56" s="1133"/>
      <c r="D56" s="1133"/>
      <c r="E56" s="1133"/>
      <c r="F56" s="1133"/>
      <c r="G56" s="1133"/>
    </row>
    <row r="57" spans="1:7" ht="12.75" customHeight="1">
      <c r="A57" s="54"/>
    </row>
    <row r="58" spans="1:7" ht="12.75" customHeight="1">
      <c r="A58" s="148" t="s">
        <v>812</v>
      </c>
      <c r="F58" s="149"/>
      <c r="G58" s="161" t="s">
        <v>1198</v>
      </c>
    </row>
    <row r="59" spans="1:7" ht="12.75" customHeight="1">
      <c r="A59" s="570" t="s">
        <v>920</v>
      </c>
      <c r="F59" s="55"/>
      <c r="G59" s="569" t="s">
        <v>1199</v>
      </c>
    </row>
    <row r="60" spans="1:7" ht="12.75" customHeight="1"/>
    <row r="61" spans="1:7" ht="12.75" customHeight="1">
      <c r="G61" s="160" t="s">
        <v>456</v>
      </c>
    </row>
    <row r="62" spans="1:7" ht="35.25" customHeight="1">
      <c r="A62" s="625" t="s">
        <v>919</v>
      </c>
      <c r="B62" s="602" t="s">
        <v>462</v>
      </c>
      <c r="C62" s="602" t="s">
        <v>451</v>
      </c>
      <c r="D62" s="625" t="s">
        <v>452</v>
      </c>
      <c r="E62" s="625"/>
      <c r="F62" s="625" t="s">
        <v>453</v>
      </c>
      <c r="G62" s="602" t="s">
        <v>465</v>
      </c>
    </row>
    <row r="63" spans="1:7" ht="12.75" customHeight="1">
      <c r="A63" s="125" t="s">
        <v>940</v>
      </c>
      <c r="B63" s="194">
        <v>40266711905</v>
      </c>
      <c r="C63" s="291" t="s">
        <v>183</v>
      </c>
      <c r="D63" s="125" t="s">
        <v>207</v>
      </c>
      <c r="E63" s="125"/>
      <c r="F63" s="126" t="s">
        <v>157</v>
      </c>
      <c r="G63" s="127" t="s">
        <v>157</v>
      </c>
    </row>
    <row r="64" spans="1:7" ht="12.75" customHeight="1">
      <c r="A64" s="41" t="s">
        <v>475</v>
      </c>
    </row>
    <row r="65" spans="1:7" s="272" customFormat="1" ht="12.75" customHeight="1">
      <c r="A65" s="41" t="s">
        <v>476</v>
      </c>
    </row>
    <row r="66" spans="1:7" ht="12.75" customHeight="1">
      <c r="A66" s="46" t="s">
        <v>471</v>
      </c>
    </row>
    <row r="67" spans="1:7" ht="12.75" customHeight="1"/>
    <row r="68" spans="1:7" ht="12.75" customHeight="1">
      <c r="A68" s="148" t="s">
        <v>921</v>
      </c>
      <c r="F68" s="149"/>
      <c r="G68" s="161" t="s">
        <v>1198</v>
      </c>
    </row>
    <row r="69" spans="1:7" ht="12.75" customHeight="1">
      <c r="A69" s="570" t="s">
        <v>922</v>
      </c>
      <c r="F69" s="55"/>
      <c r="G69" s="569" t="s">
        <v>1199</v>
      </c>
    </row>
    <row r="70" spans="1:7" ht="12.75" customHeight="1">
      <c r="A70" s="162"/>
    </row>
    <row r="71" spans="1:7" ht="12.75" customHeight="1">
      <c r="G71" s="160" t="s">
        <v>456</v>
      </c>
    </row>
    <row r="72" spans="1:7" ht="32.25">
      <c r="A72" s="625" t="s">
        <v>477</v>
      </c>
      <c r="B72" s="602" t="s">
        <v>462</v>
      </c>
      <c r="C72" s="602" t="s">
        <v>451</v>
      </c>
      <c r="D72" s="625" t="s">
        <v>452</v>
      </c>
      <c r="E72" s="625"/>
      <c r="F72" s="625" t="s">
        <v>453</v>
      </c>
      <c r="G72" s="602" t="s">
        <v>465</v>
      </c>
    </row>
    <row r="73" spans="1:7" ht="12.75" customHeight="1">
      <c r="A73" s="125" t="s">
        <v>88</v>
      </c>
      <c r="B73" s="194">
        <v>50454412454</v>
      </c>
      <c r="C73" s="291" t="s">
        <v>184</v>
      </c>
      <c r="D73" s="128" t="s">
        <v>89</v>
      </c>
      <c r="E73" s="128"/>
      <c r="F73" s="867">
        <v>11225370.960000001</v>
      </c>
      <c r="G73" s="868">
        <v>0.66039849048395571</v>
      </c>
    </row>
    <row r="74" spans="1:7" ht="12.75" customHeight="1">
      <c r="A74" s="292" t="s">
        <v>961</v>
      </c>
      <c r="B74" s="194">
        <v>79640747340</v>
      </c>
      <c r="C74" s="291" t="s">
        <v>185</v>
      </c>
      <c r="D74" s="125" t="s">
        <v>207</v>
      </c>
      <c r="E74" s="125"/>
      <c r="F74" s="867">
        <v>59134504.189999998</v>
      </c>
      <c r="G74" s="868">
        <v>26.049617627489411</v>
      </c>
    </row>
    <row r="75" spans="1:7" ht="12.75" customHeight="1">
      <c r="A75" s="125" t="s">
        <v>90</v>
      </c>
      <c r="B75" s="194">
        <v>61196386099</v>
      </c>
      <c r="C75" s="291" t="s">
        <v>187</v>
      </c>
      <c r="D75" s="125" t="s">
        <v>91</v>
      </c>
      <c r="E75" s="125"/>
      <c r="F75" s="867">
        <v>278223562.60000002</v>
      </c>
      <c r="G75" s="868">
        <v>3.1427838133282697</v>
      </c>
    </row>
    <row r="76" spans="1:7" ht="12.75" customHeight="1">
      <c r="A76" s="292" t="s">
        <v>962</v>
      </c>
      <c r="B76" s="194">
        <v>37735093339</v>
      </c>
      <c r="C76" s="291" t="s">
        <v>186</v>
      </c>
      <c r="D76" s="125" t="s">
        <v>91</v>
      </c>
      <c r="E76" s="125"/>
      <c r="F76" s="867">
        <v>44633824.18</v>
      </c>
      <c r="G76" s="868">
        <v>3.1842030254246181</v>
      </c>
    </row>
    <row r="77" spans="1:7" ht="12.75" customHeight="1">
      <c r="A77" s="125" t="s">
        <v>271</v>
      </c>
      <c r="B77" s="194">
        <v>48379655657</v>
      </c>
      <c r="C77" s="291" t="s">
        <v>188</v>
      </c>
      <c r="D77" s="128" t="s">
        <v>87</v>
      </c>
      <c r="E77" s="128"/>
      <c r="F77" s="867">
        <v>135302214.24000001</v>
      </c>
      <c r="G77" s="868">
        <v>99.330216395349709</v>
      </c>
    </row>
    <row r="78" spans="1:7" ht="18.75" customHeight="1">
      <c r="A78" s="608" t="s">
        <v>470</v>
      </c>
      <c r="B78" s="622"/>
      <c r="C78" s="623"/>
      <c r="D78" s="622"/>
      <c r="E78" s="622"/>
      <c r="F78" s="626">
        <f>SUM(F73:F77)</f>
        <v>528519476.17000002</v>
      </c>
      <c r="G78" s="627"/>
    </row>
    <row r="79" spans="1:7" ht="12.75" customHeight="1">
      <c r="A79" s="41" t="s">
        <v>475</v>
      </c>
    </row>
    <row r="80" spans="1:7" ht="12.75" customHeight="1">
      <c r="A80" s="46" t="s">
        <v>471</v>
      </c>
      <c r="F80" s="45"/>
    </row>
    <row r="81" spans="1:7" ht="12.75" customHeight="1">
      <c r="A81" s="566" t="s">
        <v>198</v>
      </c>
      <c r="D81" s="45"/>
    </row>
    <row r="82" spans="1:7" ht="12.75" customHeight="1"/>
    <row r="83" spans="1:7">
      <c r="A83" s="163" t="s">
        <v>122</v>
      </c>
    </row>
    <row r="84" spans="1:7" ht="21" customHeight="1">
      <c r="A84" s="1134" t="s">
        <v>121</v>
      </c>
      <c r="B84" s="1134"/>
      <c r="C84" s="1134"/>
      <c r="D84" s="1134"/>
      <c r="E84" s="1134"/>
      <c r="F84" s="1134"/>
      <c r="G84" s="1134"/>
    </row>
    <row r="85" spans="1:7" ht="12.75" customHeight="1">
      <c r="A85" s="164"/>
      <c r="D85" s="45"/>
    </row>
    <row r="86" spans="1:7" ht="12.75" customHeight="1">
      <c r="A86" s="652" t="s">
        <v>92</v>
      </c>
    </row>
    <row r="87" spans="1:7" ht="12.75" customHeight="1">
      <c r="G87" s="35" t="s">
        <v>912</v>
      </c>
    </row>
    <row r="88" spans="1:7" ht="12.75" customHeight="1"/>
    <row r="89" spans="1:7" ht="12.75" customHeight="1">
      <c r="A89" s="165"/>
      <c r="F89" s="135"/>
    </row>
    <row r="90" spans="1:7" ht="12.75" customHeight="1">
      <c r="A90" s="163"/>
    </row>
    <row r="91" spans="1:7" ht="12.75" customHeight="1">
      <c r="A91" s="163"/>
    </row>
    <row r="92" spans="1:7" ht="12.75" customHeight="1">
      <c r="A92" s="163"/>
    </row>
    <row r="93" spans="1:7" ht="12.75" customHeight="1">
      <c r="A93" s="164"/>
      <c r="F93" s="45"/>
    </row>
    <row r="94" spans="1:7" ht="12.75" customHeight="1">
      <c r="A94" s="164"/>
    </row>
    <row r="95" spans="1:7" ht="12.75" customHeight="1">
      <c r="A95" s="164"/>
    </row>
    <row r="96" spans="1:7" ht="12.75" customHeight="1">
      <c r="A96" s="164"/>
    </row>
    <row r="97" ht="12.75" customHeight="1"/>
    <row r="98" ht="12.75" customHeight="1"/>
  </sheetData>
  <mergeCells count="2">
    <mergeCell ref="A56:G56"/>
    <mergeCell ref="A84:G84"/>
  </mergeCells>
  <hyperlinks>
    <hyperlink ref="A86" location="'2 Sadržaj'!A1" display="Sadržaj / Contents"/>
  </hyperlinks>
  <pageMargins left="0.7" right="0.7" top="0.75" bottom="0.75" header="0.3" footer="0.3"/>
  <pageSetup paperSize="9" scale="58" orientation="portrait" r:id="rId1"/>
  <ignoredErrors>
    <ignoredError sqref="B31:B39 B11:B14 B26:B29"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F208"/>
  <sheetViews>
    <sheetView showGridLines="0" zoomScaleNormal="100" workbookViewId="0"/>
  </sheetViews>
  <sheetFormatPr defaultColWidth="9.140625" defaultRowHeight="15"/>
  <cols>
    <col min="1" max="1" width="32.140625" style="64" customWidth="1"/>
    <col min="2" max="2" width="10.42578125" style="64" bestFit="1" customWidth="1"/>
    <col min="3" max="3" width="13.42578125" style="64" bestFit="1" customWidth="1"/>
    <col min="4" max="4" width="31.5703125" style="64" customWidth="1"/>
    <col min="5" max="5" width="13.140625" style="64" bestFit="1" customWidth="1"/>
    <col min="6" max="16384" width="9.140625" style="64"/>
  </cols>
  <sheetData>
    <row r="1" spans="1:6" ht="12.75" customHeight="1">
      <c r="A1" s="144" t="s">
        <v>814</v>
      </c>
      <c r="F1" s="146" t="str">
        <f>Naslovnica!A20</f>
        <v>Studeni 2020.</v>
      </c>
    </row>
    <row r="2" spans="1:6" ht="12.75" customHeight="1">
      <c r="A2" s="563" t="s">
        <v>815</v>
      </c>
      <c r="F2" s="564" t="str">
        <f>Naslovnica!A24</f>
        <v>November 2020</v>
      </c>
    </row>
    <row r="3" spans="1:6" ht="12.75" customHeight="1"/>
    <row r="4" spans="1:6" ht="12.75" customHeight="1">
      <c r="F4" s="14" t="s">
        <v>448</v>
      </c>
    </row>
    <row r="5" spans="1:6" ht="33">
      <c r="A5" s="625" t="s">
        <v>449</v>
      </c>
      <c r="B5" s="602" t="s">
        <v>450</v>
      </c>
      <c r="C5" s="602" t="s">
        <v>451</v>
      </c>
      <c r="D5" s="625" t="s">
        <v>452</v>
      </c>
      <c r="E5" s="625" t="s">
        <v>453</v>
      </c>
      <c r="F5" s="602" t="s">
        <v>465</v>
      </c>
    </row>
    <row r="6" spans="1:6">
      <c r="A6" s="121" t="s">
        <v>1222</v>
      </c>
      <c r="B6" s="194" t="s">
        <v>1224</v>
      </c>
      <c r="C6" s="289" t="s">
        <v>1553</v>
      </c>
      <c r="D6" s="121" t="s">
        <v>1225</v>
      </c>
      <c r="E6" s="122">
        <v>2358017.7200000002</v>
      </c>
      <c r="F6" s="168">
        <v>99.998467380214962</v>
      </c>
    </row>
    <row r="7" spans="1:6">
      <c r="A7" s="121" t="s">
        <v>1223</v>
      </c>
      <c r="B7" s="194" t="s">
        <v>1554</v>
      </c>
      <c r="C7" s="289" t="s">
        <v>1555</v>
      </c>
      <c r="D7" s="121" t="s">
        <v>1225</v>
      </c>
      <c r="E7" s="122">
        <v>1231358.03</v>
      </c>
      <c r="F7" s="168">
        <v>99.85356932642911</v>
      </c>
    </row>
    <row r="8" spans="1:6">
      <c r="A8" s="608" t="s">
        <v>445</v>
      </c>
      <c r="B8" s="621"/>
      <c r="C8" s="621"/>
      <c r="D8" s="628"/>
      <c r="E8" s="629">
        <f>SUM(E6:E7)</f>
        <v>3589375.75</v>
      </c>
      <c r="F8" s="630"/>
    </row>
    <row r="9" spans="1:6" ht="12.75" customHeight="1">
      <c r="A9" s="22" t="s">
        <v>455</v>
      </c>
    </row>
    <row r="10" spans="1:6" ht="12.75" customHeight="1">
      <c r="A10" s="22"/>
    </row>
    <row r="11" spans="1:6" ht="12.75" customHeight="1">
      <c r="A11" s="144" t="s">
        <v>816</v>
      </c>
      <c r="F11" s="146" t="s">
        <v>1527</v>
      </c>
    </row>
    <row r="12" spans="1:6" ht="12.75" customHeight="1">
      <c r="A12" s="563" t="s">
        <v>817</v>
      </c>
      <c r="F12" s="564" t="s">
        <v>1528</v>
      </c>
    </row>
    <row r="13" spans="1:6" ht="12.75" customHeight="1"/>
    <row r="14" spans="1:6" ht="12.75" customHeight="1">
      <c r="F14" s="14" t="s">
        <v>456</v>
      </c>
    </row>
    <row r="15" spans="1:6" ht="54.75">
      <c r="A15" s="625" t="s">
        <v>457</v>
      </c>
      <c r="B15" s="602" t="s">
        <v>450</v>
      </c>
      <c r="C15" s="602" t="s">
        <v>451</v>
      </c>
      <c r="D15" s="625" t="s">
        <v>452</v>
      </c>
      <c r="E15" s="625" t="s">
        <v>453</v>
      </c>
      <c r="F15" s="625" t="s">
        <v>454</v>
      </c>
    </row>
    <row r="16" spans="1:6" ht="12.75" customHeight="1">
      <c r="A16" s="121" t="s">
        <v>167</v>
      </c>
      <c r="B16" s="194" t="s">
        <v>200</v>
      </c>
      <c r="C16" s="289" t="s">
        <v>189</v>
      </c>
      <c r="D16" s="121" t="s">
        <v>94</v>
      </c>
      <c r="E16" s="122">
        <v>96956654.859999999</v>
      </c>
      <c r="F16" s="168">
        <v>31.826444978988437</v>
      </c>
    </row>
    <row r="17" spans="1:6" ht="12.75" customHeight="1">
      <c r="A17" s="121" t="s">
        <v>156</v>
      </c>
      <c r="B17" s="194">
        <v>75111210338</v>
      </c>
      <c r="C17" s="289" t="s">
        <v>190</v>
      </c>
      <c r="D17" s="287" t="s">
        <v>158</v>
      </c>
      <c r="E17" s="122">
        <v>28981099.520500001</v>
      </c>
      <c r="F17" s="168">
        <v>57.274900238142294</v>
      </c>
    </row>
    <row r="18" spans="1:6">
      <c r="A18" s="608" t="s">
        <v>445</v>
      </c>
      <c r="B18" s="621"/>
      <c r="C18" s="621"/>
      <c r="D18" s="628"/>
      <c r="E18" s="629">
        <f>SUM(E16:E17)</f>
        <v>125937754.3805</v>
      </c>
      <c r="F18" s="630"/>
    </row>
    <row r="19" spans="1:6" ht="12.75" customHeight="1">
      <c r="A19" s="22" t="s">
        <v>458</v>
      </c>
    </row>
    <row r="20" spans="1:6" ht="12.75" customHeight="1"/>
    <row r="21" spans="1:6" ht="12.75" customHeight="1">
      <c r="A21" s="145" t="s">
        <v>818</v>
      </c>
      <c r="F21" s="146" t="s">
        <v>1527</v>
      </c>
    </row>
    <row r="22" spans="1:6" ht="12.75" customHeight="1">
      <c r="A22" s="561" t="s">
        <v>819</v>
      </c>
      <c r="F22" s="564" t="s">
        <v>1528</v>
      </c>
    </row>
    <row r="23" spans="1:6" ht="12.75" customHeight="1"/>
    <row r="24" spans="1:6" ht="12.75" customHeight="1">
      <c r="F24" s="14" t="s">
        <v>448</v>
      </c>
    </row>
    <row r="25" spans="1:6" ht="54.75">
      <c r="A25" s="625" t="s">
        <v>457</v>
      </c>
      <c r="B25" s="602" t="s">
        <v>450</v>
      </c>
      <c r="C25" s="602" t="s">
        <v>451</v>
      </c>
      <c r="D25" s="625" t="s">
        <v>452</v>
      </c>
      <c r="E25" s="625" t="s">
        <v>453</v>
      </c>
      <c r="F25" s="625" t="s">
        <v>454</v>
      </c>
    </row>
    <row r="26" spans="1:6" ht="12.75" customHeight="1">
      <c r="A26" s="121" t="s">
        <v>951</v>
      </c>
      <c r="B26" s="194">
        <v>56903349567</v>
      </c>
      <c r="C26" s="289" t="s">
        <v>192</v>
      </c>
      <c r="D26" s="292" t="s">
        <v>1040</v>
      </c>
      <c r="E26" s="122" t="s">
        <v>157</v>
      </c>
      <c r="F26" s="168" t="s">
        <v>157</v>
      </c>
    </row>
    <row r="27" spans="1:6" ht="12.75" customHeight="1">
      <c r="A27" s="866" t="s">
        <v>953</v>
      </c>
    </row>
    <row r="28" spans="1:6" ht="12.75" customHeight="1">
      <c r="A28" s="22" t="s">
        <v>455</v>
      </c>
    </row>
    <row r="29" spans="1:6" ht="19.5" customHeight="1">
      <c r="A29" s="1135" t="s">
        <v>123</v>
      </c>
      <c r="B29" s="1135"/>
      <c r="C29" s="1135"/>
      <c r="D29" s="1135"/>
    </row>
    <row r="30" spans="1:6" ht="21.75" customHeight="1">
      <c r="A30" s="1133" t="s">
        <v>124</v>
      </c>
      <c r="B30" s="1133"/>
      <c r="C30" s="1133"/>
      <c r="D30" s="1133"/>
      <c r="E30" s="54"/>
      <c r="F30" s="54"/>
    </row>
    <row r="31" spans="1:6" ht="12.75" customHeight="1">
      <c r="A31" s="866"/>
    </row>
    <row r="32" spans="1:6" ht="12.75" customHeight="1"/>
    <row r="33" spans="1:5" ht="12.75" customHeight="1">
      <c r="A33" s="147" t="s">
        <v>820</v>
      </c>
      <c r="E33" s="140" t="str">
        <f>Naslovnica!A20</f>
        <v>Studeni 2020.</v>
      </c>
    </row>
    <row r="34" spans="1:5" ht="12.75" customHeight="1">
      <c r="A34" s="561" t="s">
        <v>821</v>
      </c>
      <c r="E34" s="565" t="str">
        <f>Naslovnica!A24</f>
        <v>November 2020</v>
      </c>
    </row>
    <row r="35" spans="1:5" ht="12.75" customHeight="1"/>
    <row r="36" spans="1:5" ht="12.75" customHeight="1">
      <c r="E36" s="14" t="s">
        <v>456</v>
      </c>
    </row>
    <row r="37" spans="1:5" ht="22.5" customHeight="1">
      <c r="A37" s="625" t="s">
        <v>459</v>
      </c>
      <c r="B37" s="602" t="s">
        <v>450</v>
      </c>
      <c r="C37" s="602" t="s">
        <v>451</v>
      </c>
      <c r="D37" s="625" t="s">
        <v>452</v>
      </c>
      <c r="E37" s="625" t="s">
        <v>453</v>
      </c>
    </row>
    <row r="38" spans="1:5" ht="22.5" customHeight="1">
      <c r="A38" s="123" t="s">
        <v>86</v>
      </c>
      <c r="B38" s="194">
        <v>39146857475</v>
      </c>
      <c r="C38" s="289" t="s">
        <v>193</v>
      </c>
      <c r="D38" s="269" t="s">
        <v>128</v>
      </c>
      <c r="E38" s="124">
        <v>962591359.30999994</v>
      </c>
    </row>
    <row r="39" spans="1:5" ht="12.75" customHeight="1">
      <c r="A39" s="22" t="s">
        <v>455</v>
      </c>
      <c r="B39" s="278"/>
      <c r="C39" s="279"/>
      <c r="D39" s="280"/>
      <c r="E39" s="281"/>
    </row>
    <row r="40" spans="1:5" ht="12.75" customHeight="1">
      <c r="A40" s="566" t="s">
        <v>199</v>
      </c>
    </row>
    <row r="41" spans="1:5" ht="12.75" customHeight="1">
      <c r="A41" s="159"/>
      <c r="D41" s="988"/>
    </row>
    <row r="42" spans="1:5" ht="12.75" customHeight="1">
      <c r="A42" s="282"/>
      <c r="B42" s="187"/>
      <c r="C42" s="187"/>
      <c r="D42" s="187"/>
    </row>
    <row r="43" spans="1:5" ht="12.75" customHeight="1">
      <c r="A43" s="288"/>
      <c r="B43" s="54"/>
      <c r="C43" s="54"/>
      <c r="D43" s="54"/>
    </row>
    <row r="44" spans="1:5" ht="12.75" customHeight="1">
      <c r="A44" s="178"/>
    </row>
    <row r="45" spans="1:5" ht="12.75" customHeight="1"/>
    <row r="46" spans="1:5" ht="12.75" customHeight="1"/>
    <row r="47" spans="1:5" ht="12.75" customHeight="1">
      <c r="A47" s="647" t="s">
        <v>460</v>
      </c>
      <c r="B47" s="649"/>
      <c r="C47" s="649"/>
      <c r="D47" s="649"/>
    </row>
    <row r="48" spans="1:5" ht="12.75" customHeight="1">
      <c r="A48" s="650" t="s">
        <v>205</v>
      </c>
      <c r="B48" s="649"/>
      <c r="C48" s="649"/>
      <c r="D48" s="649"/>
    </row>
    <row r="49" spans="1:6" ht="12.75" customHeight="1">
      <c r="A49" s="649" t="s">
        <v>1221</v>
      </c>
      <c r="B49" s="649"/>
      <c r="C49" s="649"/>
      <c r="D49" s="649"/>
    </row>
    <row r="50" spans="1:6" ht="12.75" customHeight="1">
      <c r="A50" s="652" t="s">
        <v>92</v>
      </c>
    </row>
    <row r="51" spans="1:6" ht="12.75" customHeight="1"/>
    <row r="52" spans="1:6" ht="12.75" customHeight="1">
      <c r="F52" s="35" t="s">
        <v>1182</v>
      </c>
    </row>
    <row r="53" spans="1:6" ht="12.75" customHeight="1"/>
    <row r="54" spans="1:6" ht="12.75" customHeight="1"/>
    <row r="55" spans="1:6" ht="12.75" customHeight="1"/>
    <row r="56" spans="1:6" ht="12.75" customHeight="1"/>
    <row r="57" spans="1:6" ht="12.75" customHeight="1"/>
    <row r="58" spans="1:6" ht="12.75" customHeight="1"/>
    <row r="59" spans="1:6" ht="12.75" customHeight="1"/>
    <row r="60" spans="1:6" ht="12.75" customHeight="1"/>
    <row r="61" spans="1:6" ht="12.75" customHeight="1"/>
    <row r="62" spans="1:6" ht="12.75" customHeight="1"/>
    <row r="63" spans="1:6" ht="12.75" customHeight="1"/>
    <row r="64" spans="1: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sheetData>
  <mergeCells count="2">
    <mergeCell ref="A29:D29"/>
    <mergeCell ref="A30:D30"/>
  </mergeCells>
  <hyperlinks>
    <hyperlink ref="A50" location="'2 Sadržaj'!A1" display="Sadržaj / Contents"/>
  </hyperlinks>
  <pageMargins left="0.7" right="0.7" top="0.75" bottom="0.75" header="0.3" footer="0.3"/>
  <pageSetup paperSize="9" scale="79" orientation="portrait" r:id="rId1"/>
  <ignoredErrors>
    <ignoredError sqref="B16 B6:B7"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43" t="s">
        <v>777</v>
      </c>
      <c r="B1" s="644"/>
      <c r="C1" s="644"/>
      <c r="D1" s="548"/>
      <c r="E1" s="641"/>
      <c r="F1" s="204"/>
      <c r="G1" s="204"/>
      <c r="H1" s="204"/>
      <c r="I1" s="549" t="s">
        <v>1486</v>
      </c>
    </row>
    <row r="2" spans="1:27" ht="15" customHeight="1">
      <c r="A2" s="645" t="s">
        <v>778</v>
      </c>
      <c r="B2" s="644"/>
      <c r="C2" s="644"/>
      <c r="D2" s="548"/>
      <c r="E2" s="642"/>
      <c r="F2" s="204"/>
      <c r="G2" s="204"/>
      <c r="H2" s="204"/>
      <c r="I2" s="556" t="s">
        <v>1487</v>
      </c>
    </row>
    <row r="3" spans="1:27" ht="12.75" customHeight="1">
      <c r="A3" s="42" t="s">
        <v>971</v>
      </c>
    </row>
    <row r="4" spans="1:27" ht="12.75" customHeight="1"/>
    <row r="5" spans="1:27" ht="12.75" customHeight="1">
      <c r="A5" s="150" t="s">
        <v>779</v>
      </c>
    </row>
    <row r="6" spans="1:27" ht="12.75" customHeight="1">
      <c r="A6" s="557" t="s">
        <v>780</v>
      </c>
    </row>
    <row r="7" spans="1:27" ht="12.75" customHeight="1">
      <c r="J7" s="1139"/>
      <c r="K7" s="1139"/>
      <c r="L7" s="329"/>
      <c r="M7" s="329"/>
      <c r="N7" s="329"/>
      <c r="O7" s="329"/>
      <c r="P7" s="329"/>
    </row>
    <row r="8" spans="1:27" ht="16.5" customHeight="1">
      <c r="A8" s="1141" t="s">
        <v>434</v>
      </c>
      <c r="B8" s="1141"/>
      <c r="C8" s="476">
        <v>44104</v>
      </c>
      <c r="D8" s="329"/>
      <c r="E8" s="329"/>
      <c r="F8" s="329"/>
      <c r="G8" s="329"/>
      <c r="J8" s="1139"/>
      <c r="K8" s="1139"/>
      <c r="L8" s="330"/>
      <c r="M8" s="330"/>
      <c r="N8" s="330"/>
      <c r="O8" s="330"/>
      <c r="P8" s="330"/>
    </row>
    <row r="9" spans="1:27" ht="21.75" customHeight="1">
      <c r="A9" s="1142" t="s">
        <v>435</v>
      </c>
      <c r="B9" s="1142"/>
      <c r="C9" s="477">
        <v>15</v>
      </c>
      <c r="D9" s="329"/>
      <c r="E9" s="330"/>
      <c r="F9" s="330"/>
      <c r="G9" s="330"/>
    </row>
    <row r="10" spans="1:27" ht="12.75" customHeight="1">
      <c r="A10" s="17" t="s">
        <v>364</v>
      </c>
    </row>
    <row r="11" spans="1:27" ht="12.75" customHeight="1"/>
    <row r="12" spans="1:27" ht="12.75" customHeight="1">
      <c r="A12" s="150" t="s">
        <v>781</v>
      </c>
    </row>
    <row r="13" spans="1:27" ht="12.75" customHeight="1">
      <c r="A13" s="557" t="s">
        <v>782</v>
      </c>
      <c r="Z13" s="65"/>
      <c r="AA13" s="65"/>
    </row>
    <row r="14" spans="1:27" s="272" customFormat="1" ht="12.75" customHeight="1">
      <c r="A14" s="43"/>
      <c r="F14" s="204"/>
      <c r="I14" s="65" t="s">
        <v>437</v>
      </c>
      <c r="Y14" s="65"/>
      <c r="Z14" s="65"/>
      <c r="AA14" s="65"/>
    </row>
    <row r="15" spans="1:27" s="272" customFormat="1" ht="22.5" customHeight="1">
      <c r="A15" s="478"/>
      <c r="B15" s="1138" t="s">
        <v>436</v>
      </c>
      <c r="C15" s="1138"/>
      <c r="D15" s="1138"/>
      <c r="E15" s="1138"/>
      <c r="F15" s="1138" t="s">
        <v>374</v>
      </c>
      <c r="G15" s="1138"/>
      <c r="H15" s="1138"/>
      <c r="I15" s="1138"/>
      <c r="Y15" s="65"/>
      <c r="Z15" s="65"/>
      <c r="AA15" s="65"/>
    </row>
    <row r="16" spans="1:27" ht="135" customHeight="1">
      <c r="A16" s="1140" t="s">
        <v>438</v>
      </c>
      <c r="B16" s="869" t="s">
        <v>873</v>
      </c>
      <c r="C16" s="1137" t="s">
        <v>439</v>
      </c>
      <c r="D16" s="869" t="s">
        <v>440</v>
      </c>
      <c r="E16" s="1137" t="s">
        <v>439</v>
      </c>
      <c r="F16" s="869" t="s">
        <v>874</v>
      </c>
      <c r="G16" s="1137" t="s">
        <v>441</v>
      </c>
      <c r="H16" s="869" t="s">
        <v>871</v>
      </c>
      <c r="I16" s="1137" t="s">
        <v>441</v>
      </c>
    </row>
    <row r="17" spans="1:16" ht="15.75" customHeight="1">
      <c r="A17" s="1140"/>
      <c r="B17" s="529">
        <v>44104</v>
      </c>
      <c r="C17" s="1137"/>
      <c r="D17" s="529">
        <v>44104</v>
      </c>
      <c r="E17" s="1137"/>
      <c r="F17" s="529" t="s">
        <v>1495</v>
      </c>
      <c r="G17" s="1137"/>
      <c r="H17" s="529" t="s">
        <v>1495</v>
      </c>
      <c r="I17" s="1137"/>
      <c r="J17" s="1139"/>
      <c r="K17" s="232"/>
      <c r="L17" s="331"/>
      <c r="M17" s="232"/>
      <c r="N17" s="332"/>
      <c r="O17" s="272"/>
    </row>
    <row r="18" spans="1:16" ht="16.5" customHeight="1">
      <c r="A18" s="479" t="s">
        <v>442</v>
      </c>
      <c r="B18" s="480">
        <v>40841</v>
      </c>
      <c r="C18" s="481">
        <v>-0.11465423802297854</v>
      </c>
      <c r="D18" s="480">
        <v>2480606.7806299999</v>
      </c>
      <c r="E18" s="481">
        <v>-4.5021005056504818E-2</v>
      </c>
      <c r="F18" s="480">
        <v>7097</v>
      </c>
      <c r="G18" s="481">
        <v>-0.40680374456703444</v>
      </c>
      <c r="H18" s="480">
        <v>864723.47629999998</v>
      </c>
      <c r="I18" s="483">
        <v>-0.31264079399573858</v>
      </c>
      <c r="J18" s="1139"/>
      <c r="K18" s="333"/>
      <c r="L18" s="334"/>
      <c r="M18" s="333"/>
      <c r="N18" s="334"/>
      <c r="O18" s="272"/>
    </row>
    <row r="19" spans="1:16" ht="16.5" customHeight="1">
      <c r="A19" s="479" t="s">
        <v>443</v>
      </c>
      <c r="B19" s="480">
        <v>108311</v>
      </c>
      <c r="C19" s="481">
        <v>-1.4870936641624069E-2</v>
      </c>
      <c r="D19" s="480">
        <v>14460332.847209999</v>
      </c>
      <c r="E19" s="481">
        <v>-2.5156496905003704E-2</v>
      </c>
      <c r="F19" s="480">
        <v>22612</v>
      </c>
      <c r="G19" s="481">
        <v>-0.44151353487453071</v>
      </c>
      <c r="H19" s="480">
        <v>4100744.1878400012</v>
      </c>
      <c r="I19" s="483">
        <v>-0.40849596114514303</v>
      </c>
      <c r="J19" s="42"/>
      <c r="K19" s="335"/>
      <c r="L19" s="336"/>
      <c r="M19" s="335"/>
      <c r="N19" s="337"/>
      <c r="O19" s="272"/>
    </row>
    <row r="20" spans="1:16" ht="16.5" customHeight="1">
      <c r="A20" s="479" t="s">
        <v>444</v>
      </c>
      <c r="B20" s="480">
        <v>24</v>
      </c>
      <c r="C20" s="481">
        <v>-0.04</v>
      </c>
      <c r="D20" s="480">
        <v>435.20140000000004</v>
      </c>
      <c r="E20" s="481">
        <v>-0.35360166808256449</v>
      </c>
      <c r="F20" s="480"/>
      <c r="G20" s="481"/>
      <c r="H20" s="480"/>
      <c r="I20" s="482"/>
      <c r="J20" s="42"/>
      <c r="K20" s="335"/>
      <c r="L20" s="336"/>
      <c r="M20" s="335"/>
      <c r="N20" s="337"/>
      <c r="O20" s="272"/>
    </row>
    <row r="21" spans="1:16" ht="16.5" customHeight="1">
      <c r="A21" s="484" t="s">
        <v>445</v>
      </c>
      <c r="B21" s="485">
        <v>149176</v>
      </c>
      <c r="C21" s="486">
        <v>-4.4362303892992359E-2</v>
      </c>
      <c r="D21" s="485">
        <v>16941374.829239998</v>
      </c>
      <c r="E21" s="486">
        <v>-2.8129251206126644E-2</v>
      </c>
      <c r="F21" s="485">
        <v>29709</v>
      </c>
      <c r="G21" s="486">
        <v>-0.43359643102264928</v>
      </c>
      <c r="H21" s="485">
        <v>4965467.6641400009</v>
      </c>
      <c r="I21" s="487">
        <v>-0.39377338302433268</v>
      </c>
      <c r="J21" s="42"/>
      <c r="K21" s="335"/>
      <c r="L21" s="336"/>
      <c r="M21" s="335"/>
      <c r="N21" s="337"/>
      <c r="O21" s="272"/>
    </row>
    <row r="22" spans="1:16" ht="12.75" customHeight="1">
      <c r="A22" s="17" t="s">
        <v>446</v>
      </c>
    </row>
    <row r="23" spans="1:16" ht="49.5" customHeight="1">
      <c r="A23" s="1143" t="s">
        <v>447</v>
      </c>
      <c r="B23" s="1143"/>
      <c r="C23" s="1143"/>
      <c r="D23" s="1143"/>
      <c r="E23" s="1143"/>
      <c r="F23" s="1143"/>
      <c r="G23" s="1143"/>
      <c r="H23" s="1143"/>
      <c r="I23" s="1143"/>
    </row>
    <row r="24" spans="1:16" ht="56.25" customHeight="1">
      <c r="A24" s="1143" t="s">
        <v>872</v>
      </c>
      <c r="B24" s="1143"/>
      <c r="C24" s="1143"/>
      <c r="D24" s="1143"/>
      <c r="E24" s="1143"/>
      <c r="F24" s="1143"/>
      <c r="G24" s="1143"/>
      <c r="H24" s="1143"/>
      <c r="I24" s="1143"/>
    </row>
    <row r="25" spans="1:16" ht="23.25" customHeight="1">
      <c r="A25" s="1136" t="s">
        <v>397</v>
      </c>
      <c r="B25" s="1136"/>
      <c r="C25" s="1136"/>
      <c r="D25" s="1136"/>
      <c r="E25" s="1136"/>
      <c r="F25" s="1136"/>
      <c r="G25" s="1136"/>
      <c r="H25" s="1136"/>
      <c r="I25" s="1136"/>
      <c r="J25" s="158"/>
      <c r="K25" s="71"/>
      <c r="L25" s="71"/>
      <c r="M25" s="71"/>
      <c r="N25" s="71"/>
      <c r="O25" s="71"/>
      <c r="P25" s="71"/>
    </row>
    <row r="26" spans="1:16">
      <c r="A26" s="158"/>
      <c r="B26" s="71"/>
      <c r="C26" s="71"/>
      <c r="D26" s="71"/>
      <c r="E26" s="71"/>
      <c r="F26" s="71"/>
      <c r="G26" s="71"/>
    </row>
    <row r="27" spans="1:16" ht="12.75" customHeight="1">
      <c r="A27" s="652" t="s">
        <v>92</v>
      </c>
    </row>
    <row r="28" spans="1:16" ht="12.75" customHeight="1"/>
    <row r="29" spans="1:16" ht="12.75" customHeight="1"/>
    <row r="30" spans="1:16" ht="12.75" customHeight="1"/>
    <row r="31" spans="1:16" ht="12.75" customHeight="1"/>
    <row r="32" spans="1:16" ht="12.75" customHeight="1">
      <c r="I32" s="35" t="s">
        <v>913</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F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5" ht="12.75" customHeight="1">
      <c r="A1" s="151" t="s">
        <v>783</v>
      </c>
    </row>
    <row r="2" spans="1:5" ht="12.75" customHeight="1">
      <c r="A2" s="560" t="s">
        <v>784</v>
      </c>
    </row>
    <row r="3" spans="1:5" ht="12.75" customHeight="1"/>
    <row r="4" spans="1:5" ht="12.75" customHeight="1">
      <c r="D4" s="65" t="s">
        <v>375</v>
      </c>
      <c r="E4" s="74"/>
    </row>
    <row r="5" spans="1:5" ht="45" customHeight="1">
      <c r="A5" s="1140" t="s">
        <v>365</v>
      </c>
      <c r="B5" s="488" t="s">
        <v>403</v>
      </c>
      <c r="C5" s="1146" t="s">
        <v>404</v>
      </c>
      <c r="D5" s="1146"/>
    </row>
    <row r="6" spans="1:5" ht="22.5" customHeight="1">
      <c r="A6" s="1144"/>
      <c r="B6" s="853">
        <v>44104</v>
      </c>
      <c r="C6" s="854" t="s">
        <v>405</v>
      </c>
      <c r="D6" s="854" t="s">
        <v>406</v>
      </c>
    </row>
    <row r="7" spans="1:5" ht="12.75" customHeight="1">
      <c r="A7" s="497" t="s">
        <v>407</v>
      </c>
      <c r="B7" s="498"/>
      <c r="C7" s="499"/>
      <c r="D7" s="498"/>
      <c r="E7" s="44"/>
    </row>
    <row r="8" spans="1:5" ht="12.75" customHeight="1">
      <c r="A8" s="489" t="s">
        <v>408</v>
      </c>
      <c r="B8" s="490">
        <v>23418.931929999999</v>
      </c>
      <c r="C8" s="491">
        <v>-0.17827605593015333</v>
      </c>
      <c r="D8" s="490">
        <v>-5080.8241000000053</v>
      </c>
      <c r="E8" s="53"/>
    </row>
    <row r="9" spans="1:5" ht="12.75" customHeight="1">
      <c r="A9" s="489" t="s">
        <v>409</v>
      </c>
      <c r="B9" s="490">
        <v>4315268.3516899999</v>
      </c>
      <c r="C9" s="491">
        <v>-8.0378885941149614E-2</v>
      </c>
      <c r="D9" s="490">
        <v>-377173.22639000043</v>
      </c>
      <c r="E9" s="53"/>
    </row>
    <row r="10" spans="1:5" ht="12.75" customHeight="1">
      <c r="A10" s="489" t="s">
        <v>410</v>
      </c>
      <c r="B10" s="490">
        <v>119927.32113</v>
      </c>
      <c r="C10" s="491">
        <v>-5.4311241911164945E-2</v>
      </c>
      <c r="D10" s="490">
        <v>-6887.4687300000078</v>
      </c>
    </row>
    <row r="11" spans="1:5" ht="12.75" customHeight="1">
      <c r="A11" s="489" t="s">
        <v>411</v>
      </c>
      <c r="B11" s="490">
        <v>9872180.795810001</v>
      </c>
      <c r="C11" s="491">
        <v>5.0251471277601304E-3</v>
      </c>
      <c r="D11" s="490">
        <v>49361.114110000432</v>
      </c>
    </row>
    <row r="12" spans="1:5" ht="12.75" customHeight="1">
      <c r="A12" s="489" t="s">
        <v>412</v>
      </c>
      <c r="B12" s="490">
        <v>145454.70959000001</v>
      </c>
      <c r="C12" s="491">
        <v>0.17257975652897792</v>
      </c>
      <c r="D12" s="490">
        <v>21407.958160000038</v>
      </c>
    </row>
    <row r="13" spans="1:5" ht="12.75" customHeight="1">
      <c r="A13" s="497" t="s">
        <v>413</v>
      </c>
      <c r="B13" s="498">
        <v>6132355.8064599996</v>
      </c>
      <c r="C13" s="499">
        <v>-0.15049994201342901</v>
      </c>
      <c r="D13" s="498">
        <v>-1086426.2863799995</v>
      </c>
    </row>
    <row r="14" spans="1:5" ht="12.75" customHeight="1">
      <c r="A14" s="489" t="s">
        <v>414</v>
      </c>
      <c r="B14" s="490">
        <v>137322.03232</v>
      </c>
      <c r="C14" s="491">
        <v>1.3905144571818368E-2</v>
      </c>
      <c r="D14" s="490">
        <v>1883.29522</v>
      </c>
    </row>
    <row r="15" spans="1:5" ht="12.75" customHeight="1">
      <c r="A15" s="489" t="s">
        <v>415</v>
      </c>
      <c r="B15" s="490">
        <v>5335213.5005799998</v>
      </c>
      <c r="C15" s="491">
        <v>-0.11891746240429166</v>
      </c>
      <c r="D15" s="490">
        <v>-720080.15572000109</v>
      </c>
    </row>
    <row r="16" spans="1:5" ht="12.75" customHeight="1">
      <c r="A16" s="489" t="s">
        <v>416</v>
      </c>
      <c r="B16" s="490">
        <v>39463.232179999999</v>
      </c>
      <c r="C16" s="491">
        <v>-9.6465992099974852E-3</v>
      </c>
      <c r="D16" s="490">
        <v>-384.39407999999094</v>
      </c>
    </row>
    <row r="17" spans="1:6" ht="12.75" customHeight="1">
      <c r="A17" s="489" t="s">
        <v>417</v>
      </c>
      <c r="B17" s="490">
        <v>620357.04138000007</v>
      </c>
      <c r="C17" s="491">
        <v>-0.37223665258694238</v>
      </c>
      <c r="D17" s="490">
        <v>-367845.03179999988</v>
      </c>
    </row>
    <row r="18" spans="1:6" ht="22.5">
      <c r="A18" s="492" t="s">
        <v>418</v>
      </c>
      <c r="B18" s="490">
        <v>125557.22159</v>
      </c>
      <c r="C18" s="491">
        <v>0.11855879726653977</v>
      </c>
      <c r="D18" s="490">
        <v>13308.118640000001</v>
      </c>
    </row>
    <row r="19" spans="1:6" ht="12.75" customHeight="1">
      <c r="A19" s="500" t="s">
        <v>419</v>
      </c>
      <c r="B19" s="501">
        <v>20734163.138199996</v>
      </c>
      <c r="C19" s="502">
        <v>-6.2890372878055587E-2</v>
      </c>
      <c r="D19" s="501">
        <v>-1391490.6146900021</v>
      </c>
    </row>
    <row r="20" spans="1:6" ht="12.75" customHeight="1">
      <c r="A20" s="489" t="s">
        <v>420</v>
      </c>
      <c r="B20" s="490">
        <v>28794642.759939998</v>
      </c>
      <c r="C20" s="491">
        <v>-1.5715901614906061E-2</v>
      </c>
      <c r="D20" s="490">
        <v>-459759.30465000123</v>
      </c>
    </row>
    <row r="21" spans="1:6" ht="12.75" customHeight="1">
      <c r="A21" s="493" t="s">
        <v>307</v>
      </c>
      <c r="B21" s="494">
        <v>2362505.1949800001</v>
      </c>
      <c r="C21" s="495">
        <v>-5.8225397741763163E-2</v>
      </c>
      <c r="D21" s="494">
        <v>-146062.34263999993</v>
      </c>
    </row>
    <row r="22" spans="1:6" ht="12.75" customHeight="1">
      <c r="A22" s="493" t="s">
        <v>313</v>
      </c>
      <c r="B22" s="494">
        <v>79445.069579999996</v>
      </c>
      <c r="C22" s="495">
        <v>-0.23074179619528809</v>
      </c>
      <c r="D22" s="494">
        <v>-23829.837580000021</v>
      </c>
    </row>
    <row r="23" spans="1:6" ht="12.75" customHeight="1">
      <c r="A23" s="493" t="s">
        <v>309</v>
      </c>
      <c r="B23" s="494">
        <v>11434681.700679999</v>
      </c>
      <c r="C23" s="495">
        <v>-0.13191154947046141</v>
      </c>
      <c r="D23" s="494">
        <v>-1737572.4558000024</v>
      </c>
    </row>
    <row r="24" spans="1:6" ht="12.75" customHeight="1">
      <c r="A24" s="493" t="s">
        <v>310</v>
      </c>
      <c r="B24" s="494">
        <v>6433610.7958199997</v>
      </c>
      <c r="C24" s="495">
        <v>9.0023125789514324E-2</v>
      </c>
      <c r="D24" s="494">
        <v>531340.79475000128</v>
      </c>
    </row>
    <row r="25" spans="1:6" ht="22.5">
      <c r="A25" s="496" t="s">
        <v>421</v>
      </c>
      <c r="B25" s="494">
        <v>423920.37717999995</v>
      </c>
      <c r="C25" s="495">
        <v>-3.4981158361701764E-2</v>
      </c>
      <c r="D25" s="494">
        <v>-15366.773380000086</v>
      </c>
    </row>
    <row r="26" spans="1:6">
      <c r="A26" s="500" t="s">
        <v>422</v>
      </c>
      <c r="B26" s="501">
        <v>20734163.138239998</v>
      </c>
      <c r="C26" s="502">
        <v>-6.2890372876247644E-2</v>
      </c>
      <c r="D26" s="501">
        <v>-1391490.6146499999</v>
      </c>
    </row>
    <row r="27" spans="1:6" ht="12.75" customHeight="1">
      <c r="A27" s="489" t="s">
        <v>423</v>
      </c>
      <c r="B27" s="490">
        <v>28794642.759939998</v>
      </c>
      <c r="C27" s="491">
        <v>-1.5715901614906061E-2</v>
      </c>
      <c r="D27" s="490">
        <v>-459759.30465000123</v>
      </c>
    </row>
    <row r="28" spans="1:6" ht="12.75" customHeight="1">
      <c r="A28" s="22" t="s">
        <v>364</v>
      </c>
    </row>
    <row r="29" spans="1:6" ht="12.75" customHeight="1">
      <c r="E29" s="71"/>
      <c r="F29" s="71"/>
    </row>
    <row r="30" spans="1:6" ht="26.25" customHeight="1">
      <c r="A30" s="1136" t="s">
        <v>397</v>
      </c>
      <c r="B30" s="1136"/>
      <c r="C30" s="1136"/>
      <c r="D30" s="1136"/>
      <c r="E30" s="71"/>
      <c r="F30" s="71"/>
    </row>
    <row r="31" spans="1:6" ht="12.75" customHeight="1"/>
    <row r="32" spans="1:6" ht="12.75" customHeight="1">
      <c r="A32" s="150" t="s">
        <v>785</v>
      </c>
    </row>
    <row r="33" spans="1:4" ht="12.75" customHeight="1">
      <c r="A33" s="557" t="s">
        <v>1195</v>
      </c>
    </row>
    <row r="34" spans="1:4" s="272" customFormat="1" ht="12.75" customHeight="1">
      <c r="A34" s="43"/>
    </row>
    <row r="35" spans="1:4" s="272" customFormat="1" ht="12.75" customHeight="1">
      <c r="A35" s="43"/>
      <c r="D35" s="65" t="s">
        <v>299</v>
      </c>
    </row>
    <row r="36" spans="1:4" ht="55.5" customHeight="1">
      <c r="A36" s="1140" t="s">
        <v>365</v>
      </c>
      <c r="B36" s="503" t="s">
        <v>366</v>
      </c>
      <c r="C36" s="1146" t="s">
        <v>424</v>
      </c>
      <c r="D36" s="1146"/>
    </row>
    <row r="37" spans="1:4" ht="21" customHeight="1">
      <c r="A37" s="1145"/>
      <c r="B37" s="504" t="s">
        <v>1495</v>
      </c>
      <c r="C37" s="488" t="s">
        <v>405</v>
      </c>
      <c r="D37" s="488" t="s">
        <v>406</v>
      </c>
    </row>
    <row r="38" spans="1:4">
      <c r="A38" s="80" t="s">
        <v>425</v>
      </c>
      <c r="B38" s="129">
        <v>489898.77400000003</v>
      </c>
      <c r="C38" s="130">
        <v>-1.146539474693041E-3</v>
      </c>
      <c r="D38" s="129">
        <v>-562.33302000007825</v>
      </c>
    </row>
    <row r="39" spans="1:4">
      <c r="A39" s="80" t="s">
        <v>367</v>
      </c>
      <c r="B39" s="129">
        <v>139271.83868000002</v>
      </c>
      <c r="C39" s="130">
        <v>-5.9600205619174555E-2</v>
      </c>
      <c r="D39" s="129">
        <v>-8826.7035700000124</v>
      </c>
    </row>
    <row r="40" spans="1:4">
      <c r="A40" s="131" t="s">
        <v>368</v>
      </c>
      <c r="B40" s="132">
        <v>350626.93531999999</v>
      </c>
      <c r="C40" s="133">
        <v>2.4139235420063982E-2</v>
      </c>
      <c r="D40" s="134">
        <v>8264.3705499999342</v>
      </c>
    </row>
    <row r="41" spans="1:4">
      <c r="A41" s="80" t="s">
        <v>426</v>
      </c>
      <c r="B41" s="129">
        <v>20790.418140000002</v>
      </c>
      <c r="C41" s="130">
        <v>-0.18503388650909267</v>
      </c>
      <c r="D41" s="129">
        <v>-4720.358070000002</v>
      </c>
    </row>
    <row r="42" spans="1:4">
      <c r="A42" s="80" t="s">
        <v>427</v>
      </c>
      <c r="B42" s="129">
        <v>16375.152179999999</v>
      </c>
      <c r="C42" s="130">
        <v>-0.10382253477653697</v>
      </c>
      <c r="D42" s="129">
        <v>-1897.0682399999987</v>
      </c>
    </row>
    <row r="43" spans="1:4" ht="19.5" customHeight="1">
      <c r="A43" s="131" t="s">
        <v>428</v>
      </c>
      <c r="B43" s="132">
        <v>4415.2659599999997</v>
      </c>
      <c r="C43" s="133">
        <v>-0.3900349616563501</v>
      </c>
      <c r="D43" s="134">
        <v>-2823.2898300000015</v>
      </c>
    </row>
    <row r="44" spans="1:4">
      <c r="A44" s="80" t="s">
        <v>429</v>
      </c>
      <c r="B44" s="129">
        <v>943405.35291000013</v>
      </c>
      <c r="C44" s="130">
        <v>-0.29668763839836165</v>
      </c>
      <c r="D44" s="129">
        <v>-397969.26869000006</v>
      </c>
    </row>
    <row r="45" spans="1:4">
      <c r="A45" s="80" t="s">
        <v>430</v>
      </c>
      <c r="B45" s="129">
        <v>997752.42057999992</v>
      </c>
      <c r="C45" s="130">
        <v>-1.8035378561839059E-2</v>
      </c>
      <c r="D45" s="129">
        <v>-18325.34719000035</v>
      </c>
    </row>
    <row r="46" spans="1:4" ht="19.5" customHeight="1">
      <c r="A46" s="131" t="s">
        <v>369</v>
      </c>
      <c r="B46" s="132">
        <v>-54347.067670000004</v>
      </c>
      <c r="C46" s="133">
        <v>-1.1670691463201233</v>
      </c>
      <c r="D46" s="134">
        <v>-379643.92150000005</v>
      </c>
    </row>
    <row r="47" spans="1:4" ht="28.5" customHeight="1">
      <c r="A47" s="80" t="s">
        <v>370</v>
      </c>
      <c r="B47" s="129">
        <v>300695.13361000002</v>
      </c>
      <c r="C47" s="130">
        <v>-0.55445838479248599</v>
      </c>
      <c r="D47" s="129">
        <v>-374202.84077999997</v>
      </c>
    </row>
    <row r="48" spans="1:4" ht="19.5" customHeight="1">
      <c r="A48" s="80" t="s">
        <v>371</v>
      </c>
      <c r="B48" s="129">
        <v>147811.75368999995</v>
      </c>
      <c r="C48" s="130">
        <v>1.5097129644656202</v>
      </c>
      <c r="D48" s="129">
        <v>88915.87364999995</v>
      </c>
    </row>
    <row r="49" spans="1:4">
      <c r="A49" s="80" t="s">
        <v>431</v>
      </c>
      <c r="B49" s="129">
        <v>152883.37992000001</v>
      </c>
      <c r="C49" s="130">
        <v>-0.75181353874888823</v>
      </c>
      <c r="D49" s="129">
        <v>-463118.71442999993</v>
      </c>
    </row>
    <row r="50" spans="1:4">
      <c r="A50" s="80" t="s">
        <v>432</v>
      </c>
      <c r="B50" s="129">
        <v>27533.473910000004</v>
      </c>
      <c r="C50" s="130">
        <v>-0.73309106436040339</v>
      </c>
      <c r="D50" s="129">
        <v>-75623.334400000022</v>
      </c>
    </row>
    <row r="51" spans="1:4" ht="19.5" customHeight="1">
      <c r="A51" s="505" t="s">
        <v>433</v>
      </c>
      <c r="B51" s="506">
        <v>125349.90600999999</v>
      </c>
      <c r="C51" s="507">
        <v>-0.75557949069220232</v>
      </c>
      <c r="D51" s="508">
        <v>-387495.38003000006</v>
      </c>
    </row>
    <row r="52" spans="1:4" ht="12.75" customHeight="1"/>
    <row r="53" spans="1:4" ht="21" customHeight="1">
      <c r="A53" s="1136" t="s">
        <v>372</v>
      </c>
      <c r="B53" s="1136"/>
      <c r="C53" s="1136"/>
    </row>
    <row r="54" spans="1:4" ht="12.75" customHeight="1"/>
    <row r="55" spans="1:4" ht="12.75" customHeight="1">
      <c r="A55" s="652" t="s">
        <v>92</v>
      </c>
    </row>
    <row r="56" spans="1:4" ht="12.75" customHeight="1">
      <c r="D56" s="35" t="s">
        <v>1183</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72" customWidth="1"/>
    <col min="4" max="4" width="21.85546875" customWidth="1"/>
    <col min="5" max="5" width="14.85546875" customWidth="1"/>
  </cols>
  <sheetData>
    <row r="1" spans="1:8" ht="12.75" customHeight="1">
      <c r="A1" s="150" t="s">
        <v>786</v>
      </c>
    </row>
    <row r="2" spans="1:8" ht="12.75" customHeight="1">
      <c r="A2" s="557" t="s">
        <v>787</v>
      </c>
    </row>
    <row r="3" spans="1:8">
      <c r="D3" s="328"/>
      <c r="E3" s="65" t="s">
        <v>299</v>
      </c>
    </row>
    <row r="4" spans="1:8" ht="79.5" customHeight="1">
      <c r="A4" s="1140" t="s">
        <v>398</v>
      </c>
      <c r="B4" s="488" t="s">
        <v>399</v>
      </c>
      <c r="C4" s="528" t="s">
        <v>380</v>
      </c>
      <c r="D4" s="488" t="s">
        <v>400</v>
      </c>
      <c r="E4" s="528" t="s">
        <v>380</v>
      </c>
    </row>
    <row r="5" spans="1:8" ht="15.75" customHeight="1">
      <c r="A5" s="1140"/>
      <c r="B5" s="529" t="s">
        <v>1495</v>
      </c>
      <c r="C5" s="530"/>
      <c r="D5" s="529" t="s">
        <v>1495</v>
      </c>
      <c r="E5" s="530"/>
    </row>
    <row r="6" spans="1:8">
      <c r="A6" s="531" t="s">
        <v>1498</v>
      </c>
      <c r="B6" s="532">
        <v>1697</v>
      </c>
      <c r="C6" s="533">
        <v>-0.25242290748898677</v>
      </c>
      <c r="D6" s="532">
        <v>184927.13331</v>
      </c>
      <c r="E6" s="533">
        <v>-0.18743040435156164</v>
      </c>
      <c r="F6" s="44"/>
      <c r="G6" s="77"/>
      <c r="H6" s="77"/>
    </row>
    <row r="7" spans="1:8">
      <c r="A7" s="531" t="s">
        <v>1499</v>
      </c>
      <c r="B7" s="532">
        <v>968</v>
      </c>
      <c r="C7" s="533">
        <v>-0.46460176991150443</v>
      </c>
      <c r="D7" s="532">
        <v>152095.59557</v>
      </c>
      <c r="E7" s="533">
        <v>-0.42016221897902856</v>
      </c>
      <c r="F7" s="44"/>
      <c r="G7" s="77"/>
      <c r="H7" s="77"/>
    </row>
    <row r="8" spans="1:8">
      <c r="A8" s="531" t="s">
        <v>1500</v>
      </c>
      <c r="B8" s="532">
        <v>706</v>
      </c>
      <c r="C8" s="533">
        <v>0.14983713355048861</v>
      </c>
      <c r="D8" s="532">
        <v>137149.78412</v>
      </c>
      <c r="E8" s="533">
        <v>-0.28125936625920495</v>
      </c>
      <c r="F8" s="44"/>
      <c r="G8" s="77"/>
      <c r="H8" s="77"/>
    </row>
    <row r="9" spans="1:8">
      <c r="A9" s="531" t="s">
        <v>1501</v>
      </c>
      <c r="B9" s="532">
        <v>3234</v>
      </c>
      <c r="C9" s="533">
        <v>-0.45074728260869568</v>
      </c>
      <c r="D9" s="532">
        <v>766146.90783000004</v>
      </c>
      <c r="E9" s="533">
        <v>-0.39599911129737403</v>
      </c>
      <c r="F9" s="44"/>
      <c r="G9" s="77"/>
      <c r="H9" s="77"/>
    </row>
    <row r="10" spans="1:8">
      <c r="A10" s="531" t="s">
        <v>1502</v>
      </c>
      <c r="B10" s="532">
        <v>0</v>
      </c>
      <c r="C10" s="533" t="s">
        <v>157</v>
      </c>
      <c r="D10" s="532">
        <v>0</v>
      </c>
      <c r="E10" s="533" t="s">
        <v>157</v>
      </c>
      <c r="F10" s="44"/>
      <c r="G10" s="77"/>
      <c r="H10" s="77"/>
    </row>
    <row r="11" spans="1:8">
      <c r="A11" s="531" t="s">
        <v>1503</v>
      </c>
      <c r="B11" s="532">
        <v>77</v>
      </c>
      <c r="C11" s="533">
        <v>-0.28703703703703703</v>
      </c>
      <c r="D11" s="532">
        <v>26934.819</v>
      </c>
      <c r="E11" s="533">
        <v>-0.43895867948211548</v>
      </c>
      <c r="F11" s="44"/>
      <c r="G11" s="77"/>
      <c r="H11" s="77"/>
    </row>
    <row r="12" spans="1:8">
      <c r="A12" s="531" t="s">
        <v>1504</v>
      </c>
      <c r="B12" s="532">
        <v>2901</v>
      </c>
      <c r="C12" s="533">
        <v>-8.4280303030303025E-2</v>
      </c>
      <c r="D12" s="532">
        <v>485544.17112999997</v>
      </c>
      <c r="E12" s="533">
        <v>-1.700706291380049E-2</v>
      </c>
      <c r="F12" s="44"/>
      <c r="G12" s="77"/>
      <c r="H12" s="77"/>
    </row>
    <row r="13" spans="1:8">
      <c r="A13" s="531" t="s">
        <v>1505</v>
      </c>
      <c r="B13" s="532">
        <v>822</v>
      </c>
      <c r="C13" s="533">
        <v>-0.58274111675126905</v>
      </c>
      <c r="D13" s="532">
        <v>220525.68805000003</v>
      </c>
      <c r="E13" s="533">
        <v>-0.53864239627210186</v>
      </c>
      <c r="F13" s="44"/>
      <c r="G13" s="77"/>
      <c r="H13" s="77"/>
    </row>
    <row r="14" spans="1:8">
      <c r="A14" s="531" t="s">
        <v>1506</v>
      </c>
      <c r="B14" s="532">
        <v>4241</v>
      </c>
      <c r="C14" s="533">
        <v>-0.44409490103552235</v>
      </c>
      <c r="D14" s="532">
        <v>769088.72812999994</v>
      </c>
      <c r="E14" s="533">
        <v>-0.44429633102334865</v>
      </c>
      <c r="F14" s="44"/>
      <c r="G14" s="77"/>
      <c r="H14" s="77"/>
    </row>
    <row r="15" spans="1:8">
      <c r="A15" s="531" t="s">
        <v>1507</v>
      </c>
      <c r="B15" s="532">
        <v>1449</v>
      </c>
      <c r="C15" s="533">
        <v>-0.37784456848432801</v>
      </c>
      <c r="D15" s="532">
        <v>207307.13370999997</v>
      </c>
      <c r="E15" s="533">
        <v>-0.46140298679748942</v>
      </c>
      <c r="F15" s="44"/>
      <c r="G15" s="77"/>
      <c r="H15" s="77"/>
    </row>
    <row r="16" spans="1:8">
      <c r="A16" s="531" t="s">
        <v>1508</v>
      </c>
      <c r="B16" s="532">
        <v>7417</v>
      </c>
      <c r="C16" s="533">
        <v>-0.27674305216967332</v>
      </c>
      <c r="D16" s="532">
        <v>859960.34681000002</v>
      </c>
      <c r="E16" s="533">
        <v>-0.19809406826424469</v>
      </c>
      <c r="F16" s="44"/>
      <c r="G16" s="77"/>
      <c r="H16" s="77"/>
    </row>
    <row r="17" spans="1:11">
      <c r="A17" s="531" t="s">
        <v>1509</v>
      </c>
      <c r="B17" s="532">
        <v>1306</v>
      </c>
      <c r="C17" s="533">
        <v>-0.62221579404107608</v>
      </c>
      <c r="D17" s="532">
        <v>260059.10913</v>
      </c>
      <c r="E17" s="533">
        <v>-0.56179435283097046</v>
      </c>
      <c r="F17" s="44"/>
      <c r="G17" s="77"/>
      <c r="H17" s="77"/>
    </row>
    <row r="18" spans="1:11">
      <c r="A18" s="531" t="s">
        <v>1510</v>
      </c>
      <c r="B18" s="532">
        <v>159</v>
      </c>
      <c r="C18" s="533">
        <v>-0.47524752475247523</v>
      </c>
      <c r="D18" s="532">
        <v>87427.355530000001</v>
      </c>
      <c r="E18" s="533">
        <v>-0.49784636378595654</v>
      </c>
      <c r="F18" s="44"/>
      <c r="G18" s="77"/>
      <c r="H18" s="77"/>
    </row>
    <row r="19" spans="1:11" s="272" customFormat="1">
      <c r="A19" s="531" t="s">
        <v>1511</v>
      </c>
      <c r="B19" s="532">
        <v>4698</v>
      </c>
      <c r="C19" s="533">
        <v>-0.62870465502252426</v>
      </c>
      <c r="D19" s="532">
        <v>796089.81989000004</v>
      </c>
      <c r="E19" s="533">
        <v>-0.5063963300006592</v>
      </c>
      <c r="F19" s="44"/>
      <c r="G19" s="77"/>
      <c r="H19" s="77"/>
    </row>
    <row r="20" spans="1:11">
      <c r="A20" s="531" t="s">
        <v>1512</v>
      </c>
      <c r="B20" s="532">
        <v>34</v>
      </c>
      <c r="C20" s="533" t="s">
        <v>157</v>
      </c>
      <c r="D20" s="532">
        <v>12211.07193</v>
      </c>
      <c r="E20" s="533" t="s">
        <v>157</v>
      </c>
      <c r="F20" s="44"/>
      <c r="G20" s="77"/>
      <c r="H20" s="77"/>
    </row>
    <row r="21" spans="1:11">
      <c r="A21" s="534" t="s">
        <v>401</v>
      </c>
      <c r="B21" s="535">
        <v>29709</v>
      </c>
      <c r="C21" s="536">
        <v>-0.43359643102264928</v>
      </c>
      <c r="D21" s="535">
        <v>4965467.6641400009</v>
      </c>
      <c r="E21" s="536">
        <v>-0.39377338302433268</v>
      </c>
      <c r="G21" s="77"/>
      <c r="H21" s="77"/>
    </row>
    <row r="22" spans="1:11">
      <c r="A22" s="17" t="s">
        <v>395</v>
      </c>
    </row>
    <row r="23" spans="1:11" ht="76.5" customHeight="1">
      <c r="A23" s="1143" t="s">
        <v>402</v>
      </c>
      <c r="B23" s="1143"/>
      <c r="C23" s="1143"/>
      <c r="D23" s="1143"/>
      <c r="E23" s="1143"/>
      <c r="G23" s="1147"/>
      <c r="H23" s="1147"/>
      <c r="I23" s="1147"/>
      <c r="J23" s="1147"/>
      <c r="K23" s="1147"/>
    </row>
    <row r="24" spans="1:11" ht="21.75" customHeight="1">
      <c r="A24" s="1136" t="s">
        <v>372</v>
      </c>
      <c r="B24" s="1136"/>
      <c r="C24" s="1136"/>
      <c r="D24" s="1136"/>
      <c r="E24" s="1136"/>
      <c r="F24" s="71"/>
    </row>
    <row r="25" spans="1:11" ht="12.75" customHeight="1"/>
    <row r="26" spans="1:11" ht="12.75" customHeight="1">
      <c r="A26" s="652" t="s">
        <v>92</v>
      </c>
      <c r="B26" s="72"/>
      <c r="C26" s="72"/>
      <c r="D26" s="72"/>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5" t="s">
        <v>914</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I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7" t="s">
        <v>788</v>
      </c>
    </row>
    <row r="2" spans="1:9" ht="12.75" customHeight="1">
      <c r="A2" s="561" t="s">
        <v>789</v>
      </c>
    </row>
    <row r="3" spans="1:9" ht="12.75" customHeight="1">
      <c r="E3" s="74"/>
      <c r="F3" s="74"/>
      <c r="I3" s="65" t="s">
        <v>375</v>
      </c>
    </row>
    <row r="4" spans="1:9" s="272" customFormat="1" ht="21" customHeight="1">
      <c r="A4" s="478"/>
      <c r="B4" s="1138" t="s">
        <v>373</v>
      </c>
      <c r="C4" s="1138"/>
      <c r="D4" s="1138"/>
      <c r="E4" s="1138"/>
      <c r="F4" s="1138" t="s">
        <v>374</v>
      </c>
      <c r="G4" s="1138"/>
      <c r="H4" s="1138"/>
      <c r="I4" s="1138"/>
    </row>
    <row r="5" spans="1:9" ht="89.25" customHeight="1">
      <c r="A5" s="488" t="s">
        <v>376</v>
      </c>
      <c r="B5" s="870" t="s">
        <v>377</v>
      </c>
      <c r="C5" s="1149" t="s">
        <v>378</v>
      </c>
      <c r="D5" s="870" t="s">
        <v>867</v>
      </c>
      <c r="E5" s="1149" t="s">
        <v>378</v>
      </c>
      <c r="F5" s="870" t="s">
        <v>379</v>
      </c>
      <c r="G5" s="1149" t="s">
        <v>972</v>
      </c>
      <c r="H5" s="870" t="s">
        <v>868</v>
      </c>
      <c r="I5" s="1149" t="s">
        <v>972</v>
      </c>
    </row>
    <row r="6" spans="1:9" ht="17.25" customHeight="1">
      <c r="A6" s="509"/>
      <c r="B6" s="529">
        <v>44104</v>
      </c>
      <c r="C6" s="1149"/>
      <c r="D6" s="529">
        <v>44104</v>
      </c>
      <c r="E6" s="1149"/>
      <c r="F6" s="529" t="s">
        <v>1495</v>
      </c>
      <c r="G6" s="1149"/>
      <c r="H6" s="529" t="s">
        <v>1495</v>
      </c>
      <c r="I6" s="1149"/>
    </row>
    <row r="7" spans="1:9" ht="12.75" customHeight="1">
      <c r="A7" s="522" t="s">
        <v>381</v>
      </c>
      <c r="B7" s="523"/>
      <c r="C7" s="524"/>
      <c r="D7" s="523"/>
      <c r="E7" s="524"/>
      <c r="F7" s="523"/>
      <c r="G7" s="524"/>
      <c r="H7" s="523"/>
      <c r="I7" s="524"/>
    </row>
    <row r="8" spans="1:9" ht="12.75" customHeight="1">
      <c r="A8" s="514" t="s">
        <v>382</v>
      </c>
      <c r="B8" s="511">
        <v>34</v>
      </c>
      <c r="C8" s="512">
        <v>6.25E-2</v>
      </c>
      <c r="D8" s="513">
        <v>162520.60133</v>
      </c>
      <c r="E8" s="512">
        <v>-0.12162210347261411</v>
      </c>
      <c r="F8" s="511">
        <v>7</v>
      </c>
      <c r="G8" s="512">
        <v>-0.3</v>
      </c>
      <c r="H8" s="513">
        <v>14501.34764</v>
      </c>
      <c r="I8" s="512">
        <v>-0.83460168405312773</v>
      </c>
    </row>
    <row r="9" spans="1:9" ht="12.75" customHeight="1">
      <c r="A9" s="514" t="s">
        <v>383</v>
      </c>
      <c r="B9" s="511">
        <v>33605</v>
      </c>
      <c r="C9" s="512">
        <v>-0.1305079044735957</v>
      </c>
      <c r="D9" s="513">
        <v>1841934.9686800002</v>
      </c>
      <c r="E9" s="512">
        <v>-2.8750818627199522E-2</v>
      </c>
      <c r="F9" s="511">
        <v>6167</v>
      </c>
      <c r="G9" s="512">
        <v>-0.42685873605947955</v>
      </c>
      <c r="H9" s="513">
        <v>715186.11775999994</v>
      </c>
      <c r="I9" s="512">
        <v>-0.29478855719425856</v>
      </c>
    </row>
    <row r="10" spans="1:9" ht="12.75" customHeight="1">
      <c r="A10" s="510" t="s">
        <v>384</v>
      </c>
      <c r="B10" s="511">
        <v>6606</v>
      </c>
      <c r="C10" s="512">
        <v>-2.1623222748815167E-2</v>
      </c>
      <c r="D10" s="513">
        <v>394542.82425999996</v>
      </c>
      <c r="E10" s="512">
        <v>-7.062639157699574E-2</v>
      </c>
      <c r="F10" s="511">
        <v>887</v>
      </c>
      <c r="G10" s="512">
        <v>-0.20018034265103696</v>
      </c>
      <c r="H10" s="513">
        <v>103199.50523000001</v>
      </c>
      <c r="I10" s="512">
        <v>-0.26457905384197422</v>
      </c>
    </row>
    <row r="11" spans="1:9" ht="12.75" customHeight="1">
      <c r="A11" s="514" t="s">
        <v>385</v>
      </c>
      <c r="B11" s="511">
        <v>56</v>
      </c>
      <c r="C11" s="512">
        <v>-0.5213675213675214</v>
      </c>
      <c r="D11" s="513">
        <v>17307.76498</v>
      </c>
      <c r="E11" s="512">
        <v>-0.61364765906792895</v>
      </c>
      <c r="F11" s="511">
        <v>1</v>
      </c>
      <c r="G11" s="512">
        <v>-0.83333333333333337</v>
      </c>
      <c r="H11" s="513">
        <v>413.97975000000002</v>
      </c>
      <c r="I11" s="512">
        <v>-0.65951256329325425</v>
      </c>
    </row>
    <row r="12" spans="1:9" ht="12.75" customHeight="1">
      <c r="A12" s="515" t="s">
        <v>386</v>
      </c>
      <c r="B12" s="511">
        <v>0</v>
      </c>
      <c r="C12" s="512" t="s">
        <v>157</v>
      </c>
      <c r="D12" s="513">
        <v>0</v>
      </c>
      <c r="E12" s="512" t="s">
        <v>157</v>
      </c>
      <c r="F12" s="511">
        <v>0</v>
      </c>
      <c r="G12" s="512" t="s">
        <v>157</v>
      </c>
      <c r="H12" s="513">
        <v>0</v>
      </c>
      <c r="I12" s="512" t="s">
        <v>157</v>
      </c>
    </row>
    <row r="13" spans="1:9" ht="29.25">
      <c r="A13" s="510" t="s">
        <v>387</v>
      </c>
      <c r="B13" s="511">
        <v>532</v>
      </c>
      <c r="C13" s="512">
        <v>-7.4782608695652175E-2</v>
      </c>
      <c r="D13" s="513">
        <v>64119.041260000005</v>
      </c>
      <c r="E13" s="512">
        <v>0.37752694581068663</v>
      </c>
      <c r="F13" s="511">
        <v>33</v>
      </c>
      <c r="G13" s="512">
        <v>-0.56000000000000005</v>
      </c>
      <c r="H13" s="513">
        <v>31330.136020000002</v>
      </c>
      <c r="I13" s="512">
        <v>1.1845383804250142</v>
      </c>
    </row>
    <row r="14" spans="1:9" ht="12.75" customHeight="1">
      <c r="A14" s="514" t="s">
        <v>388</v>
      </c>
      <c r="B14" s="511">
        <v>8</v>
      </c>
      <c r="C14" s="512">
        <v>0.6</v>
      </c>
      <c r="D14" s="513">
        <v>181.58011999999999</v>
      </c>
      <c r="E14" s="512">
        <v>-8.2713217129942979E-2</v>
      </c>
      <c r="F14" s="511">
        <v>2</v>
      </c>
      <c r="G14" s="512">
        <v>-0.5</v>
      </c>
      <c r="H14" s="513">
        <v>92.389899999999997</v>
      </c>
      <c r="I14" s="512">
        <v>-0.72252615536942355</v>
      </c>
    </row>
    <row r="15" spans="1:9" ht="22.5" customHeight="1">
      <c r="A15" s="516" t="s">
        <v>389</v>
      </c>
      <c r="B15" s="519">
        <v>40841</v>
      </c>
      <c r="C15" s="518">
        <v>-0.11465423802297854</v>
      </c>
      <c r="D15" s="519">
        <v>2480606.7806299999</v>
      </c>
      <c r="E15" s="518">
        <v>-4.5021005056504818E-2</v>
      </c>
      <c r="F15" s="519">
        <v>7097</v>
      </c>
      <c r="G15" s="520">
        <v>-0.40680374456703444</v>
      </c>
      <c r="H15" s="519">
        <v>864723.47629999998</v>
      </c>
      <c r="I15" s="520">
        <v>-0.31264079399573858</v>
      </c>
    </row>
    <row r="16" spans="1:9" ht="15" customHeight="1">
      <c r="A16" s="522" t="s">
        <v>390</v>
      </c>
      <c r="B16" s="525"/>
      <c r="C16" s="521"/>
      <c r="D16" s="525"/>
      <c r="E16" s="526"/>
      <c r="F16" s="525"/>
      <c r="G16" s="521"/>
      <c r="H16" s="525"/>
      <c r="I16" s="526"/>
    </row>
    <row r="17" spans="1:9" ht="12.75" customHeight="1">
      <c r="A17" s="514" t="s">
        <v>382</v>
      </c>
      <c r="B17" s="511">
        <v>280</v>
      </c>
      <c r="C17" s="512">
        <v>-9.3851132686084138E-2</v>
      </c>
      <c r="D17" s="511">
        <v>619450.13129000005</v>
      </c>
      <c r="E17" s="512">
        <v>-0.20840862675698033</v>
      </c>
      <c r="F17" s="511">
        <v>5</v>
      </c>
      <c r="G17" s="512">
        <v>-0.5</v>
      </c>
      <c r="H17" s="513">
        <v>4294.1726799999997</v>
      </c>
      <c r="I17" s="512">
        <v>-0.80992881706584152</v>
      </c>
    </row>
    <row r="18" spans="1:9" ht="12.75" customHeight="1">
      <c r="A18" s="514" t="s">
        <v>383</v>
      </c>
      <c r="B18" s="511">
        <v>76270</v>
      </c>
      <c r="C18" s="512">
        <v>-2.7689248106881517E-2</v>
      </c>
      <c r="D18" s="511">
        <v>6452598.8795899991</v>
      </c>
      <c r="E18" s="512">
        <v>-4.6120670413609316E-2</v>
      </c>
      <c r="F18" s="511">
        <v>17400</v>
      </c>
      <c r="G18" s="512">
        <v>-0.46841011853843334</v>
      </c>
      <c r="H18" s="513">
        <v>2298790.4602099997</v>
      </c>
      <c r="I18" s="512">
        <v>-0.43791759407325709</v>
      </c>
    </row>
    <row r="19" spans="1:9" ht="12.75" customHeight="1">
      <c r="A19" s="510" t="s">
        <v>384</v>
      </c>
      <c r="B19" s="511">
        <v>22446</v>
      </c>
      <c r="C19" s="512">
        <v>1.5334509431401818E-2</v>
      </c>
      <c r="D19" s="511">
        <v>3882429.9830200002</v>
      </c>
      <c r="E19" s="512">
        <v>-2.7278276841606195E-2</v>
      </c>
      <c r="F19" s="511">
        <v>3588</v>
      </c>
      <c r="G19" s="512">
        <v>-0.35362997658079626</v>
      </c>
      <c r="H19" s="513">
        <v>939729.00091000006</v>
      </c>
      <c r="I19" s="512">
        <v>-0.42254174772933117</v>
      </c>
    </row>
    <row r="20" spans="1:9" ht="12.75" customHeight="1">
      <c r="A20" s="514" t="s">
        <v>385</v>
      </c>
      <c r="B20" s="511">
        <v>1492</v>
      </c>
      <c r="C20" s="512">
        <v>7.1069633883704242E-2</v>
      </c>
      <c r="D20" s="511">
        <v>1273226.08996</v>
      </c>
      <c r="E20" s="512">
        <v>0.16112201491142714</v>
      </c>
      <c r="F20" s="511">
        <v>311</v>
      </c>
      <c r="G20" s="512">
        <v>-0.27166276346604218</v>
      </c>
      <c r="H20" s="513">
        <v>362476.01261000003</v>
      </c>
      <c r="I20" s="512">
        <v>-0.29077883995440668</v>
      </c>
    </row>
    <row r="21" spans="1:9" ht="12.75" customHeight="1">
      <c r="A21" s="515" t="s">
        <v>386</v>
      </c>
      <c r="B21" s="511">
        <v>0</v>
      </c>
      <c r="C21" s="512">
        <v>-1</v>
      </c>
      <c r="D21" s="511">
        <v>0</v>
      </c>
      <c r="E21" s="512">
        <v>-1</v>
      </c>
      <c r="F21" s="511">
        <v>0</v>
      </c>
      <c r="G21" s="512" t="s">
        <v>157</v>
      </c>
      <c r="H21" s="513">
        <v>0</v>
      </c>
      <c r="I21" s="512" t="s">
        <v>157</v>
      </c>
    </row>
    <row r="22" spans="1:9" ht="29.25">
      <c r="A22" s="510" t="s">
        <v>387</v>
      </c>
      <c r="B22" s="511">
        <v>7477</v>
      </c>
      <c r="C22" s="512">
        <v>2.9322687224669602E-2</v>
      </c>
      <c r="D22" s="511">
        <v>2196543.09687</v>
      </c>
      <c r="E22" s="512">
        <v>1.7484878092484439E-2</v>
      </c>
      <c r="F22" s="511">
        <v>1260</v>
      </c>
      <c r="G22" s="512">
        <v>-0.24596050269299821</v>
      </c>
      <c r="H22" s="513">
        <v>488860.87932000001</v>
      </c>
      <c r="I22" s="512">
        <v>-0.26250272175546685</v>
      </c>
    </row>
    <row r="23" spans="1:9" ht="12.75" customHeight="1">
      <c r="A23" s="514" t="s">
        <v>391</v>
      </c>
      <c r="B23" s="511">
        <v>346</v>
      </c>
      <c r="C23" s="512">
        <v>-0.19534883720930232</v>
      </c>
      <c r="D23" s="511">
        <v>36084.66648</v>
      </c>
      <c r="E23" s="512">
        <v>-8.7512247666179127E-2</v>
      </c>
      <c r="F23" s="511">
        <v>48</v>
      </c>
      <c r="G23" s="512">
        <v>-0.50515463917525771</v>
      </c>
      <c r="H23" s="513">
        <v>6593.6621100000002</v>
      </c>
      <c r="I23" s="512">
        <v>-0.65414213354733941</v>
      </c>
    </row>
    <row r="24" spans="1:9" ht="22.5" customHeight="1">
      <c r="A24" s="516" t="s">
        <v>392</v>
      </c>
      <c r="B24" s="517">
        <v>108311</v>
      </c>
      <c r="C24" s="518">
        <v>-1.4870936641624069E-2</v>
      </c>
      <c r="D24" s="519">
        <v>14460332.847209999</v>
      </c>
      <c r="E24" s="518">
        <v>-2.5156496905003704E-2</v>
      </c>
      <c r="F24" s="519">
        <v>22612</v>
      </c>
      <c r="G24" s="520">
        <v>-0.44151353487453071</v>
      </c>
      <c r="H24" s="519">
        <v>4100744.1878400012</v>
      </c>
      <c r="I24" s="520">
        <v>-0.40849596114514303</v>
      </c>
    </row>
    <row r="25" spans="1:9" ht="15" customHeight="1">
      <c r="A25" s="522" t="s">
        <v>393</v>
      </c>
      <c r="B25" s="525"/>
      <c r="C25" s="521"/>
      <c r="D25" s="525"/>
      <c r="E25" s="527"/>
      <c r="F25" s="525"/>
      <c r="G25" s="521"/>
      <c r="H25" s="525"/>
      <c r="I25" s="527"/>
    </row>
    <row r="26" spans="1:9" ht="12.75" customHeight="1">
      <c r="A26" s="514" t="s">
        <v>382</v>
      </c>
      <c r="B26" s="511">
        <v>12</v>
      </c>
      <c r="C26" s="512">
        <v>-0.14285714285714285</v>
      </c>
      <c r="D26" s="511">
        <v>435.20125000000002</v>
      </c>
      <c r="E26" s="512">
        <v>-0.35360174686249701</v>
      </c>
      <c r="F26" s="511"/>
      <c r="G26" s="512"/>
      <c r="H26" s="511"/>
      <c r="I26" s="512"/>
    </row>
    <row r="27" spans="1:9" ht="12.75" customHeight="1">
      <c r="A27" s="514" t="s">
        <v>383</v>
      </c>
      <c r="B27" s="511">
        <v>5</v>
      </c>
      <c r="C27" s="512">
        <v>0</v>
      </c>
      <c r="D27" s="511">
        <v>1.4999999999999999E-4</v>
      </c>
      <c r="E27" s="512">
        <v>0</v>
      </c>
      <c r="F27" s="511"/>
      <c r="G27" s="512"/>
      <c r="H27" s="511"/>
      <c r="I27" s="512"/>
    </row>
    <row r="28" spans="1:9" ht="12.75" customHeight="1">
      <c r="A28" s="510" t="s">
        <v>384</v>
      </c>
      <c r="B28" s="511">
        <v>1</v>
      </c>
      <c r="C28" s="512" t="s">
        <v>157</v>
      </c>
      <c r="D28" s="511">
        <v>0</v>
      </c>
      <c r="E28" s="512" t="s">
        <v>157</v>
      </c>
      <c r="F28" s="511"/>
      <c r="G28" s="512"/>
      <c r="H28" s="511"/>
      <c r="I28" s="512"/>
    </row>
    <row r="29" spans="1:9" ht="12.75" customHeight="1">
      <c r="A29" s="514" t="s">
        <v>385</v>
      </c>
      <c r="B29" s="511">
        <v>0</v>
      </c>
      <c r="C29" s="512" t="s">
        <v>157</v>
      </c>
      <c r="D29" s="511">
        <v>0</v>
      </c>
      <c r="E29" s="512" t="s">
        <v>157</v>
      </c>
      <c r="F29" s="511"/>
      <c r="G29" s="512"/>
      <c r="H29" s="511"/>
      <c r="I29" s="512"/>
    </row>
    <row r="30" spans="1:9" ht="12.75" customHeight="1">
      <c r="A30" s="515" t="s">
        <v>394</v>
      </c>
      <c r="B30" s="511">
        <v>0</v>
      </c>
      <c r="C30" s="512" t="s">
        <v>157</v>
      </c>
      <c r="D30" s="511">
        <v>0</v>
      </c>
      <c r="E30" s="512" t="s">
        <v>157</v>
      </c>
      <c r="F30" s="511"/>
      <c r="G30" s="512"/>
      <c r="H30" s="511"/>
      <c r="I30" s="512"/>
    </row>
    <row r="31" spans="1:9" ht="29.25">
      <c r="A31" s="510" t="s">
        <v>387</v>
      </c>
      <c r="B31" s="511">
        <v>6</v>
      </c>
      <c r="C31" s="512">
        <v>0</v>
      </c>
      <c r="D31" s="511">
        <v>0</v>
      </c>
      <c r="E31" s="512" t="s">
        <v>157</v>
      </c>
      <c r="F31" s="511"/>
      <c r="G31" s="512"/>
      <c r="H31" s="511"/>
      <c r="I31" s="512"/>
    </row>
    <row r="32" spans="1:9" ht="12.75" customHeight="1">
      <c r="A32" s="514" t="s">
        <v>388</v>
      </c>
      <c r="B32" s="511">
        <v>0</v>
      </c>
      <c r="C32" s="512" t="s">
        <v>157</v>
      </c>
      <c r="D32" s="511">
        <v>0</v>
      </c>
      <c r="E32" s="512" t="s">
        <v>157</v>
      </c>
      <c r="F32" s="511"/>
      <c r="G32" s="512"/>
      <c r="H32" s="511"/>
      <c r="I32" s="512"/>
    </row>
    <row r="33" spans="1:9" ht="22.5" customHeight="1">
      <c r="A33" s="516" t="s">
        <v>389</v>
      </c>
      <c r="B33" s="519">
        <v>24</v>
      </c>
      <c r="C33" s="518">
        <v>-0.04</v>
      </c>
      <c r="D33" s="519">
        <v>435.20140000000004</v>
      </c>
      <c r="E33" s="518">
        <v>-0.35360166808256449</v>
      </c>
      <c r="F33" s="519"/>
      <c r="G33" s="518"/>
      <c r="H33" s="519"/>
      <c r="I33" s="518"/>
    </row>
    <row r="34" spans="1:9" ht="12.75" customHeight="1">
      <c r="A34" s="17" t="s">
        <v>395</v>
      </c>
    </row>
    <row r="35" spans="1:9" ht="48" customHeight="1">
      <c r="A35" s="1150" t="s">
        <v>396</v>
      </c>
      <c r="B35" s="1150"/>
      <c r="C35" s="1150"/>
      <c r="D35" s="1150"/>
      <c r="E35" s="1150"/>
      <c r="F35" s="1150"/>
      <c r="G35" s="1150"/>
      <c r="H35" s="1150"/>
      <c r="I35" s="1150"/>
    </row>
    <row r="36" spans="1:9" ht="25.5" customHeight="1">
      <c r="A36" s="1148" t="s">
        <v>397</v>
      </c>
      <c r="B36" s="1148"/>
      <c r="C36" s="1148"/>
      <c r="D36" s="1148"/>
      <c r="E36" s="1148"/>
      <c r="F36" s="1148"/>
      <c r="G36" s="1148"/>
      <c r="H36" s="1148"/>
      <c r="I36" s="1148"/>
    </row>
    <row r="37" spans="1:9" ht="58.5" customHeight="1">
      <c r="A37" s="1143" t="s">
        <v>869</v>
      </c>
      <c r="B37" s="1143"/>
      <c r="C37" s="1143"/>
      <c r="D37" s="1143"/>
      <c r="E37" s="1143"/>
      <c r="F37" s="1143"/>
      <c r="G37" s="1143"/>
      <c r="H37" s="1143"/>
      <c r="I37" s="1143"/>
    </row>
    <row r="38" spans="1:9" ht="22.5" customHeight="1">
      <c r="A38" s="1148" t="s">
        <v>372</v>
      </c>
      <c r="B38" s="1148"/>
      <c r="C38" s="1148"/>
      <c r="D38" s="1148"/>
      <c r="E38" s="1148"/>
      <c r="F38" s="1148"/>
      <c r="G38" s="1148"/>
      <c r="H38" s="1148"/>
      <c r="I38" s="1148"/>
    </row>
    <row r="39" spans="1:9" ht="12.75" customHeight="1"/>
    <row r="40" spans="1:9" ht="12.75" customHeight="1">
      <c r="A40" s="652" t="s">
        <v>92</v>
      </c>
    </row>
    <row r="41" spans="1:9" ht="12.75" customHeight="1"/>
    <row r="42" spans="1:9" ht="12.75" customHeight="1"/>
    <row r="43" spans="1:9" ht="12.75" customHeight="1"/>
    <row r="44" spans="1:9" ht="12.75" customHeight="1"/>
    <row r="45" spans="1:9" ht="12.75" customHeight="1"/>
    <row r="46" spans="1:9" ht="12.75" customHeight="1"/>
    <row r="47" spans="1:9" ht="12.75" customHeight="1"/>
    <row r="48" spans="1:9"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86" t="s">
        <v>915</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4"/>
  <sheetViews>
    <sheetView showGridLines="0" zoomScaleNormal="100" workbookViewId="0"/>
  </sheetViews>
  <sheetFormatPr defaultRowHeight="15"/>
  <cols>
    <col min="1" max="1" width="24.5703125" customWidth="1"/>
    <col min="2" max="2" width="8.85546875" style="272" customWidth="1"/>
    <col min="3" max="3" width="13.140625" style="272" customWidth="1"/>
    <col min="4" max="18" width="10" customWidth="1"/>
    <col min="19" max="19" width="12.140625" customWidth="1"/>
  </cols>
  <sheetData>
    <row r="1" spans="1:19" ht="18">
      <c r="A1" s="704" t="s">
        <v>1105</v>
      </c>
      <c r="B1" s="704"/>
      <c r="C1" s="704"/>
      <c r="D1" s="597"/>
      <c r="E1" s="597"/>
      <c r="F1" s="597"/>
      <c r="G1" s="597"/>
      <c r="H1" s="597"/>
      <c r="I1" s="597"/>
      <c r="J1" s="597"/>
      <c r="K1" s="597"/>
      <c r="L1" s="597"/>
      <c r="M1" s="597"/>
      <c r="N1" s="597"/>
      <c r="O1" s="597"/>
      <c r="P1" s="597"/>
      <c r="Q1" s="597"/>
      <c r="R1" s="597"/>
      <c r="S1" s="597"/>
    </row>
    <row r="2" spans="1:19" ht="16.5">
      <c r="A2" s="705" t="s">
        <v>1106</v>
      </c>
      <c r="B2" s="705"/>
      <c r="C2" s="705"/>
      <c r="D2" s="3"/>
      <c r="E2" s="3"/>
      <c r="F2" s="3"/>
      <c r="G2" s="4"/>
      <c r="H2" s="4"/>
      <c r="I2" s="4"/>
      <c r="J2" s="4"/>
      <c r="K2" s="4"/>
      <c r="L2" s="4"/>
      <c r="M2" s="4"/>
      <c r="N2" s="4"/>
      <c r="O2" s="4"/>
      <c r="P2" s="4"/>
      <c r="Q2" s="4"/>
      <c r="R2" s="4"/>
      <c r="S2" s="4"/>
    </row>
    <row r="3" spans="1:19" ht="12.75" customHeight="1">
      <c r="A3" s="2"/>
      <c r="B3" s="2"/>
      <c r="C3" s="2"/>
      <c r="D3" s="3"/>
      <c r="E3" s="6"/>
      <c r="F3" s="3"/>
      <c r="G3" s="4"/>
      <c r="H3" s="4"/>
    </row>
    <row r="4" spans="1:19" ht="12.75" customHeight="1">
      <c r="A4" s="153" t="s">
        <v>730</v>
      </c>
      <c r="B4" s="153"/>
      <c r="C4" s="153"/>
      <c r="D4" s="355"/>
      <c r="E4" s="5"/>
      <c r="F4" s="6"/>
      <c r="G4" s="7"/>
      <c r="S4" s="140" t="str">
        <f>Naslovnica!A20</f>
        <v>Studeni 2020.</v>
      </c>
    </row>
    <row r="5" spans="1:19" ht="12.75" customHeight="1">
      <c r="A5" s="588" t="s">
        <v>1071</v>
      </c>
      <c r="B5" s="588"/>
      <c r="C5" s="588"/>
      <c r="D5" s="356"/>
      <c r="E5" s="9"/>
      <c r="F5" s="10"/>
      <c r="G5" s="11"/>
      <c r="S5" s="565" t="str">
        <f>Naslovnica!A24</f>
        <v>November 2020</v>
      </c>
    </row>
    <row r="6" spans="1:19" ht="12.75" customHeight="1">
      <c r="E6" s="272"/>
    </row>
    <row r="7" spans="1:19" ht="12.75" customHeight="1">
      <c r="A7" s="1034"/>
      <c r="B7" s="1034"/>
      <c r="C7" s="1034"/>
      <c r="D7" s="1040" t="s">
        <v>19</v>
      </c>
      <c r="E7" s="1040"/>
      <c r="F7" s="1040"/>
      <c r="G7" s="1040" t="s">
        <v>20</v>
      </c>
      <c r="H7" s="1040"/>
      <c r="I7" s="1040"/>
      <c r="J7" s="1040" t="s">
        <v>21</v>
      </c>
      <c r="K7" s="1040"/>
      <c r="L7" s="1040"/>
      <c r="M7" s="1040" t="s">
        <v>22</v>
      </c>
      <c r="N7" s="1040"/>
      <c r="O7" s="1040"/>
      <c r="P7" s="1040" t="s">
        <v>689</v>
      </c>
      <c r="Q7" s="1040"/>
      <c r="R7" s="1040"/>
      <c r="S7" s="1040" t="s">
        <v>541</v>
      </c>
    </row>
    <row r="8" spans="1:19" ht="15" customHeight="1">
      <c r="A8" s="1035"/>
      <c r="B8" s="1035"/>
      <c r="C8" s="1035"/>
      <c r="D8" s="1041" t="s">
        <v>687</v>
      </c>
      <c r="E8" s="1042"/>
      <c r="F8" s="1042"/>
      <c r="G8" s="1041" t="s">
        <v>688</v>
      </c>
      <c r="H8" s="1042"/>
      <c r="I8" s="1042"/>
      <c r="J8" s="1041" t="s">
        <v>687</v>
      </c>
      <c r="K8" s="1042"/>
      <c r="L8" s="1042"/>
      <c r="M8" s="1041" t="s">
        <v>687</v>
      </c>
      <c r="N8" s="1042"/>
      <c r="O8" s="1042"/>
      <c r="P8" s="1041" t="s">
        <v>687</v>
      </c>
      <c r="Q8" s="1042"/>
      <c r="R8" s="1042"/>
      <c r="S8" s="1034"/>
    </row>
    <row r="9" spans="1:19">
      <c r="A9" s="1035" t="s">
        <v>686</v>
      </c>
      <c r="B9" s="1035"/>
      <c r="C9" s="1035"/>
      <c r="D9" s="707" t="s">
        <v>130</v>
      </c>
      <c r="E9" s="707" t="s">
        <v>131</v>
      </c>
      <c r="F9" s="707" t="s">
        <v>132</v>
      </c>
      <c r="G9" s="707" t="s">
        <v>130</v>
      </c>
      <c r="H9" s="707" t="s">
        <v>131</v>
      </c>
      <c r="I9" s="707" t="s">
        <v>132</v>
      </c>
      <c r="J9" s="707" t="s">
        <v>130</v>
      </c>
      <c r="K9" s="707" t="s">
        <v>131</v>
      </c>
      <c r="L9" s="707" t="s">
        <v>132</v>
      </c>
      <c r="M9" s="707" t="s">
        <v>130</v>
      </c>
      <c r="N9" s="707" t="s">
        <v>131</v>
      </c>
      <c r="O9" s="707" t="s">
        <v>132</v>
      </c>
      <c r="P9" s="707" t="s">
        <v>130</v>
      </c>
      <c r="Q9" s="707" t="s">
        <v>131</v>
      </c>
      <c r="R9" s="707" t="s">
        <v>132</v>
      </c>
      <c r="S9" s="1034"/>
    </row>
    <row r="10" spans="1:19" s="347" customFormat="1" ht="22.5" customHeight="1">
      <c r="A10" s="1028" t="s">
        <v>690</v>
      </c>
      <c r="B10" s="1028"/>
      <c r="C10" s="1028"/>
      <c r="D10" s="709">
        <v>15750</v>
      </c>
      <c r="E10" s="709">
        <v>656404</v>
      </c>
      <c r="F10" s="709">
        <v>15844</v>
      </c>
      <c r="G10" s="709">
        <v>18840</v>
      </c>
      <c r="H10" s="709">
        <v>334887</v>
      </c>
      <c r="I10" s="709">
        <v>5664</v>
      </c>
      <c r="J10" s="709">
        <v>22803</v>
      </c>
      <c r="K10" s="709">
        <v>369068</v>
      </c>
      <c r="L10" s="709">
        <v>7291</v>
      </c>
      <c r="M10" s="709">
        <v>14897</v>
      </c>
      <c r="N10" s="709">
        <v>571746</v>
      </c>
      <c r="O10" s="709">
        <v>14928</v>
      </c>
      <c r="P10" s="709">
        <v>72290</v>
      </c>
      <c r="Q10" s="709">
        <v>1932105</v>
      </c>
      <c r="R10" s="709">
        <v>43727</v>
      </c>
      <c r="S10" s="709">
        <v>2048122</v>
      </c>
    </row>
    <row r="11" spans="1:19" ht="21.75" customHeight="1">
      <c r="A11" s="1030" t="s">
        <v>691</v>
      </c>
      <c r="B11" s="1030"/>
      <c r="C11" s="1030"/>
      <c r="D11" s="708">
        <v>7.6899715934890594E-3</v>
      </c>
      <c r="E11" s="708">
        <v>0.3204906738954027</v>
      </c>
      <c r="F11" s="708">
        <v>7.735867296967661E-3</v>
      </c>
      <c r="G11" s="708">
        <v>9.1986707823069128E-3</v>
      </c>
      <c r="H11" s="708">
        <v>0.16350930266849337</v>
      </c>
      <c r="I11" s="708">
        <v>2.7654602606680657E-3</v>
      </c>
      <c r="J11" s="708">
        <v>1.1133614110878161E-2</v>
      </c>
      <c r="K11" s="708">
        <v>0.18019824990894098</v>
      </c>
      <c r="L11" s="708">
        <v>3.5598465325796021E-3</v>
      </c>
      <c r="M11" s="708">
        <v>7.273492497028986E-3</v>
      </c>
      <c r="N11" s="708">
        <v>0.27915622213911084</v>
      </c>
      <c r="O11" s="708">
        <v>7.2886283141336307E-3</v>
      </c>
      <c r="P11" s="708">
        <v>3.5295748983703121E-2</v>
      </c>
      <c r="Q11" s="708">
        <v>0.94335444861194795</v>
      </c>
      <c r="R11" s="708">
        <v>2.1349802404348958E-2</v>
      </c>
      <c r="S11" s="708">
        <v>1</v>
      </c>
    </row>
    <row r="12" spans="1:19" ht="22.5" customHeight="1">
      <c r="A12" s="1033" t="s">
        <v>692</v>
      </c>
      <c r="B12" s="1033"/>
      <c r="C12" s="1033"/>
      <c r="D12" s="348">
        <v>39</v>
      </c>
      <c r="E12" s="348">
        <v>45</v>
      </c>
      <c r="F12" s="348">
        <v>0</v>
      </c>
      <c r="G12" s="348">
        <v>28</v>
      </c>
      <c r="H12" s="348">
        <v>37</v>
      </c>
      <c r="I12" s="348">
        <v>4</v>
      </c>
      <c r="J12" s="348">
        <v>70</v>
      </c>
      <c r="K12" s="348">
        <v>51</v>
      </c>
      <c r="L12" s="348">
        <v>1</v>
      </c>
      <c r="M12" s="348">
        <v>37</v>
      </c>
      <c r="N12" s="348">
        <v>26</v>
      </c>
      <c r="O12" s="348">
        <v>3</v>
      </c>
      <c r="P12" s="348">
        <v>174</v>
      </c>
      <c r="Q12" s="348">
        <v>159</v>
      </c>
      <c r="R12" s="348">
        <v>8</v>
      </c>
      <c r="S12" s="348">
        <v>341</v>
      </c>
    </row>
    <row r="13" spans="1:19" ht="22.5" customHeight="1">
      <c r="A13" s="1033" t="s">
        <v>693</v>
      </c>
      <c r="B13" s="1033"/>
      <c r="C13" s="1033"/>
      <c r="D13" s="348">
        <v>0</v>
      </c>
      <c r="E13" s="348">
        <v>0</v>
      </c>
      <c r="F13" s="348">
        <v>0</v>
      </c>
      <c r="G13" s="348">
        <v>0</v>
      </c>
      <c r="H13" s="348">
        <v>1</v>
      </c>
      <c r="I13" s="348">
        <v>0</v>
      </c>
      <c r="J13" s="348">
        <v>0</v>
      </c>
      <c r="K13" s="348">
        <v>1</v>
      </c>
      <c r="L13" s="348">
        <v>0</v>
      </c>
      <c r="M13" s="348">
        <v>0</v>
      </c>
      <c r="N13" s="348">
        <v>0</v>
      </c>
      <c r="O13" s="348">
        <v>0</v>
      </c>
      <c r="P13" s="348">
        <v>0</v>
      </c>
      <c r="Q13" s="348">
        <v>2</v>
      </c>
      <c r="R13" s="348">
        <v>0</v>
      </c>
      <c r="S13" s="348">
        <v>2</v>
      </c>
    </row>
    <row r="14" spans="1:19" ht="22.5" customHeight="1">
      <c r="A14" s="1033" t="s">
        <v>694</v>
      </c>
      <c r="B14" s="1033"/>
      <c r="C14" s="1033"/>
      <c r="D14" s="348">
        <v>1013</v>
      </c>
      <c r="E14" s="348">
        <v>0</v>
      </c>
      <c r="F14" s="348">
        <v>0</v>
      </c>
      <c r="G14" s="348">
        <v>1013</v>
      </c>
      <c r="H14" s="348">
        <v>0</v>
      </c>
      <c r="I14" s="348">
        <v>0</v>
      </c>
      <c r="J14" s="348">
        <v>2028</v>
      </c>
      <c r="K14" s="348">
        <v>0</v>
      </c>
      <c r="L14" s="348">
        <v>0</v>
      </c>
      <c r="M14" s="348">
        <v>1013</v>
      </c>
      <c r="N14" s="348">
        <v>0</v>
      </c>
      <c r="O14" s="348">
        <v>0</v>
      </c>
      <c r="P14" s="348">
        <v>5067</v>
      </c>
      <c r="Q14" s="348">
        <v>0</v>
      </c>
      <c r="R14" s="348">
        <v>0</v>
      </c>
      <c r="S14" s="348">
        <v>5067</v>
      </c>
    </row>
    <row r="15" spans="1:19" ht="21.75" customHeight="1">
      <c r="A15" s="1030" t="s">
        <v>695</v>
      </c>
      <c r="B15" s="1030"/>
      <c r="C15" s="1030"/>
      <c r="D15" s="712">
        <v>1052</v>
      </c>
      <c r="E15" s="712">
        <v>45</v>
      </c>
      <c r="F15" s="712">
        <v>0</v>
      </c>
      <c r="G15" s="712">
        <v>1041</v>
      </c>
      <c r="H15" s="712">
        <v>38</v>
      </c>
      <c r="I15" s="712">
        <v>4</v>
      </c>
      <c r="J15" s="712">
        <v>2098</v>
      </c>
      <c r="K15" s="712">
        <v>52</v>
      </c>
      <c r="L15" s="712">
        <v>1</v>
      </c>
      <c r="M15" s="712">
        <v>1050</v>
      </c>
      <c r="N15" s="712">
        <v>26</v>
      </c>
      <c r="O15" s="712">
        <v>3</v>
      </c>
      <c r="P15" s="712">
        <v>5241</v>
      </c>
      <c r="Q15" s="712">
        <v>161</v>
      </c>
      <c r="R15" s="712">
        <v>8</v>
      </c>
      <c r="S15" s="712">
        <v>5410</v>
      </c>
    </row>
    <row r="16" spans="1:19" ht="22.5" customHeight="1">
      <c r="A16" s="1031" t="s">
        <v>696</v>
      </c>
      <c r="B16" s="1031"/>
      <c r="C16" s="1031"/>
      <c r="D16" s="175">
        <v>11</v>
      </c>
      <c r="E16" s="175">
        <v>1458</v>
      </c>
      <c r="F16" s="175">
        <v>0</v>
      </c>
      <c r="G16" s="175">
        <v>5</v>
      </c>
      <c r="H16" s="175">
        <v>539</v>
      </c>
      <c r="I16" s="175">
        <v>0</v>
      </c>
      <c r="J16" s="175">
        <v>4</v>
      </c>
      <c r="K16" s="175">
        <v>783</v>
      </c>
      <c r="L16" s="175">
        <v>1</v>
      </c>
      <c r="M16" s="175">
        <v>7</v>
      </c>
      <c r="N16" s="175">
        <v>1400</v>
      </c>
      <c r="O16" s="175">
        <v>1</v>
      </c>
      <c r="P16" s="175">
        <v>27</v>
      </c>
      <c r="Q16" s="175">
        <v>4180</v>
      </c>
      <c r="R16" s="175">
        <v>2</v>
      </c>
      <c r="S16" s="175">
        <v>4209</v>
      </c>
    </row>
    <row r="17" spans="1:20" ht="22.5" customHeight="1">
      <c r="A17" s="1031" t="s">
        <v>697</v>
      </c>
      <c r="B17" s="1031"/>
      <c r="C17" s="1031"/>
      <c r="D17" s="176">
        <v>8</v>
      </c>
      <c r="E17" s="175">
        <v>11</v>
      </c>
      <c r="F17" s="175">
        <v>1450</v>
      </c>
      <c r="G17" s="175">
        <v>3</v>
      </c>
      <c r="H17" s="175">
        <v>4</v>
      </c>
      <c r="I17" s="175">
        <v>537</v>
      </c>
      <c r="J17" s="175">
        <v>9</v>
      </c>
      <c r="K17" s="175">
        <v>4</v>
      </c>
      <c r="L17" s="175">
        <v>775</v>
      </c>
      <c r="M17" s="175">
        <v>7</v>
      </c>
      <c r="N17" s="175">
        <v>7</v>
      </c>
      <c r="O17" s="175">
        <v>1394</v>
      </c>
      <c r="P17" s="175">
        <v>27</v>
      </c>
      <c r="Q17" s="175">
        <v>26</v>
      </c>
      <c r="R17" s="175">
        <v>4156</v>
      </c>
      <c r="S17" s="175">
        <v>4209</v>
      </c>
    </row>
    <row r="18" spans="1:20" ht="22.5" customHeight="1">
      <c r="A18" s="1032" t="s">
        <v>698</v>
      </c>
      <c r="B18" s="1032"/>
      <c r="C18" s="1032"/>
      <c r="D18" s="175">
        <v>4</v>
      </c>
      <c r="E18" s="175">
        <v>7</v>
      </c>
      <c r="F18" s="175">
        <v>2</v>
      </c>
      <c r="G18" s="175">
        <v>1</v>
      </c>
      <c r="H18" s="175">
        <v>2</v>
      </c>
      <c r="I18" s="175">
        <v>0</v>
      </c>
      <c r="J18" s="175">
        <v>1</v>
      </c>
      <c r="K18" s="175">
        <v>4</v>
      </c>
      <c r="L18" s="175">
        <v>0</v>
      </c>
      <c r="M18" s="175">
        <v>3</v>
      </c>
      <c r="N18" s="175">
        <v>9</v>
      </c>
      <c r="O18" s="175">
        <v>2</v>
      </c>
      <c r="P18" s="175">
        <v>9</v>
      </c>
      <c r="Q18" s="175">
        <v>22</v>
      </c>
      <c r="R18" s="175">
        <v>4</v>
      </c>
      <c r="S18" s="175">
        <v>35</v>
      </c>
    </row>
    <row r="19" spans="1:20" ht="22.5" customHeight="1">
      <c r="A19" s="1029" t="s">
        <v>699</v>
      </c>
      <c r="B19" s="1029"/>
      <c r="C19" s="1029"/>
      <c r="D19" s="175">
        <v>1</v>
      </c>
      <c r="E19" s="175">
        <v>1</v>
      </c>
      <c r="F19" s="175">
        <v>0</v>
      </c>
      <c r="G19" s="175">
        <v>1</v>
      </c>
      <c r="H19" s="175">
        <v>9</v>
      </c>
      <c r="I19" s="175">
        <v>1</v>
      </c>
      <c r="J19" s="175">
        <v>5</v>
      </c>
      <c r="K19" s="175">
        <v>7</v>
      </c>
      <c r="L19" s="175">
        <v>1</v>
      </c>
      <c r="M19" s="175">
        <v>2</v>
      </c>
      <c r="N19" s="175">
        <v>5</v>
      </c>
      <c r="O19" s="175">
        <v>2</v>
      </c>
      <c r="P19" s="175">
        <v>9</v>
      </c>
      <c r="Q19" s="175">
        <v>22</v>
      </c>
      <c r="R19" s="175">
        <v>4</v>
      </c>
      <c r="S19" s="175">
        <v>35</v>
      </c>
    </row>
    <row r="20" spans="1:20" ht="22.5" customHeight="1">
      <c r="A20" s="1030" t="s">
        <v>700</v>
      </c>
      <c r="B20" s="1030"/>
      <c r="C20" s="1030"/>
      <c r="D20" s="712">
        <v>-6</v>
      </c>
      <c r="E20" s="712">
        <v>-1453</v>
      </c>
      <c r="F20" s="712">
        <v>1448</v>
      </c>
      <c r="G20" s="712">
        <v>-2</v>
      </c>
      <c r="H20" s="712">
        <v>-528</v>
      </c>
      <c r="I20" s="712">
        <v>538</v>
      </c>
      <c r="J20" s="712">
        <v>9</v>
      </c>
      <c r="K20" s="712">
        <v>-776</v>
      </c>
      <c r="L20" s="712">
        <v>775</v>
      </c>
      <c r="M20" s="712">
        <v>-1</v>
      </c>
      <c r="N20" s="712">
        <v>-1397</v>
      </c>
      <c r="O20" s="712">
        <v>1393</v>
      </c>
      <c r="P20" s="712">
        <v>0</v>
      </c>
      <c r="Q20" s="712">
        <v>-4154</v>
      </c>
      <c r="R20" s="712">
        <v>4154</v>
      </c>
      <c r="S20" s="712">
        <v>0</v>
      </c>
    </row>
    <row r="21" spans="1:20" ht="22.5" customHeight="1">
      <c r="A21" s="1030" t="s">
        <v>701</v>
      </c>
      <c r="B21" s="1030"/>
      <c r="C21" s="1030"/>
      <c r="D21" s="712">
        <v>2</v>
      </c>
      <c r="E21" s="712">
        <v>211</v>
      </c>
      <c r="F21" s="712">
        <v>243</v>
      </c>
      <c r="G21" s="712">
        <v>0</v>
      </c>
      <c r="H21" s="712">
        <v>94</v>
      </c>
      <c r="I21" s="712">
        <v>104</v>
      </c>
      <c r="J21" s="712">
        <v>2</v>
      </c>
      <c r="K21" s="712">
        <v>118</v>
      </c>
      <c r="L21" s="712">
        <v>125</v>
      </c>
      <c r="M21" s="712">
        <v>1</v>
      </c>
      <c r="N21" s="712">
        <v>170</v>
      </c>
      <c r="O21" s="712">
        <v>224</v>
      </c>
      <c r="P21" s="712">
        <v>5</v>
      </c>
      <c r="Q21" s="712">
        <v>593</v>
      </c>
      <c r="R21" s="712">
        <v>696</v>
      </c>
      <c r="S21" s="712">
        <v>1294</v>
      </c>
    </row>
    <row r="22" spans="1:20" ht="21.75" customHeight="1">
      <c r="A22" s="1028" t="s">
        <v>702</v>
      </c>
      <c r="B22" s="1028"/>
      <c r="C22" s="1028"/>
      <c r="D22" s="710">
        <v>16794</v>
      </c>
      <c r="E22" s="710">
        <v>654785</v>
      </c>
      <c r="F22" s="710">
        <v>17049</v>
      </c>
      <c r="G22" s="710">
        <v>19879</v>
      </c>
      <c r="H22" s="710">
        <v>334303</v>
      </c>
      <c r="I22" s="710">
        <v>6102</v>
      </c>
      <c r="J22" s="711">
        <v>24908</v>
      </c>
      <c r="K22" s="710">
        <v>368226</v>
      </c>
      <c r="L22" s="710">
        <v>7942</v>
      </c>
      <c r="M22" s="710">
        <v>15945</v>
      </c>
      <c r="N22" s="710">
        <v>570205</v>
      </c>
      <c r="O22" s="710">
        <v>16100</v>
      </c>
      <c r="P22" s="710">
        <v>77526</v>
      </c>
      <c r="Q22" s="710">
        <v>1927519</v>
      </c>
      <c r="R22" s="710">
        <v>47193</v>
      </c>
      <c r="S22" s="710">
        <v>2052238</v>
      </c>
    </row>
    <row r="23" spans="1:20" s="272" customFormat="1" ht="22.5" customHeight="1">
      <c r="A23" s="1029" t="s">
        <v>729</v>
      </c>
      <c r="B23" s="1029"/>
      <c r="C23" s="1029"/>
      <c r="D23" s="351">
        <v>1044</v>
      </c>
      <c r="E23" s="351">
        <v>-1619</v>
      </c>
      <c r="F23" s="351">
        <v>1205</v>
      </c>
      <c r="G23" s="351">
        <v>1039</v>
      </c>
      <c r="H23" s="351">
        <v>-584</v>
      </c>
      <c r="I23" s="351">
        <v>438</v>
      </c>
      <c r="J23" s="351">
        <v>2105</v>
      </c>
      <c r="K23" s="351">
        <v>-842</v>
      </c>
      <c r="L23" s="351">
        <v>651</v>
      </c>
      <c r="M23" s="351">
        <v>1048</v>
      </c>
      <c r="N23" s="351">
        <v>-1541</v>
      </c>
      <c r="O23" s="351">
        <v>1172</v>
      </c>
      <c r="P23" s="351">
        <v>5236</v>
      </c>
      <c r="Q23" s="351">
        <v>-4586</v>
      </c>
      <c r="R23" s="351">
        <v>3466</v>
      </c>
      <c r="S23" s="351">
        <v>4116</v>
      </c>
      <c r="T23" s="302"/>
    </row>
    <row r="24" spans="1:20" ht="22.5" customHeight="1">
      <c r="A24" s="1030" t="s">
        <v>703</v>
      </c>
      <c r="B24" s="1030"/>
      <c r="C24" s="1030"/>
      <c r="D24" s="708">
        <v>6.6285714285714281E-2</v>
      </c>
      <c r="E24" s="708">
        <v>-2.4664688210309506E-3</v>
      </c>
      <c r="F24" s="708">
        <v>7.6054026760918964E-2</v>
      </c>
      <c r="G24" s="708">
        <v>5.5148619957537157E-2</v>
      </c>
      <c r="H24" s="708">
        <v>-1.7438718134773819E-3</v>
      </c>
      <c r="I24" s="708">
        <v>7.7330508474576273E-2</v>
      </c>
      <c r="J24" s="708">
        <v>9.2312415033109677E-2</v>
      </c>
      <c r="K24" s="708">
        <v>-2.2814223937052251E-3</v>
      </c>
      <c r="L24" s="708">
        <v>8.9288163489233296E-2</v>
      </c>
      <c r="M24" s="708">
        <v>7.0349734845942133E-2</v>
      </c>
      <c r="N24" s="708">
        <v>-2.6952527870767787E-3</v>
      </c>
      <c r="O24" s="708">
        <v>7.8510182207931406E-2</v>
      </c>
      <c r="P24" s="708">
        <v>7.243048831096971E-2</v>
      </c>
      <c r="Q24" s="708">
        <v>-2.3735770053904936E-3</v>
      </c>
      <c r="R24" s="708">
        <v>7.9264527637386506E-2</v>
      </c>
      <c r="S24" s="708">
        <v>2.0096459097651408E-3</v>
      </c>
    </row>
    <row r="25" spans="1:20" ht="21.75" customHeight="1">
      <c r="A25" s="1030" t="s">
        <v>691</v>
      </c>
      <c r="B25" s="1030"/>
      <c r="C25" s="1030"/>
      <c r="D25" s="708">
        <v>8.1832613956081112E-3</v>
      </c>
      <c r="E25" s="708">
        <v>0.31905899803044285</v>
      </c>
      <c r="F25" s="708">
        <v>8.3075159898608249E-3</v>
      </c>
      <c r="G25" s="708">
        <v>9.6864983496066249E-3</v>
      </c>
      <c r="H25" s="708">
        <v>0.16289679851946998</v>
      </c>
      <c r="I25" s="708">
        <v>2.9733393495296355E-3</v>
      </c>
      <c r="J25" s="708">
        <v>1.2136993857437588E-2</v>
      </c>
      <c r="K25" s="708">
        <v>0.17942655773842994</v>
      </c>
      <c r="L25" s="708">
        <v>3.8699215198237241E-3</v>
      </c>
      <c r="M25" s="708">
        <v>7.7695666876843716E-3</v>
      </c>
      <c r="N25" s="708">
        <v>0.27784545457203308</v>
      </c>
      <c r="O25" s="708">
        <v>7.845093990073276E-3</v>
      </c>
      <c r="P25" s="708">
        <v>3.7776320290336694E-2</v>
      </c>
      <c r="Q25" s="708">
        <v>0.93922780886037582</v>
      </c>
      <c r="R25" s="708">
        <v>2.2995870849287461E-2</v>
      </c>
      <c r="S25" s="708">
        <v>1</v>
      </c>
    </row>
    <row r="26" spans="1:20">
      <c r="A26" s="22" t="s">
        <v>704</v>
      </c>
      <c r="B26" s="22"/>
      <c r="C26" s="22"/>
    </row>
    <row r="27" spans="1:20" ht="12.75" customHeight="1">
      <c r="A27" s="174" t="s">
        <v>705</v>
      </c>
      <c r="B27" s="174"/>
      <c r="C27" s="174"/>
      <c r="D27" s="172"/>
      <c r="E27" s="172"/>
      <c r="F27" s="172"/>
      <c r="G27" s="172"/>
      <c r="H27" s="173"/>
    </row>
    <row r="28" spans="1:20" ht="12.75" customHeight="1">
      <c r="A28" s="169" t="s">
        <v>706</v>
      </c>
      <c r="B28" s="169"/>
      <c r="C28" s="169"/>
      <c r="D28" s="171"/>
      <c r="E28" s="171"/>
      <c r="F28" s="171"/>
      <c r="G28" s="171"/>
      <c r="H28" s="171"/>
    </row>
    <row r="29" spans="1:20" ht="12.75" customHeight="1">
      <c r="A29" s="170"/>
      <c r="B29" s="170"/>
      <c r="C29" s="170"/>
      <c r="D29" s="169"/>
      <c r="E29" s="169"/>
      <c r="F29" s="169"/>
      <c r="G29" s="169"/>
      <c r="H29" s="169"/>
    </row>
    <row r="30" spans="1:20" ht="12.75" customHeight="1">
      <c r="B30" s="651"/>
      <c r="C30" s="651"/>
    </row>
    <row r="31" spans="1:20" ht="12.75" customHeight="1">
      <c r="A31" s="152" t="s">
        <v>731</v>
      </c>
      <c r="B31" s="204"/>
      <c r="C31" s="204"/>
      <c r="D31" s="204"/>
      <c r="E31" s="204"/>
      <c r="F31" s="204"/>
      <c r="S31" s="140" t="str">
        <f>Naslovnica!A20</f>
        <v>Studeni 2020.</v>
      </c>
    </row>
    <row r="32" spans="1:20">
      <c r="A32" s="596" t="s">
        <v>1072</v>
      </c>
      <c r="B32" s="204"/>
      <c r="C32" s="204"/>
      <c r="D32" s="204"/>
      <c r="E32" s="204"/>
      <c r="F32" s="204"/>
      <c r="S32" s="565" t="str">
        <f>Naslovnica!A24</f>
        <v>November 2020</v>
      </c>
    </row>
    <row r="33" spans="1:19">
      <c r="B33"/>
      <c r="C33"/>
    </row>
    <row r="34" spans="1:19" ht="32.25" customHeight="1">
      <c r="A34" s="713"/>
      <c r="B34" s="1035" t="s">
        <v>674</v>
      </c>
      <c r="C34" s="1035"/>
      <c r="D34" s="1035"/>
      <c r="E34" s="1037" t="s">
        <v>675</v>
      </c>
      <c r="F34" s="1037"/>
      <c r="G34" s="1037"/>
      <c r="H34" s="1037" t="s">
        <v>676</v>
      </c>
      <c r="I34" s="1037"/>
      <c r="J34" s="1037"/>
      <c r="K34" s="1036" t="s">
        <v>677</v>
      </c>
      <c r="L34" s="1036"/>
      <c r="M34" s="1036"/>
      <c r="N34" s="1036" t="s">
        <v>678</v>
      </c>
      <c r="O34" s="1036"/>
      <c r="P34" s="1036"/>
      <c r="Q34" s="1037" t="s">
        <v>679</v>
      </c>
      <c r="R34" s="1037"/>
      <c r="S34" s="1037"/>
    </row>
    <row r="35" spans="1:19" ht="21">
      <c r="A35" s="713" t="s">
        <v>616</v>
      </c>
      <c r="B35" s="1035" t="s">
        <v>680</v>
      </c>
      <c r="C35" s="1035"/>
      <c r="D35" s="1035"/>
      <c r="E35" s="1035" t="s">
        <v>681</v>
      </c>
      <c r="F35" s="1035"/>
      <c r="G35" s="1035"/>
      <c r="H35" s="1035" t="s">
        <v>681</v>
      </c>
      <c r="I35" s="1035"/>
      <c r="J35" s="1035"/>
      <c r="K35" s="1035" t="s">
        <v>682</v>
      </c>
      <c r="L35" s="1035"/>
      <c r="M35" s="1035"/>
      <c r="N35" s="1035" t="s">
        <v>682</v>
      </c>
      <c r="O35" s="1035"/>
      <c r="P35" s="1035"/>
      <c r="Q35" s="1035" t="s">
        <v>682</v>
      </c>
      <c r="R35" s="1035"/>
      <c r="S35" s="1035"/>
    </row>
    <row r="36" spans="1:19">
      <c r="A36" s="713"/>
      <c r="B36" s="714" t="s">
        <v>130</v>
      </c>
      <c r="C36" s="714" t="s">
        <v>131</v>
      </c>
      <c r="D36" s="714" t="s">
        <v>132</v>
      </c>
      <c r="E36" s="714" t="s">
        <v>130</v>
      </c>
      <c r="F36" s="714" t="s">
        <v>131</v>
      </c>
      <c r="G36" s="714" t="s">
        <v>132</v>
      </c>
      <c r="H36" s="714" t="s">
        <v>130</v>
      </c>
      <c r="I36" s="714" t="s">
        <v>131</v>
      </c>
      <c r="J36" s="714" t="s">
        <v>132</v>
      </c>
      <c r="K36" s="714" t="s">
        <v>130</v>
      </c>
      <c r="L36" s="714" t="s">
        <v>131</v>
      </c>
      <c r="M36" s="714" t="s">
        <v>132</v>
      </c>
      <c r="N36" s="714" t="s">
        <v>130</v>
      </c>
      <c r="O36" s="714" t="s">
        <v>131</v>
      </c>
      <c r="P36" s="714" t="s">
        <v>132</v>
      </c>
      <c r="Q36" s="706" t="s">
        <v>130</v>
      </c>
      <c r="R36" s="706" t="s">
        <v>131</v>
      </c>
      <c r="S36" s="706" t="s">
        <v>132</v>
      </c>
    </row>
    <row r="37" spans="1:19">
      <c r="A37" s="179" t="s">
        <v>6</v>
      </c>
      <c r="B37" s="188">
        <v>3566</v>
      </c>
      <c r="C37" s="188">
        <v>992</v>
      </c>
      <c r="D37" s="188">
        <v>11</v>
      </c>
      <c r="E37" s="188">
        <v>2234</v>
      </c>
      <c r="F37" s="188">
        <v>715</v>
      </c>
      <c r="G37" s="188">
        <v>3</v>
      </c>
      <c r="H37" s="188">
        <v>5800</v>
      </c>
      <c r="I37" s="188">
        <v>1707</v>
      </c>
      <c r="J37" s="188">
        <v>14</v>
      </c>
      <c r="K37" s="188">
        <v>265</v>
      </c>
      <c r="L37" s="188">
        <v>-134</v>
      </c>
      <c r="M37" s="188">
        <v>-2</v>
      </c>
      <c r="N37" s="188">
        <v>-25</v>
      </c>
      <c r="O37" s="188">
        <v>-78</v>
      </c>
      <c r="P37" s="188">
        <v>-1</v>
      </c>
      <c r="Q37" s="189">
        <v>4.3165467625899234E-2</v>
      </c>
      <c r="R37" s="189">
        <v>-0.11047420531526841</v>
      </c>
      <c r="S37" s="189">
        <v>-0.17647058823529416</v>
      </c>
    </row>
    <row r="38" spans="1:19">
      <c r="A38" s="78" t="s">
        <v>7</v>
      </c>
      <c r="B38" s="188">
        <v>20815</v>
      </c>
      <c r="C38" s="188">
        <v>89855</v>
      </c>
      <c r="D38" s="188">
        <v>162</v>
      </c>
      <c r="E38" s="188">
        <v>16894</v>
      </c>
      <c r="F38" s="188">
        <v>69153</v>
      </c>
      <c r="G38" s="188">
        <v>98</v>
      </c>
      <c r="H38" s="188">
        <v>37709</v>
      </c>
      <c r="I38" s="188">
        <v>159008</v>
      </c>
      <c r="J38" s="188">
        <v>260</v>
      </c>
      <c r="K38" s="188">
        <v>1527</v>
      </c>
      <c r="L38" s="188">
        <v>-1689</v>
      </c>
      <c r="M38" s="188">
        <v>1</v>
      </c>
      <c r="N38" s="188">
        <v>1135</v>
      </c>
      <c r="O38" s="188">
        <v>-1307</v>
      </c>
      <c r="P38" s="188">
        <v>1</v>
      </c>
      <c r="Q38" s="189">
        <v>7.595514594687125E-2</v>
      </c>
      <c r="R38" s="189">
        <v>-1.849337053406086E-2</v>
      </c>
      <c r="S38" s="189">
        <v>7.7519379844961378E-3</v>
      </c>
    </row>
    <row r="39" spans="1:19">
      <c r="A39" s="78" t="s">
        <v>8</v>
      </c>
      <c r="B39" s="188">
        <v>9328</v>
      </c>
      <c r="C39" s="188">
        <v>122661</v>
      </c>
      <c r="D39" s="188">
        <v>130</v>
      </c>
      <c r="E39" s="188">
        <v>6742</v>
      </c>
      <c r="F39" s="188">
        <v>107789</v>
      </c>
      <c r="G39" s="188">
        <v>135</v>
      </c>
      <c r="H39" s="188">
        <v>16070</v>
      </c>
      <c r="I39" s="188">
        <v>230450</v>
      </c>
      <c r="J39" s="188">
        <v>265</v>
      </c>
      <c r="K39" s="188">
        <v>770</v>
      </c>
      <c r="L39" s="188">
        <v>-220</v>
      </c>
      <c r="M39" s="188">
        <v>2</v>
      </c>
      <c r="N39" s="188">
        <v>597</v>
      </c>
      <c r="O39" s="188">
        <v>-486</v>
      </c>
      <c r="P39" s="188">
        <v>3</v>
      </c>
      <c r="Q39" s="189">
        <v>9.2974222947697749E-2</v>
      </c>
      <c r="R39" s="189">
        <v>-3.0542144698818552E-3</v>
      </c>
      <c r="S39" s="189">
        <v>1.9230769230769162E-2</v>
      </c>
    </row>
    <row r="40" spans="1:19">
      <c r="A40" s="78" t="s">
        <v>9</v>
      </c>
      <c r="B40" s="188">
        <v>5764</v>
      </c>
      <c r="C40" s="188">
        <v>142487</v>
      </c>
      <c r="D40" s="188">
        <v>76</v>
      </c>
      <c r="E40" s="188">
        <v>1645</v>
      </c>
      <c r="F40" s="188">
        <v>131069</v>
      </c>
      <c r="G40" s="188">
        <v>85</v>
      </c>
      <c r="H40" s="188">
        <v>7409</v>
      </c>
      <c r="I40" s="188">
        <v>273556</v>
      </c>
      <c r="J40" s="188">
        <v>161</v>
      </c>
      <c r="K40" s="188">
        <v>415</v>
      </c>
      <c r="L40" s="188">
        <v>-206</v>
      </c>
      <c r="M40" s="188">
        <v>-1</v>
      </c>
      <c r="N40" s="188">
        <v>91</v>
      </c>
      <c r="O40" s="188">
        <v>-147</v>
      </c>
      <c r="P40" s="188">
        <v>3</v>
      </c>
      <c r="Q40" s="189">
        <v>7.33014631319715E-2</v>
      </c>
      <c r="R40" s="189">
        <v>-1.2887491831228282E-3</v>
      </c>
      <c r="S40" s="189">
        <v>1.2578616352201255E-2</v>
      </c>
    </row>
    <row r="41" spans="1:19">
      <c r="A41" s="78" t="s">
        <v>10</v>
      </c>
      <c r="B41" s="188">
        <v>5246</v>
      </c>
      <c r="C41" s="188">
        <v>160507</v>
      </c>
      <c r="D41" s="188">
        <v>89</v>
      </c>
      <c r="E41" s="188">
        <v>1344</v>
      </c>
      <c r="F41" s="188">
        <v>147544</v>
      </c>
      <c r="G41" s="188">
        <v>59</v>
      </c>
      <c r="H41" s="188">
        <v>6590</v>
      </c>
      <c r="I41" s="188">
        <v>308051</v>
      </c>
      <c r="J41" s="188">
        <v>148</v>
      </c>
      <c r="K41" s="188">
        <v>312</v>
      </c>
      <c r="L41" s="188">
        <v>-219</v>
      </c>
      <c r="M41" s="188">
        <v>0</v>
      </c>
      <c r="N41" s="188">
        <v>58</v>
      </c>
      <c r="O41" s="188">
        <v>-273</v>
      </c>
      <c r="P41" s="188">
        <v>0</v>
      </c>
      <c r="Q41" s="189">
        <v>5.9485530546623755E-2</v>
      </c>
      <c r="R41" s="189">
        <v>-1.5945913535552192E-3</v>
      </c>
      <c r="S41" s="189">
        <v>0</v>
      </c>
    </row>
    <row r="42" spans="1:19">
      <c r="A42" s="78" t="s">
        <v>11</v>
      </c>
      <c r="B42" s="188">
        <v>1568</v>
      </c>
      <c r="C42" s="188">
        <v>154341</v>
      </c>
      <c r="D42" s="188">
        <v>90</v>
      </c>
      <c r="E42" s="188">
        <v>603</v>
      </c>
      <c r="F42" s="188">
        <v>145251</v>
      </c>
      <c r="G42" s="188">
        <v>93</v>
      </c>
      <c r="H42" s="188">
        <v>2171</v>
      </c>
      <c r="I42" s="188">
        <v>299592</v>
      </c>
      <c r="J42" s="188">
        <v>183</v>
      </c>
      <c r="K42" s="188">
        <v>66</v>
      </c>
      <c r="L42" s="188">
        <v>351</v>
      </c>
      <c r="M42" s="188">
        <v>2</v>
      </c>
      <c r="N42" s="188">
        <v>20</v>
      </c>
      <c r="O42" s="188">
        <v>258</v>
      </c>
      <c r="P42" s="188">
        <v>0</v>
      </c>
      <c r="Q42" s="189">
        <v>4.1247002398081545E-2</v>
      </c>
      <c r="R42" s="189">
        <v>2.0369051083171108E-3</v>
      </c>
      <c r="S42" s="189">
        <v>1.1049723756906049E-2</v>
      </c>
    </row>
    <row r="43" spans="1:19">
      <c r="A43" s="78" t="s">
        <v>12</v>
      </c>
      <c r="B43" s="188">
        <v>714</v>
      </c>
      <c r="C43" s="188">
        <v>126876</v>
      </c>
      <c r="D43" s="188">
        <v>95</v>
      </c>
      <c r="E43" s="188">
        <v>396</v>
      </c>
      <c r="F43" s="188">
        <v>130019</v>
      </c>
      <c r="G43" s="188">
        <v>79</v>
      </c>
      <c r="H43" s="188">
        <v>1110</v>
      </c>
      <c r="I43" s="188">
        <v>256895</v>
      </c>
      <c r="J43" s="188">
        <v>174</v>
      </c>
      <c r="K43" s="188">
        <v>15</v>
      </c>
      <c r="L43" s="188">
        <v>410</v>
      </c>
      <c r="M43" s="188">
        <v>-3</v>
      </c>
      <c r="N43" s="188">
        <v>4</v>
      </c>
      <c r="O43" s="188">
        <v>155</v>
      </c>
      <c r="P43" s="188">
        <v>0</v>
      </c>
      <c r="Q43" s="189">
        <v>1.7415215398716821E-2</v>
      </c>
      <c r="R43" s="189">
        <v>2.2041899114422225E-3</v>
      </c>
      <c r="S43" s="189">
        <v>-1.6949152542372836E-2</v>
      </c>
    </row>
    <row r="44" spans="1:19">
      <c r="A44" s="78" t="s">
        <v>13</v>
      </c>
      <c r="B44" s="188">
        <v>437</v>
      </c>
      <c r="C44" s="188">
        <v>111492</v>
      </c>
      <c r="D44" s="188">
        <v>110</v>
      </c>
      <c r="E44" s="188">
        <v>230</v>
      </c>
      <c r="F44" s="188">
        <v>119297</v>
      </c>
      <c r="G44" s="188">
        <v>138</v>
      </c>
      <c r="H44" s="188">
        <v>667</v>
      </c>
      <c r="I44" s="188">
        <v>230789</v>
      </c>
      <c r="J44" s="188">
        <v>248</v>
      </c>
      <c r="K44" s="188">
        <v>3</v>
      </c>
      <c r="L44" s="188">
        <v>-155</v>
      </c>
      <c r="M44" s="188">
        <v>0</v>
      </c>
      <c r="N44" s="188">
        <v>0</v>
      </c>
      <c r="O44" s="188">
        <v>-10</v>
      </c>
      <c r="P44" s="188">
        <v>-3</v>
      </c>
      <c r="Q44" s="189">
        <v>4.5180722891566827E-3</v>
      </c>
      <c r="R44" s="189">
        <v>-7.1442798132959062E-4</v>
      </c>
      <c r="S44" s="189">
        <v>-1.195219123505975E-2</v>
      </c>
    </row>
    <row r="45" spans="1:19">
      <c r="A45" s="78" t="s">
        <v>14</v>
      </c>
      <c r="B45" s="188">
        <v>0</v>
      </c>
      <c r="C45" s="188">
        <v>89606</v>
      </c>
      <c r="D45" s="188">
        <v>184</v>
      </c>
      <c r="E45" s="188">
        <v>0</v>
      </c>
      <c r="F45" s="188">
        <v>77837</v>
      </c>
      <c r="G45" s="188">
        <v>10360</v>
      </c>
      <c r="H45" s="188">
        <v>0</v>
      </c>
      <c r="I45" s="188">
        <v>167443</v>
      </c>
      <c r="J45" s="188">
        <v>10544</v>
      </c>
      <c r="K45" s="188">
        <v>-13</v>
      </c>
      <c r="L45" s="188">
        <v>1158</v>
      </c>
      <c r="M45" s="188">
        <v>-1</v>
      </c>
      <c r="N45" s="188">
        <v>-4</v>
      </c>
      <c r="O45" s="188">
        <v>-1329</v>
      </c>
      <c r="P45" s="188">
        <v>2452</v>
      </c>
      <c r="Q45" s="189">
        <v>-1</v>
      </c>
      <c r="R45" s="189">
        <v>-1.0202011765126917E-3</v>
      </c>
      <c r="S45" s="189">
        <v>0.30285431854689238</v>
      </c>
    </row>
    <row r="46" spans="1:19">
      <c r="A46" s="78" t="s">
        <v>15</v>
      </c>
      <c r="B46" s="188">
        <v>0</v>
      </c>
      <c r="C46" s="188">
        <v>24</v>
      </c>
      <c r="D46" s="188">
        <v>19138</v>
      </c>
      <c r="E46" s="188">
        <v>0</v>
      </c>
      <c r="F46" s="188">
        <v>1</v>
      </c>
      <c r="G46" s="188">
        <v>14018</v>
      </c>
      <c r="H46" s="188">
        <v>0</v>
      </c>
      <c r="I46" s="188">
        <v>25</v>
      </c>
      <c r="J46" s="188">
        <v>33156</v>
      </c>
      <c r="K46" s="188">
        <v>0</v>
      </c>
      <c r="L46" s="188">
        <v>-665</v>
      </c>
      <c r="M46" s="188">
        <v>863</v>
      </c>
      <c r="N46" s="188">
        <v>0</v>
      </c>
      <c r="O46" s="188">
        <v>0</v>
      </c>
      <c r="P46" s="188">
        <v>147</v>
      </c>
      <c r="Q46" s="189" t="s">
        <v>960</v>
      </c>
      <c r="R46" s="189">
        <v>-0.96376811594202894</v>
      </c>
      <c r="S46" s="189">
        <v>3.141915012754315E-2</v>
      </c>
    </row>
    <row r="47" spans="1:19">
      <c r="A47" s="78" t="s">
        <v>16</v>
      </c>
      <c r="B47" s="188">
        <v>0</v>
      </c>
      <c r="C47" s="188">
        <v>3</v>
      </c>
      <c r="D47" s="188">
        <v>1334</v>
      </c>
      <c r="E47" s="188">
        <v>0</v>
      </c>
      <c r="F47" s="188">
        <v>0</v>
      </c>
      <c r="G47" s="188">
        <v>706</v>
      </c>
      <c r="H47" s="188">
        <v>0</v>
      </c>
      <c r="I47" s="188">
        <v>3</v>
      </c>
      <c r="J47" s="188">
        <v>2040</v>
      </c>
      <c r="K47" s="188">
        <v>0</v>
      </c>
      <c r="L47" s="188">
        <v>0</v>
      </c>
      <c r="M47" s="188">
        <v>8</v>
      </c>
      <c r="N47" s="188">
        <v>0</v>
      </c>
      <c r="O47" s="188">
        <v>0</v>
      </c>
      <c r="P47" s="188">
        <v>-5</v>
      </c>
      <c r="Q47" s="189" t="s">
        <v>960</v>
      </c>
      <c r="R47" s="189">
        <v>0</v>
      </c>
      <c r="S47" s="189">
        <v>1.4727540500736325E-3</v>
      </c>
    </row>
    <row r="48" spans="1:19" ht="24">
      <c r="A48" s="716" t="s">
        <v>683</v>
      </c>
      <c r="B48" s="717">
        <v>47438</v>
      </c>
      <c r="C48" s="717">
        <v>998844</v>
      </c>
      <c r="D48" s="717">
        <v>21419</v>
      </c>
      <c r="E48" s="717">
        <v>30088</v>
      </c>
      <c r="F48" s="717">
        <v>928675</v>
      </c>
      <c r="G48" s="717">
        <v>25774</v>
      </c>
      <c r="H48" s="717">
        <v>77526</v>
      </c>
      <c r="I48" s="717">
        <v>1927519</v>
      </c>
      <c r="J48" s="717">
        <v>47193</v>
      </c>
      <c r="K48" s="717">
        <v>3360</v>
      </c>
      <c r="L48" s="717">
        <v>-1369</v>
      </c>
      <c r="M48" s="717">
        <v>869</v>
      </c>
      <c r="N48" s="717">
        <v>1876</v>
      </c>
      <c r="O48" s="717">
        <v>-3217</v>
      </c>
      <c r="P48" s="717">
        <v>2597</v>
      </c>
      <c r="Q48" s="718">
        <v>7.2430488310969654E-2</v>
      </c>
      <c r="R48" s="718">
        <v>-2.373577005390537E-3</v>
      </c>
      <c r="S48" s="718">
        <v>7.926452763738645E-2</v>
      </c>
    </row>
    <row r="49" spans="1:19" ht="24">
      <c r="A49" s="719" t="s">
        <v>684</v>
      </c>
      <c r="B49" s="1039">
        <v>1067701</v>
      </c>
      <c r="C49" s="1039"/>
      <c r="D49" s="1039"/>
      <c r="E49" s="1039">
        <v>984537</v>
      </c>
      <c r="F49" s="1039"/>
      <c r="G49" s="1039"/>
      <c r="H49" s="1039">
        <v>2052238</v>
      </c>
      <c r="I49" s="1039"/>
      <c r="J49" s="1039"/>
      <c r="K49" s="1039">
        <v>2860</v>
      </c>
      <c r="L49" s="1039"/>
      <c r="M49" s="1039"/>
      <c r="N49" s="1039">
        <v>1256</v>
      </c>
      <c r="O49" s="1039"/>
      <c r="P49" s="1039"/>
      <c r="Q49" s="1038">
        <v>2.0096459097651564E-3</v>
      </c>
      <c r="R49" s="1038"/>
      <c r="S49" s="1038"/>
    </row>
    <row r="50" spans="1:19">
      <c r="A50" s="15" t="s">
        <v>685</v>
      </c>
      <c r="B50"/>
      <c r="C50"/>
    </row>
    <row r="53" spans="1:19">
      <c r="A53" s="651" t="s">
        <v>92</v>
      </c>
    </row>
    <row r="54" spans="1:19">
      <c r="S54" s="14" t="s">
        <v>900</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3"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3" width="10" customWidth="1"/>
    <col min="14" max="14" width="9.42578125" bestFit="1" customWidth="1"/>
    <col min="15" max="15" width="12.140625" customWidth="1"/>
  </cols>
  <sheetData>
    <row r="1" spans="1:15">
      <c r="A1" s="150" t="s">
        <v>790</v>
      </c>
      <c r="C1" s="43"/>
      <c r="O1" s="140"/>
    </row>
    <row r="2" spans="1:15">
      <c r="A2" s="560" t="s">
        <v>791</v>
      </c>
      <c r="O2" s="66"/>
    </row>
    <row r="3" spans="1:15" ht="12.75" customHeight="1">
      <c r="A3" s="43"/>
      <c r="B3" s="64"/>
      <c r="C3" s="64"/>
      <c r="D3" s="64"/>
      <c r="E3" s="64"/>
      <c r="F3" s="64"/>
      <c r="G3" s="64"/>
      <c r="H3" s="64"/>
      <c r="I3" s="64"/>
      <c r="J3" s="64"/>
      <c r="K3" s="64"/>
      <c r="L3" s="64"/>
      <c r="M3" s="64"/>
      <c r="O3" s="65" t="s">
        <v>299</v>
      </c>
    </row>
    <row r="4" spans="1:15" ht="30.75" customHeight="1">
      <c r="A4" s="537" t="s">
        <v>1496</v>
      </c>
      <c r="B4" s="1151" t="s">
        <v>338</v>
      </c>
      <c r="C4" s="1151"/>
      <c r="D4" s="1151" t="s">
        <v>339</v>
      </c>
      <c r="E4" s="1151"/>
      <c r="F4" s="1151" t="s">
        <v>340</v>
      </c>
      <c r="G4" s="1151"/>
      <c r="H4" s="1151" t="s">
        <v>341</v>
      </c>
      <c r="I4" s="1151"/>
      <c r="J4" s="1151" t="s">
        <v>342</v>
      </c>
      <c r="K4" s="1151"/>
      <c r="L4" s="1151" t="s">
        <v>343</v>
      </c>
      <c r="M4" s="1151"/>
      <c r="N4" s="1151" t="s">
        <v>344</v>
      </c>
      <c r="O4" s="1151"/>
    </row>
    <row r="5" spans="1:15" ht="48.75" customHeight="1">
      <c r="A5" s="855" t="s">
        <v>337</v>
      </c>
      <c r="B5" s="856" t="s">
        <v>345</v>
      </c>
      <c r="C5" s="856" t="s">
        <v>346</v>
      </c>
      <c r="D5" s="856" t="s">
        <v>345</v>
      </c>
      <c r="E5" s="856" t="s">
        <v>346</v>
      </c>
      <c r="F5" s="856" t="s">
        <v>345</v>
      </c>
      <c r="G5" s="856" t="s">
        <v>346</v>
      </c>
      <c r="H5" s="856" t="s">
        <v>345</v>
      </c>
      <c r="I5" s="856" t="s">
        <v>346</v>
      </c>
      <c r="J5" s="856" t="s">
        <v>345</v>
      </c>
      <c r="K5" s="856" t="s">
        <v>346</v>
      </c>
      <c r="L5" s="856" t="s">
        <v>345</v>
      </c>
      <c r="M5" s="856" t="s">
        <v>346</v>
      </c>
      <c r="N5" s="856" t="s">
        <v>345</v>
      </c>
      <c r="O5" s="856" t="s">
        <v>346</v>
      </c>
    </row>
    <row r="6" spans="1:15" ht="13.5" customHeight="1">
      <c r="A6" s="538" t="s">
        <v>347</v>
      </c>
      <c r="B6" s="539">
        <v>14113466.578190001</v>
      </c>
      <c r="C6" s="539">
        <v>275509.88671000005</v>
      </c>
      <c r="D6" s="539">
        <v>421252.43307999999</v>
      </c>
      <c r="E6" s="539">
        <v>32298.06479</v>
      </c>
      <c r="F6" s="539">
        <v>97236.46596999999</v>
      </c>
      <c r="G6" s="539">
        <v>21337.600419999999</v>
      </c>
      <c r="H6" s="539">
        <v>24605.939630000004</v>
      </c>
      <c r="I6" s="539">
        <v>8940.7414600000011</v>
      </c>
      <c r="J6" s="539">
        <v>455960.17056000006</v>
      </c>
      <c r="K6" s="539">
        <v>326438.17984</v>
      </c>
      <c r="L6" s="539">
        <v>15112521.58743</v>
      </c>
      <c r="M6" s="539">
        <v>664524.47322000004</v>
      </c>
      <c r="N6" s="539">
        <v>2591801.8853399996</v>
      </c>
      <c r="O6" s="539">
        <v>221786.09432</v>
      </c>
    </row>
    <row r="7" spans="1:15" ht="13.5" customHeight="1">
      <c r="A7" s="542" t="s">
        <v>348</v>
      </c>
      <c r="B7" s="543">
        <v>374278.99790000002</v>
      </c>
      <c r="C7" s="543">
        <v>14152.263969999998</v>
      </c>
      <c r="D7" s="543">
        <v>240993.99114000003</v>
      </c>
      <c r="E7" s="543">
        <v>7940.8191799999995</v>
      </c>
      <c r="F7" s="543">
        <v>13578.755220000001</v>
      </c>
      <c r="G7" s="543">
        <v>2.39453</v>
      </c>
      <c r="H7" s="543">
        <v>1045.66209</v>
      </c>
      <c r="I7" s="543">
        <v>988.93308999999999</v>
      </c>
      <c r="J7" s="543">
        <v>115169.11239000001</v>
      </c>
      <c r="K7" s="543">
        <v>106421.57834000001</v>
      </c>
      <c r="L7" s="543">
        <v>745066.51873999985</v>
      </c>
      <c r="M7" s="543">
        <v>129505.98910999999</v>
      </c>
      <c r="N7" s="543">
        <v>364581.76345999999</v>
      </c>
      <c r="O7" s="543">
        <v>51044.617029999994</v>
      </c>
    </row>
    <row r="8" spans="1:15" ht="13.5" customHeight="1">
      <c r="A8" s="542" t="s">
        <v>349</v>
      </c>
      <c r="B8" s="543">
        <v>6553487.515110001</v>
      </c>
      <c r="C8" s="543">
        <v>86399.403019999998</v>
      </c>
      <c r="D8" s="543">
        <v>63903.837729999999</v>
      </c>
      <c r="E8" s="543">
        <v>5339.4155000000001</v>
      </c>
      <c r="F8" s="543">
        <v>19857.987860000001</v>
      </c>
      <c r="G8" s="543">
        <v>4034.6146100000005</v>
      </c>
      <c r="H8" s="543">
        <v>17109.97135</v>
      </c>
      <c r="I8" s="543">
        <v>4269.4724999999999</v>
      </c>
      <c r="J8" s="543">
        <v>54504.00067999999</v>
      </c>
      <c r="K8" s="543">
        <v>51641.3099</v>
      </c>
      <c r="L8" s="543">
        <v>6708863.3127299994</v>
      </c>
      <c r="M8" s="543">
        <v>151684.21552999996</v>
      </c>
      <c r="N8" s="543">
        <v>453761.39883999998</v>
      </c>
      <c r="O8" s="543">
        <v>11863.706389999998</v>
      </c>
    </row>
    <row r="9" spans="1:15" ht="13.5" customHeight="1">
      <c r="A9" s="542" t="s">
        <v>350</v>
      </c>
      <c r="B9" s="543">
        <v>3811595.9109500004</v>
      </c>
      <c r="C9" s="543">
        <v>92286.792440000005</v>
      </c>
      <c r="D9" s="543">
        <v>99402.776830000003</v>
      </c>
      <c r="E9" s="543">
        <v>17320.44787</v>
      </c>
      <c r="F9" s="543">
        <v>56287.521540000009</v>
      </c>
      <c r="G9" s="543">
        <v>16757.320879999999</v>
      </c>
      <c r="H9" s="543">
        <v>2645.1453500000002</v>
      </c>
      <c r="I9" s="543">
        <v>1440.4349100000002</v>
      </c>
      <c r="J9" s="543">
        <v>40500.138920000012</v>
      </c>
      <c r="K9" s="543">
        <v>35391.954440000009</v>
      </c>
      <c r="L9" s="543">
        <v>4010431.4935899996</v>
      </c>
      <c r="M9" s="543">
        <v>163196.95053999996</v>
      </c>
      <c r="N9" s="543">
        <v>830766.16325999994</v>
      </c>
      <c r="O9" s="543">
        <v>54914.526920000004</v>
      </c>
    </row>
    <row r="10" spans="1:15" ht="13.5" customHeight="1">
      <c r="A10" s="542" t="s">
        <v>351</v>
      </c>
      <c r="B10" s="543">
        <v>1268048.53528</v>
      </c>
      <c r="C10" s="543">
        <v>47350.444339999995</v>
      </c>
      <c r="D10" s="543">
        <v>1790.33854</v>
      </c>
      <c r="E10" s="543">
        <v>373.77422000000001</v>
      </c>
      <c r="F10" s="543">
        <v>5223.8126900000007</v>
      </c>
      <c r="G10" s="543">
        <v>265.90909999999997</v>
      </c>
      <c r="H10" s="543">
        <v>1.5213299999999998</v>
      </c>
      <c r="I10" s="543">
        <v>0</v>
      </c>
      <c r="J10" s="543">
        <v>11603.250769999999</v>
      </c>
      <c r="K10" s="543">
        <v>7259.5729399999982</v>
      </c>
      <c r="L10" s="543">
        <v>1286667.4586100001</v>
      </c>
      <c r="M10" s="543">
        <v>55249.700600000004</v>
      </c>
      <c r="N10" s="543">
        <v>471945.24982999999</v>
      </c>
      <c r="O10" s="543">
        <v>26506.685369999999</v>
      </c>
    </row>
    <row r="11" spans="1:15" ht="13.5" customHeight="1">
      <c r="A11" s="542" t="s">
        <v>352</v>
      </c>
      <c r="B11" s="543">
        <v>0</v>
      </c>
      <c r="C11" s="543">
        <v>0</v>
      </c>
      <c r="D11" s="543">
        <v>0</v>
      </c>
      <c r="E11" s="543">
        <v>0</v>
      </c>
      <c r="F11" s="543">
        <v>0</v>
      </c>
      <c r="G11" s="543">
        <v>0</v>
      </c>
      <c r="H11" s="543">
        <v>0</v>
      </c>
      <c r="I11" s="543">
        <v>0</v>
      </c>
      <c r="J11" s="543">
        <v>0</v>
      </c>
      <c r="K11" s="543">
        <v>0</v>
      </c>
      <c r="L11" s="543">
        <v>0</v>
      </c>
      <c r="M11" s="543">
        <v>0</v>
      </c>
      <c r="N11" s="543">
        <v>0</v>
      </c>
      <c r="O11" s="543">
        <v>0</v>
      </c>
    </row>
    <row r="12" spans="1:15" ht="22.5">
      <c r="A12" s="542" t="s">
        <v>353</v>
      </c>
      <c r="B12" s="543">
        <v>2069291.7065999999</v>
      </c>
      <c r="C12" s="543">
        <v>33225.240559999998</v>
      </c>
      <c r="D12" s="543">
        <v>14981.130230000001</v>
      </c>
      <c r="E12" s="543">
        <v>1322.2018899999998</v>
      </c>
      <c r="F12" s="543">
        <v>2277.6653799999999</v>
      </c>
      <c r="G12" s="543">
        <v>277.36129999999997</v>
      </c>
      <c r="H12" s="543">
        <v>3045.4372499999999</v>
      </c>
      <c r="I12" s="543">
        <v>1503.14303</v>
      </c>
      <c r="J12" s="543">
        <v>231495.65207000001</v>
      </c>
      <c r="K12" s="543">
        <v>123077.54094000001</v>
      </c>
      <c r="L12" s="543">
        <v>2321091.5915299999</v>
      </c>
      <c r="M12" s="543">
        <v>159405.48772000003</v>
      </c>
      <c r="N12" s="543">
        <v>464841.05185999995</v>
      </c>
      <c r="O12" s="543">
        <v>77153.603809999986</v>
      </c>
    </row>
    <row r="13" spans="1:15" ht="13.5" customHeight="1">
      <c r="A13" s="542" t="s">
        <v>354</v>
      </c>
      <c r="B13" s="543">
        <v>36763.912349999999</v>
      </c>
      <c r="C13" s="543">
        <v>2095.7423800000001</v>
      </c>
      <c r="D13" s="543">
        <v>180.35861</v>
      </c>
      <c r="E13" s="543">
        <v>1.4061300000000001</v>
      </c>
      <c r="F13" s="543">
        <v>10.723279999999999</v>
      </c>
      <c r="G13" s="543">
        <v>0</v>
      </c>
      <c r="H13" s="543">
        <v>758.20226000000002</v>
      </c>
      <c r="I13" s="543">
        <v>738.7579300000001</v>
      </c>
      <c r="J13" s="543">
        <v>2688.0157300000005</v>
      </c>
      <c r="K13" s="543">
        <v>2646.2232800000002</v>
      </c>
      <c r="L13" s="543">
        <v>40401.212229999997</v>
      </c>
      <c r="M13" s="543">
        <v>5482.1297199999999</v>
      </c>
      <c r="N13" s="543">
        <v>5906.2580900000003</v>
      </c>
      <c r="O13" s="543">
        <v>302.95479999999998</v>
      </c>
    </row>
    <row r="14" spans="1:15" ht="13.5" customHeight="1">
      <c r="A14" s="538" t="s">
        <v>355</v>
      </c>
      <c r="B14" s="539">
        <v>2566058.8738899999</v>
      </c>
      <c r="C14" s="539">
        <v>2575.3982800000003</v>
      </c>
      <c r="D14" s="539">
        <v>11221.658639999996</v>
      </c>
      <c r="E14" s="539">
        <v>769.42581000000007</v>
      </c>
      <c r="F14" s="539">
        <v>4803.9657799999995</v>
      </c>
      <c r="G14" s="539">
        <v>1105.8349900000001</v>
      </c>
      <c r="H14" s="539">
        <v>1787.3973899999996</v>
      </c>
      <c r="I14" s="539">
        <v>1432.9367099999997</v>
      </c>
      <c r="J14" s="539">
        <v>84677.431000000011</v>
      </c>
      <c r="K14" s="539">
        <v>77823.452700000009</v>
      </c>
      <c r="L14" s="539">
        <v>2668549.3266999996</v>
      </c>
      <c r="M14" s="539">
        <v>83707.048490000001</v>
      </c>
      <c r="N14" s="539">
        <v>70562.186900000001</v>
      </c>
      <c r="O14" s="539">
        <v>1485.2434900000001</v>
      </c>
    </row>
    <row r="15" spans="1:15" ht="13.5" customHeight="1">
      <c r="A15" s="542" t="s">
        <v>348</v>
      </c>
      <c r="B15" s="543">
        <v>162873.63193999999</v>
      </c>
      <c r="C15" s="543">
        <v>2.6307700000000001</v>
      </c>
      <c r="D15" s="543">
        <v>5.3</v>
      </c>
      <c r="E15" s="543">
        <v>5.3</v>
      </c>
      <c r="F15" s="543">
        <v>0</v>
      </c>
      <c r="G15" s="543">
        <v>0</v>
      </c>
      <c r="H15" s="543">
        <v>0</v>
      </c>
      <c r="I15" s="543">
        <v>0</v>
      </c>
      <c r="J15" s="543">
        <v>137.38618</v>
      </c>
      <c r="K15" s="543">
        <v>137.38618</v>
      </c>
      <c r="L15" s="543">
        <v>163016.31812000001</v>
      </c>
      <c r="M15" s="543">
        <v>145.31695000000002</v>
      </c>
      <c r="N15" s="543">
        <v>0</v>
      </c>
      <c r="O15" s="543">
        <v>0</v>
      </c>
    </row>
    <row r="16" spans="1:15" ht="13.5" customHeight="1">
      <c r="A16" s="542" t="s">
        <v>349</v>
      </c>
      <c r="B16" s="543">
        <v>1910934.84005</v>
      </c>
      <c r="C16" s="543">
        <v>1920.63671</v>
      </c>
      <c r="D16" s="543">
        <v>8669.6361500000003</v>
      </c>
      <c r="E16" s="543">
        <v>599.81407000000002</v>
      </c>
      <c r="F16" s="543">
        <v>4081.8312700000001</v>
      </c>
      <c r="G16" s="543">
        <v>851.64386000000002</v>
      </c>
      <c r="H16" s="543">
        <v>1698.1048299999998</v>
      </c>
      <c r="I16" s="543">
        <v>1352.57341</v>
      </c>
      <c r="J16" s="543">
        <v>61842.939970000007</v>
      </c>
      <c r="K16" s="543">
        <v>55642.254810000006</v>
      </c>
      <c r="L16" s="543">
        <v>1987227.3522699999</v>
      </c>
      <c r="M16" s="543">
        <v>60366.922859999991</v>
      </c>
      <c r="N16" s="543">
        <v>45605.185949999999</v>
      </c>
      <c r="O16" s="543">
        <v>1372.8332799999996</v>
      </c>
    </row>
    <row r="17" spans="1:15" ht="13.5" customHeight="1">
      <c r="A17" s="542" t="s">
        <v>356</v>
      </c>
      <c r="B17" s="543">
        <v>410469.05364999996</v>
      </c>
      <c r="C17" s="543">
        <v>469.07328999999999</v>
      </c>
      <c r="D17" s="543">
        <v>2411.8006100000002</v>
      </c>
      <c r="E17" s="543">
        <v>132.68759</v>
      </c>
      <c r="F17" s="543">
        <v>722.13450999999998</v>
      </c>
      <c r="G17" s="543">
        <v>254.19113000000002</v>
      </c>
      <c r="H17" s="543">
        <v>89.292559999999995</v>
      </c>
      <c r="I17" s="543">
        <v>80.36330000000001</v>
      </c>
      <c r="J17" s="543">
        <v>8235.2519900000007</v>
      </c>
      <c r="K17" s="543">
        <v>8190.8121900000006</v>
      </c>
      <c r="L17" s="543">
        <v>421927.53331999993</v>
      </c>
      <c r="M17" s="543">
        <v>9127.1275000000005</v>
      </c>
      <c r="N17" s="543">
        <v>9769.6053599999996</v>
      </c>
      <c r="O17" s="543">
        <v>65.465100000000007</v>
      </c>
    </row>
    <row r="18" spans="1:15" ht="13.5" customHeight="1">
      <c r="A18" s="542" t="s">
        <v>357</v>
      </c>
      <c r="B18" s="543">
        <v>16873.742910000001</v>
      </c>
      <c r="C18" s="543">
        <v>10.745239999999999</v>
      </c>
      <c r="D18" s="543">
        <v>134.92188000000002</v>
      </c>
      <c r="E18" s="543">
        <v>31.62415</v>
      </c>
      <c r="F18" s="543">
        <v>0</v>
      </c>
      <c r="G18" s="543">
        <v>0</v>
      </c>
      <c r="H18" s="543">
        <v>0</v>
      </c>
      <c r="I18" s="543">
        <v>0</v>
      </c>
      <c r="J18" s="543">
        <v>9701.2301100000004</v>
      </c>
      <c r="K18" s="543">
        <v>9047.1072399999994</v>
      </c>
      <c r="L18" s="543">
        <v>26709.894900000003</v>
      </c>
      <c r="M18" s="543">
        <v>9089.4766299999992</v>
      </c>
      <c r="N18" s="543">
        <v>4379.0053899999994</v>
      </c>
      <c r="O18" s="543">
        <v>34.242559999999997</v>
      </c>
    </row>
    <row r="19" spans="1:15" ht="13.5" customHeight="1">
      <c r="A19" s="542" t="s">
        <v>358</v>
      </c>
      <c r="B19" s="543">
        <v>0</v>
      </c>
      <c r="C19" s="543">
        <v>0</v>
      </c>
      <c r="D19" s="543">
        <v>0</v>
      </c>
      <c r="E19" s="543">
        <v>0</v>
      </c>
      <c r="F19" s="543">
        <v>0</v>
      </c>
      <c r="G19" s="543">
        <v>0</v>
      </c>
      <c r="H19" s="543">
        <v>0</v>
      </c>
      <c r="I19" s="543">
        <v>0</v>
      </c>
      <c r="J19" s="543">
        <v>0</v>
      </c>
      <c r="K19" s="543">
        <v>0</v>
      </c>
      <c r="L19" s="543">
        <v>0</v>
      </c>
      <c r="M19" s="543">
        <v>0</v>
      </c>
      <c r="N19" s="543">
        <v>0</v>
      </c>
      <c r="O19" s="543">
        <v>0</v>
      </c>
    </row>
    <row r="20" spans="1:15" ht="22.5">
      <c r="A20" s="542" t="s">
        <v>353</v>
      </c>
      <c r="B20" s="543">
        <v>64720.618519999996</v>
      </c>
      <c r="C20" s="543">
        <v>172.18674999999996</v>
      </c>
      <c r="D20" s="543">
        <v>0</v>
      </c>
      <c r="E20" s="543">
        <v>0</v>
      </c>
      <c r="F20" s="543">
        <v>0</v>
      </c>
      <c r="G20" s="543">
        <v>0</v>
      </c>
      <c r="H20" s="543">
        <v>0</v>
      </c>
      <c r="I20" s="543">
        <v>0</v>
      </c>
      <c r="J20" s="543">
        <v>4748.1704300000001</v>
      </c>
      <c r="K20" s="543">
        <v>4748.1704300000001</v>
      </c>
      <c r="L20" s="543">
        <v>69468.788949999987</v>
      </c>
      <c r="M20" s="543">
        <v>4920.35718</v>
      </c>
      <c r="N20" s="543">
        <v>10808.3902</v>
      </c>
      <c r="O20" s="543">
        <v>12.702549999999999</v>
      </c>
    </row>
    <row r="21" spans="1:15" ht="13.5" customHeight="1">
      <c r="A21" s="542" t="s">
        <v>359</v>
      </c>
      <c r="B21" s="543">
        <v>186.98681999999999</v>
      </c>
      <c r="C21" s="543">
        <v>0.12551999999999999</v>
      </c>
      <c r="D21" s="543">
        <v>0</v>
      </c>
      <c r="E21" s="543">
        <v>0</v>
      </c>
      <c r="F21" s="543">
        <v>0</v>
      </c>
      <c r="G21" s="543">
        <v>0</v>
      </c>
      <c r="H21" s="543">
        <v>0</v>
      </c>
      <c r="I21" s="543">
        <v>0</v>
      </c>
      <c r="J21" s="543">
        <v>12.45232</v>
      </c>
      <c r="K21" s="543">
        <v>57.721849999999996</v>
      </c>
      <c r="L21" s="543">
        <v>199.43914000000001</v>
      </c>
      <c r="M21" s="543">
        <v>57.847369999999998</v>
      </c>
      <c r="N21" s="543">
        <v>0</v>
      </c>
      <c r="O21" s="543">
        <v>0</v>
      </c>
    </row>
    <row r="22" spans="1:15" ht="13.5" customHeight="1">
      <c r="A22" s="538" t="s">
        <v>360</v>
      </c>
      <c r="B22" s="539">
        <v>448.22523999999999</v>
      </c>
      <c r="C22" s="539">
        <v>19.814689999999999</v>
      </c>
      <c r="D22" s="539">
        <v>0</v>
      </c>
      <c r="E22" s="539">
        <v>0</v>
      </c>
      <c r="F22" s="539">
        <v>0</v>
      </c>
      <c r="G22" s="539">
        <v>0</v>
      </c>
      <c r="H22" s="539">
        <v>0</v>
      </c>
      <c r="I22" s="539">
        <v>0</v>
      </c>
      <c r="J22" s="539">
        <v>136123.28437000001</v>
      </c>
      <c r="K22" s="539">
        <v>118565.84793999999</v>
      </c>
      <c r="L22" s="539">
        <v>136571.50960999995</v>
      </c>
      <c r="M22" s="539">
        <v>118585.66267000001</v>
      </c>
      <c r="N22" s="539">
        <v>134189.88071999999</v>
      </c>
      <c r="O22" s="539">
        <v>116201.15945000001</v>
      </c>
    </row>
    <row r="23" spans="1:15" ht="13.5" customHeight="1">
      <c r="A23" s="542" t="s">
        <v>348</v>
      </c>
      <c r="B23" s="543">
        <v>447.95945</v>
      </c>
      <c r="C23" s="543">
        <v>19.814689999999999</v>
      </c>
      <c r="D23" s="543">
        <v>0</v>
      </c>
      <c r="E23" s="543">
        <v>0</v>
      </c>
      <c r="F23" s="543">
        <v>0</v>
      </c>
      <c r="G23" s="543">
        <v>0</v>
      </c>
      <c r="H23" s="543">
        <v>0</v>
      </c>
      <c r="I23" s="543">
        <v>0</v>
      </c>
      <c r="J23" s="543">
        <v>130791.62364000001</v>
      </c>
      <c r="K23" s="543">
        <v>113234.18726999999</v>
      </c>
      <c r="L23" s="543">
        <v>131239.58309</v>
      </c>
      <c r="M23" s="543">
        <v>113254.00199999999</v>
      </c>
      <c r="N23" s="543">
        <v>129238.10058</v>
      </c>
      <c r="O23" s="543">
        <v>111249.64511</v>
      </c>
    </row>
    <row r="24" spans="1:15" ht="13.5" customHeight="1">
      <c r="A24" s="542" t="s">
        <v>361</v>
      </c>
      <c r="B24" s="543">
        <v>1.4999999999999999E-4</v>
      </c>
      <c r="C24" s="543">
        <v>0</v>
      </c>
      <c r="D24" s="543">
        <v>0</v>
      </c>
      <c r="E24" s="543">
        <v>0</v>
      </c>
      <c r="F24" s="543">
        <v>0</v>
      </c>
      <c r="G24" s="543">
        <v>0</v>
      </c>
      <c r="H24" s="543">
        <v>0</v>
      </c>
      <c r="I24" s="543">
        <v>0</v>
      </c>
      <c r="J24" s="543">
        <v>873.61869999999999</v>
      </c>
      <c r="K24" s="543">
        <v>873.61869999999999</v>
      </c>
      <c r="L24" s="543">
        <v>873.61884999999995</v>
      </c>
      <c r="M24" s="543">
        <v>873.61869999999999</v>
      </c>
      <c r="N24" s="543">
        <v>493.47247999999996</v>
      </c>
      <c r="O24" s="543">
        <v>493.47233</v>
      </c>
    </row>
    <row r="25" spans="1:15" ht="13.5" customHeight="1">
      <c r="A25" s="542" t="s">
        <v>350</v>
      </c>
      <c r="B25" s="543">
        <v>0.26562999999999998</v>
      </c>
      <c r="C25" s="543">
        <v>0</v>
      </c>
      <c r="D25" s="543">
        <v>0</v>
      </c>
      <c r="E25" s="543">
        <v>0</v>
      </c>
      <c r="F25" s="543">
        <v>0</v>
      </c>
      <c r="G25" s="543">
        <v>0</v>
      </c>
      <c r="H25" s="543">
        <v>0</v>
      </c>
      <c r="I25" s="543">
        <v>0</v>
      </c>
      <c r="J25" s="543">
        <v>0</v>
      </c>
      <c r="K25" s="543">
        <v>0</v>
      </c>
      <c r="L25" s="543">
        <v>0.26562999999999998</v>
      </c>
      <c r="M25" s="543">
        <v>0</v>
      </c>
      <c r="N25" s="543">
        <v>0.26562999999999998</v>
      </c>
      <c r="O25" s="543">
        <v>0</v>
      </c>
    </row>
    <row r="26" spans="1:15" ht="13.5" customHeight="1">
      <c r="A26" s="542" t="s">
        <v>362</v>
      </c>
      <c r="B26" s="543">
        <v>0</v>
      </c>
      <c r="C26" s="543">
        <v>0</v>
      </c>
      <c r="D26" s="543">
        <v>0</v>
      </c>
      <c r="E26" s="543">
        <v>0</v>
      </c>
      <c r="F26" s="543">
        <v>0</v>
      </c>
      <c r="G26" s="543">
        <v>0</v>
      </c>
      <c r="H26" s="543">
        <v>0</v>
      </c>
      <c r="I26" s="543">
        <v>0</v>
      </c>
      <c r="J26" s="543">
        <v>0</v>
      </c>
      <c r="K26" s="543">
        <v>0</v>
      </c>
      <c r="L26" s="543">
        <v>0</v>
      </c>
      <c r="M26" s="543">
        <v>0</v>
      </c>
      <c r="N26" s="543">
        <v>0</v>
      </c>
      <c r="O26" s="543">
        <v>0</v>
      </c>
    </row>
    <row r="27" spans="1:15" ht="13.5" customHeight="1">
      <c r="A27" s="542" t="s">
        <v>358</v>
      </c>
      <c r="B27" s="543">
        <v>0</v>
      </c>
      <c r="C27" s="543">
        <v>0</v>
      </c>
      <c r="D27" s="543">
        <v>0</v>
      </c>
      <c r="E27" s="543">
        <v>0</v>
      </c>
      <c r="F27" s="543">
        <v>0</v>
      </c>
      <c r="G27" s="543">
        <v>0</v>
      </c>
      <c r="H27" s="543">
        <v>0</v>
      </c>
      <c r="I27" s="543">
        <v>0</v>
      </c>
      <c r="J27" s="543">
        <v>0</v>
      </c>
      <c r="K27" s="543">
        <v>0</v>
      </c>
      <c r="L27" s="543">
        <v>0</v>
      </c>
      <c r="M27" s="543">
        <v>0</v>
      </c>
      <c r="N27" s="543">
        <v>0</v>
      </c>
      <c r="O27" s="543">
        <v>0</v>
      </c>
    </row>
    <row r="28" spans="1:15" ht="22.5">
      <c r="A28" s="542" t="s">
        <v>353</v>
      </c>
      <c r="B28" s="543">
        <v>1.0000000000000001E-5</v>
      </c>
      <c r="C28" s="543">
        <v>0</v>
      </c>
      <c r="D28" s="543">
        <v>0</v>
      </c>
      <c r="E28" s="543">
        <v>0</v>
      </c>
      <c r="F28" s="543">
        <v>0</v>
      </c>
      <c r="G28" s="543">
        <v>0</v>
      </c>
      <c r="H28" s="543">
        <v>0</v>
      </c>
      <c r="I28" s="543">
        <v>0</v>
      </c>
      <c r="J28" s="543">
        <v>4458.0420300000005</v>
      </c>
      <c r="K28" s="543">
        <v>4458.0419699999993</v>
      </c>
      <c r="L28" s="543">
        <v>4458.0420400000003</v>
      </c>
      <c r="M28" s="543">
        <v>4458.0419699999993</v>
      </c>
      <c r="N28" s="543">
        <v>4458.0420300000005</v>
      </c>
      <c r="O28" s="543">
        <v>4458.0420100000001</v>
      </c>
    </row>
    <row r="29" spans="1:15" ht="13.5" customHeight="1">
      <c r="A29" s="542" t="s">
        <v>359</v>
      </c>
      <c r="B29" s="543">
        <v>0</v>
      </c>
      <c r="C29" s="543">
        <v>0</v>
      </c>
      <c r="D29" s="543">
        <v>0</v>
      </c>
      <c r="E29" s="543">
        <v>0</v>
      </c>
      <c r="F29" s="543">
        <v>0</v>
      </c>
      <c r="G29" s="543">
        <v>0</v>
      </c>
      <c r="H29" s="543">
        <v>0</v>
      </c>
      <c r="I29" s="543">
        <v>0</v>
      </c>
      <c r="J29" s="543">
        <v>0</v>
      </c>
      <c r="K29" s="543">
        <v>0</v>
      </c>
      <c r="L29" s="543">
        <v>0</v>
      </c>
      <c r="M29" s="543">
        <v>0</v>
      </c>
      <c r="N29" s="543">
        <v>0</v>
      </c>
      <c r="O29" s="543">
        <v>0</v>
      </c>
    </row>
    <row r="30" spans="1:15" ht="13.5" customHeight="1">
      <c r="A30" s="540" t="s">
        <v>363</v>
      </c>
      <c r="B30" s="541">
        <v>16679973.67732</v>
      </c>
      <c r="C30" s="541">
        <v>278105.09967999998</v>
      </c>
      <c r="D30" s="541">
        <v>432474.09172000003</v>
      </c>
      <c r="E30" s="541">
        <v>33067.490600000005</v>
      </c>
      <c r="F30" s="541">
        <v>102040.43174999999</v>
      </c>
      <c r="G30" s="541">
        <v>22443.435410000002</v>
      </c>
      <c r="H30" s="541">
        <v>26393.337019999999</v>
      </c>
      <c r="I30" s="541">
        <v>10373.678169999999</v>
      </c>
      <c r="J30" s="541">
        <v>676760.88592999999</v>
      </c>
      <c r="K30" s="541">
        <v>522827.48047999991</v>
      </c>
      <c r="L30" s="541">
        <v>17917642.423740003</v>
      </c>
      <c r="M30" s="541">
        <v>866817.18438000011</v>
      </c>
      <c r="N30" s="541">
        <v>2796553.9529599999</v>
      </c>
      <c r="O30" s="541">
        <v>339472.49725999997</v>
      </c>
    </row>
    <row r="31" spans="1:15" ht="12.75" customHeight="1">
      <c r="A31" s="22" t="s">
        <v>364</v>
      </c>
      <c r="L31" s="135"/>
    </row>
    <row r="32" spans="1:15" ht="12.75" customHeight="1">
      <c r="B32" s="135"/>
      <c r="L32" s="135"/>
    </row>
    <row r="33" spans="1:15" ht="12.75" customHeight="1">
      <c r="A33" s="652" t="s">
        <v>92</v>
      </c>
    </row>
    <row r="34" spans="1:15" ht="12.75" customHeight="1">
      <c r="G34" s="35"/>
    </row>
    <row r="35" spans="1:15" ht="12.75" customHeight="1"/>
    <row r="36" spans="1:15" ht="12.75" customHeight="1"/>
    <row r="37" spans="1:15" ht="12.75" customHeight="1"/>
    <row r="38" spans="1:15" ht="12.75" customHeight="1"/>
    <row r="39" spans="1:15" ht="12.75" customHeight="1"/>
    <row r="46" spans="1:15">
      <c r="O46" s="271" t="s">
        <v>949</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27" customWidth="1"/>
    <col min="2" max="2" width="19.42578125" style="327" customWidth="1"/>
    <col min="3" max="16384" width="9.140625" style="327"/>
  </cols>
  <sheetData>
    <row r="1" spans="1:2">
      <c r="A1" s="150" t="s">
        <v>941</v>
      </c>
    </row>
    <row r="2" spans="1:2">
      <c r="A2" s="560" t="s">
        <v>942</v>
      </c>
    </row>
    <row r="4" spans="1:2">
      <c r="B4" s="65" t="s">
        <v>299</v>
      </c>
    </row>
    <row r="5" spans="1:2" ht="50.25" customHeight="1">
      <c r="A5" s="862" t="s">
        <v>944</v>
      </c>
      <c r="B5" s="862" t="s">
        <v>943</v>
      </c>
    </row>
    <row r="6" spans="1:2" ht="15" customHeight="1">
      <c r="A6" s="880">
        <v>42735</v>
      </c>
      <c r="B6" s="881">
        <v>40389.062909999993</v>
      </c>
    </row>
    <row r="7" spans="1:2" ht="15" customHeight="1">
      <c r="A7" s="880">
        <v>42825</v>
      </c>
      <c r="B7" s="881">
        <v>37713.038419999997</v>
      </c>
    </row>
    <row r="8" spans="1:2" ht="15" customHeight="1">
      <c r="A8" s="880">
        <v>42916</v>
      </c>
      <c r="B8" s="881">
        <v>142490.68692000001</v>
      </c>
    </row>
    <row r="9" spans="1:2" ht="15" customHeight="1">
      <c r="A9" s="880">
        <v>43008</v>
      </c>
      <c r="B9" s="881">
        <v>137477.17043999996</v>
      </c>
    </row>
    <row r="10" spans="1:2" ht="15" customHeight="1">
      <c r="A10" s="880">
        <v>43100</v>
      </c>
      <c r="B10" s="881">
        <v>132862.53498</v>
      </c>
    </row>
    <row r="11" spans="1:2" ht="15" customHeight="1">
      <c r="A11" s="880">
        <v>43190</v>
      </c>
      <c r="B11" s="881">
        <v>129902.28234000001</v>
      </c>
    </row>
    <row r="12" spans="1:2" ht="15" customHeight="1">
      <c r="A12" s="880">
        <v>43281</v>
      </c>
      <c r="B12" s="881">
        <v>125814.01814</v>
      </c>
    </row>
    <row r="13" spans="1:2" ht="15" customHeight="1">
      <c r="A13" s="880">
        <v>43373</v>
      </c>
      <c r="B13" s="881">
        <v>121555.80378999999</v>
      </c>
    </row>
    <row r="14" spans="1:2" ht="15" customHeight="1">
      <c r="A14" s="880">
        <v>43465</v>
      </c>
      <c r="B14" s="881">
        <v>116784.54037</v>
      </c>
    </row>
    <row r="15" spans="1:2" ht="15" customHeight="1">
      <c r="A15" s="880">
        <v>43555</v>
      </c>
      <c r="B15" s="881">
        <v>111231.46580000001</v>
      </c>
    </row>
    <row r="16" spans="1:2">
      <c r="A16" s="880">
        <v>43646</v>
      </c>
      <c r="B16" s="881">
        <v>106331.236</v>
      </c>
    </row>
    <row r="17" spans="1:2">
      <c r="A17" s="880">
        <v>43738</v>
      </c>
      <c r="B17" s="881">
        <v>100790.925</v>
      </c>
    </row>
    <row r="18" spans="1:2">
      <c r="A18" s="880">
        <v>43830</v>
      </c>
      <c r="B18" s="881">
        <v>96919.634150000013</v>
      </c>
    </row>
    <row r="19" spans="1:2">
      <c r="A19" s="880">
        <v>43921</v>
      </c>
      <c r="B19" s="881">
        <v>93745.450159999978</v>
      </c>
    </row>
    <row r="20" spans="1:2">
      <c r="A20" s="880">
        <v>44012</v>
      </c>
      <c r="B20" s="881">
        <v>96794.109760000007</v>
      </c>
    </row>
    <row r="21" spans="1:2">
      <c r="A21" s="22" t="s">
        <v>945</v>
      </c>
      <c r="B21" s="892"/>
    </row>
    <row r="55" spans="8:8">
      <c r="H55" s="35" t="s">
        <v>950</v>
      </c>
    </row>
  </sheetData>
  <pageMargins left="0.7" right="0.7" top="0.75" bottom="0.75" header="0.3" footer="0.3"/>
  <pageSetup paperSize="9" orientation="portrait" verticalDpi="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K69"/>
  <sheetViews>
    <sheetView showGridLines="0" zoomScaleNormal="100" workbookViewId="0"/>
  </sheetViews>
  <sheetFormatPr defaultColWidth="9.140625" defaultRowHeight="12.75"/>
  <cols>
    <col min="1" max="1" width="56.42578125" style="56" customWidth="1"/>
    <col min="2" max="3" width="10.85546875" style="56" bestFit="1" customWidth="1"/>
    <col min="4" max="5" width="10.85546875" style="56" customWidth="1"/>
    <col min="6" max="8" width="9.140625" style="56"/>
    <col min="9" max="9" width="23.85546875" style="56" customWidth="1"/>
    <col min="10" max="10" width="12.85546875" style="56" customWidth="1"/>
    <col min="11" max="11" width="12.140625" style="56" customWidth="1"/>
    <col min="12" max="16384" width="9.140625" style="56"/>
  </cols>
  <sheetData>
    <row r="1" spans="1:11" ht="15" customHeight="1">
      <c r="A1" s="646" t="s">
        <v>792</v>
      </c>
      <c r="B1" s="548"/>
      <c r="C1" s="548"/>
      <c r="D1" s="549" t="s">
        <v>1486</v>
      </c>
    </row>
    <row r="2" spans="1:11" ht="15" customHeight="1">
      <c r="A2" s="562" t="s">
        <v>793</v>
      </c>
      <c r="B2" s="548"/>
      <c r="C2" s="555"/>
      <c r="D2" s="556" t="s">
        <v>1487</v>
      </c>
    </row>
    <row r="3" spans="1:11" ht="15" customHeight="1">
      <c r="A3" s="557"/>
      <c r="B3" s="548"/>
      <c r="C3" s="555"/>
      <c r="D3" s="556"/>
    </row>
    <row r="4" spans="1:11" ht="15" customHeight="1">
      <c r="A4" s="150" t="s">
        <v>794</v>
      </c>
      <c r="B4" s="548"/>
      <c r="C4" s="555"/>
      <c r="D4" s="556"/>
    </row>
    <row r="5" spans="1:11" ht="15" customHeight="1">
      <c r="A5" s="557" t="s">
        <v>795</v>
      </c>
      <c r="B5" s="548"/>
      <c r="C5" s="555"/>
      <c r="D5" s="556"/>
    </row>
    <row r="6" spans="1:11" ht="15" customHeight="1">
      <c r="A6" s="556" t="s">
        <v>796</v>
      </c>
      <c r="B6" s="882">
        <v>44104</v>
      </c>
      <c r="C6" s="555"/>
      <c r="D6" s="556"/>
    </row>
    <row r="7" spans="1:11" ht="23.25">
      <c r="A7" s="657" t="s">
        <v>298</v>
      </c>
      <c r="B7" s="547">
        <v>4</v>
      </c>
      <c r="C7" s="658"/>
      <c r="D7" s="659"/>
      <c r="H7" s="150"/>
      <c r="I7" s="339"/>
      <c r="J7" s="340"/>
      <c r="K7" s="340"/>
    </row>
    <row r="8" spans="1:11">
      <c r="B8" s="241"/>
      <c r="C8" s="242"/>
      <c r="D8" s="240"/>
      <c r="E8" s="243"/>
      <c r="H8" s="557"/>
      <c r="I8" s="338"/>
      <c r="J8" s="338"/>
      <c r="K8" s="338"/>
    </row>
    <row r="9" spans="1:11">
      <c r="A9" s="230" t="s">
        <v>797</v>
      </c>
    </row>
    <row r="10" spans="1:11">
      <c r="A10" s="558" t="s">
        <v>798</v>
      </c>
    </row>
    <row r="11" spans="1:11" ht="12.75" customHeight="1">
      <c r="A11"/>
      <c r="B11"/>
      <c r="C11"/>
      <c r="D11" s="65" t="s">
        <v>299</v>
      </c>
    </row>
    <row r="12" spans="1:11" ht="22.5" customHeight="1">
      <c r="A12" s="1152" t="s">
        <v>303</v>
      </c>
      <c r="B12" s="544" t="s">
        <v>300</v>
      </c>
      <c r="C12" s="1152" t="s">
        <v>301</v>
      </c>
      <c r="D12" s="1152" t="s">
        <v>302</v>
      </c>
    </row>
    <row r="13" spans="1:11" ht="22.5" customHeight="1">
      <c r="A13" s="1153"/>
      <c r="B13" s="545">
        <v>44104</v>
      </c>
      <c r="C13" s="1152"/>
      <c r="D13" s="1152"/>
      <c r="E13" s="338"/>
    </row>
    <row r="14" spans="1:11" ht="15">
      <c r="A14" s="493" t="s">
        <v>304</v>
      </c>
      <c r="B14" s="490">
        <v>29563.594579999997</v>
      </c>
      <c r="C14" s="491">
        <v>0.16371500109448345</v>
      </c>
      <c r="D14" s="490">
        <v>4159.0973000000013</v>
      </c>
      <c r="F14" s="53"/>
    </row>
    <row r="15" spans="1:11">
      <c r="A15" s="493" t="s">
        <v>305</v>
      </c>
      <c r="B15" s="490">
        <v>347438.62956999999</v>
      </c>
      <c r="C15" s="491">
        <v>-0.2708692053692785</v>
      </c>
      <c r="D15" s="490">
        <v>-129072.07623000006</v>
      </c>
    </row>
    <row r="16" spans="1:11" ht="22.5">
      <c r="A16" s="496" t="s">
        <v>306</v>
      </c>
      <c r="B16" s="490">
        <v>1018.9925999999999</v>
      </c>
      <c r="C16" s="491">
        <v>0.20418948956163974</v>
      </c>
      <c r="D16" s="490">
        <v>172.78640999999993</v>
      </c>
      <c r="F16" s="53"/>
    </row>
    <row r="17" spans="1:4">
      <c r="A17" s="660" t="s">
        <v>308</v>
      </c>
      <c r="B17" s="661">
        <v>378021.21675000002</v>
      </c>
      <c r="C17" s="662">
        <v>-0.24811011788100526</v>
      </c>
      <c r="D17" s="661">
        <v>-124740.19252000004</v>
      </c>
    </row>
    <row r="18" spans="1:4">
      <c r="A18" s="493" t="s">
        <v>307</v>
      </c>
      <c r="B18" s="494">
        <v>58837.736799999999</v>
      </c>
      <c r="C18" s="495">
        <v>-0.47704458285081192</v>
      </c>
      <c r="D18" s="494">
        <v>-53672.306830000001</v>
      </c>
    </row>
    <row r="19" spans="1:4">
      <c r="A19" s="493" t="s">
        <v>313</v>
      </c>
      <c r="B19" s="490">
        <v>0</v>
      </c>
      <c r="C19" s="495">
        <v>0</v>
      </c>
      <c r="D19" s="546">
        <v>0</v>
      </c>
    </row>
    <row r="20" spans="1:4">
      <c r="A20" s="493" t="s">
        <v>309</v>
      </c>
      <c r="B20" s="490">
        <v>11016.652759999999</v>
      </c>
      <c r="C20" s="491">
        <v>0.22423490188444772</v>
      </c>
      <c r="D20" s="490">
        <v>2017.8464499999991</v>
      </c>
    </row>
    <row r="21" spans="1:4">
      <c r="A21" s="493" t="s">
        <v>310</v>
      </c>
      <c r="B21" s="490">
        <v>307314.45575000002</v>
      </c>
      <c r="C21" s="491">
        <v>-0.19240350445090723</v>
      </c>
      <c r="D21" s="490">
        <v>-73215.248679999902</v>
      </c>
    </row>
    <row r="22" spans="1:4" ht="22.5">
      <c r="A22" s="496" t="s">
        <v>311</v>
      </c>
      <c r="B22" s="490">
        <v>852.37143999999989</v>
      </c>
      <c r="C22" s="491">
        <v>0.17917363498538896</v>
      </c>
      <c r="D22" s="490">
        <v>129.51653999999985</v>
      </c>
    </row>
    <row r="23" spans="1:4">
      <c r="A23" s="660" t="s">
        <v>312</v>
      </c>
      <c r="B23" s="663">
        <v>378021.21675000002</v>
      </c>
      <c r="C23" s="664">
        <v>-0.24811011788100526</v>
      </c>
      <c r="D23" s="663">
        <v>-124740.19252000004</v>
      </c>
    </row>
    <row r="24" spans="1:4">
      <c r="A24" s="22" t="s">
        <v>1218</v>
      </c>
    </row>
    <row r="25" spans="1:4">
      <c r="A25" s="22" t="s">
        <v>1217</v>
      </c>
    </row>
    <row r="26" spans="1:4">
      <c r="A26" s="231" t="s">
        <v>799</v>
      </c>
    </row>
    <row r="27" spans="1:4">
      <c r="A27" s="559" t="s">
        <v>800</v>
      </c>
    </row>
    <row r="28" spans="1:4">
      <c r="D28" s="65" t="s">
        <v>299</v>
      </c>
    </row>
    <row r="29" spans="1:4" ht="24" customHeight="1">
      <c r="A29" s="1152" t="s">
        <v>303</v>
      </c>
      <c r="B29" s="544" t="s">
        <v>315</v>
      </c>
      <c r="C29" s="1152" t="s">
        <v>301</v>
      </c>
      <c r="D29" s="1152" t="s">
        <v>302</v>
      </c>
    </row>
    <row r="30" spans="1:4" ht="22.5">
      <c r="A30" s="1153"/>
      <c r="B30" s="545" t="s">
        <v>1495</v>
      </c>
      <c r="C30" s="1152"/>
      <c r="D30" s="1152"/>
    </row>
    <row r="31" spans="1:4">
      <c r="A31" s="496" t="s">
        <v>316</v>
      </c>
      <c r="B31" s="550">
        <v>10047.169800000001</v>
      </c>
      <c r="C31" s="491">
        <v>-0.24910506394381135</v>
      </c>
      <c r="D31" s="490">
        <v>-3333.0906299999988</v>
      </c>
    </row>
    <row r="32" spans="1:4">
      <c r="A32" s="496" t="s">
        <v>317</v>
      </c>
      <c r="B32" s="550">
        <v>4832.2666799999997</v>
      </c>
      <c r="C32" s="491">
        <v>-0.44873195376847175</v>
      </c>
      <c r="D32" s="490">
        <v>-3933.4630100000004</v>
      </c>
    </row>
    <row r="33" spans="1:4">
      <c r="A33" s="496" t="s">
        <v>318</v>
      </c>
      <c r="B33" s="550">
        <v>5214.903119999999</v>
      </c>
      <c r="C33" s="491">
        <v>0.13010475253654913</v>
      </c>
      <c r="D33" s="490">
        <v>600.37237999999888</v>
      </c>
    </row>
    <row r="34" spans="1:4">
      <c r="A34" s="496" t="s">
        <v>319</v>
      </c>
      <c r="B34" s="550">
        <v>5857.8109000000004</v>
      </c>
      <c r="C34" s="491">
        <v>-0.29804145385963987</v>
      </c>
      <c r="D34" s="490">
        <v>-2487.14185</v>
      </c>
    </row>
    <row r="35" spans="1:4">
      <c r="A35" s="496" t="s">
        <v>320</v>
      </c>
      <c r="B35" s="550">
        <v>1790.3710600000004</v>
      </c>
      <c r="C35" s="491">
        <v>0.40588405438732794</v>
      </c>
      <c r="D35" s="490">
        <v>516.88691000000017</v>
      </c>
    </row>
    <row r="36" spans="1:4" ht="22.5">
      <c r="A36" s="496" t="s">
        <v>321</v>
      </c>
      <c r="B36" s="550">
        <v>4067.43984</v>
      </c>
      <c r="C36" s="551">
        <v>-0.42480974319818093</v>
      </c>
      <c r="D36" s="490">
        <v>-3004.0287600000001</v>
      </c>
    </row>
    <row r="37" spans="1:4">
      <c r="A37" s="496" t="s">
        <v>323</v>
      </c>
      <c r="B37" s="550">
        <v>9417.9428900000003</v>
      </c>
      <c r="C37" s="491">
        <v>6.2211307743742526E-2</v>
      </c>
      <c r="D37" s="490">
        <v>551.58756000000176</v>
      </c>
    </row>
    <row r="38" spans="1:4">
      <c r="A38" s="496" t="s">
        <v>322</v>
      </c>
      <c r="B38" s="550">
        <v>14754.45174</v>
      </c>
      <c r="C38" s="491">
        <v>4.662945580867358E-2</v>
      </c>
      <c r="D38" s="490">
        <v>657.34062000000085</v>
      </c>
    </row>
    <row r="39" spans="1:4" ht="22.5">
      <c r="A39" s="496" t="s">
        <v>324</v>
      </c>
      <c r="B39" s="550">
        <v>-5336.5088500000002</v>
      </c>
      <c r="C39" s="551">
        <v>2.0217548714886572E-2</v>
      </c>
      <c r="D39" s="490">
        <v>-105.75306</v>
      </c>
    </row>
    <row r="40" spans="1:4">
      <c r="A40" s="496" t="s">
        <v>326</v>
      </c>
      <c r="B40" s="550">
        <v>25322.923589999999</v>
      </c>
      <c r="C40" s="491">
        <v>-0.17222539335561513</v>
      </c>
      <c r="D40" s="490">
        <v>-5268.6449199999988</v>
      </c>
    </row>
    <row r="41" spans="1:4">
      <c r="A41" s="496" t="s">
        <v>325</v>
      </c>
      <c r="B41" s="550">
        <v>21377.089479999999</v>
      </c>
      <c r="C41" s="491">
        <v>-0.11431879064326285</v>
      </c>
      <c r="D41" s="490">
        <v>-2759.2354799999994</v>
      </c>
    </row>
    <row r="42" spans="1:4" ht="22.5">
      <c r="A42" s="496" t="s">
        <v>327</v>
      </c>
      <c r="B42" s="550">
        <v>3945.8341100000002</v>
      </c>
      <c r="C42" s="551">
        <v>-0.38873969983673201</v>
      </c>
      <c r="D42" s="490">
        <v>-2509.4094400000008</v>
      </c>
    </row>
    <row r="43" spans="1:4">
      <c r="A43" s="496" t="s">
        <v>330</v>
      </c>
      <c r="B43" s="550">
        <v>281.04005000000001</v>
      </c>
      <c r="C43" s="551">
        <v>-0.35485333096736749</v>
      </c>
      <c r="D43" s="490">
        <v>-154.58190000000002</v>
      </c>
    </row>
    <row r="44" spans="1:4" ht="21.75">
      <c r="A44" s="665" t="s">
        <v>328</v>
      </c>
      <c r="B44" s="666">
        <v>3664.7940600000002</v>
      </c>
      <c r="C44" s="667">
        <v>-0.39119195465708334</v>
      </c>
      <c r="D44" s="661">
        <v>-2354.8275399999993</v>
      </c>
    </row>
    <row r="45" spans="1:4">
      <c r="A45" s="22" t="s">
        <v>329</v>
      </c>
    </row>
    <row r="47" spans="1:4">
      <c r="A47" s="231" t="s">
        <v>1062</v>
      </c>
    </row>
    <row r="48" spans="1:4">
      <c r="A48" s="559" t="s">
        <v>802</v>
      </c>
    </row>
    <row r="49" spans="1:5">
      <c r="B49" s="65" t="s">
        <v>299</v>
      </c>
    </row>
    <row r="50" spans="1:5" ht="22.5">
      <c r="A50" s="1152" t="s">
        <v>303</v>
      </c>
      <c r="B50" s="544" t="s">
        <v>315</v>
      </c>
      <c r="C50" s="232"/>
      <c r="D50" s="1154"/>
      <c r="E50" s="1154"/>
    </row>
    <row r="51" spans="1:5" ht="22.5">
      <c r="A51" s="1153"/>
      <c r="B51" s="545" t="s">
        <v>1495</v>
      </c>
      <c r="C51" s="233"/>
      <c r="D51" s="1154"/>
      <c r="E51" s="1154"/>
    </row>
    <row r="52" spans="1:5">
      <c r="A52" s="552" t="s">
        <v>331</v>
      </c>
      <c r="B52" s="553">
        <v>478094.39750999998</v>
      </c>
      <c r="C52" s="234"/>
      <c r="D52" s="235"/>
      <c r="E52" s="236"/>
    </row>
    <row r="53" spans="1:5" ht="22.5">
      <c r="A53" s="496" t="s">
        <v>332</v>
      </c>
      <c r="B53" s="553">
        <v>61943.37962</v>
      </c>
      <c r="C53" s="234"/>
      <c r="D53" s="235"/>
      <c r="E53" s="236"/>
    </row>
    <row r="54" spans="1:5" ht="22.5">
      <c r="A54" s="496" t="s">
        <v>333</v>
      </c>
      <c r="B54" s="553">
        <v>113323.27387999999</v>
      </c>
      <c r="C54" s="234"/>
      <c r="D54" s="235"/>
      <c r="E54" s="236"/>
    </row>
    <row r="55" spans="1:5">
      <c r="A55" s="668" t="s">
        <v>334</v>
      </c>
      <c r="B55" s="669">
        <v>653361.05100999994</v>
      </c>
      <c r="C55" s="237"/>
      <c r="D55" s="238"/>
      <c r="E55" s="239"/>
    </row>
    <row r="56" spans="1:5">
      <c r="A56" s="22" t="s">
        <v>314</v>
      </c>
    </row>
    <row r="57" spans="1:5">
      <c r="A57" s="22"/>
    </row>
    <row r="58" spans="1:5">
      <c r="A58" s="231" t="s">
        <v>803</v>
      </c>
    </row>
    <row r="59" spans="1:5">
      <c r="A59" s="559" t="s">
        <v>804</v>
      </c>
    </row>
    <row r="60" spans="1:5">
      <c r="A60" s="22"/>
      <c r="B60" s="65" t="s">
        <v>299</v>
      </c>
    </row>
    <row r="61" spans="1:5" ht="22.5">
      <c r="A61" s="1152" t="s">
        <v>303</v>
      </c>
      <c r="B61" s="544" t="s">
        <v>300</v>
      </c>
    </row>
    <row r="62" spans="1:5">
      <c r="A62" s="1153"/>
      <c r="B62" s="545">
        <v>44104</v>
      </c>
    </row>
    <row r="63" spans="1:5">
      <c r="A63" s="552" t="s">
        <v>335</v>
      </c>
      <c r="B63" s="553">
        <v>118014.44073999999</v>
      </c>
    </row>
    <row r="64" spans="1:5" ht="22.5">
      <c r="A64" s="496" t="s">
        <v>332</v>
      </c>
      <c r="B64" s="553">
        <v>30325.39661</v>
      </c>
    </row>
    <row r="65" spans="1:5" ht="22.5">
      <c r="A65" s="496" t="s">
        <v>333</v>
      </c>
      <c r="B65" s="553">
        <v>55010.167449999994</v>
      </c>
    </row>
    <row r="66" spans="1:5">
      <c r="A66" s="668" t="s">
        <v>336</v>
      </c>
      <c r="B66" s="669">
        <v>203350.0048</v>
      </c>
    </row>
    <row r="67" spans="1:5">
      <c r="A67" s="22" t="s">
        <v>329</v>
      </c>
    </row>
    <row r="69" spans="1:5">
      <c r="A69" s="652" t="s">
        <v>92</v>
      </c>
      <c r="E69" s="35" t="s">
        <v>1184</v>
      </c>
    </row>
  </sheetData>
  <mergeCells count="10">
    <mergeCell ref="A61:A62"/>
    <mergeCell ref="A50:A51"/>
    <mergeCell ref="D50:D51"/>
    <mergeCell ref="E50:E51"/>
    <mergeCell ref="A12:A13"/>
    <mergeCell ref="D12:D13"/>
    <mergeCell ref="A29:A30"/>
    <mergeCell ref="D29:D30"/>
    <mergeCell ref="C12:C13"/>
    <mergeCell ref="C29:C30"/>
  </mergeCells>
  <hyperlinks>
    <hyperlink ref="A69" location="'2 Sadržaj'!A1" display="Sadržaj / Contents"/>
  </hyperlinks>
  <pageMargins left="0.7" right="0.7" top="0.75" bottom="0.75" header="0.3" footer="0.3"/>
  <pageSetup paperSize="9" scale="71" orientation="portrait" r:id="rId1"/>
  <rowBreaks count="1" manualBreakCount="1">
    <brk id="69" max="4"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861" customWidth="1"/>
    <col min="2" max="2" width="19.42578125" style="861" customWidth="1"/>
    <col min="3" max="16384" width="9.140625" style="861"/>
  </cols>
  <sheetData>
    <row r="1" spans="1:2" ht="12.75">
      <c r="A1" s="150" t="s">
        <v>946</v>
      </c>
    </row>
    <row r="2" spans="1:2">
      <c r="A2" s="560" t="s">
        <v>947</v>
      </c>
    </row>
    <row r="4" spans="1:2">
      <c r="B4" s="65" t="s">
        <v>299</v>
      </c>
    </row>
    <row r="5" spans="1:2" ht="48">
      <c r="A5" s="865" t="s">
        <v>944</v>
      </c>
      <c r="B5" s="865" t="s">
        <v>948</v>
      </c>
    </row>
    <row r="6" spans="1:2">
      <c r="A6" s="864">
        <v>42735</v>
      </c>
      <c r="B6" s="863">
        <v>1203495.0464000001</v>
      </c>
    </row>
    <row r="7" spans="1:2">
      <c r="A7" s="864">
        <v>42825</v>
      </c>
      <c r="B7" s="863">
        <v>1146319.70306</v>
      </c>
    </row>
    <row r="8" spans="1:2">
      <c r="A8" s="864">
        <v>42916</v>
      </c>
      <c r="B8" s="863">
        <v>877228.42964999995</v>
      </c>
    </row>
    <row r="9" spans="1:2">
      <c r="A9" s="864">
        <v>43008</v>
      </c>
      <c r="B9" s="863">
        <v>894151.84952999989</v>
      </c>
    </row>
    <row r="10" spans="1:2">
      <c r="A10" s="864">
        <v>43100</v>
      </c>
      <c r="B10" s="863">
        <v>1107262.56757</v>
      </c>
    </row>
    <row r="11" spans="1:2">
      <c r="A11" s="864">
        <v>43190</v>
      </c>
      <c r="B11" s="863">
        <v>900884.15221000009</v>
      </c>
    </row>
    <row r="12" spans="1:2">
      <c r="A12" s="864">
        <v>43281</v>
      </c>
      <c r="B12" s="863">
        <v>848211.15226999996</v>
      </c>
    </row>
    <row r="13" spans="1:2">
      <c r="A13" s="864">
        <v>43373</v>
      </c>
      <c r="B13" s="863">
        <v>810938.32378999994</v>
      </c>
    </row>
    <row r="14" spans="1:2">
      <c r="A14" s="864">
        <v>43465</v>
      </c>
      <c r="B14" s="863">
        <v>1130869.9720300001</v>
      </c>
    </row>
    <row r="15" spans="1:2">
      <c r="A15" s="864">
        <v>43555</v>
      </c>
      <c r="B15" s="863">
        <v>1115130.94731</v>
      </c>
    </row>
    <row r="16" spans="1:2">
      <c r="A16" s="864" t="s">
        <v>959</v>
      </c>
      <c r="B16" s="863">
        <v>963335.01599999995</v>
      </c>
    </row>
    <row r="17" spans="1:2">
      <c r="A17" s="864">
        <v>43738</v>
      </c>
      <c r="B17" s="863">
        <v>1183278.73</v>
      </c>
    </row>
    <row r="18" spans="1:2">
      <c r="A18" s="864">
        <v>43830</v>
      </c>
      <c r="B18" s="863">
        <v>1269940.3296900003</v>
      </c>
    </row>
    <row r="19" spans="1:2">
      <c r="A19" s="864">
        <v>43921</v>
      </c>
      <c r="B19" s="863">
        <v>1261623.8706100001</v>
      </c>
    </row>
    <row r="20" spans="1:2">
      <c r="A20" s="864">
        <v>44012</v>
      </c>
      <c r="B20" s="863">
        <v>1536281.7394600003</v>
      </c>
    </row>
    <row r="21" spans="1:2">
      <c r="A21" s="22" t="s">
        <v>945</v>
      </c>
      <c r="B21" s="893"/>
    </row>
    <row r="60" spans="8:8">
      <c r="H60" s="35" t="s">
        <v>1185</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3"/>
  <sheetViews>
    <sheetView showGridLines="0" zoomScaleNormal="100" workbookViewId="0"/>
  </sheetViews>
  <sheetFormatPr defaultRowHeight="15"/>
  <cols>
    <col min="1" max="1" width="56.7109375" customWidth="1"/>
    <col min="2" max="2" width="13.85546875" customWidth="1"/>
    <col min="3" max="3" width="18.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3" t="s">
        <v>822</v>
      </c>
      <c r="D1" s="140" t="str">
        <f>Naslovnica!A20</f>
        <v>Studeni 2020.</v>
      </c>
    </row>
    <row r="2" spans="1:13" ht="12.75" customHeight="1">
      <c r="A2" s="588" t="s">
        <v>823</v>
      </c>
      <c r="D2" s="565" t="str">
        <f>Naslovnica!A24</f>
        <v>November 2020</v>
      </c>
    </row>
    <row r="3" spans="1:13" ht="12.75" customHeight="1"/>
    <row r="4" spans="1:13" ht="12.75" customHeight="1">
      <c r="D4" s="65" t="s">
        <v>375</v>
      </c>
      <c r="E4" s="311"/>
      <c r="F4" s="311"/>
      <c r="G4" s="311"/>
      <c r="J4" s="311"/>
      <c r="K4" s="311"/>
      <c r="L4" s="311"/>
      <c r="M4" s="311"/>
    </row>
    <row r="5" spans="1:13" ht="31.5" customHeight="1">
      <c r="A5" s="824"/>
      <c r="B5" s="825" t="str">
        <f>D1</f>
        <v>Studeni 2020.</v>
      </c>
      <c r="C5" s="826" t="s">
        <v>718</v>
      </c>
      <c r="D5" s="826" t="s">
        <v>18</v>
      </c>
      <c r="E5" s="309"/>
      <c r="F5" s="310"/>
      <c r="G5" s="310"/>
      <c r="H5" s="309"/>
      <c r="I5" s="309"/>
      <c r="J5" s="309"/>
      <c r="K5" s="1043"/>
      <c r="L5" s="1043"/>
      <c r="M5" s="1043"/>
    </row>
    <row r="6" spans="1:13" s="272" customFormat="1" ht="24">
      <c r="A6" s="824"/>
      <c r="B6" s="827" t="str">
        <f>D2</f>
        <v>November 2020</v>
      </c>
      <c r="C6" s="827" t="s">
        <v>46</v>
      </c>
      <c r="D6" s="845" t="s">
        <v>291</v>
      </c>
      <c r="E6" s="309"/>
      <c r="F6" s="310"/>
      <c r="G6" s="310"/>
      <c r="H6" s="309"/>
      <c r="I6" s="309"/>
      <c r="J6" s="309"/>
      <c r="K6" s="1043"/>
      <c r="L6" s="1043"/>
      <c r="M6" s="1043"/>
    </row>
    <row r="7" spans="1:13" ht="24">
      <c r="A7" s="828" t="s">
        <v>880</v>
      </c>
      <c r="B7" s="829">
        <v>19684.417959999642</v>
      </c>
      <c r="C7" s="829">
        <v>-16248.888619999925</v>
      </c>
      <c r="D7" s="829"/>
      <c r="E7" s="303"/>
      <c r="F7" s="310"/>
      <c r="G7" s="809"/>
      <c r="H7" s="303"/>
      <c r="I7" s="303"/>
      <c r="J7" s="303"/>
      <c r="K7" s="1043"/>
      <c r="L7" s="1043"/>
      <c r="M7" s="1043"/>
    </row>
    <row r="8" spans="1:13" s="272" customFormat="1">
      <c r="A8" s="830" t="s">
        <v>1068</v>
      </c>
      <c r="B8" s="831"/>
      <c r="C8" s="831"/>
      <c r="D8" s="831"/>
      <c r="E8" s="303"/>
      <c r="F8" s="303"/>
      <c r="G8" s="303"/>
      <c r="H8" s="303"/>
      <c r="I8" s="303"/>
      <c r="J8" s="303"/>
      <c r="K8" s="303"/>
      <c r="L8" s="303"/>
      <c r="M8" s="303"/>
    </row>
    <row r="9" spans="1:13" s="272" customFormat="1">
      <c r="A9" s="832" t="s">
        <v>881</v>
      </c>
      <c r="B9" s="829">
        <v>573182.80385999999</v>
      </c>
      <c r="C9" s="829">
        <v>-6943.435010000132</v>
      </c>
      <c r="D9" s="829">
        <v>6263695.0026100017</v>
      </c>
      <c r="E9" s="303"/>
      <c r="F9" s="303"/>
      <c r="G9" s="303"/>
      <c r="H9" s="303"/>
      <c r="I9" s="303"/>
      <c r="J9" s="303"/>
      <c r="K9" s="303"/>
      <c r="L9" s="303"/>
      <c r="M9" s="303"/>
    </row>
    <row r="10" spans="1:13" s="272" customFormat="1">
      <c r="A10" s="832" t="s">
        <v>882</v>
      </c>
      <c r="B10" s="829">
        <v>442167.63948000001</v>
      </c>
      <c r="C10" s="829">
        <v>102277.78285000002</v>
      </c>
      <c r="D10" s="829">
        <v>3617921.3860999998</v>
      </c>
      <c r="E10" s="303"/>
      <c r="F10" s="303"/>
      <c r="G10" s="303"/>
      <c r="H10" s="303"/>
      <c r="I10" s="303"/>
      <c r="J10" s="303"/>
      <c r="K10" s="303"/>
      <c r="L10" s="303"/>
      <c r="M10" s="303"/>
    </row>
    <row r="11" spans="1:13" s="272" customFormat="1" ht="24">
      <c r="A11" s="833" t="s">
        <v>883</v>
      </c>
      <c r="B11" s="829">
        <v>45902.487569999998</v>
      </c>
      <c r="C11" s="829">
        <v>11658.419889999997</v>
      </c>
      <c r="D11" s="829">
        <v>266566.12207000004</v>
      </c>
      <c r="E11" s="303"/>
      <c r="F11" s="303"/>
      <c r="G11" s="303"/>
      <c r="H11" s="303"/>
      <c r="I11" s="303"/>
      <c r="J11" s="303"/>
      <c r="K11" s="303"/>
      <c r="L11" s="303"/>
      <c r="M11" s="303"/>
    </row>
    <row r="12" spans="1:13" s="272" customFormat="1">
      <c r="A12" s="832" t="s">
        <v>884</v>
      </c>
      <c r="B12" s="829">
        <v>2786.0024199999998</v>
      </c>
      <c r="C12" s="829">
        <v>1883.2486599999997</v>
      </c>
      <c r="D12" s="829">
        <v>11673.982019999999</v>
      </c>
      <c r="E12" s="303"/>
      <c r="F12" s="303"/>
      <c r="G12" s="303"/>
      <c r="H12" s="303"/>
      <c r="I12" s="303"/>
      <c r="J12" s="303"/>
      <c r="K12" s="303"/>
      <c r="L12" s="303"/>
      <c r="M12" s="303"/>
    </row>
    <row r="13" spans="1:13" s="272" customFormat="1">
      <c r="A13" s="833" t="s">
        <v>885</v>
      </c>
      <c r="B13" s="829">
        <v>2259.38472</v>
      </c>
      <c r="C13" s="829">
        <v>-1932.5305900000003</v>
      </c>
      <c r="D13" s="829">
        <v>20696.321479999999</v>
      </c>
      <c r="E13" s="303"/>
      <c r="F13" s="303"/>
      <c r="G13" s="303"/>
      <c r="H13" s="303"/>
      <c r="I13" s="303"/>
      <c r="J13" s="303"/>
      <c r="K13" s="303"/>
      <c r="L13" s="303"/>
      <c r="M13" s="303"/>
    </row>
    <row r="14" spans="1:13" s="272" customFormat="1" ht="24">
      <c r="A14" s="833" t="s">
        <v>1593</v>
      </c>
      <c r="B14" s="829">
        <v>0</v>
      </c>
      <c r="C14" s="829">
        <v>0</v>
      </c>
      <c r="D14" s="829">
        <v>57585.662579999997</v>
      </c>
      <c r="E14" s="1015"/>
      <c r="F14" s="1015"/>
      <c r="G14" s="1015"/>
      <c r="H14" s="1015"/>
      <c r="I14" s="1015"/>
      <c r="J14" s="1015"/>
      <c r="K14" s="1015"/>
      <c r="L14" s="1015"/>
      <c r="M14" s="1015"/>
    </row>
    <row r="15" spans="1:13" s="272" customFormat="1">
      <c r="A15" s="834" t="s">
        <v>886</v>
      </c>
      <c r="B15" s="835">
        <v>1066298.3180500001</v>
      </c>
      <c r="C15" s="835">
        <v>106943.48579999988</v>
      </c>
      <c r="D15" s="835">
        <v>10238138.476860002</v>
      </c>
      <c r="E15" s="303"/>
      <c r="F15" s="303"/>
      <c r="G15" s="303"/>
      <c r="H15" s="303"/>
      <c r="I15" s="303"/>
      <c r="J15" s="303"/>
      <c r="K15" s="303"/>
      <c r="L15" s="303"/>
      <c r="M15" s="303"/>
    </row>
    <row r="16" spans="1:13" s="272" customFormat="1">
      <c r="A16" s="830" t="s">
        <v>887</v>
      </c>
      <c r="B16" s="829"/>
      <c r="C16" s="829"/>
      <c r="D16" s="829"/>
      <c r="E16" s="303"/>
      <c r="F16" s="303"/>
      <c r="G16" s="303"/>
      <c r="H16" s="303"/>
      <c r="I16" s="303"/>
      <c r="J16" s="303"/>
      <c r="K16" s="303"/>
      <c r="L16" s="303"/>
      <c r="M16" s="303"/>
    </row>
    <row r="17" spans="1:14" s="272" customFormat="1">
      <c r="A17" s="832" t="s">
        <v>888</v>
      </c>
      <c r="B17" s="829">
        <v>2949.55393</v>
      </c>
      <c r="C17" s="829">
        <v>-4.7636499999998705</v>
      </c>
      <c r="D17" s="829">
        <v>31274.967509999999</v>
      </c>
      <c r="E17" s="303"/>
      <c r="F17" s="303"/>
      <c r="G17" s="303"/>
      <c r="H17" s="303"/>
      <c r="I17" s="303"/>
      <c r="J17" s="303"/>
      <c r="K17" s="303"/>
      <c r="L17" s="303"/>
      <c r="M17" s="303"/>
    </row>
    <row r="18" spans="1:14" s="272" customFormat="1">
      <c r="A18" s="836" t="s">
        <v>889</v>
      </c>
      <c r="B18" s="829">
        <v>2947.6407300000001</v>
      </c>
      <c r="C18" s="829">
        <v>-6.642359999999826</v>
      </c>
      <c r="D18" s="829">
        <v>31272.717259999998</v>
      </c>
      <c r="E18" s="303"/>
      <c r="F18" s="303"/>
      <c r="G18" s="303"/>
      <c r="H18" s="303"/>
      <c r="I18" s="303"/>
      <c r="J18" s="303"/>
      <c r="K18" s="303"/>
      <c r="L18" s="303"/>
      <c r="M18" s="303"/>
    </row>
    <row r="19" spans="1:14" s="272" customFormat="1">
      <c r="A19" s="836" t="s">
        <v>890</v>
      </c>
      <c r="B19" s="837">
        <v>1.9132</v>
      </c>
      <c r="C19" s="837">
        <v>1.8787100000000001</v>
      </c>
      <c r="D19" s="829">
        <v>2.2502499999999999</v>
      </c>
      <c r="E19" s="303"/>
      <c r="F19" s="303"/>
      <c r="G19" s="303"/>
      <c r="H19" s="303"/>
      <c r="I19" s="303"/>
      <c r="J19" s="303"/>
      <c r="K19" s="303"/>
      <c r="L19" s="303"/>
      <c r="M19" s="303"/>
    </row>
    <row r="20" spans="1:14" s="272" customFormat="1">
      <c r="A20" s="832" t="s">
        <v>891</v>
      </c>
      <c r="B20" s="829">
        <v>847495.43083999993</v>
      </c>
      <c r="C20" s="829">
        <v>91082.78833000001</v>
      </c>
      <c r="D20" s="829">
        <v>8461483.2075400017</v>
      </c>
      <c r="E20" s="303"/>
      <c r="F20" s="303"/>
      <c r="G20" s="303"/>
      <c r="H20" s="303"/>
      <c r="I20" s="303"/>
      <c r="J20" s="303"/>
      <c r="K20" s="303"/>
      <c r="L20" s="303"/>
      <c r="M20" s="303"/>
    </row>
    <row r="21" spans="1:14" s="272" customFormat="1">
      <c r="A21" s="836" t="s">
        <v>892</v>
      </c>
      <c r="B21" s="829">
        <v>586569.18878999993</v>
      </c>
      <c r="C21" s="829">
        <v>-1328.6080000000075</v>
      </c>
      <c r="D21" s="829">
        <v>6223186.7577000009</v>
      </c>
      <c r="E21" s="303"/>
      <c r="F21" s="303"/>
      <c r="G21" s="303"/>
      <c r="H21" s="303"/>
      <c r="I21" s="303"/>
      <c r="J21" s="303"/>
      <c r="K21" s="303"/>
      <c r="L21" s="303"/>
      <c r="M21" s="303"/>
    </row>
    <row r="22" spans="1:14" s="272" customFormat="1">
      <c r="A22" s="836" t="s">
        <v>893</v>
      </c>
      <c r="B22" s="829">
        <v>260926.24205</v>
      </c>
      <c r="C22" s="829">
        <v>92411.396329999989</v>
      </c>
      <c r="D22" s="829">
        <v>2180710.7872600001</v>
      </c>
      <c r="E22" s="303"/>
      <c r="F22" s="303"/>
      <c r="G22" s="303"/>
      <c r="H22" s="303"/>
      <c r="I22" s="303"/>
      <c r="J22" s="303"/>
      <c r="K22" s="303"/>
      <c r="L22" s="303"/>
      <c r="M22" s="303"/>
    </row>
    <row r="23" spans="1:14" s="272" customFormat="1" ht="29.25" customHeight="1">
      <c r="A23" s="1016" t="s">
        <v>1594</v>
      </c>
      <c r="B23" s="829">
        <v>0</v>
      </c>
      <c r="C23" s="829">
        <v>0</v>
      </c>
      <c r="D23" s="829">
        <v>57585.662579999997</v>
      </c>
      <c r="E23" s="1015"/>
      <c r="F23" s="1015"/>
      <c r="G23" s="1015"/>
      <c r="H23" s="1015"/>
      <c r="I23" s="1015"/>
      <c r="J23" s="1015"/>
      <c r="K23" s="1015"/>
      <c r="L23" s="1015"/>
      <c r="M23" s="1015"/>
    </row>
    <row r="24" spans="1:14" s="272" customFormat="1" ht="24">
      <c r="A24" s="833" t="s">
        <v>894</v>
      </c>
      <c r="B24" s="829">
        <v>25049.61348</v>
      </c>
      <c r="C24" s="829">
        <v>-15795.555309999996</v>
      </c>
      <c r="D24" s="829">
        <v>312838.04882999999</v>
      </c>
      <c r="E24" s="303"/>
      <c r="F24" s="303"/>
      <c r="G24" s="303"/>
      <c r="H24" s="303"/>
      <c r="I24" s="303"/>
      <c r="J24" s="303"/>
      <c r="K24" s="303"/>
      <c r="L24" s="303"/>
      <c r="M24" s="303"/>
    </row>
    <row r="25" spans="1:14" s="272" customFormat="1">
      <c r="A25" s="833" t="s">
        <v>895</v>
      </c>
      <c r="B25" s="829">
        <v>154447.07684999998</v>
      </c>
      <c r="C25" s="829">
        <v>-13653.554430000018</v>
      </c>
      <c r="D25" s="829">
        <v>1365182.1821000001</v>
      </c>
      <c r="E25" s="303"/>
      <c r="F25" s="303"/>
      <c r="G25" s="303"/>
      <c r="H25" s="303"/>
      <c r="I25" s="303"/>
      <c r="J25" s="303"/>
      <c r="K25" s="303"/>
      <c r="L25" s="303"/>
      <c r="M25" s="303"/>
    </row>
    <row r="26" spans="1:14" s="272" customFormat="1">
      <c r="A26" s="832" t="s">
        <v>896</v>
      </c>
      <c r="B26" s="829">
        <v>2259.38472</v>
      </c>
      <c r="C26" s="829">
        <v>-1932.5305900000003</v>
      </c>
      <c r="D26" s="829">
        <v>20696.321479999999</v>
      </c>
      <c r="E26" s="303"/>
      <c r="F26" s="303"/>
      <c r="G26" s="303"/>
      <c r="H26" s="303"/>
      <c r="I26" s="303"/>
      <c r="J26" s="303"/>
      <c r="K26" s="303"/>
      <c r="L26" s="303"/>
      <c r="M26" s="303"/>
    </row>
    <row r="27" spans="1:14" s="272" customFormat="1" ht="30.75" customHeight="1">
      <c r="A27" s="833" t="s">
        <v>897</v>
      </c>
      <c r="B27" s="829">
        <v>2235.5220399999998</v>
      </c>
      <c r="C27" s="829">
        <v>-863.52336000000014</v>
      </c>
      <c r="D27" s="829">
        <v>22263.118680000054</v>
      </c>
      <c r="E27" s="303"/>
      <c r="F27" s="303"/>
      <c r="G27" s="303"/>
      <c r="H27" s="303"/>
      <c r="I27" s="303"/>
      <c r="J27" s="303"/>
      <c r="K27" s="303"/>
      <c r="L27" s="303"/>
      <c r="M27" s="303"/>
    </row>
    <row r="28" spans="1:14">
      <c r="A28" s="834" t="s">
        <v>898</v>
      </c>
      <c r="B28" s="835">
        <v>1034436.58186</v>
      </c>
      <c r="C28" s="835">
        <v>58832.860990000074</v>
      </c>
      <c r="D28" s="835">
        <v>10213737.846140001</v>
      </c>
      <c r="E28" s="304"/>
      <c r="F28" s="304"/>
      <c r="G28" s="304"/>
      <c r="H28" s="304"/>
      <c r="I28" s="304"/>
      <c r="J28" s="304"/>
      <c r="K28" s="305"/>
      <c r="L28" s="304"/>
      <c r="M28" s="304"/>
      <c r="N28" s="53"/>
    </row>
    <row r="29" spans="1:14">
      <c r="A29" s="374" t="s">
        <v>1067</v>
      </c>
      <c r="B29" s="829">
        <v>51546.154149999609</v>
      </c>
      <c r="C29" s="829">
        <v>31861.736189999967</v>
      </c>
      <c r="D29" s="829"/>
      <c r="E29" s="304"/>
      <c r="F29" s="304"/>
      <c r="G29" s="304"/>
      <c r="H29" s="304"/>
      <c r="I29" s="304"/>
      <c r="J29" s="304"/>
      <c r="K29" s="305"/>
      <c r="L29" s="304"/>
      <c r="M29" s="304"/>
      <c r="N29" s="53"/>
    </row>
    <row r="30" spans="1:14" ht="12.75" customHeight="1">
      <c r="A30" s="13" t="s">
        <v>673</v>
      </c>
      <c r="B30" s="928"/>
      <c r="C30" s="935"/>
    </row>
    <row r="31" spans="1:14" s="272" customFormat="1" ht="12.75" customHeight="1">
      <c r="A31" s="48" t="s">
        <v>1066</v>
      </c>
      <c r="B31" s="928"/>
      <c r="C31" s="928"/>
    </row>
    <row r="32" spans="1:14" ht="12.75" customHeight="1">
      <c r="A32" s="934" t="s">
        <v>1091</v>
      </c>
    </row>
    <row r="33" spans="1:14" ht="12.75" customHeight="1">
      <c r="D33" s="8" t="str">
        <f>Naslovnica!A20</f>
        <v>Studeni 2020.</v>
      </c>
    </row>
    <row r="34" spans="1:14" ht="12.75" customHeight="1">
      <c r="A34" s="354" t="s">
        <v>733</v>
      </c>
      <c r="B34" s="313"/>
      <c r="C34" s="313"/>
      <c r="D34" s="565" t="str">
        <f>Naslovnica!A24</f>
        <v>November 2020</v>
      </c>
      <c r="E34" s="272"/>
      <c r="G34" s="272"/>
      <c r="H34" s="272"/>
      <c r="I34" s="272"/>
    </row>
    <row r="35" spans="1:14" ht="12.75" customHeight="1">
      <c r="A35" s="588" t="s">
        <v>866</v>
      </c>
      <c r="B35" s="313"/>
      <c r="C35" s="313"/>
      <c r="D35" s="65" t="s">
        <v>672</v>
      </c>
      <c r="E35" s="272"/>
      <c r="F35" s="272"/>
      <c r="G35" s="272"/>
      <c r="H35" s="272"/>
      <c r="I35" s="272"/>
    </row>
    <row r="36" spans="1:14" ht="28.5" customHeight="1">
      <c r="A36" s="720"/>
      <c r="B36" s="825" t="str">
        <f>$D$1</f>
        <v>Studeni 2020.</v>
      </c>
      <c r="C36" s="826" t="str">
        <f>$C$5</f>
        <v>Promjena u odnosu na prethodni mjesec</v>
      </c>
      <c r="D36" s="826" t="s">
        <v>18</v>
      </c>
      <c r="E36" s="272"/>
      <c r="F36" s="272"/>
      <c r="G36" s="272"/>
      <c r="H36" s="272"/>
      <c r="I36" s="272"/>
      <c r="J36" s="311"/>
      <c r="K36" s="311"/>
      <c r="L36" s="311"/>
      <c r="M36" s="311"/>
    </row>
    <row r="37" spans="1:14" s="272" customFormat="1" ht="24">
      <c r="A37" s="720"/>
      <c r="B37" s="827" t="str">
        <f>D2</f>
        <v>November 2020</v>
      </c>
      <c r="C37" s="827" t="s">
        <v>46</v>
      </c>
      <c r="D37" s="845" t="s">
        <v>291</v>
      </c>
      <c r="J37" s="311"/>
      <c r="K37" s="311"/>
      <c r="L37" s="311"/>
      <c r="M37" s="311"/>
    </row>
    <row r="38" spans="1:14" ht="25.5">
      <c r="A38" s="821" t="s">
        <v>865</v>
      </c>
      <c r="B38" s="350">
        <v>357907.23429000005</v>
      </c>
      <c r="C38" s="350">
        <v>6658.2783899999922</v>
      </c>
      <c r="D38" s="350"/>
      <c r="E38" s="309"/>
      <c r="F38" s="309"/>
      <c r="G38" s="309"/>
      <c r="H38" s="309"/>
      <c r="I38" s="310"/>
      <c r="J38" s="1043"/>
      <c r="K38" s="1043"/>
      <c r="L38" s="1045"/>
      <c r="M38" s="1043"/>
    </row>
    <row r="39" spans="1:14" ht="14.25" customHeight="1">
      <c r="A39" s="352" t="s">
        <v>857</v>
      </c>
      <c r="B39" s="350"/>
      <c r="C39" s="350"/>
      <c r="D39" s="350"/>
      <c r="E39" s="303"/>
      <c r="F39" s="303"/>
      <c r="G39" s="303"/>
      <c r="H39" s="303"/>
      <c r="I39" s="312"/>
      <c r="J39" s="1044"/>
      <c r="K39" s="1043"/>
      <c r="L39" s="1044"/>
      <c r="M39" s="1044"/>
    </row>
    <row r="40" spans="1:14">
      <c r="A40" s="353" t="s">
        <v>858</v>
      </c>
      <c r="B40" s="350">
        <v>24159.357540000001</v>
      </c>
      <c r="C40" s="350">
        <v>-15918.865419999998</v>
      </c>
      <c r="D40" s="350">
        <v>306869.71671000001</v>
      </c>
      <c r="E40" s="307"/>
      <c r="F40" s="307"/>
      <c r="G40" s="307"/>
      <c r="H40" s="307"/>
      <c r="I40" s="307"/>
      <c r="J40" s="307"/>
      <c r="K40" s="307"/>
      <c r="L40" s="307"/>
      <c r="M40" s="307"/>
      <c r="N40" s="53"/>
    </row>
    <row r="41" spans="1:14" ht="26.25" customHeight="1">
      <c r="A41" s="353" t="s">
        <v>859</v>
      </c>
      <c r="B41" s="350">
        <v>890.2559399999999</v>
      </c>
      <c r="C41" s="350">
        <v>123.3101099999999</v>
      </c>
      <c r="D41" s="350">
        <v>5968.33212</v>
      </c>
      <c r="E41" s="307"/>
      <c r="F41" s="307"/>
      <c r="G41" s="307"/>
      <c r="H41" s="307"/>
      <c r="I41" s="307"/>
      <c r="J41" s="307"/>
      <c r="K41" s="307"/>
      <c r="L41" s="307"/>
      <c r="M41" s="307"/>
      <c r="N41" s="53"/>
    </row>
    <row r="42" spans="1:14" s="272" customFormat="1" ht="25.5">
      <c r="A42" s="353" t="s">
        <v>860</v>
      </c>
      <c r="B42" s="350">
        <v>108.44489999999999</v>
      </c>
      <c r="C42" s="350">
        <v>51.267619999999994</v>
      </c>
      <c r="D42" s="350">
        <v>543.85533999999996</v>
      </c>
      <c r="E42" s="307"/>
      <c r="F42" s="307"/>
      <c r="G42" s="307"/>
      <c r="H42" s="307"/>
      <c r="I42" s="307"/>
      <c r="J42" s="307"/>
      <c r="K42" s="307"/>
      <c r="L42" s="307"/>
      <c r="M42" s="307"/>
      <c r="N42" s="53"/>
    </row>
    <row r="43" spans="1:14" s="272" customFormat="1">
      <c r="A43" s="722" t="s">
        <v>861</v>
      </c>
      <c r="B43" s="721">
        <v>25158.058379999999</v>
      </c>
      <c r="C43" s="721">
        <v>-15744.287690000001</v>
      </c>
      <c r="D43" s="721">
        <v>313381.90416999999</v>
      </c>
      <c r="E43" s="307"/>
      <c r="F43" s="307"/>
      <c r="G43" s="307"/>
      <c r="H43" s="307"/>
      <c r="I43" s="307"/>
      <c r="J43" s="307"/>
      <c r="K43" s="307"/>
      <c r="L43" s="307"/>
      <c r="M43" s="307"/>
      <c r="N43" s="53"/>
    </row>
    <row r="44" spans="1:14" s="272" customFormat="1">
      <c r="A44" s="352" t="s">
        <v>862</v>
      </c>
      <c r="B44" s="350"/>
      <c r="C44" s="350"/>
      <c r="D44" s="350"/>
      <c r="E44" s="307"/>
      <c r="F44" s="307"/>
      <c r="G44" s="307"/>
      <c r="H44" s="307"/>
      <c r="I44" s="307"/>
      <c r="J44" s="307"/>
      <c r="K44" s="307"/>
      <c r="L44" s="307"/>
      <c r="M44" s="307"/>
      <c r="N44" s="53"/>
    </row>
    <row r="45" spans="1:14" ht="25.5">
      <c r="A45" s="353" t="s">
        <v>863</v>
      </c>
      <c r="B45" s="350">
        <v>45794.042670000003</v>
      </c>
      <c r="C45" s="350">
        <v>11607.152270000006</v>
      </c>
      <c r="D45" s="350">
        <v>266022.26672999997</v>
      </c>
      <c r="E45" s="306"/>
      <c r="F45" s="306"/>
      <c r="G45" s="306"/>
      <c r="H45" s="306"/>
      <c r="I45" s="306"/>
      <c r="J45" s="306"/>
      <c r="K45" s="306"/>
      <c r="L45" s="306"/>
      <c r="M45" s="306"/>
      <c r="N45" s="53"/>
    </row>
    <row r="46" spans="1:14" ht="25.5">
      <c r="A46" s="353" t="s">
        <v>864</v>
      </c>
      <c r="B46" s="350">
        <v>108.44489999999999</v>
      </c>
      <c r="C46" s="350">
        <v>51.267619999999994</v>
      </c>
      <c r="D46" s="350">
        <v>543.85533999999996</v>
      </c>
      <c r="E46" s="307"/>
      <c r="F46" s="307"/>
      <c r="G46" s="307"/>
      <c r="H46" s="307"/>
      <c r="I46" s="307"/>
      <c r="J46" s="307"/>
      <c r="K46" s="307"/>
      <c r="L46" s="307"/>
      <c r="M46" s="307"/>
      <c r="N46" s="44"/>
    </row>
    <row r="47" spans="1:14">
      <c r="A47" s="722" t="s">
        <v>861</v>
      </c>
      <c r="B47" s="721">
        <v>45902.487570000005</v>
      </c>
      <c r="C47" s="721">
        <v>11658.419890000005</v>
      </c>
      <c r="D47" s="721">
        <v>266566.12206999998</v>
      </c>
      <c r="E47" s="306"/>
      <c r="F47" s="306"/>
      <c r="G47" s="306"/>
      <c r="H47" s="306"/>
      <c r="I47" s="306"/>
      <c r="J47" s="306"/>
      <c r="K47" s="306"/>
      <c r="L47" s="306"/>
      <c r="M47" s="306"/>
    </row>
    <row r="48" spans="1:14">
      <c r="A48" s="349" t="s">
        <v>856</v>
      </c>
      <c r="B48" s="350">
        <v>337162.80510000006</v>
      </c>
      <c r="C48" s="350">
        <v>-20744.429189999995</v>
      </c>
      <c r="D48" s="350"/>
      <c r="E48" s="308"/>
      <c r="F48" s="308"/>
      <c r="G48" s="308"/>
      <c r="H48" s="308"/>
      <c r="I48" s="308"/>
      <c r="J48" s="308"/>
      <c r="K48" s="308"/>
      <c r="L48" s="308"/>
      <c r="M48" s="308"/>
    </row>
    <row r="49" spans="1:4" ht="12.75" customHeight="1">
      <c r="A49" s="13" t="s">
        <v>673</v>
      </c>
    </row>
    <row r="50" spans="1:4" ht="12.75" customHeight="1"/>
    <row r="51" spans="1:4" ht="12.75" customHeight="1">
      <c r="A51" s="651" t="s">
        <v>92</v>
      </c>
    </row>
    <row r="52" spans="1:4" ht="12.75" customHeight="1"/>
    <row r="53" spans="1:4" ht="12.75" customHeight="1"/>
    <row r="54" spans="1:4" ht="12.75" customHeight="1"/>
    <row r="55" spans="1:4" ht="12.75" customHeight="1"/>
    <row r="56" spans="1:4" ht="12.75" customHeight="1"/>
    <row r="57" spans="1:4" ht="12.75" customHeight="1"/>
    <row r="58" spans="1:4" ht="12.75" customHeight="1"/>
    <row r="59" spans="1:4" ht="12.75" customHeight="1"/>
    <row r="60" spans="1:4" ht="12.75" customHeight="1"/>
    <row r="61" spans="1:4" ht="12.75" customHeight="1">
      <c r="D61" s="16" t="s">
        <v>899</v>
      </c>
    </row>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sheetData>
  <mergeCells count="7">
    <mergeCell ref="J38:J39"/>
    <mergeCell ref="M5:M7"/>
    <mergeCell ref="K5:K7"/>
    <mergeCell ref="L5:L7"/>
    <mergeCell ref="K38:K39"/>
    <mergeCell ref="L38:L39"/>
    <mergeCell ref="M38:M39"/>
  </mergeCells>
  <hyperlinks>
    <hyperlink ref="A51"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7" ht="12.75" customHeight="1">
      <c r="A1" s="153" t="s">
        <v>734</v>
      </c>
      <c r="E1" s="140" t="str">
        <f>Naslovnica!A20</f>
        <v>Studeni 2020.</v>
      </c>
    </row>
    <row r="2" spans="1:7" ht="12.75" customHeight="1">
      <c r="A2" s="588" t="s">
        <v>1069</v>
      </c>
      <c r="E2" s="565" t="str">
        <f>Naslovnica!A24</f>
        <v>November 2020</v>
      </c>
    </row>
    <row r="3" spans="1:7">
      <c r="A3" s="314"/>
      <c r="B3" s="309"/>
      <c r="C3" s="309"/>
      <c r="D3" s="65" t="s">
        <v>629</v>
      </c>
      <c r="F3" s="309"/>
      <c r="G3" s="315"/>
    </row>
    <row r="4" spans="1:7" ht="48.75" customHeight="1">
      <c r="A4" s="1046" t="s">
        <v>661</v>
      </c>
      <c r="B4" s="1048" t="s">
        <v>1070</v>
      </c>
      <c r="C4" s="1048"/>
      <c r="D4" s="1048"/>
      <c r="E4" s="823"/>
      <c r="F4" s="314"/>
      <c r="G4" s="314"/>
    </row>
    <row r="5" spans="1:7" ht="60">
      <c r="A5" s="1046"/>
      <c r="B5" s="723" t="s">
        <v>662</v>
      </c>
      <c r="C5" s="723" t="s">
        <v>663</v>
      </c>
      <c r="D5" s="723" t="s">
        <v>664</v>
      </c>
      <c r="E5" s="316"/>
      <c r="F5" s="316"/>
    </row>
    <row r="6" spans="1:7" ht="12.75" customHeight="1">
      <c r="A6" s="357" t="s">
        <v>133</v>
      </c>
      <c r="B6" s="358">
        <v>3838.6455000000001</v>
      </c>
      <c r="C6" s="358">
        <v>35254.085610000002</v>
      </c>
      <c r="D6" s="358">
        <v>124672.22507999999</v>
      </c>
      <c r="E6" s="317"/>
      <c r="F6" s="317"/>
      <c r="G6" s="53"/>
    </row>
    <row r="7" spans="1:7" ht="12.75" customHeight="1">
      <c r="A7" s="359" t="s">
        <v>134</v>
      </c>
      <c r="B7" s="358">
        <v>199615.83849000002</v>
      </c>
      <c r="C7" s="358">
        <v>2141416.6294299997</v>
      </c>
      <c r="D7" s="358">
        <v>32745271.700459987</v>
      </c>
      <c r="E7" s="317"/>
      <c r="F7" s="317"/>
      <c r="G7" s="53"/>
    </row>
    <row r="8" spans="1:7" ht="12.75" customHeight="1">
      <c r="A8" s="359" t="s">
        <v>135</v>
      </c>
      <c r="B8" s="358">
        <v>9202.5798500000001</v>
      </c>
      <c r="C8" s="358">
        <v>93914.818019999992</v>
      </c>
      <c r="D8" s="358">
        <v>419343.33858000004</v>
      </c>
      <c r="E8" s="317"/>
      <c r="F8" s="317"/>
      <c r="G8" s="53"/>
    </row>
    <row r="9" spans="1:7" ht="12.75" customHeight="1">
      <c r="A9" s="724" t="s">
        <v>282</v>
      </c>
      <c r="B9" s="725">
        <v>212657.06384000005</v>
      </c>
      <c r="C9" s="725">
        <v>2270585.5330599998</v>
      </c>
      <c r="D9" s="725">
        <v>33289287.264119986</v>
      </c>
      <c r="E9" s="318"/>
      <c r="F9" s="318"/>
      <c r="G9" s="53"/>
    </row>
    <row r="10" spans="1:7" ht="12.75" customHeight="1">
      <c r="A10" s="359" t="s">
        <v>136</v>
      </c>
      <c r="B10" s="358">
        <v>3820.0010299999999</v>
      </c>
      <c r="C10" s="358">
        <v>34022.756780000003</v>
      </c>
      <c r="D10" s="358">
        <v>66337.602399999989</v>
      </c>
      <c r="E10" s="317"/>
      <c r="F10" s="317"/>
      <c r="G10" s="53"/>
    </row>
    <row r="11" spans="1:7" ht="12.75" customHeight="1">
      <c r="A11" s="359" t="s">
        <v>137</v>
      </c>
      <c r="B11" s="358">
        <v>85419.589970000001</v>
      </c>
      <c r="C11" s="358">
        <v>903102.90321000014</v>
      </c>
      <c r="D11" s="358">
        <v>11342464.148629995</v>
      </c>
      <c r="E11" s="317"/>
      <c r="F11" s="317"/>
      <c r="G11" s="53"/>
    </row>
    <row r="12" spans="1:7" ht="12.75" customHeight="1">
      <c r="A12" s="359" t="s">
        <v>138</v>
      </c>
      <c r="B12" s="358">
        <v>2348.7854700000003</v>
      </c>
      <c r="C12" s="358">
        <v>24200.355479999998</v>
      </c>
      <c r="D12" s="358">
        <v>109519.94040000001</v>
      </c>
      <c r="E12" s="317"/>
      <c r="F12" s="317"/>
      <c r="G12" s="53"/>
    </row>
    <row r="13" spans="1:7" ht="12.75" customHeight="1">
      <c r="A13" s="724" t="s">
        <v>283</v>
      </c>
      <c r="B13" s="725">
        <v>91588.376470000003</v>
      </c>
      <c r="C13" s="725">
        <v>961326.01547000022</v>
      </c>
      <c r="D13" s="725">
        <v>11518321.691429995</v>
      </c>
      <c r="E13" s="318"/>
      <c r="F13" s="318"/>
      <c r="G13" s="53"/>
    </row>
    <row r="14" spans="1:7" ht="12.75" customHeight="1">
      <c r="A14" s="359" t="s">
        <v>139</v>
      </c>
      <c r="B14" s="358">
        <v>4545.4342400000005</v>
      </c>
      <c r="C14" s="358">
        <v>34447.344259999998</v>
      </c>
      <c r="D14" s="358">
        <v>68218.724780000004</v>
      </c>
      <c r="E14" s="317"/>
      <c r="F14" s="317"/>
      <c r="G14" s="53"/>
    </row>
    <row r="15" spans="1:7" ht="12.75" customHeight="1">
      <c r="A15" s="359" t="s">
        <v>140</v>
      </c>
      <c r="B15" s="358">
        <v>101025.01940999999</v>
      </c>
      <c r="C15" s="358">
        <v>1079586.34011</v>
      </c>
      <c r="D15" s="358">
        <v>14963897.454439992</v>
      </c>
      <c r="E15" s="317"/>
      <c r="F15" s="317"/>
      <c r="G15" s="53"/>
    </row>
    <row r="16" spans="1:7" ht="12.75" customHeight="1">
      <c r="A16" s="359" t="s">
        <v>141</v>
      </c>
      <c r="B16" s="358">
        <v>3648.69272</v>
      </c>
      <c r="C16" s="358">
        <v>37650.042240000002</v>
      </c>
      <c r="D16" s="358">
        <v>169743.53618999996</v>
      </c>
      <c r="E16" s="317"/>
      <c r="F16" s="317"/>
      <c r="G16" s="53"/>
    </row>
    <row r="17" spans="1:8" ht="12.75" customHeight="1">
      <c r="A17" s="724" t="s">
        <v>284</v>
      </c>
      <c r="B17" s="725">
        <v>109219.14637</v>
      </c>
      <c r="C17" s="725">
        <v>1151683.72661</v>
      </c>
      <c r="D17" s="725">
        <v>15201859.715409992</v>
      </c>
      <c r="E17" s="318"/>
      <c r="F17" s="318"/>
      <c r="G17" s="53"/>
    </row>
    <row r="18" spans="1:8" ht="12.75" customHeight="1">
      <c r="A18" s="359" t="s">
        <v>142</v>
      </c>
      <c r="B18" s="358">
        <v>3377.7633300000002</v>
      </c>
      <c r="C18" s="358">
        <v>29535.558499999999</v>
      </c>
      <c r="D18" s="358">
        <v>84852.55015000001</v>
      </c>
      <c r="E18" s="317"/>
      <c r="F18" s="317"/>
      <c r="G18" s="53"/>
    </row>
    <row r="19" spans="1:8" ht="12.75" customHeight="1">
      <c r="A19" s="359" t="s">
        <v>143</v>
      </c>
      <c r="B19" s="358">
        <v>162216.19886</v>
      </c>
      <c r="C19" s="358">
        <v>1733207.3084899997</v>
      </c>
      <c r="D19" s="358">
        <v>25661411.826170005</v>
      </c>
      <c r="E19" s="317"/>
      <c r="F19" s="317"/>
      <c r="G19" s="53"/>
    </row>
    <row r="20" spans="1:8" ht="12.75" customHeight="1">
      <c r="A20" s="359" t="s">
        <v>144</v>
      </c>
      <c r="B20" s="358">
        <v>7510.6399199999996</v>
      </c>
      <c r="C20" s="358">
        <v>76848.615569999994</v>
      </c>
      <c r="D20" s="358">
        <v>353333.17387000012</v>
      </c>
      <c r="E20" s="317"/>
      <c r="F20" s="317"/>
      <c r="G20" s="53"/>
    </row>
    <row r="21" spans="1:8" ht="12.75" customHeight="1">
      <c r="A21" s="724" t="s">
        <v>285</v>
      </c>
      <c r="B21" s="725">
        <v>173104.60210999998</v>
      </c>
      <c r="C21" s="725">
        <v>1839591.4825599997</v>
      </c>
      <c r="D21" s="725">
        <v>26099597.550190005</v>
      </c>
      <c r="E21" s="318"/>
      <c r="F21" s="318"/>
      <c r="G21" s="53"/>
    </row>
    <row r="22" spans="1:8" ht="12.75" customHeight="1">
      <c r="A22" s="360" t="s">
        <v>286</v>
      </c>
      <c r="B22" s="361">
        <v>15581.8441</v>
      </c>
      <c r="C22" s="361">
        <v>133259.74515</v>
      </c>
      <c r="D22" s="361">
        <v>344081.10240999999</v>
      </c>
      <c r="E22" s="318"/>
      <c r="F22" s="318"/>
      <c r="G22" s="53"/>
      <c r="H22" s="135"/>
    </row>
    <row r="23" spans="1:8" ht="12.75" customHeight="1">
      <c r="A23" s="360" t="s">
        <v>287</v>
      </c>
      <c r="B23" s="361">
        <v>548276.64673000004</v>
      </c>
      <c r="C23" s="361">
        <v>5857313.1812399998</v>
      </c>
      <c r="D23" s="361">
        <v>84713045.129699975</v>
      </c>
      <c r="E23" s="318"/>
      <c r="F23" s="318"/>
      <c r="G23" s="53"/>
      <c r="H23" s="135"/>
    </row>
    <row r="24" spans="1:8" ht="12.75" customHeight="1">
      <c r="A24" s="360" t="s">
        <v>288</v>
      </c>
      <c r="B24" s="361">
        <v>22710.697959999998</v>
      </c>
      <c r="C24" s="361">
        <v>232613.83130999998</v>
      </c>
      <c r="D24" s="361">
        <v>1051939.9890400001</v>
      </c>
      <c r="E24" s="318"/>
      <c r="F24" s="318"/>
      <c r="G24" s="53"/>
      <c r="H24" s="135"/>
    </row>
    <row r="25" spans="1:8">
      <c r="A25" s="726" t="s">
        <v>665</v>
      </c>
      <c r="B25" s="727">
        <v>586569.18879000004</v>
      </c>
      <c r="C25" s="727">
        <v>6223186.7577</v>
      </c>
      <c r="D25" s="727">
        <v>86109066.221149981</v>
      </c>
      <c r="E25" s="318"/>
      <c r="F25" s="318"/>
      <c r="H25" s="135"/>
    </row>
    <row r="26" spans="1:8" ht="21.75" customHeight="1">
      <c r="A26" s="1050" t="s">
        <v>23</v>
      </c>
      <c r="B26" s="1050"/>
      <c r="C26" s="1050"/>
      <c r="D26" s="1050"/>
      <c r="E26" s="1050"/>
      <c r="F26" s="841"/>
      <c r="G26" s="841"/>
    </row>
    <row r="27" spans="1:8" ht="21" customHeight="1">
      <c r="A27" s="1051" t="s">
        <v>24</v>
      </c>
      <c r="B27" s="1051"/>
      <c r="C27" s="1051"/>
      <c r="D27" s="1051"/>
      <c r="E27" s="1051"/>
      <c r="F27" s="842"/>
      <c r="G27" s="842"/>
    </row>
    <row r="28" spans="1:8" ht="12.75" customHeight="1"/>
    <row r="29" spans="1:8" ht="12.75" customHeight="1">
      <c r="A29" s="153" t="s">
        <v>735</v>
      </c>
      <c r="E29" s="140" t="str">
        <f>Naslovnica!A20</f>
        <v>Studeni 2020.</v>
      </c>
    </row>
    <row r="30" spans="1:8" ht="12.75" customHeight="1">
      <c r="A30" s="588" t="s">
        <v>1084</v>
      </c>
      <c r="E30" s="565" t="str">
        <f>Naslovnica!A24</f>
        <v>November 2020</v>
      </c>
    </row>
    <row r="31" spans="1:8" ht="12.75" customHeight="1">
      <c r="D31" s="311"/>
      <c r="E31" s="65" t="s">
        <v>375</v>
      </c>
    </row>
    <row r="32" spans="1:8" ht="25.5" customHeight="1">
      <c r="A32" s="1046" t="s">
        <v>666</v>
      </c>
      <c r="B32" s="1049" t="s">
        <v>917</v>
      </c>
      <c r="C32" s="1049"/>
      <c r="D32" s="1049" t="s">
        <v>916</v>
      </c>
      <c r="E32" s="1049"/>
      <c r="F32" s="838"/>
      <c r="G32" s="838"/>
    </row>
    <row r="33" spans="1:6" ht="60">
      <c r="A33" s="1046"/>
      <c r="B33" s="723" t="s">
        <v>662</v>
      </c>
      <c r="C33" s="723" t="s">
        <v>667</v>
      </c>
      <c r="D33" s="723" t="s">
        <v>662</v>
      </c>
      <c r="E33" s="723" t="s">
        <v>667</v>
      </c>
    </row>
    <row r="34" spans="1:6">
      <c r="A34" s="357" t="s">
        <v>133</v>
      </c>
      <c r="B34" s="362">
        <v>19.293419999999998</v>
      </c>
      <c r="C34" s="362">
        <v>177.18113</v>
      </c>
      <c r="D34" s="363">
        <v>0</v>
      </c>
      <c r="E34" s="364">
        <v>1.6190000000000003E-2</v>
      </c>
    </row>
    <row r="35" spans="1:6" ht="12.75" customHeight="1">
      <c r="A35" s="359" t="s">
        <v>134</v>
      </c>
      <c r="B35" s="362">
        <v>1003.1092600000001</v>
      </c>
      <c r="C35" s="362">
        <v>10760.961879999999</v>
      </c>
      <c r="D35" s="363">
        <v>0</v>
      </c>
      <c r="E35" s="364">
        <v>4.5259999999999995E-2</v>
      </c>
      <c r="F35" s="53"/>
    </row>
    <row r="36" spans="1:6" ht="12.75" customHeight="1">
      <c r="A36" s="359" t="s">
        <v>135</v>
      </c>
      <c r="B36" s="362">
        <v>46.241889999999998</v>
      </c>
      <c r="C36" s="362">
        <v>471.92023999999998</v>
      </c>
      <c r="D36" s="363">
        <v>1.88788</v>
      </c>
      <c r="E36" s="364">
        <v>1.88788</v>
      </c>
      <c r="F36" s="53"/>
    </row>
    <row r="37" spans="1:6" ht="12.75" customHeight="1">
      <c r="A37" s="724" t="s">
        <v>282</v>
      </c>
      <c r="B37" s="728">
        <v>1068.6445699999999</v>
      </c>
      <c r="C37" s="728">
        <v>11410.063249999999</v>
      </c>
      <c r="D37" s="729">
        <v>1.88788</v>
      </c>
      <c r="E37" s="730">
        <v>1.94933</v>
      </c>
      <c r="F37" s="53"/>
    </row>
    <row r="38" spans="1:6" ht="12.75" customHeight="1">
      <c r="A38" s="359" t="s">
        <v>136</v>
      </c>
      <c r="B38" s="362">
        <v>19.20044</v>
      </c>
      <c r="C38" s="362">
        <v>171.00211999999999</v>
      </c>
      <c r="D38" s="363">
        <v>1.627E-2</v>
      </c>
      <c r="E38" s="364">
        <v>5.3010000000000009E-2</v>
      </c>
      <c r="F38" s="53"/>
    </row>
    <row r="39" spans="1:6" ht="12.75" customHeight="1">
      <c r="A39" s="359" t="s">
        <v>137</v>
      </c>
      <c r="B39" s="362">
        <v>429.25642999999997</v>
      </c>
      <c r="C39" s="362">
        <v>4538.3281199999992</v>
      </c>
      <c r="D39" s="363">
        <v>0</v>
      </c>
      <c r="E39" s="364">
        <v>3.3910000000000003E-2</v>
      </c>
      <c r="F39" s="53"/>
    </row>
    <row r="40" spans="1:6" ht="12.75" customHeight="1">
      <c r="A40" s="359" t="s">
        <v>138</v>
      </c>
      <c r="B40" s="362">
        <v>11.803000000000001</v>
      </c>
      <c r="C40" s="362">
        <v>121.60791</v>
      </c>
      <c r="D40" s="363">
        <v>0</v>
      </c>
      <c r="E40" s="364">
        <v>0</v>
      </c>
      <c r="F40" s="53"/>
    </row>
    <row r="41" spans="1:6" ht="12.75" customHeight="1">
      <c r="A41" s="724" t="s">
        <v>283</v>
      </c>
      <c r="B41" s="728">
        <v>460.25986999999998</v>
      </c>
      <c r="C41" s="728">
        <v>4830.938149999999</v>
      </c>
      <c r="D41" s="729">
        <v>1.627E-2</v>
      </c>
      <c r="E41" s="730">
        <v>8.6920000000000011E-2</v>
      </c>
      <c r="F41" s="53"/>
    </row>
    <row r="42" spans="1:6" ht="12.75" customHeight="1">
      <c r="A42" s="359" t="s">
        <v>139</v>
      </c>
      <c r="B42" s="362">
        <v>22.847360000000002</v>
      </c>
      <c r="C42" s="362">
        <v>173.13758000000001</v>
      </c>
      <c r="D42" s="363">
        <v>5.0000000000000001E-3</v>
      </c>
      <c r="E42" s="364">
        <v>6.584000000000001E-2</v>
      </c>
      <c r="F42" s="53"/>
    </row>
    <row r="43" spans="1:6" ht="12.75" customHeight="1">
      <c r="A43" s="359" t="s">
        <v>140</v>
      </c>
      <c r="B43" s="362">
        <v>507.66709000000003</v>
      </c>
      <c r="C43" s="362">
        <v>5425.0946700000004</v>
      </c>
      <c r="D43" s="363">
        <v>0</v>
      </c>
      <c r="E43" s="364">
        <v>2.3230000000000001E-2</v>
      </c>
      <c r="F43" s="53"/>
    </row>
    <row r="44" spans="1:6" ht="12.75" customHeight="1">
      <c r="A44" s="359" t="s">
        <v>141</v>
      </c>
      <c r="B44" s="362">
        <v>18.334250000000001</v>
      </c>
      <c r="C44" s="362">
        <v>189.18539000000001</v>
      </c>
      <c r="D44" s="363">
        <v>0</v>
      </c>
      <c r="E44" s="364">
        <v>0</v>
      </c>
      <c r="F44" s="53"/>
    </row>
    <row r="45" spans="1:6" ht="12.75" customHeight="1">
      <c r="A45" s="724" t="s">
        <v>284</v>
      </c>
      <c r="B45" s="728">
        <v>526.00134000000003</v>
      </c>
      <c r="C45" s="728">
        <v>5787.4176399999997</v>
      </c>
      <c r="D45" s="729">
        <v>5.0000000000000001E-3</v>
      </c>
      <c r="E45" s="730">
        <v>8.907000000000001E-2</v>
      </c>
      <c r="F45" s="53"/>
    </row>
    <row r="46" spans="1:6" ht="12.75" customHeight="1">
      <c r="A46" s="359" t="s">
        <v>142</v>
      </c>
      <c r="B46" s="362">
        <v>16.976790000000001</v>
      </c>
      <c r="C46" s="362">
        <v>148.44302999999999</v>
      </c>
      <c r="D46" s="363">
        <v>4.0499999999999998E-3</v>
      </c>
      <c r="E46" s="364">
        <v>3.9489999999999997E-2</v>
      </c>
      <c r="F46" s="53"/>
    </row>
    <row r="47" spans="1:6" ht="12.75" customHeight="1">
      <c r="A47" s="359" t="s">
        <v>143</v>
      </c>
      <c r="B47" s="362">
        <v>815.16968000000008</v>
      </c>
      <c r="C47" s="362">
        <v>8709.6958500000001</v>
      </c>
      <c r="D47" s="363">
        <v>0</v>
      </c>
      <c r="E47" s="364">
        <v>8.5440000000000002E-2</v>
      </c>
      <c r="F47" s="53"/>
    </row>
    <row r="48" spans="1:6" ht="12.75" customHeight="1">
      <c r="A48" s="359" t="s">
        <v>144</v>
      </c>
      <c r="B48" s="362">
        <v>37.741120000000002</v>
      </c>
      <c r="C48" s="362">
        <v>386.15934000000004</v>
      </c>
      <c r="D48" s="363">
        <v>0</v>
      </c>
      <c r="E48" s="364">
        <v>0</v>
      </c>
      <c r="F48" s="53"/>
    </row>
    <row r="49" spans="1:6" ht="12.75" customHeight="1">
      <c r="A49" s="724" t="s">
        <v>285</v>
      </c>
      <c r="B49" s="728">
        <v>869.88759000000016</v>
      </c>
      <c r="C49" s="728">
        <v>9244.2982200000006</v>
      </c>
      <c r="D49" s="729">
        <v>4.0499999999999998E-3</v>
      </c>
      <c r="E49" s="730">
        <v>0.12493</v>
      </c>
      <c r="F49" s="53"/>
    </row>
    <row r="50" spans="1:6" ht="12.75" customHeight="1">
      <c r="A50" s="360" t="s">
        <v>286</v>
      </c>
      <c r="B50" s="365">
        <v>78.318010000000001</v>
      </c>
      <c r="C50" s="365">
        <v>669.76386000000002</v>
      </c>
      <c r="D50" s="366">
        <v>2.5320000000000002E-2</v>
      </c>
      <c r="E50" s="367">
        <v>0.17453000000000002</v>
      </c>
      <c r="F50" s="53"/>
    </row>
    <row r="51" spans="1:6" ht="12.75" customHeight="1">
      <c r="A51" s="360" t="s">
        <v>287</v>
      </c>
      <c r="B51" s="365">
        <v>2755.20246</v>
      </c>
      <c r="C51" s="365">
        <v>29434.08052</v>
      </c>
      <c r="D51" s="366">
        <v>0</v>
      </c>
      <c r="E51" s="367">
        <v>0.18784000000000001</v>
      </c>
      <c r="F51" s="53"/>
    </row>
    <row r="52" spans="1:6" ht="12.75" customHeight="1">
      <c r="A52" s="360" t="s">
        <v>288</v>
      </c>
      <c r="B52" s="365">
        <v>114.12026</v>
      </c>
      <c r="C52" s="365">
        <v>1168.8728799999999</v>
      </c>
      <c r="D52" s="366">
        <v>1.88788</v>
      </c>
      <c r="E52" s="367">
        <v>1.88788</v>
      </c>
      <c r="F52" s="44"/>
    </row>
    <row r="53" spans="1:6" ht="12.75" customHeight="1">
      <c r="A53" s="726" t="s">
        <v>665</v>
      </c>
      <c r="B53" s="731">
        <v>2947.6407300000001</v>
      </c>
      <c r="C53" s="731">
        <v>31272.717259999998</v>
      </c>
      <c r="D53" s="732">
        <v>1.9132</v>
      </c>
      <c r="E53" s="733">
        <v>2.2502499999999999</v>
      </c>
    </row>
    <row r="54" spans="1:6" ht="24.75" customHeight="1">
      <c r="A54" s="1052" t="s">
        <v>25</v>
      </c>
      <c r="B54" s="1052"/>
      <c r="C54" s="1052"/>
      <c r="D54" s="1052"/>
      <c r="E54" s="1052"/>
      <c r="F54" s="843"/>
    </row>
    <row r="55" spans="1:6">
      <c r="A55" s="594" t="s">
        <v>26</v>
      </c>
      <c r="B55" s="177"/>
      <c r="C55" s="177"/>
      <c r="D55" s="177"/>
      <c r="E55" s="177"/>
      <c r="F55" s="177"/>
    </row>
    <row r="56" spans="1:6" ht="12.75" customHeight="1">
      <c r="A56" s="17" t="s">
        <v>668</v>
      </c>
    </row>
    <row r="57" spans="1:6" ht="12.75" customHeight="1"/>
    <row r="58" spans="1:6" ht="12.75" customHeight="1">
      <c r="A58" s="319" t="s">
        <v>736</v>
      </c>
      <c r="D58" s="140" t="str">
        <f t="shared" ref="D58:D59" si="0">E1</f>
        <v>Studeni 2020.</v>
      </c>
    </row>
    <row r="59" spans="1:6" ht="12.75" customHeight="1">
      <c r="A59" s="595" t="s">
        <v>737</v>
      </c>
      <c r="D59" s="565" t="str">
        <f t="shared" si="0"/>
        <v>November 2020</v>
      </c>
    </row>
    <row r="60" spans="1:6" ht="12.75" customHeight="1">
      <c r="D60" s="65" t="s">
        <v>629</v>
      </c>
    </row>
    <row r="61" spans="1:6" ht="42.75" customHeight="1">
      <c r="A61" s="1047" t="s">
        <v>666</v>
      </c>
      <c r="B61" s="1048" t="s">
        <v>669</v>
      </c>
      <c r="C61" s="1048"/>
      <c r="D61" s="1048"/>
      <c r="E61" s="839"/>
    </row>
    <row r="62" spans="1:6" ht="60">
      <c r="A62" s="1047"/>
      <c r="B62" s="723" t="s">
        <v>662</v>
      </c>
      <c r="C62" s="723" t="s">
        <v>667</v>
      </c>
      <c r="D62" s="723" t="s">
        <v>670</v>
      </c>
    </row>
    <row r="63" spans="1:6" ht="12.75" customHeight="1">
      <c r="A63" s="357" t="s">
        <v>133</v>
      </c>
      <c r="B63" s="358">
        <v>0</v>
      </c>
      <c r="C63" s="358">
        <v>0</v>
      </c>
      <c r="D63" s="358">
        <v>2297.1046799999995</v>
      </c>
    </row>
    <row r="64" spans="1:6" ht="12.75" customHeight="1">
      <c r="A64" s="359" t="s">
        <v>134</v>
      </c>
      <c r="B64" s="358">
        <v>18570.110960000002</v>
      </c>
      <c r="C64" s="358">
        <v>154246.02012</v>
      </c>
      <c r="D64" s="358">
        <v>2639018.68462</v>
      </c>
    </row>
    <row r="65" spans="1:4" ht="12.75" customHeight="1">
      <c r="A65" s="359" t="s">
        <v>135</v>
      </c>
      <c r="B65" s="358">
        <v>44437.865330000001</v>
      </c>
      <c r="C65" s="358">
        <v>345756.12995999999</v>
      </c>
      <c r="D65" s="358">
        <v>1246452.6076</v>
      </c>
    </row>
    <row r="66" spans="1:4" ht="12.75" customHeight="1">
      <c r="A66" s="724" t="s">
        <v>282</v>
      </c>
      <c r="B66" s="725">
        <v>63007.976290000006</v>
      </c>
      <c r="C66" s="725">
        <v>500002.15007999999</v>
      </c>
      <c r="D66" s="725">
        <v>3887768.3969000001</v>
      </c>
    </row>
    <row r="67" spans="1:4" ht="12.75" customHeight="1">
      <c r="A67" s="359" t="s">
        <v>136</v>
      </c>
      <c r="B67" s="358">
        <v>0</v>
      </c>
      <c r="C67" s="358">
        <v>137.52179999999998</v>
      </c>
      <c r="D67" s="358">
        <v>597.65409000000011</v>
      </c>
    </row>
    <row r="68" spans="1:4" ht="12.75" customHeight="1">
      <c r="A68" s="359" t="s">
        <v>137</v>
      </c>
      <c r="B68" s="358">
        <v>8282.2361199999996</v>
      </c>
      <c r="C68" s="358">
        <v>60797.884050000001</v>
      </c>
      <c r="D68" s="358">
        <v>1042994.9185599999</v>
      </c>
    </row>
    <row r="69" spans="1:4" ht="12.75" customHeight="1">
      <c r="A69" s="359" t="s">
        <v>138</v>
      </c>
      <c r="B69" s="358">
        <v>15175.806189999999</v>
      </c>
      <c r="C69" s="358">
        <v>119184.68066999999</v>
      </c>
      <c r="D69" s="358">
        <v>383913.21200000006</v>
      </c>
    </row>
    <row r="70" spans="1:4" ht="12.75" customHeight="1">
      <c r="A70" s="724" t="s">
        <v>283</v>
      </c>
      <c r="B70" s="725">
        <v>23458.042309999997</v>
      </c>
      <c r="C70" s="725">
        <v>180120.08651999998</v>
      </c>
      <c r="D70" s="725">
        <v>1427505.7846499998</v>
      </c>
    </row>
    <row r="71" spans="1:4">
      <c r="A71" s="359" t="s">
        <v>139</v>
      </c>
      <c r="B71" s="358">
        <v>287.99670000000003</v>
      </c>
      <c r="C71" s="358">
        <v>456.84251</v>
      </c>
      <c r="D71" s="358">
        <v>2639.9452500000007</v>
      </c>
    </row>
    <row r="72" spans="1:4">
      <c r="A72" s="359" t="s">
        <v>140</v>
      </c>
      <c r="B72" s="358">
        <v>10835.284609999999</v>
      </c>
      <c r="C72" s="358">
        <v>87333.939690000014</v>
      </c>
      <c r="D72" s="358">
        <v>1552264.8941799994</v>
      </c>
    </row>
    <row r="73" spans="1:4">
      <c r="A73" s="359" t="s">
        <v>141</v>
      </c>
      <c r="B73" s="358">
        <v>17438.92771</v>
      </c>
      <c r="C73" s="358">
        <v>158173.14627</v>
      </c>
      <c r="D73" s="358">
        <v>560288.20199999993</v>
      </c>
    </row>
    <row r="74" spans="1:4">
      <c r="A74" s="724" t="s">
        <v>284</v>
      </c>
      <c r="B74" s="725">
        <v>28562.209019999998</v>
      </c>
      <c r="C74" s="725">
        <v>245963.92847000001</v>
      </c>
      <c r="D74" s="725">
        <v>2115193.0414299993</v>
      </c>
    </row>
    <row r="75" spans="1:4">
      <c r="A75" s="359" t="s">
        <v>142</v>
      </c>
      <c r="B75" s="358">
        <v>0</v>
      </c>
      <c r="C75" s="358">
        <v>220.88665000000003</v>
      </c>
      <c r="D75" s="358">
        <v>2735.75459</v>
      </c>
    </row>
    <row r="76" spans="1:4">
      <c r="A76" s="359" t="s">
        <v>143</v>
      </c>
      <c r="B76" s="358">
        <v>14308.121929999999</v>
      </c>
      <c r="C76" s="358">
        <v>132665.42715</v>
      </c>
      <c r="D76" s="358">
        <v>2075411.5636799999</v>
      </c>
    </row>
    <row r="77" spans="1:4">
      <c r="A77" s="359" t="s">
        <v>144</v>
      </c>
      <c r="B77" s="358">
        <v>38323.90281</v>
      </c>
      <c r="C77" s="358">
        <v>315621.04631999996</v>
      </c>
      <c r="D77" s="358">
        <v>1146302.5311899998</v>
      </c>
    </row>
    <row r="78" spans="1:4">
      <c r="A78" s="724" t="s">
        <v>285</v>
      </c>
      <c r="B78" s="725">
        <v>52632.024740000001</v>
      </c>
      <c r="C78" s="725">
        <v>448507.36011999997</v>
      </c>
      <c r="D78" s="725">
        <v>3224449.8494599997</v>
      </c>
    </row>
    <row r="79" spans="1:4">
      <c r="A79" s="360" t="s">
        <v>286</v>
      </c>
      <c r="B79" s="361">
        <v>287.99670000000003</v>
      </c>
      <c r="C79" s="361">
        <v>815.25095999999996</v>
      </c>
      <c r="D79" s="361">
        <v>8270.4586099999997</v>
      </c>
    </row>
    <row r="80" spans="1:4">
      <c r="A80" s="360" t="s">
        <v>287</v>
      </c>
      <c r="B80" s="361">
        <v>51995.753619999996</v>
      </c>
      <c r="C80" s="361">
        <v>435043.27101000003</v>
      </c>
      <c r="D80" s="361">
        <v>7309690.0610399982</v>
      </c>
    </row>
    <row r="81" spans="1:5">
      <c r="A81" s="360" t="s">
        <v>288</v>
      </c>
      <c r="B81" s="361">
        <v>115376.50204000001</v>
      </c>
      <c r="C81" s="361">
        <v>938735.00321999996</v>
      </c>
      <c r="D81" s="361">
        <v>3336956.5527900001</v>
      </c>
    </row>
    <row r="82" spans="1:5">
      <c r="A82" s="726" t="s">
        <v>671</v>
      </c>
      <c r="B82" s="727">
        <v>167660.25236000001</v>
      </c>
      <c r="C82" s="727">
        <v>1374593.52519</v>
      </c>
      <c r="D82" s="727">
        <v>10654917.072439998</v>
      </c>
    </row>
    <row r="83" spans="1:5">
      <c r="A83" s="17" t="s">
        <v>668</v>
      </c>
    </row>
    <row r="85" spans="1:5">
      <c r="A85" s="651" t="s">
        <v>92</v>
      </c>
      <c r="E85" s="14" t="s">
        <v>901</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 right="0.7" top="0.75" bottom="0.75" header="0.3" footer="0.3"/>
  <pageSetup paperSize="9" scale="5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3"/>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9" width="12.140625" customWidth="1"/>
  </cols>
  <sheetData>
    <row r="1" spans="1:10" ht="12.75" customHeight="1">
      <c r="A1" s="139" t="s">
        <v>738</v>
      </c>
      <c r="G1" s="140" t="str">
        <f>Naslovnica!A20</f>
        <v>Studeni 2020.</v>
      </c>
    </row>
    <row r="2" spans="1:10" ht="12.75" customHeight="1">
      <c r="A2" s="563" t="s">
        <v>1073</v>
      </c>
      <c r="G2" s="565" t="str">
        <f>Naslovnica!A24</f>
        <v>November 2020</v>
      </c>
    </row>
    <row r="3" spans="1:10" ht="12.75" customHeight="1">
      <c r="E3" s="14" t="s">
        <v>375</v>
      </c>
      <c r="F3" s="320"/>
      <c r="G3" s="320"/>
    </row>
    <row r="4" spans="1:10" ht="16.5" customHeight="1">
      <c r="A4" s="1054" t="s">
        <v>651</v>
      </c>
      <c r="B4" s="1061" t="s">
        <v>650</v>
      </c>
      <c r="C4" s="1061"/>
      <c r="D4" s="1061"/>
      <c r="E4" s="1061"/>
      <c r="F4" s="272"/>
      <c r="G4" s="272"/>
    </row>
    <row r="5" spans="1:10" ht="12.75" customHeight="1">
      <c r="A5" s="1054"/>
      <c r="B5" s="1059" t="str">
        <f>Naslovnica!A20</f>
        <v>Studeni 2020.</v>
      </c>
      <c r="C5" s="1059"/>
      <c r="D5" s="1060" t="s">
        <v>17</v>
      </c>
      <c r="E5" s="1060"/>
    </row>
    <row r="6" spans="1:10" ht="12.75" customHeight="1">
      <c r="A6" s="1054"/>
      <c r="B6" s="1057" t="str">
        <f>Naslovnica!A24</f>
        <v>November 2020</v>
      </c>
      <c r="C6" s="1057"/>
      <c r="D6" s="1058" t="s">
        <v>46</v>
      </c>
      <c r="E6" s="1058"/>
    </row>
    <row r="7" spans="1:10" ht="12.75" customHeight="1">
      <c r="A7" s="1054"/>
      <c r="B7" s="807" t="s">
        <v>27</v>
      </c>
      <c r="C7" s="734" t="s">
        <v>28</v>
      </c>
      <c r="D7" s="734" t="s">
        <v>165</v>
      </c>
      <c r="E7" s="734" t="s">
        <v>163</v>
      </c>
    </row>
    <row r="8" spans="1:10" ht="12.75" customHeight="1">
      <c r="A8" s="1054"/>
      <c r="B8" s="806" t="s">
        <v>29</v>
      </c>
      <c r="C8" s="735" t="s">
        <v>30</v>
      </c>
      <c r="D8" s="735" t="s">
        <v>29</v>
      </c>
      <c r="E8" s="735" t="s">
        <v>164</v>
      </c>
    </row>
    <row r="9" spans="1:10" ht="12.75" customHeight="1">
      <c r="A9" s="368" t="s">
        <v>133</v>
      </c>
      <c r="B9" s="369">
        <v>371914.22110000002</v>
      </c>
      <c r="C9" s="370">
        <v>3.1442379051231152E-3</v>
      </c>
      <c r="D9" s="369">
        <v>12979.309970000002</v>
      </c>
      <c r="E9" s="370">
        <v>3.6160622908310902E-2</v>
      </c>
      <c r="G9" s="135"/>
      <c r="H9" s="921"/>
      <c r="I9" s="894"/>
      <c r="J9" s="77"/>
    </row>
    <row r="10" spans="1:10" ht="12.75" customHeight="1">
      <c r="A10" s="368" t="s">
        <v>134</v>
      </c>
      <c r="B10" s="369">
        <v>41991267.440750003</v>
      </c>
      <c r="C10" s="370">
        <v>0.35500265190415509</v>
      </c>
      <c r="D10" s="369">
        <v>658866.90208999813</v>
      </c>
      <c r="E10" s="370">
        <v>1.5940688019650207E-2</v>
      </c>
      <c r="G10" s="135"/>
      <c r="H10" s="921"/>
      <c r="I10" s="894"/>
      <c r="J10" s="77"/>
    </row>
    <row r="11" spans="1:10" ht="12.75" customHeight="1">
      <c r="A11" s="368" t="s">
        <v>135</v>
      </c>
      <c r="B11" s="369">
        <v>2837582.0976999998</v>
      </c>
      <c r="C11" s="370">
        <v>2.3989491889013174E-2</v>
      </c>
      <c r="D11" s="369">
        <v>72797.681629999541</v>
      </c>
      <c r="E11" s="370">
        <v>2.6330328399882141E-2</v>
      </c>
      <c r="G11" s="135"/>
      <c r="H11" s="921"/>
      <c r="I11" s="894"/>
      <c r="J11" s="77"/>
    </row>
    <row r="12" spans="1:10" ht="12.75" customHeight="1">
      <c r="A12" s="736" t="s">
        <v>652</v>
      </c>
      <c r="B12" s="737">
        <v>45200763.759550005</v>
      </c>
      <c r="C12" s="738">
        <v>0.38213638169829139</v>
      </c>
      <c r="D12" s="737">
        <v>744643.89368999749</v>
      </c>
      <c r="E12" s="738">
        <v>1.6750087410616343E-2</v>
      </c>
      <c r="G12" s="135"/>
      <c r="H12" s="921"/>
      <c r="I12" s="894"/>
      <c r="J12" s="77"/>
    </row>
    <row r="13" spans="1:10" ht="12.75" customHeight="1">
      <c r="A13" s="368" t="s">
        <v>136</v>
      </c>
      <c r="B13" s="369">
        <v>154089.60366999998</v>
      </c>
      <c r="C13" s="370">
        <v>1.302704616165622E-3</v>
      </c>
      <c r="D13" s="369">
        <v>9634.9566799999739</v>
      </c>
      <c r="E13" s="370">
        <v>6.6698835106820509E-2</v>
      </c>
      <c r="G13" s="135"/>
      <c r="H13" s="921"/>
      <c r="I13" s="894"/>
      <c r="J13" s="77"/>
    </row>
    <row r="14" spans="1:10" ht="12.75" customHeight="1">
      <c r="A14" s="368" t="s">
        <v>137</v>
      </c>
      <c r="B14" s="369">
        <v>15736106.488090001</v>
      </c>
      <c r="C14" s="370">
        <v>0.13303622096666948</v>
      </c>
      <c r="D14" s="369">
        <v>461054.0017700009</v>
      </c>
      <c r="E14" s="370">
        <v>3.0183464324126552E-2</v>
      </c>
      <c r="G14" s="135"/>
      <c r="H14" s="921"/>
      <c r="I14" s="894"/>
      <c r="J14" s="77"/>
    </row>
    <row r="15" spans="1:10" ht="12.75" customHeight="1">
      <c r="A15" s="368" t="s">
        <v>138</v>
      </c>
      <c r="B15" s="369">
        <v>769637.64508000005</v>
      </c>
      <c r="C15" s="370">
        <v>6.5066720216099497E-3</v>
      </c>
      <c r="D15" s="369">
        <v>16383.353980000014</v>
      </c>
      <c r="E15" s="920">
        <v>2.1750097110067479E-2</v>
      </c>
      <c r="G15" s="135"/>
      <c r="H15" s="921"/>
      <c r="I15" s="894"/>
      <c r="J15" s="77"/>
    </row>
    <row r="16" spans="1:10" ht="12.75" customHeight="1">
      <c r="A16" s="739" t="s">
        <v>653</v>
      </c>
      <c r="B16" s="737">
        <v>16659833.73684</v>
      </c>
      <c r="C16" s="738">
        <v>0.14084559760444504</v>
      </c>
      <c r="D16" s="737">
        <v>487072.31242999993</v>
      </c>
      <c r="E16" s="738">
        <v>3.0116830369787628E-2</v>
      </c>
      <c r="G16" s="135"/>
      <c r="H16" s="921"/>
      <c r="I16" s="894"/>
      <c r="J16" s="77"/>
    </row>
    <row r="17" spans="1:10" ht="12.75" customHeight="1">
      <c r="A17" s="368" t="s">
        <v>139</v>
      </c>
      <c r="B17" s="369">
        <v>169541.68325</v>
      </c>
      <c r="C17" s="370">
        <v>1.4333396163135499E-3</v>
      </c>
      <c r="D17" s="369">
        <v>11169.759080000018</v>
      </c>
      <c r="E17" s="370">
        <v>7.052865675869513E-2</v>
      </c>
      <c r="G17" s="135"/>
      <c r="H17" s="921"/>
      <c r="I17" s="894"/>
      <c r="J17" s="77"/>
    </row>
    <row r="18" spans="1:10" ht="12.75" customHeight="1">
      <c r="A18" s="368" t="s">
        <v>140</v>
      </c>
      <c r="B18" s="369">
        <v>19107849.13259</v>
      </c>
      <c r="C18" s="370">
        <v>0.16154161395164598</v>
      </c>
      <c r="D18" s="369">
        <v>501795.27509999648</v>
      </c>
      <c r="E18" s="370">
        <v>2.6969462678299028E-2</v>
      </c>
      <c r="G18" s="135"/>
      <c r="H18" s="921"/>
      <c r="I18" s="894"/>
      <c r="J18" s="77"/>
    </row>
    <row r="19" spans="1:10" ht="12.75" customHeight="1">
      <c r="A19" s="368" t="s">
        <v>141</v>
      </c>
      <c r="B19" s="369">
        <v>1138349.1393499998</v>
      </c>
      <c r="C19" s="370">
        <v>9.6238334275638281E-3</v>
      </c>
      <c r="D19" s="369">
        <v>42201.634919999866</v>
      </c>
      <c r="E19" s="370">
        <v>3.8499959858910415E-2</v>
      </c>
      <c r="G19" s="135"/>
      <c r="H19" s="921"/>
      <c r="I19" s="894"/>
      <c r="J19" s="77"/>
    </row>
    <row r="20" spans="1:10" ht="12.75" customHeight="1">
      <c r="A20" s="736" t="s">
        <v>654</v>
      </c>
      <c r="B20" s="737">
        <v>20415739.955189999</v>
      </c>
      <c r="C20" s="738">
        <v>0.17259878699552336</v>
      </c>
      <c r="D20" s="737">
        <v>555166.66909999773</v>
      </c>
      <c r="E20" s="738">
        <v>2.7953204628228256E-2</v>
      </c>
      <c r="G20" s="135"/>
      <c r="H20" s="921"/>
      <c r="I20" s="894"/>
      <c r="J20" s="77"/>
    </row>
    <row r="21" spans="1:10" ht="12.75" customHeight="1">
      <c r="A21" s="368" t="s">
        <v>142</v>
      </c>
      <c r="B21" s="369">
        <v>260102.48358</v>
      </c>
      <c r="C21" s="370">
        <v>2.1989589042065772E-3</v>
      </c>
      <c r="D21" s="369">
        <v>12401.258809999999</v>
      </c>
      <c r="E21" s="370">
        <v>5.0065391568067774E-2</v>
      </c>
      <c r="G21" s="135"/>
      <c r="H21" s="921"/>
      <c r="I21" s="894"/>
      <c r="J21" s="77"/>
    </row>
    <row r="22" spans="1:10" ht="12.75" customHeight="1">
      <c r="A22" s="368" t="s">
        <v>143</v>
      </c>
      <c r="B22" s="369">
        <v>33386268.3402</v>
      </c>
      <c r="C22" s="370">
        <v>0.28225425237945717</v>
      </c>
      <c r="D22" s="369">
        <v>589499.85311000049</v>
      </c>
      <c r="E22" s="370">
        <v>1.7974327359174147E-2</v>
      </c>
      <c r="G22" s="135"/>
      <c r="H22" s="921"/>
      <c r="I22" s="894"/>
      <c r="J22" s="77"/>
    </row>
    <row r="23" spans="1:10" ht="12.75" customHeight="1">
      <c r="A23" s="368" t="s">
        <v>144</v>
      </c>
      <c r="B23" s="369">
        <v>2361668.51878</v>
      </c>
      <c r="C23" s="370">
        <v>1.9966022418076438E-2</v>
      </c>
      <c r="D23" s="369">
        <v>60926.690049999859</v>
      </c>
      <c r="E23" s="370">
        <v>2.648132410563897E-2</v>
      </c>
      <c r="G23" s="135"/>
      <c r="H23" s="921"/>
      <c r="I23" s="894"/>
      <c r="J23" s="77"/>
    </row>
    <row r="24" spans="1:10" ht="12.75" customHeight="1">
      <c r="A24" s="736" t="s">
        <v>655</v>
      </c>
      <c r="B24" s="737">
        <v>36008039.342560001</v>
      </c>
      <c r="C24" s="738">
        <v>0.30441923370174018</v>
      </c>
      <c r="D24" s="737">
        <v>662827.80197000504</v>
      </c>
      <c r="E24" s="738">
        <v>1.8752973120809369E-2</v>
      </c>
      <c r="G24" s="135"/>
      <c r="H24" s="921"/>
      <c r="I24" s="894"/>
      <c r="J24" s="77"/>
    </row>
    <row r="25" spans="1:10" ht="12.75" customHeight="1">
      <c r="A25" s="371" t="s">
        <v>656</v>
      </c>
      <c r="B25" s="372">
        <v>955647.99160000007</v>
      </c>
      <c r="C25" s="373">
        <v>8.0792410418088646E-3</v>
      </c>
      <c r="D25" s="372">
        <v>46185.284540000022</v>
      </c>
      <c r="E25" s="373">
        <v>5.0783043858172228E-2</v>
      </c>
      <c r="G25" s="135"/>
      <c r="H25" s="921"/>
      <c r="I25" s="894"/>
      <c r="J25" s="77"/>
    </row>
    <row r="26" spans="1:10" ht="12.75" customHeight="1">
      <c r="A26" s="371" t="s">
        <v>657</v>
      </c>
      <c r="B26" s="372">
        <v>110221491.40163001</v>
      </c>
      <c r="C26" s="373">
        <v>0.93183473920192772</v>
      </c>
      <c r="D26" s="372">
        <v>2211216.0320700109</v>
      </c>
      <c r="E26" s="373">
        <v>2.0472274739641971E-2</v>
      </c>
      <c r="G26" s="135"/>
      <c r="H26" s="921"/>
      <c r="I26" s="894"/>
      <c r="J26" s="77"/>
    </row>
    <row r="27" spans="1:10" ht="12.75" customHeight="1">
      <c r="A27" s="371" t="s">
        <v>658</v>
      </c>
      <c r="B27" s="372">
        <v>7107237.4009099994</v>
      </c>
      <c r="C27" s="373">
        <v>6.008601975626339E-2</v>
      </c>
      <c r="D27" s="372">
        <v>192309.36057999916</v>
      </c>
      <c r="E27" s="373">
        <v>2.7810753699589075E-2</v>
      </c>
      <c r="G27" s="135"/>
      <c r="H27" s="921"/>
      <c r="I27" s="894"/>
      <c r="J27" s="77"/>
    </row>
    <row r="28" spans="1:10" ht="18.75" customHeight="1">
      <c r="A28" s="726" t="s">
        <v>659</v>
      </c>
      <c r="B28" s="740">
        <v>118284376.79414001</v>
      </c>
      <c r="C28" s="741">
        <v>1</v>
      </c>
      <c r="D28" s="740">
        <v>2449710.6771900058</v>
      </c>
      <c r="E28" s="741">
        <v>2.1148338052070725E-2</v>
      </c>
      <c r="G28" s="922"/>
      <c r="H28" s="77"/>
      <c r="I28" s="894"/>
      <c r="J28" s="77"/>
    </row>
    <row r="29" spans="1:10" ht="12.75" customHeight="1">
      <c r="A29" s="20" t="s">
        <v>660</v>
      </c>
    </row>
    <row r="30" spans="1:10" ht="12.75" customHeight="1">
      <c r="C30" s="77"/>
    </row>
    <row r="31" spans="1:10" ht="12.75" customHeight="1"/>
    <row r="32" spans="1:10" s="272" customFormat="1" ht="12.75" customHeight="1">
      <c r="A32" s="154" t="s">
        <v>740</v>
      </c>
      <c r="I32" s="140" t="str">
        <f>Naslovnica!A20</f>
        <v>Studeni 2020.</v>
      </c>
    </row>
    <row r="33" spans="1:9" s="272" customFormat="1" ht="12.75" customHeight="1">
      <c r="A33" s="592" t="s">
        <v>1074</v>
      </c>
      <c r="I33" s="565" t="str">
        <f>Naslovnica!A24</f>
        <v>November 2020</v>
      </c>
    </row>
    <row r="34" spans="1:9" s="272" customFormat="1" ht="12.75" customHeight="1"/>
    <row r="35" spans="1:9" s="272" customFormat="1" ht="15" customHeight="1">
      <c r="A35" s="786"/>
      <c r="B35" s="1053" t="s">
        <v>1090</v>
      </c>
      <c r="C35" s="1053"/>
      <c r="D35" s="1053"/>
      <c r="E35" s="1053"/>
      <c r="F35" s="1053" t="s">
        <v>1089</v>
      </c>
      <c r="G35" s="1053"/>
      <c r="H35" s="1053"/>
      <c r="I35" s="1053"/>
    </row>
    <row r="36" spans="1:9" s="272" customFormat="1" ht="22.5">
      <c r="A36" s="1054" t="s">
        <v>625</v>
      </c>
      <c r="B36" s="874" t="s">
        <v>73</v>
      </c>
      <c r="C36" s="873" t="s">
        <v>113</v>
      </c>
      <c r="D36" s="873" t="s">
        <v>115</v>
      </c>
      <c r="E36" s="873" t="s">
        <v>117</v>
      </c>
      <c r="F36" s="873" t="s">
        <v>725</v>
      </c>
      <c r="G36" s="871" t="s">
        <v>65</v>
      </c>
      <c r="H36" s="871" t="s">
        <v>51</v>
      </c>
      <c r="I36" s="871" t="s">
        <v>724</v>
      </c>
    </row>
    <row r="37" spans="1:9" s="272" customFormat="1" ht="34.5" customHeight="1">
      <c r="A37" s="1054"/>
      <c r="B37" s="758" t="s">
        <v>719</v>
      </c>
      <c r="C37" s="872" t="s">
        <v>114</v>
      </c>
      <c r="D37" s="872" t="s">
        <v>116</v>
      </c>
      <c r="E37" s="872" t="s">
        <v>118</v>
      </c>
      <c r="F37" s="872" t="s">
        <v>295</v>
      </c>
      <c r="G37" s="872" t="s">
        <v>53</v>
      </c>
      <c r="H37" s="872" t="s">
        <v>54</v>
      </c>
      <c r="I37" s="875" t="s">
        <v>723</v>
      </c>
    </row>
    <row r="38" spans="1:9" s="272" customFormat="1">
      <c r="A38" s="374" t="s">
        <v>133</v>
      </c>
      <c r="B38" s="375">
        <v>147.90360000000001</v>
      </c>
      <c r="C38" s="376">
        <v>143.732</v>
      </c>
      <c r="D38" s="375">
        <v>148.17339999999999</v>
      </c>
      <c r="E38" s="876">
        <v>4.4413999999999874</v>
      </c>
      <c r="F38" s="877">
        <v>2.9046370664751908E-2</v>
      </c>
      <c r="G38" s="803">
        <v>-1.3588669150753185E-2</v>
      </c>
      <c r="H38" s="803">
        <v>-1.0024015871358261E-2</v>
      </c>
      <c r="I38" s="803">
        <v>6.4283271418327681E-2</v>
      </c>
    </row>
    <row r="39" spans="1:9" s="272" customFormat="1">
      <c r="A39" s="374" t="s">
        <v>136</v>
      </c>
      <c r="B39" s="375">
        <v>150.61189999999999</v>
      </c>
      <c r="C39" s="376">
        <v>144.6765</v>
      </c>
      <c r="D39" s="375">
        <v>150.9546</v>
      </c>
      <c r="E39" s="876">
        <v>6.2780999999999949</v>
      </c>
      <c r="F39" s="877">
        <v>4.1044750327979163E-2</v>
      </c>
      <c r="G39" s="803">
        <v>-2.3407196647944772E-2</v>
      </c>
      <c r="H39" s="803">
        <v>-2.1265327262105393E-2</v>
      </c>
      <c r="I39" s="803">
        <v>6.7361814282147936E-2</v>
      </c>
    </row>
    <row r="40" spans="1:9" s="272" customFormat="1">
      <c r="A40" s="374" t="s">
        <v>139</v>
      </c>
      <c r="B40" s="375">
        <v>161.4109</v>
      </c>
      <c r="C40" s="376">
        <v>155.6343</v>
      </c>
      <c r="D40" s="375">
        <v>161.4494</v>
      </c>
      <c r="E40" s="876">
        <v>5.815100000000001</v>
      </c>
      <c r="F40" s="877">
        <v>3.7131823789452012E-2</v>
      </c>
      <c r="G40" s="803">
        <v>9.678244654665269E-3</v>
      </c>
      <c r="H40" s="803">
        <v>1.521461156197268E-2</v>
      </c>
      <c r="I40" s="803">
        <v>7.9192146147186948E-2</v>
      </c>
    </row>
    <row r="41" spans="1:9" s="272" customFormat="1">
      <c r="A41" s="374" t="s">
        <v>142</v>
      </c>
      <c r="B41" s="375">
        <v>148.95320000000001</v>
      </c>
      <c r="C41" s="376">
        <v>143.63149999999999</v>
      </c>
      <c r="D41" s="375">
        <v>149.2809</v>
      </c>
      <c r="E41" s="876">
        <v>5.6494000000000142</v>
      </c>
      <c r="F41" s="877">
        <v>3.7082834646107843E-2</v>
      </c>
      <c r="G41" s="803">
        <v>-1.2162836102799224E-2</v>
      </c>
      <c r="H41" s="803">
        <v>-2.1697902759363341E-3</v>
      </c>
      <c r="I41" s="803">
        <v>6.54819400017983E-2</v>
      </c>
    </row>
    <row r="42" spans="1:9" s="272" customFormat="1">
      <c r="A42" s="742" t="s">
        <v>145</v>
      </c>
      <c r="B42" s="743">
        <v>151.0222952149168</v>
      </c>
      <c r="C42" s="744">
        <v>145.92727266855709</v>
      </c>
      <c r="D42" s="743">
        <v>151.2415048862089</v>
      </c>
      <c r="E42" s="878">
        <v>5.3142322176518064</v>
      </c>
      <c r="F42" s="879">
        <v>3.4938028225159679E-2</v>
      </c>
      <c r="G42" s="858">
        <v>-8.7017868337038173E-3</v>
      </c>
      <c r="H42" s="858">
        <v>-3.0570170880759306E-3</v>
      </c>
      <c r="I42" s="858">
        <v>6.7824244824183921E-2</v>
      </c>
    </row>
    <row r="43" spans="1:9" s="272" customFormat="1">
      <c r="A43" s="374" t="s">
        <v>134</v>
      </c>
      <c r="B43" s="375">
        <v>263.5514</v>
      </c>
      <c r="C43" s="376">
        <v>259.94080000000002</v>
      </c>
      <c r="D43" s="375">
        <v>263.7518</v>
      </c>
      <c r="E43" s="876">
        <v>3.8109999999999786</v>
      </c>
      <c r="F43" s="877">
        <v>1.3939233988462973E-2</v>
      </c>
      <c r="G43" s="804">
        <v>1.3163949469317204E-2</v>
      </c>
      <c r="H43" s="804">
        <v>1.4708673701377961E-2</v>
      </c>
      <c r="I43" s="804">
        <v>5.3482117845028654E-2</v>
      </c>
    </row>
    <row r="44" spans="1:9" s="272" customFormat="1">
      <c r="A44" s="374" t="s">
        <v>137</v>
      </c>
      <c r="B44" s="375">
        <v>279.96769999999998</v>
      </c>
      <c r="C44" s="376">
        <v>272.6986</v>
      </c>
      <c r="D44" s="375">
        <v>280.37259999999998</v>
      </c>
      <c r="E44" s="876">
        <v>7.6739999999999782</v>
      </c>
      <c r="F44" s="877">
        <v>2.6696454078086962E-2</v>
      </c>
      <c r="G44" s="804">
        <v>-8.0530582772286863E-3</v>
      </c>
      <c r="H44" s="804">
        <v>-2.869218689953823E-3</v>
      </c>
      <c r="I44" s="804">
        <v>5.691013070594253E-2</v>
      </c>
    </row>
    <row r="45" spans="1:9" s="272" customFormat="1">
      <c r="A45" s="374" t="s">
        <v>140</v>
      </c>
      <c r="B45" s="375">
        <v>255.68180000000001</v>
      </c>
      <c r="C45" s="376">
        <v>249.55670000000001</v>
      </c>
      <c r="D45" s="375">
        <v>255.68180000000001</v>
      </c>
      <c r="E45" s="876">
        <v>6.1251000000000033</v>
      </c>
      <c r="F45" s="877">
        <v>2.458415632492339E-2</v>
      </c>
      <c r="G45" s="804">
        <v>1.9060213726925124E-2</v>
      </c>
      <c r="H45" s="804">
        <v>2.3505473562096757E-2</v>
      </c>
      <c r="I45" s="804">
        <v>5.1766526612860186E-2</v>
      </c>
    </row>
    <row r="46" spans="1:9" s="272" customFormat="1">
      <c r="A46" s="374" t="s">
        <v>143</v>
      </c>
      <c r="B46" s="375">
        <v>271.52839999999998</v>
      </c>
      <c r="C46" s="376">
        <v>267.26850000000002</v>
      </c>
      <c r="D46" s="375">
        <v>271.76479999999998</v>
      </c>
      <c r="E46" s="876">
        <v>4.4962999999999624</v>
      </c>
      <c r="F46" s="877">
        <v>1.5994534034688979E-2</v>
      </c>
      <c r="G46" s="804">
        <v>3.6178730296021477E-4</v>
      </c>
      <c r="H46" s="804">
        <v>3.6960985626282028E-3</v>
      </c>
      <c r="I46" s="804">
        <v>5.5172347027367508E-2</v>
      </c>
    </row>
    <row r="47" spans="1:9" s="272" customFormat="1">
      <c r="A47" s="742" t="s">
        <v>146</v>
      </c>
      <c r="B47" s="743">
        <v>266.94710598434892</v>
      </c>
      <c r="C47" s="744">
        <v>262.18128692816504</v>
      </c>
      <c r="D47" s="743">
        <v>267.10692538745906</v>
      </c>
      <c r="E47" s="878">
        <v>4.9256384592940208</v>
      </c>
      <c r="F47" s="879">
        <v>1.8226129628444276E-2</v>
      </c>
      <c r="G47" s="858">
        <v>6.6425401214469382E-3</v>
      </c>
      <c r="H47" s="858">
        <v>9.7999613662806961E-3</v>
      </c>
      <c r="I47" s="858">
        <v>5.4207464368558167E-2</v>
      </c>
    </row>
    <row r="48" spans="1:9" s="272" customFormat="1">
      <c r="A48" s="374" t="s">
        <v>135</v>
      </c>
      <c r="B48" s="375">
        <v>133.09870000000001</v>
      </c>
      <c r="C48" s="376">
        <v>132.78450000000001</v>
      </c>
      <c r="D48" s="375">
        <v>133.09870000000001</v>
      </c>
      <c r="E48" s="876">
        <v>0.31419999999999959</v>
      </c>
      <c r="F48" s="877">
        <v>2.411535000018894E-3</v>
      </c>
      <c r="G48" s="804">
        <v>3.2729177737826909E-3</v>
      </c>
      <c r="H48" s="804">
        <v>3.7238442923301918E-3</v>
      </c>
      <c r="I48" s="804">
        <v>4.6564506203791822E-2</v>
      </c>
    </row>
    <row r="49" spans="1:9" s="272" customFormat="1">
      <c r="A49" s="374" t="s">
        <v>138</v>
      </c>
      <c r="B49" s="375">
        <v>142.05250000000001</v>
      </c>
      <c r="C49" s="376">
        <v>141.4239</v>
      </c>
      <c r="D49" s="375">
        <v>142.0598</v>
      </c>
      <c r="E49" s="876">
        <v>0.63589999999999236</v>
      </c>
      <c r="F49" s="877">
        <v>4.5001948151590643E-3</v>
      </c>
      <c r="G49" s="804">
        <v>1.7360352650067856E-2</v>
      </c>
      <c r="H49" s="804">
        <v>1.9153726284735217E-2</v>
      </c>
      <c r="I49" s="804">
        <v>5.7467016636185697E-2</v>
      </c>
    </row>
    <row r="50" spans="1:9" s="272" customFormat="1">
      <c r="A50" s="374" t="s">
        <v>141</v>
      </c>
      <c r="B50" s="375">
        <v>138.5196</v>
      </c>
      <c r="C50" s="376">
        <v>137.6755</v>
      </c>
      <c r="D50" s="375">
        <v>138.5196</v>
      </c>
      <c r="E50" s="876">
        <v>0.84409999999999741</v>
      </c>
      <c r="F50" s="877">
        <v>6.18078038072567E-3</v>
      </c>
      <c r="G50" s="804">
        <v>2.1873858853818984E-2</v>
      </c>
      <c r="H50" s="804">
        <v>2.296433055165803E-2</v>
      </c>
      <c r="I50" s="804">
        <v>5.3236190150048879E-2</v>
      </c>
    </row>
    <row r="51" spans="1:9" s="272" customFormat="1">
      <c r="A51" s="374" t="s">
        <v>144</v>
      </c>
      <c r="B51" s="375">
        <v>140.51830000000001</v>
      </c>
      <c r="C51" s="376">
        <v>140.1267</v>
      </c>
      <c r="D51" s="375">
        <v>140.51830000000001</v>
      </c>
      <c r="E51" s="876">
        <v>0.39160000000001105</v>
      </c>
      <c r="F51" s="877">
        <v>2.1516710574924769E-3</v>
      </c>
      <c r="G51" s="804">
        <v>1.1504454718935797E-2</v>
      </c>
      <c r="H51" s="804">
        <v>1.2032617056398687E-2</v>
      </c>
      <c r="I51" s="804">
        <v>5.5640728456628041E-2</v>
      </c>
    </row>
    <row r="52" spans="1:9" s="272" customFormat="1">
      <c r="A52" s="742" t="s">
        <v>147</v>
      </c>
      <c r="B52" s="743">
        <v>137.40201680408535</v>
      </c>
      <c r="C52" s="744">
        <v>136.97621256283375</v>
      </c>
      <c r="D52" s="743">
        <v>137.40201680408535</v>
      </c>
      <c r="E52" s="878">
        <v>0.42580424125159766</v>
      </c>
      <c r="F52" s="879">
        <v>3.1584228174825757E-3</v>
      </c>
      <c r="G52" s="858">
        <v>1.0552906986591726E-2</v>
      </c>
      <c r="H52" s="858">
        <v>1.1257381545470846E-2</v>
      </c>
      <c r="I52" s="858">
        <v>5.1878936203104686E-2</v>
      </c>
    </row>
    <row r="53" spans="1:9" s="272" customFormat="1" ht="12.75" customHeight="1">
      <c r="A53" s="23" t="s">
        <v>624</v>
      </c>
      <c r="G53" s="801"/>
      <c r="H53" s="801"/>
      <c r="I53" s="801"/>
    </row>
    <row r="54" spans="1:9" s="272" customFormat="1" ht="25.5" customHeight="1">
      <c r="A54" s="1056" t="s">
        <v>148</v>
      </c>
      <c r="B54" s="1056"/>
      <c r="C54" s="1056"/>
      <c r="D54" s="1056"/>
      <c r="E54" s="1056"/>
      <c r="F54" s="1056"/>
      <c r="G54" s="1056"/>
      <c r="H54" s="1056"/>
      <c r="I54" s="1056"/>
    </row>
    <row r="55" spans="1:9" s="272" customFormat="1" ht="21.75" customHeight="1">
      <c r="A55" s="1055" t="s">
        <v>202</v>
      </c>
      <c r="B55" s="1055"/>
      <c r="C55" s="1055"/>
      <c r="D55" s="1055"/>
      <c r="E55" s="1055"/>
      <c r="F55" s="1055"/>
      <c r="G55" s="1055"/>
      <c r="H55" s="1055"/>
      <c r="I55" s="1055"/>
    </row>
    <row r="56" spans="1:9" s="272" customFormat="1" ht="12.75" customHeight="1">
      <c r="A56" s="181" t="s">
        <v>149</v>
      </c>
      <c r="B56" s="181"/>
      <c r="C56" s="181"/>
      <c r="D56" s="181"/>
      <c r="E56" s="181"/>
    </row>
    <row r="57" spans="1:9" s="272" customFormat="1" ht="10.5" customHeight="1">
      <c r="A57" s="593" t="s">
        <v>1092</v>
      </c>
      <c r="B57" s="182"/>
      <c r="C57" s="182"/>
      <c r="D57" s="182"/>
      <c r="E57" s="182"/>
      <c r="F57" s="140"/>
    </row>
    <row r="58" spans="1:9" s="272" customFormat="1" ht="12.75" customHeight="1">
      <c r="F58" s="182"/>
    </row>
    <row r="59" spans="1:9" s="272" customFormat="1" ht="12.75" customHeight="1">
      <c r="A59" s="181"/>
    </row>
    <row r="60" spans="1:9" s="272" customFormat="1" ht="12.75" customHeight="1">
      <c r="A60" s="651" t="s">
        <v>92</v>
      </c>
    </row>
    <row r="61" spans="1:9" s="272" customFormat="1" ht="12.75" customHeight="1"/>
    <row r="62" spans="1:9" s="272" customFormat="1" ht="12.75" customHeight="1"/>
    <row r="63" spans="1:9" s="272" customFormat="1" ht="12.75" customHeight="1">
      <c r="I63" s="68" t="s">
        <v>902</v>
      </c>
    </row>
  </sheetData>
  <mergeCells count="11">
    <mergeCell ref="A4:A8"/>
    <mergeCell ref="B6:C6"/>
    <mergeCell ref="D6:E6"/>
    <mergeCell ref="B5:C5"/>
    <mergeCell ref="D5:E5"/>
    <mergeCell ref="B4:E4"/>
    <mergeCell ref="B35:E35"/>
    <mergeCell ref="F35:I35"/>
    <mergeCell ref="A36:A37"/>
    <mergeCell ref="A55:I55"/>
    <mergeCell ref="A54:I54"/>
  </mergeCells>
  <hyperlinks>
    <hyperlink ref="A60" location="'2 Sadržaj'!A1" display="Sadržaj / Contents"/>
  </hyperlinks>
  <pageMargins left="0.7" right="0.7" top="0.75" bottom="0.75" header="0.3" footer="0.3"/>
  <pageSetup paperSize="9" scale="8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55"/>
  <sheetViews>
    <sheetView showGridLines="0" zoomScaleNormal="100" workbookViewId="0"/>
  </sheetViews>
  <sheetFormatPr defaultRowHeight="15"/>
  <cols>
    <col min="1" max="1" width="16.85546875" customWidth="1"/>
    <col min="2" max="2" width="6.5703125" bestFit="1" customWidth="1"/>
    <col min="3" max="3" width="6.140625" bestFit="1" customWidth="1"/>
    <col min="4" max="4" width="6.42578125" bestFit="1" customWidth="1"/>
    <col min="5" max="5" width="6.140625" bestFit="1" customWidth="1"/>
    <col min="6" max="6" width="6.42578125" bestFit="1" customWidth="1"/>
    <col min="7" max="7" width="6.140625" bestFit="1" customWidth="1"/>
    <col min="8" max="8" width="6.42578125" bestFit="1" customWidth="1"/>
    <col min="9" max="9" width="6.140625" bestFit="1" customWidth="1"/>
    <col min="10" max="10" width="6.42578125" bestFit="1" customWidth="1"/>
    <col min="11" max="11" width="6.140625" bestFit="1" customWidth="1"/>
    <col min="12" max="12" width="8.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7.85546875" bestFit="1" customWidth="1"/>
    <col min="31" max="31" width="6.140625" bestFit="1" customWidth="1"/>
    <col min="32" max="32" width="9.5703125" bestFit="1" customWidth="1"/>
    <col min="33" max="33" width="6.140625" bestFit="1" customWidth="1"/>
  </cols>
  <sheetData>
    <row r="1" spans="1:33" ht="12.75" customHeight="1">
      <c r="A1" s="153" t="s">
        <v>741</v>
      </c>
      <c r="AG1" s="140" t="str">
        <f>Naslovnica!A20</f>
        <v>Studeni 2020.</v>
      </c>
    </row>
    <row r="2" spans="1:33" ht="12.75" customHeight="1">
      <c r="A2" s="588" t="s">
        <v>1075</v>
      </c>
      <c r="AG2" s="565" t="str">
        <f>Naslovnica!A24</f>
        <v>November 2020</v>
      </c>
    </row>
    <row r="3" spans="1:33" ht="12.75" customHeight="1">
      <c r="A3" s="67"/>
      <c r="AG3" s="66"/>
    </row>
    <row r="4" spans="1:33" ht="12.75" customHeight="1">
      <c r="I4" s="180"/>
      <c r="J4" s="180"/>
      <c r="K4" s="180"/>
      <c r="AG4" s="14" t="s">
        <v>597</v>
      </c>
    </row>
    <row r="5" spans="1:33" ht="15" customHeight="1">
      <c r="A5" s="745" t="s">
        <v>150</v>
      </c>
      <c r="B5" s="1062" t="s">
        <v>646</v>
      </c>
      <c r="C5" s="1062"/>
      <c r="D5" s="1062"/>
      <c r="E5" s="1062"/>
      <c r="F5" s="1062"/>
      <c r="G5" s="1062"/>
      <c r="H5" s="1062"/>
      <c r="I5" s="1062"/>
      <c r="J5" s="1063" t="s">
        <v>640</v>
      </c>
      <c r="K5" s="1063"/>
      <c r="L5" s="1062" t="s">
        <v>645</v>
      </c>
      <c r="M5" s="1062"/>
      <c r="N5" s="1062"/>
      <c r="O5" s="1062"/>
      <c r="P5" s="1062"/>
      <c r="Q5" s="1062"/>
      <c r="R5" s="1062"/>
      <c r="S5" s="1062"/>
      <c r="T5" s="1063" t="s">
        <v>641</v>
      </c>
      <c r="U5" s="1063"/>
      <c r="V5" s="1062" t="s">
        <v>644</v>
      </c>
      <c r="W5" s="1062"/>
      <c r="X5" s="1062"/>
      <c r="Y5" s="1062"/>
      <c r="Z5" s="1062"/>
      <c r="AA5" s="1062"/>
      <c r="AB5" s="1062"/>
      <c r="AC5" s="1062"/>
      <c r="AD5" s="1063" t="s">
        <v>642</v>
      </c>
      <c r="AE5" s="1063"/>
      <c r="AF5" s="1065" t="s">
        <v>643</v>
      </c>
      <c r="AG5" s="1065"/>
    </row>
    <row r="6" spans="1:33" ht="22.5" customHeight="1">
      <c r="A6" s="1064" t="s">
        <v>647</v>
      </c>
      <c r="B6" s="1053" t="s">
        <v>151</v>
      </c>
      <c r="C6" s="1053"/>
      <c r="D6" s="1053" t="s">
        <v>152</v>
      </c>
      <c r="E6" s="1053"/>
      <c r="F6" s="1053" t="s">
        <v>153</v>
      </c>
      <c r="G6" s="1053"/>
      <c r="H6" s="1053" t="s">
        <v>154</v>
      </c>
      <c r="I6" s="1053"/>
      <c r="J6" s="1063"/>
      <c r="K6" s="1063"/>
      <c r="L6" s="1053" t="s">
        <v>151</v>
      </c>
      <c r="M6" s="1053"/>
      <c r="N6" s="1053" t="s">
        <v>152</v>
      </c>
      <c r="O6" s="1053"/>
      <c r="P6" s="1053" t="s">
        <v>153</v>
      </c>
      <c r="Q6" s="1053"/>
      <c r="R6" s="1053" t="s">
        <v>154</v>
      </c>
      <c r="S6" s="1053"/>
      <c r="T6" s="1063"/>
      <c r="U6" s="1063"/>
      <c r="V6" s="1053" t="s">
        <v>151</v>
      </c>
      <c r="W6" s="1053"/>
      <c r="X6" s="1053" t="s">
        <v>152</v>
      </c>
      <c r="Y6" s="1053"/>
      <c r="Z6" s="1053" t="s">
        <v>153</v>
      </c>
      <c r="AA6" s="1053"/>
      <c r="AB6" s="1053" t="s">
        <v>154</v>
      </c>
      <c r="AC6" s="1053"/>
      <c r="AD6" s="1063"/>
      <c r="AE6" s="1063"/>
      <c r="AF6" s="1065"/>
      <c r="AG6" s="1065"/>
    </row>
    <row r="7" spans="1:33">
      <c r="A7" s="1064"/>
      <c r="B7" s="745" t="s">
        <v>31</v>
      </c>
      <c r="C7" s="745" t="s">
        <v>32</v>
      </c>
      <c r="D7" s="745" t="s">
        <v>31</v>
      </c>
      <c r="E7" s="745" t="s">
        <v>32</v>
      </c>
      <c r="F7" s="745" t="s">
        <v>31</v>
      </c>
      <c r="G7" s="745" t="s">
        <v>32</v>
      </c>
      <c r="H7" s="745" t="s">
        <v>31</v>
      </c>
      <c r="I7" s="745" t="s">
        <v>32</v>
      </c>
      <c r="J7" s="745" t="s">
        <v>31</v>
      </c>
      <c r="K7" s="745" t="s">
        <v>32</v>
      </c>
      <c r="L7" s="745" t="s">
        <v>31</v>
      </c>
      <c r="M7" s="745" t="s">
        <v>32</v>
      </c>
      <c r="N7" s="745" t="s">
        <v>31</v>
      </c>
      <c r="O7" s="745" t="s">
        <v>32</v>
      </c>
      <c r="P7" s="745" t="s">
        <v>31</v>
      </c>
      <c r="Q7" s="745" t="s">
        <v>32</v>
      </c>
      <c r="R7" s="745" t="s">
        <v>31</v>
      </c>
      <c r="S7" s="745" t="s">
        <v>32</v>
      </c>
      <c r="T7" s="745" t="s">
        <v>31</v>
      </c>
      <c r="U7" s="745" t="s">
        <v>32</v>
      </c>
      <c r="V7" s="745" t="s">
        <v>31</v>
      </c>
      <c r="W7" s="745" t="s">
        <v>32</v>
      </c>
      <c r="X7" s="745" t="s">
        <v>31</v>
      </c>
      <c r="Y7" s="745" t="s">
        <v>32</v>
      </c>
      <c r="Z7" s="745" t="s">
        <v>31</v>
      </c>
      <c r="AA7" s="745" t="s">
        <v>32</v>
      </c>
      <c r="AB7" s="745" t="s">
        <v>31</v>
      </c>
      <c r="AC7" s="745" t="s">
        <v>32</v>
      </c>
      <c r="AD7" s="745" t="s">
        <v>31</v>
      </c>
      <c r="AE7" s="745" t="s">
        <v>32</v>
      </c>
      <c r="AF7" s="745" t="s">
        <v>31</v>
      </c>
      <c r="AG7" s="745" t="s">
        <v>32</v>
      </c>
    </row>
    <row r="8" spans="1:33">
      <c r="A8" s="1064"/>
      <c r="B8" s="746" t="s">
        <v>29</v>
      </c>
      <c r="C8" s="746" t="s">
        <v>30</v>
      </c>
      <c r="D8" s="746" t="s">
        <v>29</v>
      </c>
      <c r="E8" s="746" t="s">
        <v>30</v>
      </c>
      <c r="F8" s="746" t="s">
        <v>29</v>
      </c>
      <c r="G8" s="746" t="s">
        <v>30</v>
      </c>
      <c r="H8" s="746" t="s">
        <v>29</v>
      </c>
      <c r="I8" s="746" t="s">
        <v>30</v>
      </c>
      <c r="J8" s="746" t="s">
        <v>29</v>
      </c>
      <c r="K8" s="746" t="s">
        <v>30</v>
      </c>
      <c r="L8" s="746" t="s">
        <v>29</v>
      </c>
      <c r="M8" s="746" t="s">
        <v>30</v>
      </c>
      <c r="N8" s="746" t="s">
        <v>29</v>
      </c>
      <c r="O8" s="746" t="s">
        <v>30</v>
      </c>
      <c r="P8" s="746" t="s">
        <v>29</v>
      </c>
      <c r="Q8" s="746" t="s">
        <v>30</v>
      </c>
      <c r="R8" s="746" t="s">
        <v>29</v>
      </c>
      <c r="S8" s="746" t="s">
        <v>30</v>
      </c>
      <c r="T8" s="746" t="s">
        <v>29</v>
      </c>
      <c r="U8" s="746" t="s">
        <v>30</v>
      </c>
      <c r="V8" s="746" t="s">
        <v>29</v>
      </c>
      <c r="W8" s="746" t="s">
        <v>30</v>
      </c>
      <c r="X8" s="746" t="s">
        <v>29</v>
      </c>
      <c r="Y8" s="746" t="s">
        <v>30</v>
      </c>
      <c r="Z8" s="746" t="s">
        <v>29</v>
      </c>
      <c r="AA8" s="746" t="s">
        <v>30</v>
      </c>
      <c r="AB8" s="746" t="s">
        <v>29</v>
      </c>
      <c r="AC8" s="746" t="s">
        <v>30</v>
      </c>
      <c r="AD8" s="746" t="s">
        <v>29</v>
      </c>
      <c r="AE8" s="746" t="s">
        <v>30</v>
      </c>
      <c r="AF8" s="746" t="s">
        <v>29</v>
      </c>
      <c r="AG8" s="746" t="s">
        <v>30</v>
      </c>
    </row>
    <row r="9" spans="1:33" ht="18">
      <c r="A9" s="377" t="s">
        <v>487</v>
      </c>
      <c r="B9" s="378">
        <v>13951.476919999999</v>
      </c>
      <c r="C9" s="379">
        <v>3.7512620191656333E-2</v>
      </c>
      <c r="D9" s="378">
        <v>2963.4046200000003</v>
      </c>
      <c r="E9" s="379">
        <v>1.9231697333367541E-2</v>
      </c>
      <c r="F9" s="378">
        <v>14695.924800000001</v>
      </c>
      <c r="G9" s="379">
        <v>8.6680304915516995E-2</v>
      </c>
      <c r="H9" s="378">
        <v>15288.44894</v>
      </c>
      <c r="I9" s="379">
        <v>5.8778558088230307E-2</v>
      </c>
      <c r="J9" s="378">
        <v>46899.255279999998</v>
      </c>
      <c r="K9" s="379">
        <v>4.9075868617144906E-2</v>
      </c>
      <c r="L9" s="378">
        <v>282395.04369000002</v>
      </c>
      <c r="M9" s="379">
        <v>6.7250897841667099E-3</v>
      </c>
      <c r="N9" s="378">
        <v>89837.485669999995</v>
      </c>
      <c r="O9" s="379">
        <v>5.7090034144084006E-3</v>
      </c>
      <c r="P9" s="378">
        <v>336120.12838999997</v>
      </c>
      <c r="Q9" s="379">
        <v>1.7590683601155278E-2</v>
      </c>
      <c r="R9" s="378">
        <v>1079955.48132</v>
      </c>
      <c r="S9" s="379">
        <v>3.2347295310618425E-2</v>
      </c>
      <c r="T9" s="378">
        <v>1788308.13907</v>
      </c>
      <c r="U9" s="379">
        <v>1.6224677386678456E-2</v>
      </c>
      <c r="V9" s="378">
        <v>36796.228689999996</v>
      </c>
      <c r="W9" s="379">
        <v>1.2967458710648461E-2</v>
      </c>
      <c r="X9" s="378">
        <v>8348.4362000000001</v>
      </c>
      <c r="Y9" s="379">
        <v>1.0847229541549024E-2</v>
      </c>
      <c r="Z9" s="378">
        <v>96881.322079999998</v>
      </c>
      <c r="AA9" s="379">
        <v>8.510686109475997E-2</v>
      </c>
      <c r="AB9" s="378">
        <v>196973.65136000002</v>
      </c>
      <c r="AC9" s="379">
        <v>8.3404444693937582E-2</v>
      </c>
      <c r="AD9" s="378">
        <v>338999.63832999999</v>
      </c>
      <c r="AE9" s="379">
        <v>4.7697807067285387E-2</v>
      </c>
      <c r="AF9" s="378">
        <v>2174207.0326800002</v>
      </c>
      <c r="AG9" s="379">
        <v>1.8381185170920338E-2</v>
      </c>
    </row>
    <row r="10" spans="1:33" ht="18">
      <c r="A10" s="377" t="s">
        <v>488</v>
      </c>
      <c r="B10" s="380">
        <v>1027.82763</v>
      </c>
      <c r="C10" s="381">
        <v>2.7636147576180973E-3</v>
      </c>
      <c r="D10" s="380">
        <v>557.14435000000003</v>
      </c>
      <c r="E10" s="381">
        <v>3.6157166786747437E-3</v>
      </c>
      <c r="F10" s="380">
        <v>1278.41084</v>
      </c>
      <c r="G10" s="381">
        <v>7.5403925187819566E-3</v>
      </c>
      <c r="H10" s="380">
        <v>202.12253000000001</v>
      </c>
      <c r="I10" s="381">
        <v>7.7708804321290894E-4</v>
      </c>
      <c r="J10" s="380">
        <v>3065.5053499999999</v>
      </c>
      <c r="K10" s="381">
        <v>3.2077766886398802E-3</v>
      </c>
      <c r="L10" s="380">
        <v>150075.95037000001</v>
      </c>
      <c r="M10" s="381">
        <v>3.5739800086234197E-3</v>
      </c>
      <c r="N10" s="380">
        <v>29465.780289999999</v>
      </c>
      <c r="O10" s="381">
        <v>1.8724949727749627E-3</v>
      </c>
      <c r="P10" s="380">
        <v>30859.533039999998</v>
      </c>
      <c r="Q10" s="381">
        <v>1.615018667243219E-3</v>
      </c>
      <c r="R10" s="380">
        <v>18939.327960000002</v>
      </c>
      <c r="S10" s="381">
        <v>5.672789713127473E-4</v>
      </c>
      <c r="T10" s="380">
        <v>229340.59166000001</v>
      </c>
      <c r="U10" s="379">
        <v>2.0807248091419712E-3</v>
      </c>
      <c r="V10" s="380">
        <v>6251.6973699999999</v>
      </c>
      <c r="W10" s="381">
        <v>2.2031776190959583E-3</v>
      </c>
      <c r="X10" s="380">
        <v>633.68399999999997</v>
      </c>
      <c r="Y10" s="381">
        <v>8.23353696445204E-4</v>
      </c>
      <c r="Z10" s="380">
        <v>1418.6205299999999</v>
      </c>
      <c r="AA10" s="381">
        <v>1.2462086375450996E-3</v>
      </c>
      <c r="AB10" s="380">
        <v>2356.52916</v>
      </c>
      <c r="AC10" s="381">
        <v>9.9782384414276101E-4</v>
      </c>
      <c r="AD10" s="380">
        <v>10660.531059999999</v>
      </c>
      <c r="AE10" s="381">
        <v>1.4999542661449641E-3</v>
      </c>
      <c r="AF10" s="380">
        <v>243066.62807000001</v>
      </c>
      <c r="AG10" s="379">
        <v>2.0549343426226846E-3</v>
      </c>
    </row>
    <row r="11" spans="1:33" ht="27">
      <c r="A11" s="377" t="s">
        <v>489</v>
      </c>
      <c r="B11" s="380">
        <v>357045.72555999999</v>
      </c>
      <c r="C11" s="381">
        <v>0.96002170743559123</v>
      </c>
      <c r="D11" s="380">
        <v>150648.80171999999</v>
      </c>
      <c r="E11" s="381">
        <v>0.97767012265558906</v>
      </c>
      <c r="F11" s="380">
        <v>164490.36381000001</v>
      </c>
      <c r="G11" s="381">
        <v>0.97020603226787894</v>
      </c>
      <c r="H11" s="380">
        <v>244707.06875999999</v>
      </c>
      <c r="I11" s="381">
        <v>0.94081019678051314</v>
      </c>
      <c r="J11" s="380">
        <v>916891.95984999998</v>
      </c>
      <c r="K11" s="381">
        <v>0.95944528519846251</v>
      </c>
      <c r="L11" s="380">
        <v>41691806.992839999</v>
      </c>
      <c r="M11" s="381">
        <v>0.99286850656907311</v>
      </c>
      <c r="N11" s="380">
        <v>15657616.977739999</v>
      </c>
      <c r="O11" s="381">
        <v>0.99501213909492758</v>
      </c>
      <c r="P11" s="380">
        <v>18858557.112020001</v>
      </c>
      <c r="Q11" s="381">
        <v>0.98695342323250757</v>
      </c>
      <c r="R11" s="380">
        <v>32301488.916279998</v>
      </c>
      <c r="S11" s="381">
        <v>0.96750821586688585</v>
      </c>
      <c r="T11" s="380">
        <v>108509469.99888</v>
      </c>
      <c r="U11" s="381">
        <v>0.98446744476980752</v>
      </c>
      <c r="V11" s="380">
        <v>2801275.6576300003</v>
      </c>
      <c r="W11" s="381">
        <v>0.9872051490247884</v>
      </c>
      <c r="X11" s="380">
        <v>762803.25264999992</v>
      </c>
      <c r="Y11" s="381">
        <v>0.99111998682277336</v>
      </c>
      <c r="Z11" s="380">
        <v>1063741.7646599999</v>
      </c>
      <c r="AA11" s="381">
        <v>0.93446002451181109</v>
      </c>
      <c r="AB11" s="380">
        <v>2166904.2632499998</v>
      </c>
      <c r="AC11" s="381">
        <v>0.91753107856533045</v>
      </c>
      <c r="AD11" s="380">
        <v>6794724.9381900001</v>
      </c>
      <c r="AE11" s="381">
        <v>0.95602898213587384</v>
      </c>
      <c r="AF11" s="380">
        <v>116221086.89692</v>
      </c>
      <c r="AG11" s="381">
        <v>0.98255653068358373</v>
      </c>
    </row>
    <row r="12" spans="1:33" ht="18.75">
      <c r="A12" s="377" t="s">
        <v>490</v>
      </c>
      <c r="B12" s="382">
        <v>275191.76607999997</v>
      </c>
      <c r="C12" s="383">
        <v>0.73993343213946805</v>
      </c>
      <c r="D12" s="382">
        <v>97293.276819999999</v>
      </c>
      <c r="E12" s="383">
        <v>0.6314071456005842</v>
      </c>
      <c r="F12" s="382">
        <v>106493.92671</v>
      </c>
      <c r="G12" s="383">
        <v>0.62812828484761429</v>
      </c>
      <c r="H12" s="382">
        <v>165391.34193999998</v>
      </c>
      <c r="I12" s="383">
        <v>0.63586990659829823</v>
      </c>
      <c r="J12" s="382">
        <v>644370.31154999998</v>
      </c>
      <c r="K12" s="383">
        <v>0.67427579737928256</v>
      </c>
      <c r="L12" s="382">
        <v>35098458.127440006</v>
      </c>
      <c r="M12" s="383">
        <v>0.83585136307124319</v>
      </c>
      <c r="N12" s="382">
        <v>11990297.840969998</v>
      </c>
      <c r="O12" s="383">
        <v>0.76196089865335836</v>
      </c>
      <c r="P12" s="382">
        <v>14856455.359540001</v>
      </c>
      <c r="Q12" s="383">
        <v>0.77750537260633379</v>
      </c>
      <c r="R12" s="382">
        <v>25671088.30477</v>
      </c>
      <c r="S12" s="383">
        <v>0.76891157895174989</v>
      </c>
      <c r="T12" s="382">
        <v>87616299.632719994</v>
      </c>
      <c r="U12" s="383">
        <v>0.79491121485064853</v>
      </c>
      <c r="V12" s="382">
        <v>2751178.2109599998</v>
      </c>
      <c r="W12" s="383">
        <v>0.96955017202496652</v>
      </c>
      <c r="X12" s="382">
        <v>740600.82785999996</v>
      </c>
      <c r="Y12" s="383">
        <v>0.96227209336026986</v>
      </c>
      <c r="Z12" s="382">
        <v>967829.63847000001</v>
      </c>
      <c r="AA12" s="383">
        <v>0.85020456818953904</v>
      </c>
      <c r="AB12" s="382">
        <v>2033848.40686</v>
      </c>
      <c r="AC12" s="383">
        <v>0.86119131058691212</v>
      </c>
      <c r="AD12" s="382">
        <v>6493457.0841499995</v>
      </c>
      <c r="AE12" s="383">
        <v>0.91364009922035072</v>
      </c>
      <c r="AF12" s="382">
        <v>94754127.028420001</v>
      </c>
      <c r="AG12" s="383">
        <v>0.80107051832659504</v>
      </c>
    </row>
    <row r="13" spans="1:33" ht="19.5">
      <c r="A13" s="384" t="s">
        <v>491</v>
      </c>
      <c r="B13" s="382">
        <v>94383.726009999998</v>
      </c>
      <c r="C13" s="383">
        <v>0.25377821189747457</v>
      </c>
      <c r="D13" s="382">
        <v>33475.233650000002</v>
      </c>
      <c r="E13" s="383">
        <v>0.21724524466745293</v>
      </c>
      <c r="F13" s="382">
        <v>42140.879729999993</v>
      </c>
      <c r="G13" s="383">
        <v>0.24855763445418075</v>
      </c>
      <c r="H13" s="382">
        <v>50437.636559999999</v>
      </c>
      <c r="I13" s="383">
        <v>0.19391447503993881</v>
      </c>
      <c r="J13" s="382">
        <v>220437.47594999999</v>
      </c>
      <c r="K13" s="383">
        <v>0.23066806804138318</v>
      </c>
      <c r="L13" s="382">
        <v>4297387.0982100004</v>
      </c>
      <c r="M13" s="383">
        <v>0.10234001877351395</v>
      </c>
      <c r="N13" s="382">
        <v>2245291.0350600001</v>
      </c>
      <c r="O13" s="383">
        <v>0.14268402649406106</v>
      </c>
      <c r="P13" s="382">
        <v>2629826.60243</v>
      </c>
      <c r="Q13" s="383">
        <v>0.13763069742604442</v>
      </c>
      <c r="R13" s="382">
        <v>2897662.70469</v>
      </c>
      <c r="S13" s="383">
        <v>8.6792051006220408E-2</v>
      </c>
      <c r="T13" s="382">
        <v>12070167.44039</v>
      </c>
      <c r="U13" s="383">
        <v>0.10950829359047762</v>
      </c>
      <c r="V13" s="382">
        <v>0</v>
      </c>
      <c r="W13" s="383">
        <v>0</v>
      </c>
      <c r="X13" s="382">
        <v>0</v>
      </c>
      <c r="Y13" s="383">
        <v>0</v>
      </c>
      <c r="Z13" s="382">
        <v>0</v>
      </c>
      <c r="AA13" s="383">
        <v>0</v>
      </c>
      <c r="AB13" s="382">
        <v>0</v>
      </c>
      <c r="AC13" s="383">
        <v>0</v>
      </c>
      <c r="AD13" s="382">
        <v>0</v>
      </c>
      <c r="AE13" s="383">
        <v>0</v>
      </c>
      <c r="AF13" s="382">
        <v>12290604.916340001</v>
      </c>
      <c r="AG13" s="383">
        <v>0.10390725512068555</v>
      </c>
    </row>
    <row r="14" spans="1:33" ht="19.5">
      <c r="A14" s="384" t="s">
        <v>492</v>
      </c>
      <c r="B14" s="382">
        <v>153585.69180999999</v>
      </c>
      <c r="C14" s="383">
        <v>0.41295998672958512</v>
      </c>
      <c r="D14" s="382">
        <v>48874.624299999996</v>
      </c>
      <c r="E14" s="383">
        <v>0.31718313978320328</v>
      </c>
      <c r="F14" s="382">
        <v>58714.754689999994</v>
      </c>
      <c r="G14" s="383">
        <v>0.3463145673941514</v>
      </c>
      <c r="H14" s="382">
        <v>105125.17507</v>
      </c>
      <c r="I14" s="383">
        <v>0.404168286373423</v>
      </c>
      <c r="J14" s="382">
        <v>366300.24586999998</v>
      </c>
      <c r="K14" s="383">
        <v>0.38330038789357929</v>
      </c>
      <c r="L14" s="382">
        <v>27896556.728439998</v>
      </c>
      <c r="M14" s="383">
        <v>0.6643418603118435</v>
      </c>
      <c r="N14" s="382">
        <v>9122942.3031399995</v>
      </c>
      <c r="O14" s="383">
        <v>0.57974584183481292</v>
      </c>
      <c r="P14" s="382">
        <v>11364023.119870001</v>
      </c>
      <c r="Q14" s="383">
        <v>0.59473062828865075</v>
      </c>
      <c r="R14" s="382">
        <v>21629665.51286</v>
      </c>
      <c r="S14" s="383">
        <v>0.64786112938581941</v>
      </c>
      <c r="T14" s="382">
        <v>70013187.664310008</v>
      </c>
      <c r="U14" s="383">
        <v>0.63520450298746933</v>
      </c>
      <c r="V14" s="382">
        <v>2461903.4845500002</v>
      </c>
      <c r="W14" s="383">
        <v>0.86760608144007334</v>
      </c>
      <c r="X14" s="382">
        <v>631856.06140999997</v>
      </c>
      <c r="Y14" s="383">
        <v>0.82097863254118975</v>
      </c>
      <c r="Z14" s="382">
        <v>830181.02007000009</v>
      </c>
      <c r="AA14" s="383">
        <v>0.72928505971729851</v>
      </c>
      <c r="AB14" s="382">
        <v>1929405.46863</v>
      </c>
      <c r="AC14" s="383">
        <v>0.81696709478377594</v>
      </c>
      <c r="AD14" s="382">
        <v>5853346.0346600004</v>
      </c>
      <c r="AE14" s="383">
        <v>0.82357542100824521</v>
      </c>
      <c r="AF14" s="382">
        <v>76232833.944839999</v>
      </c>
      <c r="AG14" s="383">
        <v>0.64448776762390392</v>
      </c>
    </row>
    <row r="15" spans="1:33" ht="19.5">
      <c r="A15" s="384" t="s">
        <v>493</v>
      </c>
      <c r="B15" s="382">
        <v>0</v>
      </c>
      <c r="C15" s="383">
        <v>0</v>
      </c>
      <c r="D15" s="382">
        <v>0</v>
      </c>
      <c r="E15" s="383">
        <v>0</v>
      </c>
      <c r="F15" s="382">
        <v>0</v>
      </c>
      <c r="G15" s="383">
        <v>0</v>
      </c>
      <c r="H15" s="382">
        <v>0</v>
      </c>
      <c r="I15" s="383">
        <v>0</v>
      </c>
      <c r="J15" s="382">
        <v>0</v>
      </c>
      <c r="K15" s="383">
        <v>0</v>
      </c>
      <c r="L15" s="382">
        <v>0</v>
      </c>
      <c r="M15" s="383">
        <v>0</v>
      </c>
      <c r="N15" s="382">
        <v>0</v>
      </c>
      <c r="O15" s="383">
        <v>0</v>
      </c>
      <c r="P15" s="382">
        <v>0</v>
      </c>
      <c r="Q15" s="383">
        <v>0</v>
      </c>
      <c r="R15" s="382">
        <v>0</v>
      </c>
      <c r="S15" s="383">
        <v>0</v>
      </c>
      <c r="T15" s="382">
        <v>0</v>
      </c>
      <c r="U15" s="383">
        <v>0</v>
      </c>
      <c r="V15" s="382">
        <v>0</v>
      </c>
      <c r="W15" s="383">
        <v>0</v>
      </c>
      <c r="X15" s="382">
        <v>0</v>
      </c>
      <c r="Y15" s="383">
        <v>0</v>
      </c>
      <c r="Z15" s="382">
        <v>0</v>
      </c>
      <c r="AA15" s="383">
        <v>0</v>
      </c>
      <c r="AB15" s="382">
        <v>0</v>
      </c>
      <c r="AC15" s="383">
        <v>0</v>
      </c>
      <c r="AD15" s="382">
        <v>0</v>
      </c>
      <c r="AE15" s="383">
        <v>0</v>
      </c>
      <c r="AF15" s="382">
        <v>0</v>
      </c>
      <c r="AG15" s="383">
        <v>0</v>
      </c>
    </row>
    <row r="16" spans="1:33" ht="19.5">
      <c r="A16" s="384" t="s">
        <v>494</v>
      </c>
      <c r="B16" s="382">
        <v>8221.9412400000001</v>
      </c>
      <c r="C16" s="383">
        <v>2.210709022011097E-2</v>
      </c>
      <c r="D16" s="382">
        <v>3625.1856600000001</v>
      </c>
      <c r="E16" s="383">
        <v>2.3526477930099283E-2</v>
      </c>
      <c r="F16" s="382">
        <v>1637.4708799999999</v>
      </c>
      <c r="G16" s="383">
        <v>9.6582200236000077E-3</v>
      </c>
      <c r="H16" s="382">
        <v>7053.49532</v>
      </c>
      <c r="I16" s="383">
        <v>2.7118139061638558E-2</v>
      </c>
      <c r="J16" s="382">
        <v>20538.093099999998</v>
      </c>
      <c r="K16" s="383">
        <v>2.1491274277272286E-2</v>
      </c>
      <c r="L16" s="382">
        <v>310605.31323000003</v>
      </c>
      <c r="M16" s="383">
        <v>7.3969025504711542E-3</v>
      </c>
      <c r="N16" s="382">
        <v>318309.35439999995</v>
      </c>
      <c r="O16" s="383">
        <v>2.0227961385550802E-2</v>
      </c>
      <c r="P16" s="382">
        <v>425180.12638999999</v>
      </c>
      <c r="Q16" s="383">
        <v>2.2251595322930435E-2</v>
      </c>
      <c r="R16" s="382">
        <v>470427.33833</v>
      </c>
      <c r="S16" s="383">
        <v>1.409044381769268E-2</v>
      </c>
      <c r="T16" s="382">
        <v>1524522.1323499999</v>
      </c>
      <c r="U16" s="383">
        <v>1.3831441699467466E-2</v>
      </c>
      <c r="V16" s="382">
        <v>53844.17151</v>
      </c>
      <c r="W16" s="383">
        <v>1.8975370458406596E-2</v>
      </c>
      <c r="X16" s="382">
        <v>29400.716329999999</v>
      </c>
      <c r="Y16" s="383">
        <v>3.8200725390640081E-2</v>
      </c>
      <c r="Z16" s="382">
        <v>42220.743999999999</v>
      </c>
      <c r="AA16" s="383">
        <v>3.7089450451122705E-2</v>
      </c>
      <c r="AB16" s="382">
        <v>81456.139769999994</v>
      </c>
      <c r="AC16" s="383">
        <v>3.449092839332038E-2</v>
      </c>
      <c r="AD16" s="382">
        <v>206921.77161</v>
      </c>
      <c r="AE16" s="383">
        <v>2.9114233834866141E-2</v>
      </c>
      <c r="AF16" s="382">
        <v>1751981.9970599997</v>
      </c>
      <c r="AG16" s="383">
        <v>1.4811609483381883E-2</v>
      </c>
    </row>
    <row r="17" spans="1:33" ht="19.5">
      <c r="A17" s="385" t="s">
        <v>495</v>
      </c>
      <c r="B17" s="382">
        <v>0</v>
      </c>
      <c r="C17" s="383">
        <v>0</v>
      </c>
      <c r="D17" s="382">
        <v>0</v>
      </c>
      <c r="E17" s="383">
        <v>0</v>
      </c>
      <c r="F17" s="382">
        <v>0</v>
      </c>
      <c r="G17" s="383">
        <v>0</v>
      </c>
      <c r="H17" s="382">
        <v>0</v>
      </c>
      <c r="I17" s="383">
        <v>0</v>
      </c>
      <c r="J17" s="382">
        <v>0</v>
      </c>
      <c r="K17" s="383">
        <v>0</v>
      </c>
      <c r="L17" s="382">
        <v>11257.673070000001</v>
      </c>
      <c r="M17" s="383">
        <v>2.6809557691690692E-4</v>
      </c>
      <c r="N17" s="382">
        <v>26782.19857</v>
      </c>
      <c r="O17" s="383">
        <v>1.7019583967781563E-3</v>
      </c>
      <c r="P17" s="382">
        <v>42953.685539999999</v>
      </c>
      <c r="Q17" s="383">
        <v>2.2479602618768312E-3</v>
      </c>
      <c r="R17" s="382">
        <v>18835.577129999998</v>
      </c>
      <c r="S17" s="383">
        <v>5.6417138142151419E-4</v>
      </c>
      <c r="T17" s="382">
        <v>99829.134309999994</v>
      </c>
      <c r="U17" s="383">
        <v>9.0571387703545169E-4</v>
      </c>
      <c r="V17" s="382">
        <v>0</v>
      </c>
      <c r="W17" s="383">
        <v>0</v>
      </c>
      <c r="X17" s="382">
        <v>0</v>
      </c>
      <c r="Y17" s="383">
        <v>0</v>
      </c>
      <c r="Z17" s="382">
        <v>0</v>
      </c>
      <c r="AA17" s="383">
        <v>0</v>
      </c>
      <c r="AB17" s="382">
        <v>0</v>
      </c>
      <c r="AC17" s="383">
        <v>0</v>
      </c>
      <c r="AD17" s="382">
        <v>0</v>
      </c>
      <c r="AE17" s="383">
        <v>0</v>
      </c>
      <c r="AF17" s="382">
        <v>99829.134309999994</v>
      </c>
      <c r="AG17" s="383">
        <v>8.439756543988969E-4</v>
      </c>
    </row>
    <row r="18" spans="1:33" ht="19.5">
      <c r="A18" s="385" t="s">
        <v>496</v>
      </c>
      <c r="B18" s="382">
        <v>0</v>
      </c>
      <c r="C18" s="383">
        <v>0</v>
      </c>
      <c r="D18" s="382">
        <v>1517.9503400000001</v>
      </c>
      <c r="E18" s="383">
        <v>9.8510886123820487E-3</v>
      </c>
      <c r="F18" s="382">
        <v>4000.82141</v>
      </c>
      <c r="G18" s="383">
        <v>2.3597862975682119E-2</v>
      </c>
      <c r="H18" s="382">
        <v>2775.0349900000001</v>
      </c>
      <c r="I18" s="383">
        <v>1.0669006123297856E-2</v>
      </c>
      <c r="J18" s="382">
        <v>8293.80674</v>
      </c>
      <c r="K18" s="383">
        <v>8.6787256530660821E-3</v>
      </c>
      <c r="L18" s="382">
        <v>113187.21799999999</v>
      </c>
      <c r="M18" s="383">
        <v>2.6954942038772234E-3</v>
      </c>
      <c r="N18" s="382">
        <v>121969.44716</v>
      </c>
      <c r="O18" s="383">
        <v>7.7509291928288338E-3</v>
      </c>
      <c r="P18" s="382">
        <v>134533.18531</v>
      </c>
      <c r="Q18" s="383">
        <v>7.0407288845787805E-3</v>
      </c>
      <c r="R18" s="382">
        <v>224598.65175999998</v>
      </c>
      <c r="S18" s="383">
        <v>6.7272763002855125E-3</v>
      </c>
      <c r="T18" s="382">
        <v>594288.50222999998</v>
      </c>
      <c r="U18" s="383">
        <v>5.3917661126948926E-3</v>
      </c>
      <c r="V18" s="382">
        <v>25427.874399999997</v>
      </c>
      <c r="W18" s="383">
        <v>8.9611061546414975E-3</v>
      </c>
      <c r="X18" s="382">
        <v>20342.29952</v>
      </c>
      <c r="Y18" s="383">
        <v>2.643100899499987E-2</v>
      </c>
      <c r="Z18" s="382">
        <v>25427.874399999997</v>
      </c>
      <c r="AA18" s="383">
        <v>2.2337500439029958E-2</v>
      </c>
      <c r="AB18" s="382">
        <v>22986.798460000002</v>
      </c>
      <c r="AC18" s="383">
        <v>9.7332874098159244E-3</v>
      </c>
      <c r="AD18" s="382">
        <v>94184.846780000007</v>
      </c>
      <c r="AE18" s="383">
        <v>1.3251962959326603E-2</v>
      </c>
      <c r="AF18" s="382">
        <v>696767.15575000003</v>
      </c>
      <c r="AG18" s="383">
        <v>5.890610194131056E-3</v>
      </c>
    </row>
    <row r="19" spans="1:33" ht="19.5">
      <c r="A19" s="386" t="s">
        <v>497</v>
      </c>
      <c r="B19" s="382">
        <v>0</v>
      </c>
      <c r="C19" s="383">
        <v>0</v>
      </c>
      <c r="D19" s="382">
        <v>0</v>
      </c>
      <c r="E19" s="383">
        <v>0</v>
      </c>
      <c r="F19" s="382">
        <v>0</v>
      </c>
      <c r="G19" s="383">
        <v>0</v>
      </c>
      <c r="H19" s="382">
        <v>0</v>
      </c>
      <c r="I19" s="383">
        <v>0</v>
      </c>
      <c r="J19" s="382">
        <v>0</v>
      </c>
      <c r="K19" s="383">
        <v>0</v>
      </c>
      <c r="L19" s="382">
        <v>1074814.5</v>
      </c>
      <c r="M19" s="383">
        <v>2.5596143329480861E-2</v>
      </c>
      <c r="N19" s="382">
        <v>0</v>
      </c>
      <c r="O19" s="383">
        <v>0</v>
      </c>
      <c r="P19" s="382">
        <v>259938.64</v>
      </c>
      <c r="Q19" s="383">
        <v>1.3603762422252611E-2</v>
      </c>
      <c r="R19" s="382">
        <v>429898.52</v>
      </c>
      <c r="S19" s="383">
        <v>1.2876507060310313E-2</v>
      </c>
      <c r="T19" s="382">
        <v>1764651.6600000001</v>
      </c>
      <c r="U19" s="383">
        <v>1.6010050649468019E-2</v>
      </c>
      <c r="V19" s="382">
        <v>0</v>
      </c>
      <c r="W19" s="383">
        <v>0</v>
      </c>
      <c r="X19" s="382">
        <v>0</v>
      </c>
      <c r="Y19" s="383">
        <v>0</v>
      </c>
      <c r="Z19" s="382">
        <v>0</v>
      </c>
      <c r="AA19" s="383">
        <v>0</v>
      </c>
      <c r="AB19" s="382">
        <v>0</v>
      </c>
      <c r="AC19" s="383">
        <v>0</v>
      </c>
      <c r="AD19" s="382">
        <v>0</v>
      </c>
      <c r="AE19" s="383">
        <v>0</v>
      </c>
      <c r="AF19" s="382">
        <v>1764651.6600000001</v>
      </c>
      <c r="AG19" s="383">
        <v>1.4918721371556684E-2</v>
      </c>
    </row>
    <row r="20" spans="1:33" ht="17.25" customHeight="1">
      <c r="A20" s="377" t="s">
        <v>498</v>
      </c>
      <c r="B20" s="382">
        <v>19000.407019999999</v>
      </c>
      <c r="C20" s="383">
        <v>5.108814329229746E-2</v>
      </c>
      <c r="D20" s="382">
        <v>9800.2828699999991</v>
      </c>
      <c r="E20" s="383">
        <v>6.3601194607446676E-2</v>
      </c>
      <c r="F20" s="382">
        <v>0</v>
      </c>
      <c r="G20" s="383">
        <v>0</v>
      </c>
      <c r="H20" s="382">
        <v>0</v>
      </c>
      <c r="I20" s="383">
        <v>0</v>
      </c>
      <c r="J20" s="382">
        <v>28800.689889999998</v>
      </c>
      <c r="K20" s="383">
        <v>3.0137341513981789E-2</v>
      </c>
      <c r="L20" s="382">
        <v>1394649.5964899999</v>
      </c>
      <c r="M20" s="383">
        <v>3.3212848325139536E-2</v>
      </c>
      <c r="N20" s="382">
        <v>155003.50263999999</v>
      </c>
      <c r="O20" s="383">
        <v>9.8501813493265082E-3</v>
      </c>
      <c r="P20" s="382">
        <v>0</v>
      </c>
      <c r="Q20" s="383">
        <v>0</v>
      </c>
      <c r="R20" s="382">
        <v>0</v>
      </c>
      <c r="S20" s="383">
        <v>0</v>
      </c>
      <c r="T20" s="382">
        <v>1549653.09913</v>
      </c>
      <c r="U20" s="383">
        <v>1.4059445934035722E-2</v>
      </c>
      <c r="V20" s="382">
        <v>210002.68049999999</v>
      </c>
      <c r="W20" s="383">
        <v>7.400761397184509E-2</v>
      </c>
      <c r="X20" s="382">
        <v>59001.750599999999</v>
      </c>
      <c r="Y20" s="383">
        <v>7.6661726433440061E-2</v>
      </c>
      <c r="Z20" s="382">
        <v>70000</v>
      </c>
      <c r="AA20" s="383">
        <v>6.149255758208784E-2</v>
      </c>
      <c r="AB20" s="382">
        <v>0</v>
      </c>
      <c r="AC20" s="383">
        <v>0</v>
      </c>
      <c r="AD20" s="382">
        <v>339004.43109999999</v>
      </c>
      <c r="AE20" s="383">
        <v>4.7698481417912733E-2</v>
      </c>
      <c r="AF20" s="382">
        <v>1917458.22012</v>
      </c>
      <c r="AG20" s="383">
        <v>1.6210578878537021E-2</v>
      </c>
    </row>
    <row r="21" spans="1:33" ht="19.5">
      <c r="A21" s="384" t="s">
        <v>499</v>
      </c>
      <c r="B21" s="382">
        <v>81853.959480000005</v>
      </c>
      <c r="C21" s="383">
        <v>0.2200882752961231</v>
      </c>
      <c r="D21" s="382">
        <v>53355.524899999997</v>
      </c>
      <c r="E21" s="383">
        <v>0.34626297705500486</v>
      </c>
      <c r="F21" s="382">
        <v>57996.437100000003</v>
      </c>
      <c r="G21" s="383">
        <v>0.34207774742026459</v>
      </c>
      <c r="H21" s="382">
        <v>79315.726819999996</v>
      </c>
      <c r="I21" s="383">
        <v>0.30494029018221491</v>
      </c>
      <c r="J21" s="382">
        <v>272521.6483</v>
      </c>
      <c r="K21" s="383">
        <v>0.28516948781917989</v>
      </c>
      <c r="L21" s="382">
        <v>6593348.8653999995</v>
      </c>
      <c r="M21" s="383">
        <v>0.15701714349783</v>
      </c>
      <c r="N21" s="382">
        <v>3667319.1367699997</v>
      </c>
      <c r="O21" s="383">
        <v>0.23305124044156922</v>
      </c>
      <c r="P21" s="382">
        <v>4002101.7524799998</v>
      </c>
      <c r="Q21" s="383">
        <v>0.20944805062617372</v>
      </c>
      <c r="R21" s="382">
        <v>6630400.6115100002</v>
      </c>
      <c r="S21" s="383">
        <v>0.19859663691513602</v>
      </c>
      <c r="T21" s="382">
        <v>20893170.366160002</v>
      </c>
      <c r="U21" s="383">
        <v>0.18955622991915916</v>
      </c>
      <c r="V21" s="382">
        <v>50097.446670000005</v>
      </c>
      <c r="W21" s="383">
        <v>1.7654976999821943E-2</v>
      </c>
      <c r="X21" s="382">
        <v>22202.424789999997</v>
      </c>
      <c r="Y21" s="383">
        <v>2.8847893462503601E-2</v>
      </c>
      <c r="Z21" s="382">
        <v>95912.126189999995</v>
      </c>
      <c r="AA21" s="383">
        <v>8.4255456322272146E-2</v>
      </c>
      <c r="AB21" s="382">
        <v>133055.85639</v>
      </c>
      <c r="AC21" s="383">
        <v>5.6339767978418283E-2</v>
      </c>
      <c r="AD21" s="382">
        <v>301267.85404000001</v>
      </c>
      <c r="AE21" s="383">
        <v>4.2388882915523007E-2</v>
      </c>
      <c r="AF21" s="382">
        <v>21466959.868500002</v>
      </c>
      <c r="AG21" s="383">
        <v>0.18148601235698872</v>
      </c>
    </row>
    <row r="22" spans="1:33" ht="19.5">
      <c r="A22" s="384" t="s">
        <v>500</v>
      </c>
      <c r="B22" s="382">
        <v>36484.93002</v>
      </c>
      <c r="C22" s="383">
        <v>9.8100389686873415E-2</v>
      </c>
      <c r="D22" s="382">
        <v>23606.592629999999</v>
      </c>
      <c r="E22" s="383">
        <v>0.15320042408932494</v>
      </c>
      <c r="F22" s="382">
        <v>26906.572170000003</v>
      </c>
      <c r="G22" s="383">
        <v>0.15870181098959923</v>
      </c>
      <c r="H22" s="382">
        <v>28220.10687</v>
      </c>
      <c r="I22" s="383">
        <v>0.10849610692517786</v>
      </c>
      <c r="J22" s="382">
        <v>115218.20169</v>
      </c>
      <c r="K22" s="383">
        <v>0.12056552486140339</v>
      </c>
      <c r="L22" s="382">
        <v>2977099.4063899997</v>
      </c>
      <c r="M22" s="383">
        <v>7.089806018812625E-2</v>
      </c>
      <c r="N22" s="382">
        <v>1482819.96817</v>
      </c>
      <c r="O22" s="383">
        <v>9.423042283631497E-2</v>
      </c>
      <c r="P22" s="382">
        <v>2730387.8027300001</v>
      </c>
      <c r="Q22" s="383">
        <v>0.14289351898184607</v>
      </c>
      <c r="R22" s="382">
        <v>1875242.4704400001</v>
      </c>
      <c r="S22" s="383">
        <v>5.6168076387921539E-2</v>
      </c>
      <c r="T22" s="382">
        <v>9065549.6477300003</v>
      </c>
      <c r="U22" s="383">
        <v>8.2248475614402142E-2</v>
      </c>
      <c r="V22" s="382">
        <v>0</v>
      </c>
      <c r="W22" s="383">
        <v>0</v>
      </c>
      <c r="X22" s="382">
        <v>0</v>
      </c>
      <c r="Y22" s="383">
        <v>0</v>
      </c>
      <c r="Z22" s="382">
        <v>0</v>
      </c>
      <c r="AA22" s="383">
        <v>0</v>
      </c>
      <c r="AB22" s="382">
        <v>0</v>
      </c>
      <c r="AC22" s="383">
        <v>0</v>
      </c>
      <c r="AD22" s="382">
        <v>0</v>
      </c>
      <c r="AE22" s="383">
        <v>0</v>
      </c>
      <c r="AF22" s="382">
        <v>9180767.8494199999</v>
      </c>
      <c r="AG22" s="383">
        <v>7.7616064760590006E-2</v>
      </c>
    </row>
    <row r="23" spans="1:33" ht="19.5">
      <c r="A23" s="384" t="s">
        <v>501</v>
      </c>
      <c r="B23" s="382">
        <v>4126.3082899999999</v>
      </c>
      <c r="C23" s="383">
        <v>1.1094784915176775E-2</v>
      </c>
      <c r="D23" s="382">
        <v>4087.2060299999998</v>
      </c>
      <c r="E23" s="383">
        <v>2.6524865614900313E-2</v>
      </c>
      <c r="F23" s="382">
        <v>11114.23358</v>
      </c>
      <c r="G23" s="383">
        <v>6.5554578478564204E-2</v>
      </c>
      <c r="H23" s="382">
        <v>7120.2603300000001</v>
      </c>
      <c r="I23" s="383">
        <v>2.7374826383808878E-2</v>
      </c>
      <c r="J23" s="382">
        <v>26448.008230000003</v>
      </c>
      <c r="K23" s="383">
        <v>2.7675470950050594E-2</v>
      </c>
      <c r="L23" s="382">
        <v>1488816.7937699999</v>
      </c>
      <c r="M23" s="383">
        <v>3.5455390715956166E-2</v>
      </c>
      <c r="N23" s="382">
        <v>236226.54628000001</v>
      </c>
      <c r="O23" s="383">
        <v>1.5011753158812821E-2</v>
      </c>
      <c r="P23" s="382">
        <v>119023.99623</v>
      </c>
      <c r="Q23" s="383">
        <v>6.2290630098703701E-3</v>
      </c>
      <c r="R23" s="382">
        <v>573971.31064000004</v>
      </c>
      <c r="S23" s="383">
        <v>1.7191837817612222E-2</v>
      </c>
      <c r="T23" s="382">
        <v>2418038.6469199997</v>
      </c>
      <c r="U23" s="383">
        <v>2.1937996085618576E-2</v>
      </c>
      <c r="V23" s="382">
        <v>50097.446670000005</v>
      </c>
      <c r="W23" s="383">
        <v>1.7654976999821943E-2</v>
      </c>
      <c r="X23" s="382">
        <v>11062.69289</v>
      </c>
      <c r="Y23" s="383">
        <v>1.4373897847538484E-2</v>
      </c>
      <c r="Z23" s="382">
        <v>84275.954430000013</v>
      </c>
      <c r="AA23" s="383">
        <v>7.4033485436745511E-2</v>
      </c>
      <c r="AB23" s="382">
        <v>49219.529130000003</v>
      </c>
      <c r="AC23" s="383">
        <v>2.0840998107315253E-2</v>
      </c>
      <c r="AD23" s="382">
        <v>194655.62312000003</v>
      </c>
      <c r="AE23" s="383">
        <v>2.7388366553659317E-2</v>
      </c>
      <c r="AF23" s="382">
        <v>2639142.2782699997</v>
      </c>
      <c r="AG23" s="383">
        <v>2.2311841595641289E-2</v>
      </c>
    </row>
    <row r="24" spans="1:33" ht="19.5">
      <c r="A24" s="384" t="s">
        <v>493</v>
      </c>
      <c r="B24" s="382">
        <v>0</v>
      </c>
      <c r="C24" s="383">
        <v>0</v>
      </c>
      <c r="D24" s="382">
        <v>0</v>
      </c>
      <c r="E24" s="383">
        <v>0</v>
      </c>
      <c r="F24" s="382">
        <v>1551.48957</v>
      </c>
      <c r="G24" s="383">
        <v>9.1510803730326887E-3</v>
      </c>
      <c r="H24" s="382">
        <v>0</v>
      </c>
      <c r="I24" s="383">
        <v>0</v>
      </c>
      <c r="J24" s="382">
        <v>1551.48957</v>
      </c>
      <c r="K24" s="383">
        <v>1.6234948261675392E-3</v>
      </c>
      <c r="L24" s="382">
        <v>0</v>
      </c>
      <c r="M24" s="383">
        <v>0</v>
      </c>
      <c r="N24" s="382">
        <v>0</v>
      </c>
      <c r="O24" s="383">
        <v>0</v>
      </c>
      <c r="P24" s="382">
        <v>96968.098290000009</v>
      </c>
      <c r="Q24" s="383">
        <v>5.0747783079683724E-3</v>
      </c>
      <c r="R24" s="382">
        <v>0</v>
      </c>
      <c r="S24" s="383">
        <v>0</v>
      </c>
      <c r="T24" s="382">
        <v>96968.098290000009</v>
      </c>
      <c r="U24" s="383">
        <v>8.7975672490824247E-4</v>
      </c>
      <c r="V24" s="382">
        <v>0</v>
      </c>
      <c r="W24" s="383">
        <v>0</v>
      </c>
      <c r="X24" s="382">
        <v>0</v>
      </c>
      <c r="Y24" s="383">
        <v>0</v>
      </c>
      <c r="Z24" s="382">
        <v>11636.171759999999</v>
      </c>
      <c r="AA24" s="383">
        <v>1.0221970885526633E-2</v>
      </c>
      <c r="AB24" s="382">
        <v>0</v>
      </c>
      <c r="AC24" s="383">
        <v>0</v>
      </c>
      <c r="AD24" s="382">
        <v>11636.171759999999</v>
      </c>
      <c r="AE24" s="383">
        <v>1.6372285184268816E-3</v>
      </c>
      <c r="AF24" s="382">
        <v>110155.75962000001</v>
      </c>
      <c r="AG24" s="383">
        <v>9.3127902945046672E-4</v>
      </c>
    </row>
    <row r="25" spans="1:33" ht="19.5">
      <c r="A25" s="384" t="s">
        <v>502</v>
      </c>
      <c r="B25" s="382">
        <v>0</v>
      </c>
      <c r="C25" s="383">
        <v>0</v>
      </c>
      <c r="D25" s="382">
        <v>0</v>
      </c>
      <c r="E25" s="383">
        <v>0</v>
      </c>
      <c r="F25" s="382">
        <v>0</v>
      </c>
      <c r="G25" s="383">
        <v>0</v>
      </c>
      <c r="H25" s="382">
        <v>4527.4534800000001</v>
      </c>
      <c r="I25" s="383">
        <v>1.7406421567702897E-2</v>
      </c>
      <c r="J25" s="382">
        <v>4527.4534800000001</v>
      </c>
      <c r="K25" s="383">
        <v>4.7375744204933463E-3</v>
      </c>
      <c r="L25" s="382">
        <v>0</v>
      </c>
      <c r="M25" s="383">
        <v>0</v>
      </c>
      <c r="N25" s="382">
        <v>47973.118849999999</v>
      </c>
      <c r="O25" s="383">
        <v>3.0486015639452392E-3</v>
      </c>
      <c r="P25" s="382">
        <v>0</v>
      </c>
      <c r="Q25" s="383">
        <v>0</v>
      </c>
      <c r="R25" s="382">
        <v>625531.55446999997</v>
      </c>
      <c r="S25" s="383">
        <v>1.8736192619550868E-2</v>
      </c>
      <c r="T25" s="382">
        <v>673504.67331999994</v>
      </c>
      <c r="U25" s="383">
        <v>6.1104659785980731E-3</v>
      </c>
      <c r="V25" s="382">
        <v>0</v>
      </c>
      <c r="W25" s="383">
        <v>0</v>
      </c>
      <c r="X25" s="382">
        <v>11139.731900000001</v>
      </c>
      <c r="Y25" s="383">
        <v>1.4473995614965119E-2</v>
      </c>
      <c r="Z25" s="382">
        <v>0</v>
      </c>
      <c r="AA25" s="383">
        <v>0</v>
      </c>
      <c r="AB25" s="382">
        <v>50624.904419999999</v>
      </c>
      <c r="AC25" s="383">
        <v>2.1436075392219738E-2</v>
      </c>
      <c r="AD25" s="382">
        <v>61764.636319999998</v>
      </c>
      <c r="AE25" s="383">
        <v>8.6903859876823232E-3</v>
      </c>
      <c r="AF25" s="382">
        <v>739796.76312000002</v>
      </c>
      <c r="AG25" s="383">
        <v>6.2543911814112955E-3</v>
      </c>
    </row>
    <row r="26" spans="1:33" ht="19.5">
      <c r="A26" s="385" t="s">
        <v>495</v>
      </c>
      <c r="B26" s="382">
        <v>0</v>
      </c>
      <c r="C26" s="383">
        <v>0</v>
      </c>
      <c r="D26" s="382">
        <v>190.21537000000001</v>
      </c>
      <c r="E26" s="383">
        <v>1.2344464874305689E-3</v>
      </c>
      <c r="F26" s="382">
        <v>6023.1022999999996</v>
      </c>
      <c r="G26" s="383">
        <v>3.5525790381109715E-2</v>
      </c>
      <c r="H26" s="382">
        <v>0</v>
      </c>
      <c r="I26" s="383">
        <v>0</v>
      </c>
      <c r="J26" s="382">
        <v>6213.3176699999995</v>
      </c>
      <c r="K26" s="383">
        <v>6.5016802469257656E-3</v>
      </c>
      <c r="L26" s="382">
        <v>721.23433999999997</v>
      </c>
      <c r="M26" s="383">
        <v>1.7175817353397754E-5</v>
      </c>
      <c r="N26" s="382">
        <v>180887.08708000003</v>
      </c>
      <c r="O26" s="383">
        <v>1.149503450659195E-2</v>
      </c>
      <c r="P26" s="382">
        <v>310923.09993000003</v>
      </c>
      <c r="Q26" s="383">
        <v>1.6272009359739773E-2</v>
      </c>
      <c r="R26" s="382">
        <v>714.56719999999996</v>
      </c>
      <c r="S26" s="383">
        <v>2.1403026918692744E-5</v>
      </c>
      <c r="T26" s="382">
        <v>493245.98855000007</v>
      </c>
      <c r="U26" s="383">
        <v>4.4750436804804998E-3</v>
      </c>
      <c r="V26" s="382">
        <v>0</v>
      </c>
      <c r="W26" s="383">
        <v>0</v>
      </c>
      <c r="X26" s="382">
        <v>0</v>
      </c>
      <c r="Y26" s="383">
        <v>0</v>
      </c>
      <c r="Z26" s="382">
        <v>0</v>
      </c>
      <c r="AA26" s="383">
        <v>0</v>
      </c>
      <c r="AB26" s="382">
        <v>0</v>
      </c>
      <c r="AC26" s="383">
        <v>0</v>
      </c>
      <c r="AD26" s="382">
        <v>0</v>
      </c>
      <c r="AE26" s="383">
        <v>0</v>
      </c>
      <c r="AF26" s="382">
        <v>499459.30622000009</v>
      </c>
      <c r="AG26" s="383">
        <v>4.2225298028094613E-3</v>
      </c>
    </row>
    <row r="27" spans="1:33" ht="39">
      <c r="A27" s="385" t="s">
        <v>503</v>
      </c>
      <c r="B27" s="382">
        <v>41242.721170000004</v>
      </c>
      <c r="C27" s="383">
        <v>0.11089310069407292</v>
      </c>
      <c r="D27" s="382">
        <v>25471.510870000002</v>
      </c>
      <c r="E27" s="383">
        <v>0.16530324086334905</v>
      </c>
      <c r="F27" s="382">
        <v>12401.039480000001</v>
      </c>
      <c r="G27" s="383">
        <v>7.3144487197958741E-2</v>
      </c>
      <c r="H27" s="382">
        <v>39447.906139999999</v>
      </c>
      <c r="I27" s="383">
        <v>0.1516629353055253</v>
      </c>
      <c r="J27" s="382">
        <v>118563.17766000002</v>
      </c>
      <c r="K27" s="383">
        <v>0.12406574251413935</v>
      </c>
      <c r="L27" s="382">
        <v>2126711.4309</v>
      </c>
      <c r="M27" s="383">
        <v>5.0646516776394195E-2</v>
      </c>
      <c r="N27" s="382">
        <v>1719412.4163900001</v>
      </c>
      <c r="O27" s="383">
        <v>0.10926542837590425</v>
      </c>
      <c r="P27" s="382">
        <v>744798.75529999996</v>
      </c>
      <c r="Q27" s="383">
        <v>3.8978680966749141E-2</v>
      </c>
      <c r="R27" s="382">
        <v>3554940.7087600003</v>
      </c>
      <c r="S27" s="383">
        <v>0.1064791270631327</v>
      </c>
      <c r="T27" s="382">
        <v>8145863.311350001</v>
      </c>
      <c r="U27" s="383">
        <v>7.3904491835151645E-2</v>
      </c>
      <c r="V27" s="382">
        <v>0</v>
      </c>
      <c r="W27" s="383">
        <v>0</v>
      </c>
      <c r="X27" s="382">
        <v>0</v>
      </c>
      <c r="Y27" s="383">
        <v>0</v>
      </c>
      <c r="Z27" s="382">
        <v>0</v>
      </c>
      <c r="AA27" s="383">
        <v>0</v>
      </c>
      <c r="AB27" s="382">
        <v>33211.422839999999</v>
      </c>
      <c r="AC27" s="383">
        <v>1.4062694478883296E-2</v>
      </c>
      <c r="AD27" s="382">
        <v>33211.422839999999</v>
      </c>
      <c r="AE27" s="383">
        <v>4.6729018557544822E-3</v>
      </c>
      <c r="AF27" s="382">
        <v>8297637.9118500007</v>
      </c>
      <c r="AG27" s="383">
        <v>7.0149905987086189E-2</v>
      </c>
    </row>
    <row r="28" spans="1:33" ht="19.5" customHeight="1">
      <c r="A28" s="386" t="s">
        <v>497</v>
      </c>
      <c r="B28" s="382">
        <v>0</v>
      </c>
      <c r="C28" s="383">
        <v>0</v>
      </c>
      <c r="D28" s="382">
        <v>0</v>
      </c>
      <c r="E28" s="383">
        <v>0</v>
      </c>
      <c r="F28" s="382">
        <v>0</v>
      </c>
      <c r="G28" s="383">
        <v>0</v>
      </c>
      <c r="H28" s="382">
        <v>0</v>
      </c>
      <c r="I28" s="383">
        <v>0</v>
      </c>
      <c r="J28" s="382">
        <v>0</v>
      </c>
      <c r="K28" s="383">
        <v>0</v>
      </c>
      <c r="L28" s="382">
        <v>0</v>
      </c>
      <c r="M28" s="383">
        <v>0</v>
      </c>
      <c r="N28" s="382">
        <v>0</v>
      </c>
      <c r="O28" s="383">
        <v>0</v>
      </c>
      <c r="P28" s="382">
        <v>0</v>
      </c>
      <c r="Q28" s="383">
        <v>0</v>
      </c>
      <c r="R28" s="382">
        <v>0</v>
      </c>
      <c r="S28" s="383">
        <v>0</v>
      </c>
      <c r="T28" s="382">
        <v>0</v>
      </c>
      <c r="U28" s="383">
        <v>0</v>
      </c>
      <c r="V28" s="382">
        <v>0</v>
      </c>
      <c r="W28" s="383">
        <v>0</v>
      </c>
      <c r="X28" s="382">
        <v>0</v>
      </c>
      <c r="Y28" s="383">
        <v>0</v>
      </c>
      <c r="Z28" s="382">
        <v>0</v>
      </c>
      <c r="AA28" s="383">
        <v>0</v>
      </c>
      <c r="AB28" s="382">
        <v>0</v>
      </c>
      <c r="AC28" s="383">
        <v>0</v>
      </c>
      <c r="AD28" s="382">
        <v>0</v>
      </c>
      <c r="AE28" s="383">
        <v>0</v>
      </c>
      <c r="AF28" s="382">
        <v>0</v>
      </c>
      <c r="AG28" s="383">
        <v>0</v>
      </c>
    </row>
    <row r="29" spans="1:33" ht="19.5">
      <c r="A29" s="384" t="s">
        <v>498</v>
      </c>
      <c r="B29" s="382">
        <v>0</v>
      </c>
      <c r="C29" s="383">
        <v>0</v>
      </c>
      <c r="D29" s="382">
        <v>0</v>
      </c>
      <c r="E29" s="383">
        <v>0</v>
      </c>
      <c r="F29" s="382">
        <v>0</v>
      </c>
      <c r="G29" s="383">
        <v>0</v>
      </c>
      <c r="H29" s="382">
        <v>0</v>
      </c>
      <c r="I29" s="383">
        <v>0</v>
      </c>
      <c r="J29" s="382">
        <v>0</v>
      </c>
      <c r="K29" s="383">
        <v>0</v>
      </c>
      <c r="L29" s="382">
        <v>0</v>
      </c>
      <c r="M29" s="383">
        <v>0</v>
      </c>
      <c r="N29" s="382">
        <v>0</v>
      </c>
      <c r="O29" s="383">
        <v>0</v>
      </c>
      <c r="P29" s="382">
        <v>0</v>
      </c>
      <c r="Q29" s="383">
        <v>0</v>
      </c>
      <c r="R29" s="382">
        <v>0</v>
      </c>
      <c r="S29" s="383">
        <v>0</v>
      </c>
      <c r="T29" s="382">
        <v>0</v>
      </c>
      <c r="U29" s="383">
        <v>0</v>
      </c>
      <c r="V29" s="382">
        <v>0</v>
      </c>
      <c r="W29" s="383">
        <v>0</v>
      </c>
      <c r="X29" s="382">
        <v>0</v>
      </c>
      <c r="Y29" s="383">
        <v>0</v>
      </c>
      <c r="Z29" s="382">
        <v>0</v>
      </c>
      <c r="AA29" s="383">
        <v>0</v>
      </c>
      <c r="AB29" s="382">
        <v>0</v>
      </c>
      <c r="AC29" s="383">
        <v>0</v>
      </c>
      <c r="AD29" s="382">
        <v>0</v>
      </c>
      <c r="AE29" s="383">
        <v>0</v>
      </c>
      <c r="AF29" s="382">
        <v>0</v>
      </c>
      <c r="AG29" s="383">
        <v>0</v>
      </c>
    </row>
    <row r="30" spans="1:33" ht="19.5">
      <c r="A30" s="384" t="s">
        <v>504</v>
      </c>
      <c r="B30" s="382">
        <v>0</v>
      </c>
      <c r="C30" s="383">
        <v>0</v>
      </c>
      <c r="D30" s="382">
        <v>0</v>
      </c>
      <c r="E30" s="383">
        <v>0</v>
      </c>
      <c r="F30" s="382">
        <v>0</v>
      </c>
      <c r="G30" s="383">
        <v>0</v>
      </c>
      <c r="H30" s="382">
        <v>0</v>
      </c>
      <c r="I30" s="383">
        <v>0</v>
      </c>
      <c r="J30" s="382">
        <v>0</v>
      </c>
      <c r="K30" s="383">
        <v>0</v>
      </c>
      <c r="L30" s="382">
        <v>0</v>
      </c>
      <c r="M30" s="383">
        <v>0</v>
      </c>
      <c r="N30" s="382">
        <v>0</v>
      </c>
      <c r="O30" s="383">
        <v>0</v>
      </c>
      <c r="P30" s="382">
        <v>0</v>
      </c>
      <c r="Q30" s="383">
        <v>0</v>
      </c>
      <c r="R30" s="382">
        <v>0</v>
      </c>
      <c r="S30" s="383">
        <v>0</v>
      </c>
      <c r="T30" s="382">
        <v>0</v>
      </c>
      <c r="U30" s="383">
        <v>0</v>
      </c>
      <c r="V30" s="382">
        <v>0</v>
      </c>
      <c r="W30" s="383">
        <v>0</v>
      </c>
      <c r="X30" s="382">
        <v>0</v>
      </c>
      <c r="Y30" s="383">
        <v>0</v>
      </c>
      <c r="Z30" s="382">
        <v>0</v>
      </c>
      <c r="AA30" s="383">
        <v>0</v>
      </c>
      <c r="AB30" s="382">
        <v>0</v>
      </c>
      <c r="AC30" s="383">
        <v>0</v>
      </c>
      <c r="AD30" s="382">
        <v>0</v>
      </c>
      <c r="AE30" s="383">
        <v>0</v>
      </c>
      <c r="AF30" s="382">
        <v>0</v>
      </c>
      <c r="AG30" s="383">
        <v>0</v>
      </c>
    </row>
    <row r="31" spans="1:33" ht="18">
      <c r="A31" s="377" t="s">
        <v>505</v>
      </c>
      <c r="B31" s="380">
        <v>372025.03010999999</v>
      </c>
      <c r="C31" s="381">
        <v>1.0002979423848657</v>
      </c>
      <c r="D31" s="380">
        <v>154169.35068999999</v>
      </c>
      <c r="E31" s="381">
        <v>1.0005175366676313</v>
      </c>
      <c r="F31" s="380">
        <v>180464.69944999999</v>
      </c>
      <c r="G31" s="381">
        <v>1.0644267297021777</v>
      </c>
      <c r="H31" s="380">
        <v>260197.64022999999</v>
      </c>
      <c r="I31" s="381">
        <v>1.0003658429119564</v>
      </c>
      <c r="J31" s="380">
        <v>966856.7204799999</v>
      </c>
      <c r="K31" s="381">
        <v>1.0117289305042474</v>
      </c>
      <c r="L31" s="380">
        <v>42124277.986900002</v>
      </c>
      <c r="M31" s="381">
        <v>1.0031675763618633</v>
      </c>
      <c r="N31" s="380">
        <v>15776920.243700001</v>
      </c>
      <c r="O31" s="381">
        <v>1.0025936374821109</v>
      </c>
      <c r="P31" s="380">
        <v>19225536.773450002</v>
      </c>
      <c r="Q31" s="381">
        <v>1.0061591255009061</v>
      </c>
      <c r="R31" s="380">
        <v>33400383.725560002</v>
      </c>
      <c r="S31" s="381">
        <v>1.0004227901488172</v>
      </c>
      <c r="T31" s="380">
        <v>110527118.72961</v>
      </c>
      <c r="U31" s="381">
        <v>1.0027728469656281</v>
      </c>
      <c r="V31" s="380">
        <v>2844323.5836900002</v>
      </c>
      <c r="W31" s="381">
        <v>1.0023757853545328</v>
      </c>
      <c r="X31" s="380">
        <v>771785.37285000004</v>
      </c>
      <c r="Y31" s="381">
        <v>1.0027905700607678</v>
      </c>
      <c r="Z31" s="380">
        <v>1162041.7072699999</v>
      </c>
      <c r="AA31" s="381">
        <v>1.0208130942441163</v>
      </c>
      <c r="AB31" s="380">
        <v>2366234.4437699998</v>
      </c>
      <c r="AC31" s="381">
        <v>1.0019333471034109</v>
      </c>
      <c r="AD31" s="380">
        <v>7144385.1075799996</v>
      </c>
      <c r="AE31" s="381">
        <v>1.0052267434693041</v>
      </c>
      <c r="AF31" s="380">
        <v>118638360.55767</v>
      </c>
      <c r="AG31" s="381">
        <v>1.0029926501971267</v>
      </c>
    </row>
    <row r="32" spans="1:33" ht="18">
      <c r="A32" s="377" t="s">
        <v>648</v>
      </c>
      <c r="B32" s="380">
        <v>110.80901</v>
      </c>
      <c r="C32" s="381">
        <v>2.9794238486569122E-4</v>
      </c>
      <c r="D32" s="380">
        <v>79.747020000000006</v>
      </c>
      <c r="E32" s="381">
        <v>5.1753666763130308E-4</v>
      </c>
      <c r="F32" s="380">
        <v>10923.0162</v>
      </c>
      <c r="G32" s="381">
        <v>6.4426729702177818E-2</v>
      </c>
      <c r="H32" s="380">
        <v>95.156649999999999</v>
      </c>
      <c r="I32" s="381">
        <v>3.6584291195640412E-4</v>
      </c>
      <c r="J32" s="380">
        <v>11208.728880000001</v>
      </c>
      <c r="K32" s="381">
        <v>1.1728930504247396E-2</v>
      </c>
      <c r="L32" s="380">
        <v>133010.54615000001</v>
      </c>
      <c r="M32" s="381">
        <v>3.1675763618633068E-3</v>
      </c>
      <c r="N32" s="380">
        <v>40813.75561</v>
      </c>
      <c r="O32" s="381">
        <v>2.5936374821109798E-3</v>
      </c>
      <c r="P32" s="380">
        <v>117687.64086</v>
      </c>
      <c r="Q32" s="381">
        <v>6.1591255009060177E-3</v>
      </c>
      <c r="R32" s="380">
        <v>14115.38536</v>
      </c>
      <c r="S32" s="381">
        <v>4.2279014881707627E-4</v>
      </c>
      <c r="T32" s="380">
        <v>305627.32798</v>
      </c>
      <c r="U32" s="381">
        <v>2.7728469656279784E-3</v>
      </c>
      <c r="V32" s="380">
        <v>6741.4859900000001</v>
      </c>
      <c r="W32" s="381">
        <v>2.3757853545327578E-3</v>
      </c>
      <c r="X32" s="380">
        <v>2147.72777</v>
      </c>
      <c r="Y32" s="381">
        <v>2.7905700607676934E-3</v>
      </c>
      <c r="Z32" s="380">
        <v>23692.567920000001</v>
      </c>
      <c r="AA32" s="381">
        <v>2.0813094244116103E-2</v>
      </c>
      <c r="AB32" s="380">
        <v>4565.9249900000004</v>
      </c>
      <c r="AC32" s="381">
        <v>1.9333471034108899E-3</v>
      </c>
      <c r="AD32" s="380">
        <v>37147.70667</v>
      </c>
      <c r="AE32" s="381">
        <v>5.2267434693040737E-3</v>
      </c>
      <c r="AF32" s="380">
        <v>353983.76353</v>
      </c>
      <c r="AG32" s="381">
        <v>2.9926501971267684E-3</v>
      </c>
    </row>
    <row r="33" spans="1:33" ht="22.5" customHeight="1">
      <c r="A33" s="747" t="s">
        <v>507</v>
      </c>
      <c r="B33" s="748">
        <v>371914.22110000002</v>
      </c>
      <c r="C33" s="749">
        <v>1</v>
      </c>
      <c r="D33" s="748">
        <v>154089.60366999998</v>
      </c>
      <c r="E33" s="749">
        <v>1</v>
      </c>
      <c r="F33" s="750">
        <v>169541.68325</v>
      </c>
      <c r="G33" s="749">
        <v>1</v>
      </c>
      <c r="H33" s="748">
        <v>260102.48358</v>
      </c>
      <c r="I33" s="749">
        <v>1</v>
      </c>
      <c r="J33" s="748">
        <v>955647.99160000007</v>
      </c>
      <c r="K33" s="749">
        <v>1</v>
      </c>
      <c r="L33" s="748">
        <v>41991267.440750003</v>
      </c>
      <c r="M33" s="749">
        <v>1</v>
      </c>
      <c r="N33" s="748">
        <v>15736106.488090001</v>
      </c>
      <c r="O33" s="749">
        <v>1</v>
      </c>
      <c r="P33" s="750">
        <v>19107849.13259</v>
      </c>
      <c r="Q33" s="749">
        <v>1</v>
      </c>
      <c r="R33" s="748">
        <v>33386268.3402</v>
      </c>
      <c r="S33" s="749">
        <v>1</v>
      </c>
      <c r="T33" s="748">
        <v>110221491.40163001</v>
      </c>
      <c r="U33" s="749">
        <v>1</v>
      </c>
      <c r="V33" s="748">
        <v>2837582.0976999998</v>
      </c>
      <c r="W33" s="749">
        <v>1</v>
      </c>
      <c r="X33" s="748">
        <v>769637.64508000005</v>
      </c>
      <c r="Y33" s="749">
        <v>1</v>
      </c>
      <c r="Z33" s="750">
        <v>1138349.1393499998</v>
      </c>
      <c r="AA33" s="749">
        <v>1</v>
      </c>
      <c r="AB33" s="748">
        <v>2361668.51878</v>
      </c>
      <c r="AC33" s="749">
        <v>1</v>
      </c>
      <c r="AD33" s="748">
        <v>7107237.4009099994</v>
      </c>
      <c r="AE33" s="749">
        <v>1</v>
      </c>
      <c r="AF33" s="748">
        <v>118284376.79414003</v>
      </c>
      <c r="AG33" s="749">
        <v>1</v>
      </c>
    </row>
    <row r="34" spans="1:33" ht="19.5">
      <c r="A34" s="386" t="s">
        <v>508</v>
      </c>
      <c r="B34" s="382">
        <v>904.65109999999993</v>
      </c>
      <c r="C34" s="383">
        <v>2.432418683330633E-3</v>
      </c>
      <c r="D34" s="382">
        <v>164.27773999999999</v>
      </c>
      <c r="E34" s="383">
        <v>1.0661182590346525E-3</v>
      </c>
      <c r="F34" s="382">
        <v>28.5063</v>
      </c>
      <c r="G34" s="383">
        <v>1.6813741289783968E-4</v>
      </c>
      <c r="H34" s="382">
        <v>147.32579999999999</v>
      </c>
      <c r="I34" s="383">
        <v>5.6641443008246715E-4</v>
      </c>
      <c r="J34" s="382">
        <v>1244.7609400000001</v>
      </c>
      <c r="K34" s="383">
        <v>1.3025307968428318E-3</v>
      </c>
      <c r="L34" s="382">
        <v>147017.61353999999</v>
      </c>
      <c r="M34" s="383">
        <v>3.5011473218197801E-3</v>
      </c>
      <c r="N34" s="382">
        <v>7388.5089100000005</v>
      </c>
      <c r="O34" s="383">
        <v>4.6952585861007316E-4</v>
      </c>
      <c r="P34" s="382">
        <v>382.56849999999997</v>
      </c>
      <c r="Q34" s="383">
        <v>2.0021536560464994E-5</v>
      </c>
      <c r="R34" s="382">
        <v>11965.669599999999</v>
      </c>
      <c r="S34" s="383">
        <v>3.5840092933034633E-4</v>
      </c>
      <c r="T34" s="382">
        <v>166754.36054999998</v>
      </c>
      <c r="U34" s="379">
        <v>1.5129024152138624E-3</v>
      </c>
      <c r="V34" s="382">
        <v>6173.08151</v>
      </c>
      <c r="W34" s="383">
        <v>2.1754723907384341E-3</v>
      </c>
      <c r="X34" s="382">
        <v>589.73593999999991</v>
      </c>
      <c r="Y34" s="383">
        <v>7.6625142204251174E-4</v>
      </c>
      <c r="Z34" s="382">
        <v>596.88780000000008</v>
      </c>
      <c r="AA34" s="383">
        <v>5.2434510587922472E-4</v>
      </c>
      <c r="AB34" s="382">
        <v>600.35500000000002</v>
      </c>
      <c r="AC34" s="383">
        <v>2.5420798694904636E-4</v>
      </c>
      <c r="AD34" s="382">
        <v>7960.0602500000005</v>
      </c>
      <c r="AE34" s="383">
        <v>1.1199935785148819E-3</v>
      </c>
      <c r="AF34" s="382">
        <v>175959.18174</v>
      </c>
      <c r="AG34" s="383">
        <v>1.4875944440763819E-3</v>
      </c>
    </row>
    <row r="35" spans="1:33" ht="28.5">
      <c r="A35" s="386" t="s">
        <v>509</v>
      </c>
      <c r="B35" s="382">
        <v>0</v>
      </c>
      <c r="C35" s="383">
        <v>0</v>
      </c>
      <c r="D35" s="382">
        <v>0</v>
      </c>
      <c r="E35" s="383">
        <v>0</v>
      </c>
      <c r="F35" s="382">
        <v>0</v>
      </c>
      <c r="G35" s="383">
        <v>0</v>
      </c>
      <c r="H35" s="382">
        <v>0</v>
      </c>
      <c r="I35" s="383">
        <v>0</v>
      </c>
      <c r="J35" s="382">
        <v>0</v>
      </c>
      <c r="K35" s="383">
        <v>0</v>
      </c>
      <c r="L35" s="382">
        <v>0</v>
      </c>
      <c r="M35" s="383">
        <v>0</v>
      </c>
      <c r="N35" s="382">
        <v>0</v>
      </c>
      <c r="O35" s="383">
        <v>0</v>
      </c>
      <c r="P35" s="382">
        <v>0</v>
      </c>
      <c r="Q35" s="383">
        <v>0</v>
      </c>
      <c r="R35" s="382">
        <v>0</v>
      </c>
      <c r="S35" s="383">
        <v>0</v>
      </c>
      <c r="T35" s="382">
        <v>0</v>
      </c>
      <c r="U35" s="379">
        <v>0</v>
      </c>
      <c r="V35" s="382">
        <v>0</v>
      </c>
      <c r="W35" s="383">
        <v>0</v>
      </c>
      <c r="X35" s="382">
        <v>0</v>
      </c>
      <c r="Y35" s="383">
        <v>0</v>
      </c>
      <c r="Z35" s="382">
        <v>0</v>
      </c>
      <c r="AA35" s="383">
        <v>0</v>
      </c>
      <c r="AB35" s="382">
        <v>0</v>
      </c>
      <c r="AC35" s="383">
        <v>0</v>
      </c>
      <c r="AD35" s="382">
        <v>0</v>
      </c>
      <c r="AE35" s="383">
        <v>0</v>
      </c>
      <c r="AF35" s="382">
        <v>0</v>
      </c>
      <c r="AG35" s="379">
        <v>0</v>
      </c>
    </row>
    <row r="36" spans="1:33" ht="12.75" customHeight="1">
      <c r="A36" s="23" t="s">
        <v>649</v>
      </c>
    </row>
    <row r="37" spans="1:33" ht="12.75" customHeight="1">
      <c r="A37" s="23"/>
    </row>
    <row r="38" spans="1:33" ht="12.75" customHeight="1">
      <c r="A38" s="651" t="s">
        <v>92</v>
      </c>
      <c r="L38" s="135"/>
    </row>
    <row r="39" spans="1:33" ht="12.75" customHeight="1"/>
    <row r="40" spans="1:33" ht="12.75" customHeight="1"/>
    <row r="41" spans="1:33" ht="12.75" customHeight="1"/>
    <row r="42" spans="1:33" ht="12.75" customHeight="1">
      <c r="F42" s="135"/>
      <c r="P42" s="135"/>
    </row>
    <row r="43" spans="1:33" ht="12.75" customHeight="1"/>
    <row r="44" spans="1:33" ht="12.75" customHeight="1"/>
    <row r="45" spans="1:33" ht="12.75" customHeight="1"/>
    <row r="46" spans="1:33" ht="12.75" customHeight="1"/>
    <row r="47" spans="1:33" ht="12.75" customHeight="1"/>
    <row r="48" spans="1:33" ht="12.75" customHeight="1"/>
    <row r="49" spans="33:33" ht="12.75" customHeight="1"/>
    <row r="50" spans="33:33" ht="12.75" customHeight="1"/>
    <row r="51" spans="33:33" ht="12.75" customHeight="1"/>
    <row r="52" spans="33:33" ht="12.75" customHeight="1"/>
    <row r="53" spans="33:33" ht="12.75" customHeight="1"/>
    <row r="54" spans="33:33" ht="12.75" customHeight="1"/>
    <row r="55" spans="33:33">
      <c r="AG55" s="28" t="s">
        <v>903</v>
      </c>
    </row>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41"/>
  <sheetViews>
    <sheetView showGridLines="0" zoomScaleNormal="100" workbookViewId="0"/>
  </sheetViews>
  <sheetFormatPr defaultRowHeight="15"/>
  <cols>
    <col min="1" max="1" width="22.5703125" customWidth="1"/>
    <col min="2" max="8" width="12.140625" customWidth="1"/>
  </cols>
  <sheetData>
    <row r="1" spans="1:17" ht="12.75" customHeight="1">
      <c r="A1" s="139" t="s">
        <v>742</v>
      </c>
      <c r="J1" s="140" t="str">
        <f>Naslovnica!A20</f>
        <v>Studeni 2020.</v>
      </c>
    </row>
    <row r="2" spans="1:17" ht="12.75" customHeight="1">
      <c r="A2" s="563" t="s">
        <v>1076</v>
      </c>
      <c r="I2" s="554"/>
      <c r="J2" s="565" t="str">
        <f>Naslovnica!A24</f>
        <v>November 2020</v>
      </c>
    </row>
    <row r="3" spans="1:17" ht="12.75" customHeight="1"/>
    <row r="4" spans="1:17" ht="33.75">
      <c r="A4" s="1000" t="s">
        <v>633</v>
      </c>
      <c r="B4" s="1001" t="s">
        <v>33</v>
      </c>
      <c r="C4" s="1001" t="s">
        <v>34</v>
      </c>
      <c r="D4" s="1001" t="s">
        <v>35</v>
      </c>
      <c r="E4" s="1001" t="s">
        <v>263</v>
      </c>
      <c r="F4" s="1001" t="s">
        <v>264</v>
      </c>
      <c r="G4" s="1001" t="s">
        <v>36</v>
      </c>
      <c r="H4" s="1001" t="s">
        <v>37</v>
      </c>
      <c r="I4" s="1001" t="s">
        <v>38</v>
      </c>
      <c r="J4" s="1001" t="s">
        <v>485</v>
      </c>
    </row>
    <row r="5" spans="1:17" ht="21.75">
      <c r="A5" s="751" t="s">
        <v>634</v>
      </c>
      <c r="B5" s="752">
        <v>49292</v>
      </c>
      <c r="C5" s="752">
        <v>100160</v>
      </c>
      <c r="D5" s="752">
        <v>34283</v>
      </c>
      <c r="E5" s="752">
        <v>2099</v>
      </c>
      <c r="F5" s="752">
        <v>1143</v>
      </c>
      <c r="G5" s="752">
        <v>24231</v>
      </c>
      <c r="H5" s="752">
        <v>36107</v>
      </c>
      <c r="I5" s="752">
        <v>89374</v>
      </c>
      <c r="J5" s="752">
        <v>336689</v>
      </c>
      <c r="K5" s="53"/>
    </row>
    <row r="6" spans="1:17" ht="22.5">
      <c r="A6" s="805" t="s">
        <v>635</v>
      </c>
      <c r="B6" s="387">
        <v>0.14640216936104239</v>
      </c>
      <c r="C6" s="387">
        <v>0.29748521632723374</v>
      </c>
      <c r="D6" s="387">
        <v>0.10182393841200633</v>
      </c>
      <c r="E6" s="387">
        <v>6.2342399068576635E-3</v>
      </c>
      <c r="F6" s="387">
        <v>3.3948243037343066E-3</v>
      </c>
      <c r="G6" s="387">
        <v>7.1968493179165344E-2</v>
      </c>
      <c r="H6" s="387">
        <v>0.10724140081796554</v>
      </c>
      <c r="I6" s="387">
        <v>0.26544971769199471</v>
      </c>
      <c r="J6" s="387">
        <v>1</v>
      </c>
      <c r="K6" s="53"/>
    </row>
    <row r="7" spans="1:17" ht="21.75">
      <c r="A7" s="930" t="s">
        <v>1060</v>
      </c>
      <c r="B7" s="931">
        <v>282</v>
      </c>
      <c r="C7" s="931">
        <v>175</v>
      </c>
      <c r="D7" s="931">
        <v>251</v>
      </c>
      <c r="E7" s="931">
        <v>47</v>
      </c>
      <c r="F7" s="931">
        <v>42</v>
      </c>
      <c r="G7" s="931">
        <v>97</v>
      </c>
      <c r="H7" s="931">
        <v>294</v>
      </c>
      <c r="I7" s="931">
        <v>374</v>
      </c>
      <c r="J7" s="931">
        <v>1562</v>
      </c>
      <c r="K7" s="53"/>
    </row>
    <row r="8" spans="1:17" ht="22.5">
      <c r="A8" s="79" t="s">
        <v>636</v>
      </c>
      <c r="B8" s="224">
        <v>172</v>
      </c>
      <c r="C8" s="224">
        <v>44</v>
      </c>
      <c r="D8" s="224">
        <v>31</v>
      </c>
      <c r="E8" s="224">
        <v>3</v>
      </c>
      <c r="F8" s="224">
        <v>3</v>
      </c>
      <c r="G8" s="224">
        <v>10</v>
      </c>
      <c r="H8" s="224">
        <v>117</v>
      </c>
      <c r="I8" s="224">
        <v>83</v>
      </c>
      <c r="J8" s="224">
        <v>463</v>
      </c>
      <c r="K8" s="53"/>
    </row>
    <row r="9" spans="1:17" ht="22.5">
      <c r="A9" s="805" t="s">
        <v>726</v>
      </c>
      <c r="B9" s="225">
        <v>12</v>
      </c>
      <c r="C9" s="225">
        <v>3</v>
      </c>
      <c r="D9" s="225">
        <v>4</v>
      </c>
      <c r="E9" s="225">
        <v>0</v>
      </c>
      <c r="F9" s="225">
        <v>1</v>
      </c>
      <c r="G9" s="225">
        <v>4</v>
      </c>
      <c r="H9" s="225">
        <v>4</v>
      </c>
      <c r="I9" s="225">
        <v>14</v>
      </c>
      <c r="J9" s="225">
        <v>42</v>
      </c>
    </row>
    <row r="10" spans="1:17" ht="22.5">
      <c r="A10" s="805" t="s">
        <v>905</v>
      </c>
      <c r="B10" s="225">
        <v>7</v>
      </c>
      <c r="C10" s="225">
        <v>96</v>
      </c>
      <c r="D10" s="225">
        <v>1</v>
      </c>
      <c r="E10" s="225">
        <v>0</v>
      </c>
      <c r="F10" s="225">
        <v>0</v>
      </c>
      <c r="G10" s="225">
        <v>12</v>
      </c>
      <c r="H10" s="225">
        <v>2</v>
      </c>
      <c r="I10" s="225">
        <v>0</v>
      </c>
      <c r="J10" s="225">
        <v>118</v>
      </c>
    </row>
    <row r="11" spans="1:17" ht="32.25">
      <c r="A11" s="930" t="s">
        <v>1061</v>
      </c>
      <c r="B11" s="931">
        <v>191</v>
      </c>
      <c r="C11" s="931">
        <v>143</v>
      </c>
      <c r="D11" s="931">
        <v>36</v>
      </c>
      <c r="E11" s="931">
        <v>3</v>
      </c>
      <c r="F11" s="931">
        <v>4</v>
      </c>
      <c r="G11" s="931">
        <v>26</v>
      </c>
      <c r="H11" s="931">
        <v>123</v>
      </c>
      <c r="I11" s="931">
        <v>97</v>
      </c>
      <c r="J11" s="931">
        <v>623</v>
      </c>
      <c r="M11" s="272"/>
      <c r="N11" s="272"/>
      <c r="O11" s="272"/>
      <c r="P11" s="272"/>
      <c r="Q11" s="272"/>
    </row>
    <row r="12" spans="1:17" ht="21.75">
      <c r="A12" s="751" t="s">
        <v>637</v>
      </c>
      <c r="B12" s="752">
        <v>49383</v>
      </c>
      <c r="C12" s="752">
        <v>100192</v>
      </c>
      <c r="D12" s="752">
        <v>34498</v>
      </c>
      <c r="E12" s="752">
        <v>2143</v>
      </c>
      <c r="F12" s="752">
        <v>1181</v>
      </c>
      <c r="G12" s="752">
        <v>24302</v>
      </c>
      <c r="H12" s="752">
        <v>36278</v>
      </c>
      <c r="I12" s="752">
        <v>89651</v>
      </c>
      <c r="J12" s="752">
        <v>337628</v>
      </c>
      <c r="M12" s="272"/>
      <c r="N12" s="272"/>
      <c r="O12" s="272"/>
      <c r="P12" s="272"/>
      <c r="Q12" s="272"/>
    </row>
    <row r="13" spans="1:17" s="272" customFormat="1" ht="22.5">
      <c r="A13" s="998" t="s">
        <v>729</v>
      </c>
      <c r="B13" s="225">
        <v>91</v>
      </c>
      <c r="C13" s="225">
        <v>32</v>
      </c>
      <c r="D13" s="225">
        <v>215</v>
      </c>
      <c r="E13" s="225">
        <v>44</v>
      </c>
      <c r="F13" s="225">
        <v>38</v>
      </c>
      <c r="G13" s="225">
        <v>71</v>
      </c>
      <c r="H13" s="225">
        <v>171</v>
      </c>
      <c r="I13" s="225">
        <v>277</v>
      </c>
      <c r="J13" s="225">
        <v>939</v>
      </c>
    </row>
    <row r="14" spans="1:17" s="272" customFormat="1" ht="22.5">
      <c r="A14" s="999" t="s">
        <v>703</v>
      </c>
      <c r="B14" s="1002">
        <v>1.8461413616814859E-3</v>
      </c>
      <c r="C14" s="1002">
        <v>3.1948881789145567E-4</v>
      </c>
      <c r="D14" s="1002">
        <v>6.2713298136103379E-3</v>
      </c>
      <c r="E14" s="1002">
        <v>2.0962363030014197E-2</v>
      </c>
      <c r="F14" s="1002">
        <v>3.3245844269466307E-2</v>
      </c>
      <c r="G14" s="1002">
        <v>2.9301308241509449E-3</v>
      </c>
      <c r="H14" s="1002">
        <v>4.7359237820920885E-3</v>
      </c>
      <c r="I14" s="1002">
        <v>3.0993353771791021E-3</v>
      </c>
      <c r="J14" s="1002">
        <v>2.7889239030678414E-3</v>
      </c>
    </row>
    <row r="15" spans="1:17" ht="21.75" customHeight="1">
      <c r="A15" s="805" t="s">
        <v>638</v>
      </c>
      <c r="B15" s="387">
        <v>0.14626452782352176</v>
      </c>
      <c r="C15" s="387">
        <v>0.29675263899913512</v>
      </c>
      <c r="D15" s="387">
        <v>0.10217754451645006</v>
      </c>
      <c r="E15" s="387">
        <v>6.34722238676887E-3</v>
      </c>
      <c r="F15" s="387">
        <v>3.497932635918822E-3</v>
      </c>
      <c r="G15" s="387">
        <v>7.1978627365028969E-2</v>
      </c>
      <c r="H15" s="387">
        <v>0.10744961910742</v>
      </c>
      <c r="I15" s="387">
        <v>0.26553188716575638</v>
      </c>
      <c r="J15" s="387">
        <v>1</v>
      </c>
      <c r="M15" s="272"/>
      <c r="N15" s="272"/>
      <c r="O15" s="272"/>
      <c r="P15" s="272"/>
      <c r="Q15" s="272"/>
    </row>
    <row r="16" spans="1:17" ht="12.75" customHeight="1">
      <c r="A16" s="22" t="s">
        <v>1093</v>
      </c>
      <c r="M16" s="272"/>
      <c r="N16" s="272"/>
      <c r="O16" s="272"/>
      <c r="P16" s="272"/>
      <c r="Q16" s="272"/>
    </row>
    <row r="17" spans="1:10" ht="12.75" customHeight="1">
      <c r="A17" s="29" t="s">
        <v>639</v>
      </c>
    </row>
    <row r="18" spans="1:10" ht="12.75" customHeight="1"/>
    <row r="19" spans="1:10" ht="12.75" customHeight="1"/>
    <row r="20" spans="1:10">
      <c r="A20" s="139" t="s">
        <v>744</v>
      </c>
      <c r="B20" s="272"/>
      <c r="C20" s="272"/>
      <c r="D20" s="272"/>
      <c r="E20" s="272"/>
      <c r="F20" s="272"/>
      <c r="G20" s="816"/>
      <c r="H20" s="816" t="s">
        <v>43</v>
      </c>
      <c r="I20" s="297"/>
      <c r="J20" s="753" t="s">
        <v>1486</v>
      </c>
    </row>
    <row r="21" spans="1:10">
      <c r="A21" s="563" t="s">
        <v>743</v>
      </c>
      <c r="B21" s="272"/>
      <c r="C21" s="272"/>
      <c r="D21" s="272"/>
      <c r="E21" s="272"/>
      <c r="F21" s="272"/>
      <c r="G21" s="577"/>
      <c r="H21" s="577" t="s">
        <v>44</v>
      </c>
      <c r="I21" s="754"/>
      <c r="J21" s="565" t="s">
        <v>1487</v>
      </c>
    </row>
    <row r="22" spans="1:10">
      <c r="A22" s="272"/>
      <c r="B22" s="272"/>
      <c r="C22" s="272"/>
      <c r="D22" s="272"/>
      <c r="E22" s="272"/>
      <c r="F22" s="272"/>
      <c r="G22" s="272"/>
      <c r="H22" s="272"/>
      <c r="I22" s="272"/>
      <c r="J22" s="272"/>
    </row>
    <row r="23" spans="1:10" ht="24" customHeight="1">
      <c r="A23" s="777"/>
      <c r="B23" s="778"/>
      <c r="C23" s="778" t="s">
        <v>1485</v>
      </c>
      <c r="D23" s="778"/>
      <c r="E23" s="1063" t="s">
        <v>711</v>
      </c>
      <c r="F23" s="1066"/>
      <c r="G23" s="1066"/>
      <c r="H23" s="1067"/>
      <c r="I23" s="1068"/>
      <c r="J23" s="1068"/>
    </row>
    <row r="24" spans="1:10" ht="24">
      <c r="A24" s="777"/>
      <c r="B24" s="779"/>
      <c r="C24" s="780" t="s">
        <v>1488</v>
      </c>
      <c r="D24" s="779"/>
      <c r="E24" s="1069" t="s">
        <v>614</v>
      </c>
      <c r="F24" s="1069"/>
      <c r="G24" s="781" t="s">
        <v>615</v>
      </c>
      <c r="H24" s="1070"/>
      <c r="I24" s="1070"/>
      <c r="J24" s="321"/>
    </row>
    <row r="25" spans="1:10" ht="21.75">
      <c r="A25" s="802" t="s">
        <v>616</v>
      </c>
      <c r="B25" s="802" t="s">
        <v>617</v>
      </c>
      <c r="C25" s="802" t="s">
        <v>618</v>
      </c>
      <c r="D25" s="802" t="s">
        <v>619</v>
      </c>
      <c r="E25" s="802" t="s">
        <v>617</v>
      </c>
      <c r="F25" s="802" t="s">
        <v>618</v>
      </c>
      <c r="G25" s="802" t="s">
        <v>619</v>
      </c>
      <c r="H25" s="322"/>
      <c r="I25" s="322"/>
      <c r="J25" s="322"/>
    </row>
    <row r="26" spans="1:10">
      <c r="A26" s="78" t="s">
        <v>6</v>
      </c>
      <c r="B26" s="388">
        <v>890</v>
      </c>
      <c r="C26" s="388">
        <v>825</v>
      </c>
      <c r="D26" s="388">
        <v>1715</v>
      </c>
      <c r="E26" s="388">
        <v>-1</v>
      </c>
      <c r="F26" s="388">
        <v>-4</v>
      </c>
      <c r="G26" s="389">
        <v>-2.9069767441860517E-3</v>
      </c>
      <c r="H26" s="323"/>
      <c r="I26" s="323"/>
      <c r="J26" s="324"/>
    </row>
    <row r="27" spans="1:10">
      <c r="A27" s="78" t="s">
        <v>7</v>
      </c>
      <c r="B27" s="388">
        <v>5670</v>
      </c>
      <c r="C27" s="388">
        <v>3205</v>
      </c>
      <c r="D27" s="388">
        <v>8875</v>
      </c>
      <c r="E27" s="388">
        <v>-56</v>
      </c>
      <c r="F27" s="388">
        <v>-24</v>
      </c>
      <c r="G27" s="389">
        <v>-8.9335566722501536E-3</v>
      </c>
      <c r="H27" s="323"/>
      <c r="I27" s="323"/>
      <c r="J27" s="324"/>
    </row>
    <row r="28" spans="1:10">
      <c r="A28" s="78" t="s">
        <v>8</v>
      </c>
      <c r="B28" s="388">
        <v>10430</v>
      </c>
      <c r="C28" s="388">
        <v>6598</v>
      </c>
      <c r="D28" s="388">
        <v>17028</v>
      </c>
      <c r="E28" s="388">
        <v>-127</v>
      </c>
      <c r="F28" s="388">
        <v>-20</v>
      </c>
      <c r="G28" s="389">
        <v>-8.5589519650655088E-3</v>
      </c>
      <c r="H28" s="323"/>
      <c r="I28" s="323"/>
      <c r="J28" s="324"/>
    </row>
    <row r="29" spans="1:10">
      <c r="A29" s="78" t="s">
        <v>9</v>
      </c>
      <c r="B29" s="388">
        <v>18437</v>
      </c>
      <c r="C29" s="388">
        <v>13021</v>
      </c>
      <c r="D29" s="388">
        <v>31458</v>
      </c>
      <c r="E29" s="388">
        <v>-184</v>
      </c>
      <c r="F29" s="388">
        <v>-98</v>
      </c>
      <c r="G29" s="389">
        <v>-8.8846880907372805E-3</v>
      </c>
      <c r="H29" s="323"/>
      <c r="I29" s="323"/>
      <c r="J29" s="324"/>
    </row>
    <row r="30" spans="1:10">
      <c r="A30" s="78" t="s">
        <v>10</v>
      </c>
      <c r="B30" s="388">
        <v>25018</v>
      </c>
      <c r="C30" s="388">
        <v>19460</v>
      </c>
      <c r="D30" s="388">
        <v>44478</v>
      </c>
      <c r="E30" s="388">
        <v>142</v>
      </c>
      <c r="F30" s="388">
        <v>-103</v>
      </c>
      <c r="G30" s="389">
        <v>8.7760750691967537E-4</v>
      </c>
      <c r="H30" s="323"/>
      <c r="I30" s="323"/>
      <c r="J30" s="324"/>
    </row>
    <row r="31" spans="1:10">
      <c r="A31" s="78" t="s">
        <v>11</v>
      </c>
      <c r="B31" s="388">
        <v>26206</v>
      </c>
      <c r="C31" s="388">
        <v>22977</v>
      </c>
      <c r="D31" s="388">
        <v>49183</v>
      </c>
      <c r="E31" s="388">
        <v>189</v>
      </c>
      <c r="F31" s="388">
        <v>167</v>
      </c>
      <c r="G31" s="389">
        <v>7.2910479857455357E-3</v>
      </c>
      <c r="H31" s="323"/>
      <c r="I31" s="323"/>
      <c r="J31" s="324"/>
    </row>
    <row r="32" spans="1:10">
      <c r="A32" s="78" t="s">
        <v>12</v>
      </c>
      <c r="B32" s="388">
        <v>24159</v>
      </c>
      <c r="C32" s="388">
        <v>23774</v>
      </c>
      <c r="D32" s="388">
        <v>47933</v>
      </c>
      <c r="E32" s="388">
        <v>294</v>
      </c>
      <c r="F32" s="388">
        <v>240</v>
      </c>
      <c r="G32" s="389">
        <v>1.1266060465410677E-2</v>
      </c>
      <c r="H32" s="323"/>
      <c r="I32" s="323"/>
      <c r="J32" s="324"/>
    </row>
    <row r="33" spans="1:10">
      <c r="A33" s="78" t="s">
        <v>39</v>
      </c>
      <c r="B33" s="388">
        <v>38647</v>
      </c>
      <c r="C33" s="388">
        <v>41505</v>
      </c>
      <c r="D33" s="388">
        <v>80152</v>
      </c>
      <c r="E33" s="388">
        <v>276</v>
      </c>
      <c r="F33" s="388">
        <v>319</v>
      </c>
      <c r="G33" s="389">
        <v>7.4789144889826353E-3</v>
      </c>
      <c r="H33" s="323"/>
      <c r="I33" s="323"/>
      <c r="J33" s="324"/>
    </row>
    <row r="34" spans="1:10">
      <c r="A34" s="78" t="s">
        <v>40</v>
      </c>
      <c r="B34" s="388">
        <v>19588</v>
      </c>
      <c r="C34" s="388">
        <v>21084</v>
      </c>
      <c r="D34" s="388">
        <v>40672</v>
      </c>
      <c r="E34" s="388">
        <v>327</v>
      </c>
      <c r="F34" s="388">
        <v>281</v>
      </c>
      <c r="G34" s="389">
        <v>1.5175718849840258E-2</v>
      </c>
      <c r="H34" s="323"/>
      <c r="I34" s="323"/>
      <c r="J34" s="324"/>
    </row>
    <row r="35" spans="1:10">
      <c r="A35" s="78" t="s">
        <v>41</v>
      </c>
      <c r="B35" s="388">
        <v>5830</v>
      </c>
      <c r="C35" s="388">
        <v>7397</v>
      </c>
      <c r="D35" s="388">
        <v>13227</v>
      </c>
      <c r="E35" s="388">
        <v>110</v>
      </c>
      <c r="F35" s="388">
        <v>80</v>
      </c>
      <c r="G35" s="389">
        <v>1.4573905039502844E-2</v>
      </c>
      <c r="H35" s="323"/>
      <c r="I35" s="323"/>
      <c r="J35" s="324"/>
    </row>
    <row r="36" spans="1:10">
      <c r="A36" s="78" t="s">
        <v>42</v>
      </c>
      <c r="B36" s="388">
        <v>414</v>
      </c>
      <c r="C36" s="388">
        <v>583</v>
      </c>
      <c r="D36" s="388">
        <v>997</v>
      </c>
      <c r="E36" s="388">
        <v>9</v>
      </c>
      <c r="F36" s="388">
        <v>8</v>
      </c>
      <c r="G36" s="389">
        <v>1.7346938775510301E-2</v>
      </c>
      <c r="H36" s="323"/>
      <c r="I36" s="323"/>
      <c r="J36" s="324"/>
    </row>
    <row r="37" spans="1:10" ht="24">
      <c r="A37" s="844" t="s">
        <v>620</v>
      </c>
      <c r="B37" s="783">
        <v>175289</v>
      </c>
      <c r="C37" s="783">
        <v>160429</v>
      </c>
      <c r="D37" s="783">
        <v>335718</v>
      </c>
      <c r="E37" s="783">
        <v>979</v>
      </c>
      <c r="F37" s="783">
        <v>846</v>
      </c>
      <c r="G37" s="784">
        <v>5.4658228833788236E-3</v>
      </c>
      <c r="H37" s="325"/>
      <c r="I37" s="325"/>
      <c r="J37" s="326"/>
    </row>
    <row r="38" spans="1:10">
      <c r="A38" s="22" t="s">
        <v>1093</v>
      </c>
      <c r="B38" s="272"/>
      <c r="C38" s="272"/>
      <c r="D38" s="272"/>
      <c r="E38" s="272"/>
      <c r="F38" s="272"/>
      <c r="G38" s="272"/>
      <c r="H38" s="272"/>
      <c r="I38" s="272"/>
      <c r="J38" s="272"/>
    </row>
    <row r="39" spans="1:10">
      <c r="A39" s="272"/>
      <c r="B39" s="272"/>
      <c r="C39" s="272"/>
      <c r="D39" s="272"/>
      <c r="E39" s="272"/>
      <c r="F39" s="272"/>
      <c r="G39" s="272"/>
      <c r="H39" s="272"/>
      <c r="I39" s="272"/>
      <c r="J39" s="272"/>
    </row>
    <row r="40" spans="1:10" ht="12.75" customHeight="1">
      <c r="A40" s="651" t="s">
        <v>92</v>
      </c>
    </row>
    <row r="41" spans="1:10">
      <c r="J41" s="28" t="s">
        <v>904</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H55"/>
  <sheetViews>
    <sheetView showGridLines="0" zoomScaleNormal="100" workbookViewId="0"/>
  </sheetViews>
  <sheetFormatPr defaultRowHeight="15"/>
  <cols>
    <col min="1" max="1" width="27.5703125" customWidth="1"/>
    <col min="2" max="2" width="11" bestFit="1" customWidth="1"/>
    <col min="3" max="3" width="12.85546875" customWidth="1"/>
    <col min="4" max="4" width="11.140625" customWidth="1"/>
    <col min="5" max="5" width="12.42578125" customWidth="1"/>
    <col min="6" max="6" width="15.140625" customWidth="1"/>
  </cols>
  <sheetData>
    <row r="1" spans="1:7" ht="12.75" customHeight="1">
      <c r="A1" s="153" t="s">
        <v>745</v>
      </c>
      <c r="F1" s="140" t="str">
        <f>Naslovnica!A20</f>
        <v>Studeni 2020.</v>
      </c>
    </row>
    <row r="2" spans="1:7" ht="12.75" customHeight="1">
      <c r="A2" s="591" t="s">
        <v>1077</v>
      </c>
      <c r="F2" s="565" t="str">
        <f>Naslovnica!A24</f>
        <v>November 2020</v>
      </c>
    </row>
    <row r="3" spans="1:7" ht="12.75" customHeight="1"/>
    <row r="4" spans="1:7" ht="12.75" customHeight="1">
      <c r="E4" s="14" t="s">
        <v>629</v>
      </c>
      <c r="F4" s="320"/>
    </row>
    <row r="5" spans="1:7" ht="18.75" customHeight="1">
      <c r="A5" s="1060" t="s">
        <v>631</v>
      </c>
      <c r="B5" s="1069" t="s">
        <v>630</v>
      </c>
      <c r="C5" s="1069"/>
      <c r="D5" s="1069"/>
      <c r="E5" s="1069"/>
      <c r="F5" s="272"/>
    </row>
    <row r="6" spans="1:7" ht="33.75" customHeight="1">
      <c r="A6" s="1060"/>
      <c r="B6" s="755" t="str">
        <f>Naslovnica!A20</f>
        <v>Studeni 2020.</v>
      </c>
      <c r="C6" s="755" t="s">
        <v>17</v>
      </c>
      <c r="D6" s="756" t="s">
        <v>289</v>
      </c>
      <c r="E6" s="756" t="s">
        <v>45</v>
      </c>
    </row>
    <row r="7" spans="1:7" ht="45" customHeight="1">
      <c r="A7" s="1060"/>
      <c r="B7" s="757" t="str">
        <f>Naslovnica!A24</f>
        <v>November 2020</v>
      </c>
      <c r="C7" s="757" t="s">
        <v>290</v>
      </c>
      <c r="D7" s="758" t="s">
        <v>291</v>
      </c>
      <c r="E7" s="758" t="s">
        <v>632</v>
      </c>
    </row>
    <row r="8" spans="1:7">
      <c r="A8" s="390" t="s">
        <v>33</v>
      </c>
      <c r="B8" s="852">
        <v>11220.523660000001</v>
      </c>
      <c r="C8" s="392">
        <v>3.0566454853690583E-2</v>
      </c>
      <c r="D8" s="393">
        <v>131198.55554</v>
      </c>
      <c r="E8" s="393">
        <v>1078273.2337200004</v>
      </c>
      <c r="G8" s="53"/>
    </row>
    <row r="9" spans="1:7">
      <c r="A9" s="390" t="s">
        <v>34</v>
      </c>
      <c r="B9" s="852">
        <v>13271.32402</v>
      </c>
      <c r="C9" s="392">
        <v>0.14410989394570572</v>
      </c>
      <c r="D9" s="393">
        <v>130711.49561</v>
      </c>
      <c r="E9" s="393">
        <v>1982747.0135800012</v>
      </c>
      <c r="G9" s="53"/>
    </row>
    <row r="10" spans="1:7">
      <c r="A10" s="390" t="s">
        <v>35</v>
      </c>
      <c r="B10" s="852">
        <v>4252.3974900000003</v>
      </c>
      <c r="C10" s="392">
        <v>0.41368421059980354</v>
      </c>
      <c r="D10" s="393">
        <v>33738.676209999998</v>
      </c>
      <c r="E10" s="393">
        <v>390997.54638999997</v>
      </c>
    </row>
    <row r="11" spans="1:7">
      <c r="A11" s="390" t="s">
        <v>263</v>
      </c>
      <c r="B11" s="852">
        <v>560.26927999999998</v>
      </c>
      <c r="C11" s="392">
        <v>0.65675990372700643</v>
      </c>
      <c r="D11" s="393">
        <v>4281.7222700000002</v>
      </c>
      <c r="E11" s="393">
        <v>18728.895850000004</v>
      </c>
    </row>
    <row r="12" spans="1:7">
      <c r="A12" s="390" t="s">
        <v>264</v>
      </c>
      <c r="B12" s="852">
        <v>285.1139</v>
      </c>
      <c r="C12" s="392">
        <v>9.2611036787887846E-2</v>
      </c>
      <c r="D12" s="393">
        <v>4440.6651500000007</v>
      </c>
      <c r="E12" s="393">
        <v>33013.316410000007</v>
      </c>
    </row>
    <row r="13" spans="1:7">
      <c r="A13" s="390" t="s">
        <v>36</v>
      </c>
      <c r="B13" s="852">
        <v>2581.4392900000003</v>
      </c>
      <c r="C13" s="392">
        <v>0.25645016770779683</v>
      </c>
      <c r="D13" s="393">
        <v>24198.029829999999</v>
      </c>
      <c r="E13" s="393">
        <v>320031.18219000008</v>
      </c>
    </row>
    <row r="14" spans="1:7">
      <c r="A14" s="390" t="s">
        <v>37</v>
      </c>
      <c r="B14" s="852">
        <v>4749.4517500000002</v>
      </c>
      <c r="C14" s="392">
        <v>0.1009595596929278</v>
      </c>
      <c r="D14" s="393">
        <v>49495.053589999996</v>
      </c>
      <c r="E14" s="393">
        <v>391198.95584000007</v>
      </c>
    </row>
    <row r="15" spans="1:7">
      <c r="A15" s="394" t="s">
        <v>38</v>
      </c>
      <c r="B15" s="852">
        <v>16679.434109999998</v>
      </c>
      <c r="C15" s="392">
        <v>7.2629125574632969E-2</v>
      </c>
      <c r="D15" s="393">
        <v>134383.55307999998</v>
      </c>
      <c r="E15" s="393">
        <v>1764077.5927900004</v>
      </c>
    </row>
    <row r="16" spans="1:7" ht="18.75" customHeight="1">
      <c r="A16" s="759" t="s">
        <v>401</v>
      </c>
      <c r="B16" s="889">
        <v>53599.953500000003</v>
      </c>
      <c r="C16" s="761">
        <v>0.11636149778123239</v>
      </c>
      <c r="D16" s="762">
        <v>512447.75127999985</v>
      </c>
      <c r="E16" s="762">
        <v>5979067.7367700031</v>
      </c>
    </row>
    <row r="17" spans="1:7" ht="12.75" customHeight="1">
      <c r="A17" s="22" t="s">
        <v>1093</v>
      </c>
      <c r="B17" s="18"/>
      <c r="C17" s="19"/>
      <c r="D17" s="19"/>
      <c r="E17" s="19"/>
      <c r="F17" s="19"/>
      <c r="G17" s="19"/>
    </row>
    <row r="18" spans="1:7" ht="22.5" customHeight="1">
      <c r="A18" s="1076" t="s">
        <v>48</v>
      </c>
      <c r="B18" s="1076"/>
      <c r="C18" s="1076"/>
      <c r="D18" s="1076"/>
      <c r="E18" s="1076"/>
      <c r="F18" s="840"/>
      <c r="G18" s="30"/>
    </row>
    <row r="19" spans="1:7" ht="12.75" customHeight="1">
      <c r="A19" s="1071" t="s">
        <v>1097</v>
      </c>
      <c r="B19" s="1075"/>
      <c r="C19" s="1075"/>
      <c r="D19" s="1075"/>
      <c r="E19" s="1075"/>
      <c r="F19" s="1075"/>
      <c r="G19" s="31"/>
    </row>
    <row r="20" spans="1:7" ht="12.75" customHeight="1">
      <c r="A20" s="1073" t="s">
        <v>49</v>
      </c>
      <c r="B20" s="1074"/>
      <c r="C20" s="1074"/>
      <c r="D20" s="1074"/>
      <c r="E20" s="1074"/>
      <c r="F20" s="1074"/>
      <c r="G20" s="32"/>
    </row>
    <row r="21" spans="1:7" ht="12.75" customHeight="1">
      <c r="A21" s="1071" t="s">
        <v>50</v>
      </c>
      <c r="B21" s="1072"/>
      <c r="C21" s="1072"/>
      <c r="D21" s="1072"/>
      <c r="E21" s="1072"/>
      <c r="F21" s="1072"/>
      <c r="G21" s="31"/>
    </row>
    <row r="22" spans="1:7" ht="12.75" customHeight="1"/>
    <row r="23" spans="1:7" ht="12.75" customHeight="1">
      <c r="A23" s="155" t="s">
        <v>746</v>
      </c>
      <c r="F23" s="140" t="str">
        <f>Naslovnica!A20</f>
        <v>Studeni 2020.</v>
      </c>
    </row>
    <row r="24" spans="1:7" ht="12.75" customHeight="1">
      <c r="A24" s="591" t="s">
        <v>1078</v>
      </c>
      <c r="F24" s="565" t="str">
        <f>Naslovnica!A24</f>
        <v>November 2020</v>
      </c>
    </row>
    <row r="25" spans="1:7" ht="12.75" customHeight="1"/>
    <row r="26" spans="1:7" ht="12.75" customHeight="1">
      <c r="E26" s="14" t="s">
        <v>375</v>
      </c>
    </row>
    <row r="27" spans="1:7" ht="18.75" customHeight="1">
      <c r="A27" s="1060" t="s">
        <v>631</v>
      </c>
      <c r="B27" s="1069" t="s">
        <v>1063</v>
      </c>
      <c r="C27" s="1069"/>
      <c r="D27" s="1069"/>
      <c r="E27" s="1069"/>
      <c r="G27" s="53"/>
    </row>
    <row r="28" spans="1:7" ht="33.75">
      <c r="A28" s="1060"/>
      <c r="B28" s="755" t="str">
        <f>$F$1</f>
        <v>Studeni 2020.</v>
      </c>
      <c r="C28" s="755" t="s">
        <v>17</v>
      </c>
      <c r="D28" s="756" t="s">
        <v>289</v>
      </c>
      <c r="E28" s="756" t="s">
        <v>936</v>
      </c>
      <c r="G28" s="53"/>
    </row>
    <row r="29" spans="1:7" ht="24" customHeight="1">
      <c r="A29" s="1060"/>
      <c r="B29" s="757" t="str">
        <f>$F$2</f>
        <v>November 2020</v>
      </c>
      <c r="C29" s="757" t="s">
        <v>290</v>
      </c>
      <c r="D29" s="758" t="s">
        <v>291</v>
      </c>
      <c r="E29" s="758" t="s">
        <v>937</v>
      </c>
      <c r="G29" s="53"/>
    </row>
    <row r="30" spans="1:7" ht="15" customHeight="1">
      <c r="A30" s="390" t="s">
        <v>33</v>
      </c>
      <c r="B30" s="391">
        <v>5656.6885799999991</v>
      </c>
      <c r="C30" s="859">
        <v>8.2502708525147739E-2</v>
      </c>
      <c r="D30" s="393">
        <v>72317.566640000005</v>
      </c>
      <c r="E30" s="393">
        <v>403197.82042999996</v>
      </c>
      <c r="G30" s="44"/>
    </row>
    <row r="31" spans="1:7" ht="15" customHeight="1">
      <c r="A31" s="390" t="s">
        <v>34</v>
      </c>
      <c r="B31" s="391">
        <v>4657.9621699999998</v>
      </c>
      <c r="C31" s="859">
        <v>0.10142075066969092</v>
      </c>
      <c r="D31" s="393">
        <v>59217.055290000004</v>
      </c>
      <c r="E31" s="393">
        <v>490678.58036000008</v>
      </c>
    </row>
    <row r="32" spans="1:7" ht="15" customHeight="1">
      <c r="A32" s="390" t="s">
        <v>35</v>
      </c>
      <c r="B32" s="391">
        <v>786.29464999999993</v>
      </c>
      <c r="C32" s="859">
        <v>-0.20162892566718738</v>
      </c>
      <c r="D32" s="393">
        <v>9271.907369999999</v>
      </c>
      <c r="E32" s="393">
        <v>109046.78925999993</v>
      </c>
    </row>
    <row r="33" spans="1:8" ht="15" customHeight="1">
      <c r="A33" s="390" t="s">
        <v>263</v>
      </c>
      <c r="B33" s="391">
        <v>44.100230000000003</v>
      </c>
      <c r="C33" s="859">
        <v>0.60244318623635684</v>
      </c>
      <c r="D33" s="393">
        <v>810.27008000000001</v>
      </c>
      <c r="E33" s="393">
        <v>1555.0885300000002</v>
      </c>
    </row>
    <row r="34" spans="1:8" ht="15" customHeight="1">
      <c r="A34" s="390" t="s">
        <v>264</v>
      </c>
      <c r="B34" s="391">
        <v>58.251839999999994</v>
      </c>
      <c r="C34" s="859">
        <v>-0.74374256711951015</v>
      </c>
      <c r="D34" s="393">
        <v>1224.62718</v>
      </c>
      <c r="E34" s="393">
        <v>20734.874330000002</v>
      </c>
    </row>
    <row r="35" spans="1:8" ht="15" customHeight="1">
      <c r="A35" s="390" t="s">
        <v>36</v>
      </c>
      <c r="B35" s="391">
        <v>753.30795000000001</v>
      </c>
      <c r="C35" s="859">
        <v>7.6610881861488789E-2</v>
      </c>
      <c r="D35" s="393">
        <v>10996.451770000001</v>
      </c>
      <c r="E35" s="393">
        <v>88471.991480000026</v>
      </c>
    </row>
    <row r="36" spans="1:8" ht="15" customHeight="1">
      <c r="A36" s="390" t="s">
        <v>37</v>
      </c>
      <c r="B36" s="391">
        <v>2030.806</v>
      </c>
      <c r="C36" s="859">
        <v>0.58417750523889422</v>
      </c>
      <c r="D36" s="393">
        <v>18654.003479999996</v>
      </c>
      <c r="E36" s="393">
        <v>129712.40364000002</v>
      </c>
    </row>
    <row r="37" spans="1:8" ht="15" customHeight="1">
      <c r="A37" s="394" t="s">
        <v>38</v>
      </c>
      <c r="B37" s="391">
        <v>3658.33214</v>
      </c>
      <c r="C37" s="859">
        <v>-0.30038966306859094</v>
      </c>
      <c r="D37" s="393">
        <v>54595.406600000009</v>
      </c>
      <c r="E37" s="393">
        <v>609439.10742000001</v>
      </c>
    </row>
    <row r="38" spans="1:8" ht="18.75" customHeight="1">
      <c r="A38" s="759" t="s">
        <v>401</v>
      </c>
      <c r="B38" s="760">
        <v>17645.743559999999</v>
      </c>
      <c r="C38" s="860">
        <v>-1.4482837553107974E-2</v>
      </c>
      <c r="D38" s="762">
        <v>227087.28841000004</v>
      </c>
      <c r="E38" s="762">
        <v>1852836.65545</v>
      </c>
      <c r="G38" s="850"/>
      <c r="H38" s="850"/>
    </row>
    <row r="39" spans="1:8" s="272" customFormat="1">
      <c r="A39" s="847" t="s">
        <v>1011</v>
      </c>
      <c r="B39" s="848"/>
      <c r="C39" s="392"/>
      <c r="D39" s="393"/>
      <c r="E39" s="393"/>
    </row>
    <row r="40" spans="1:8" s="272" customFormat="1">
      <c r="A40" s="847" t="s">
        <v>1012</v>
      </c>
      <c r="B40" s="851">
        <v>12667.856280000002</v>
      </c>
      <c r="C40" s="859">
        <v>-4.8028240089214136E-2</v>
      </c>
      <c r="D40" s="393">
        <v>157201.29003000003</v>
      </c>
      <c r="E40" s="393">
        <v>1174737.15763</v>
      </c>
      <c r="G40" s="135"/>
      <c r="H40" s="135"/>
    </row>
    <row r="41" spans="1:8" s="272" customFormat="1">
      <c r="A41" s="847" t="s">
        <v>1013</v>
      </c>
      <c r="B41" s="851">
        <v>833.46543999999994</v>
      </c>
      <c r="C41" s="859">
        <v>0.18881004793392431</v>
      </c>
      <c r="D41" s="393">
        <v>10309.049849999998</v>
      </c>
      <c r="E41" s="393">
        <v>77922.862909999996</v>
      </c>
      <c r="G41" s="135"/>
      <c r="H41" s="135"/>
    </row>
    <row r="42" spans="1:8" s="272" customFormat="1">
      <c r="A42" s="847" t="s">
        <v>1014</v>
      </c>
      <c r="B42" s="852">
        <v>4144.42184</v>
      </c>
      <c r="C42" s="859">
        <v>6.3490068714326942E-2</v>
      </c>
      <c r="D42" s="393">
        <v>59576.948530000001</v>
      </c>
      <c r="E42" s="393">
        <v>600176.63491000002</v>
      </c>
      <c r="G42" s="135"/>
      <c r="H42" s="135"/>
    </row>
    <row r="43" spans="1:8" ht="12.75" customHeight="1">
      <c r="A43" s="22" t="s">
        <v>1093</v>
      </c>
      <c r="G43" s="135"/>
      <c r="H43" s="135"/>
    </row>
    <row r="44" spans="1:8" ht="12.75" customHeight="1">
      <c r="A44" s="17" t="s">
        <v>1064</v>
      </c>
    </row>
    <row r="45" spans="1:8" ht="12.75" customHeight="1">
      <c r="A45" s="932" t="s">
        <v>1096</v>
      </c>
      <c r="G45" s="77"/>
    </row>
    <row r="46" spans="1:8" ht="12.75" customHeight="1"/>
    <row r="47" spans="1:8" ht="12.75" customHeight="1">
      <c r="A47" s="651" t="s">
        <v>92</v>
      </c>
    </row>
    <row r="48" spans="1:8" ht="12.75" customHeight="1"/>
    <row r="49" spans="1:6" ht="12.75" customHeight="1">
      <c r="A49" s="48"/>
      <c r="F49" s="27" t="s">
        <v>906</v>
      </c>
    </row>
    <row r="50" spans="1:6" ht="12.75" customHeight="1">
      <c r="A50" s="51"/>
    </row>
    <row r="51" spans="1:6" ht="12.75" customHeight="1"/>
    <row r="52" spans="1:6" ht="12.75" customHeight="1"/>
    <row r="53" spans="1:6" ht="12.75" customHeight="1"/>
    <row r="54" spans="1:6" ht="12.75" customHeight="1"/>
    <row r="55" spans="1:6" ht="12.75" customHeight="1"/>
  </sheetData>
  <mergeCells count="8">
    <mergeCell ref="A27:A29"/>
    <mergeCell ref="B27:E27"/>
    <mergeCell ref="A21:F21"/>
    <mergeCell ref="A20:F20"/>
    <mergeCell ref="A5:A7"/>
    <mergeCell ref="A19:F19"/>
    <mergeCell ref="B5:E5"/>
    <mergeCell ref="A18:E18"/>
  </mergeCells>
  <hyperlinks>
    <hyperlink ref="A47" location="'2 Sadržaj'!A1" display="Sadržaj / Contents"/>
  </hyperlinks>
  <pageMargins left="0.7" right="0.7" top="0.75" bottom="0.75" header="0.3" footer="0.3"/>
  <pageSetup paperSize="9" scale="96"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904004A-CBAC-4773-B6BD-23A435742FFE}">
  <ds:schemaRefs>
    <ds:schemaRef ds:uri="http://schemas.microsoft.com/office/2006/metadata/properties"/>
    <ds:schemaRef ds:uri="http://schemas.microsoft.com/office/infopath/2007/PartnerControls"/>
    <ds:schemaRef ds:uri="ca302e39-a258-4920-a5cd-d26b5a5d4831"/>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02A11360-B58F-45BD-8CE5-933963ED9E8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36</vt:i4>
      </vt:variant>
    </vt:vector>
  </HeadingPairs>
  <TitlesOfParts>
    <vt:vector size="69"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1.18 - 1.20</vt:lpstr>
      <vt:lpstr>13 Tablica 1.21</vt:lpstr>
      <vt:lpstr>14 Tablice 2.1 - 2.4</vt:lpstr>
      <vt:lpstr>15 Tablice 2.5, 2.6</vt:lpstr>
      <vt:lpstr>16 Tablice 2.7 - 2.9</vt:lpstr>
      <vt:lpstr>17 Tablica 3.1</vt:lpstr>
      <vt:lpstr>18 Tablica 3.2</vt:lpstr>
      <vt:lpstr>19 Tablica 4.1</vt:lpstr>
      <vt:lpstr>20 Tablice 4.2 - 4.8</vt:lpstr>
      <vt:lpstr>21 Tablice 5.1 - 5.4</vt:lpstr>
      <vt:lpstr>22 Tablica 6.1</vt:lpstr>
      <vt:lpstr>23 Tablice 6.2, 6.3</vt:lpstr>
      <vt:lpstr>24 Tablice 6.4 - 6.8</vt:lpstr>
      <vt:lpstr>25 Tablice 6.9 - 6.12 </vt:lpstr>
      <vt:lpstr>26 Tablice 7.1, 7.2 </vt:lpstr>
      <vt:lpstr>27 Tablice 7.3, 7.4</vt:lpstr>
      <vt:lpstr>28 Tablica 7.5</vt:lpstr>
      <vt:lpstr>29 Tablica 7.6 </vt:lpstr>
      <vt:lpstr>30 Tablica 7.7</vt:lpstr>
      <vt:lpstr>31 Tablica 7.8</vt:lpstr>
      <vt:lpstr>32 Tablice 8.1 - 8.5</vt:lpstr>
      <vt:lpstr>33 Tablica 8,6</vt:lpstr>
      <vt:lpstr>datum_p</vt:lpstr>
      <vt:lpstr>'5 Tablice 1.5 - 1.7'!datumd</vt:lpstr>
      <vt:lpstr>datumd</vt:lpstr>
      <vt:lpstr>'5 Tablice 1.5 - 1.7'!datumn</vt:lpstr>
      <vt:lpstr>datumnav</vt:lpstr>
      <vt:lpstr>'10 Tablice 1.15, 1.16'!Print_Area</vt:lpstr>
      <vt:lpstr>'11 Tablica 1.17'!Print_Area</vt:lpstr>
      <vt:lpstr>'12 Tablice 1.18 - 1.20'!Print_Area</vt:lpstr>
      <vt:lpstr>'13 Tablica 1.21'!Print_Area</vt:lpstr>
      <vt:lpstr>'14 Tablice 2.1 - 2.4'!Print_Area</vt:lpstr>
      <vt:lpstr>'15 Tablice 2.5, 2.6'!Print_Area</vt:lpstr>
      <vt:lpstr>'16 Tablice 2.7 - 2.9'!Print_Area</vt:lpstr>
      <vt:lpstr>'17 Tablica 3.1'!Print_Area</vt:lpstr>
      <vt:lpstr>'18 Tablica 3.2'!Print_Area</vt:lpstr>
      <vt:lpstr>'19 Tablica 4.1'!Print_Area</vt:lpstr>
      <vt:lpstr>'2 Sadržaj'!Print_Area</vt:lpstr>
      <vt:lpstr>'20 Tablice 4.2 - 4.8'!Print_Area</vt:lpstr>
      <vt:lpstr>'21 Tablice 5.1 - 5.4'!Print_Area</vt:lpstr>
      <vt:lpstr>'22 Tablica 6.1'!Print_Area</vt:lpstr>
      <vt:lpstr>'23 Tablice 6.2, 6.3'!Print_Area</vt:lpstr>
      <vt:lpstr>'24 Tablice 6.4 - 6.8'!Print_Area</vt:lpstr>
      <vt:lpstr>'25 Tablice 6.9 - 6.12 '!Print_Area</vt:lpstr>
      <vt:lpstr>'26 Tablice 7.1, 7.2 '!Print_Area</vt:lpstr>
      <vt:lpstr>'27 Tablice 7.3, 7.4'!Print_Area</vt:lpstr>
      <vt:lpstr>'28 Tablica 7.5'!Print_Area</vt:lpstr>
      <vt:lpstr>'29 Tablica 7.6 '!Print_Area</vt:lpstr>
      <vt:lpstr>'3 Tablice 1.1, 1.2'!Print_Area</vt:lpstr>
      <vt:lpstr>'30 Tablica 7.7'!Print_Area</vt:lpstr>
      <vt:lpstr>'32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2023-04-12T15:07:25Z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