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4F53C9A2-6D8D-4001-984C-355145FD133D}"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6.1'!$A$1:$L$165</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<sst xmlns="http://schemas.openxmlformats.org/spreadsheetml/2006/main" count="3739" uniqueCount="1725">
  <si>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</si>
  <si>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</si>
  <si>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</si>
  <si>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</si>
  <si>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</si>
  <si>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</si>
  <si>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</si>
  <si>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</si>
  <si>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</si>
  <si>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</si>
  <si>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</si>
  <si>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</si>
  <si>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</si>
  <si>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</si>
  <si>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</si>
  <si>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</si>
  <si>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</si>
  <si>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</si>
  <si>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</si>
  <si>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</si>
  <si>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</si>
  <si>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</si>
  <si>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</si>
  <si>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</si>
  <si>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</si>
  <si>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</si>
  <si>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</si>
  <si>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</si>
  <si>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</si>
  <si>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</si>
  <si>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</si>
  <si>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</si>
  <si>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</si>
  <si>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</si>
  <si>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</si>
  <si>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</si>
  <si>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</si>
  <si>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</si>
  <si>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</si>
  <si>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</si>
  <si>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</si>
  <si>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</si>
  <si>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</si>
  <si>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</si>
  <si>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</si>
  <si>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</si>
  <si>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</si>
  <si>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</si>
  <si>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</si>
  <si>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</si>
  <si>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</si>
  <si>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</si>
  <si>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</si>
  <si>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</si>
  <si>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</si>
  <si>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</si>
  <si>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</si>
  <si>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</si>
  <si>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</si>
  <si>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</si>
  <si>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</si>
  <si>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</si>
  <si>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</si>
  <si>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</si>
  <si>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</si>
  <si>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</si>
  <si>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</si>
  <si>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</si>
  <si>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</si>
  <si>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</si>
  <si>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</si>
  <si>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</si>
  <si>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</si>
  <si>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</si>
  <si>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</si>
  <si>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</si>
  <si>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</si>
  <si>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</si>
  <si>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</si>
  <si>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</si>
  <si>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</si>
  <si>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</si>
  <si>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</si>
  <si>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</si>
  <si>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</si>
  <si>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</si>
  <si>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</si>
  <si>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</si>
  <si>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</si>
  <si>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</si>
  <si>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</si>
  <si>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</si>
  <si>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</si>
  <si>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</si>
  <si>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</si>
  <si>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</si>
  <si>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</si>
  <si>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</si>
  <si>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</si>
  <si>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</si>
  <si>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</si>
  <si>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</si>
  <si>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</si>
  <si>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</si>
  <si>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</si>
  <si>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</si>
  <si>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</si>
  <si>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</si>
  <si>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</si>
  <si>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</si>
  <si>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</si>
  <si>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</si>
  <si>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</si>
  <si>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</si>
  <si>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</si>
  <si>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</si>
  <si>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</si>
  <si>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</si>
  <si>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</si>
  <si>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</si>
  <si>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</si>
  <si>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</si>
  <si>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</si>
  <si>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</si>
  <si>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</si>
  <si>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</si>
  <si>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</si>
  <si>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</si>
  <si>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</si>
  <si>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</si>
  <si>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</si>
  <si>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</si>
  <si>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</si>
  <si>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</si>
  <si>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</si>
  <si>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</si>
  <si>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</si>
  <si>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</si>
  <si>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</si>
  <si>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</si>
  <si>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</si>
  <si>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</si>
  <si>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</si>
  <si>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</si>
  <si>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</si>
  <si>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</si>
  <si>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</si>
  <si>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</si>
  <si>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</si>
  <si>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</si>
  <si>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</si>
  <si>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</si>
  <si>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</si>
  <si>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</si>
  <si>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</si>
  <si>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</si>
  <si>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</si>
  <si>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</si>
  <si>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</si>
  <si>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</si>
  <si>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</si>
  <si>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</si>
  <si>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</si>
  <si>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</si>
  <si>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</si>
  <si>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</si>
  <si>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</si>
  <si>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</si>
  <si>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</si>
  <si>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</si>
  <si>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</si>
  <si>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</si>
  <si>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</si>
  <si>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</si>
  <si>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</si>
  <si>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</si>
  <si>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</si>
  <si>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</si>
  <si>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</si>
  <si>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</si>
  <si>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</si>
  <si>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</si>
  <si>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</si>
  <si>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</si>
  <si>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</si>
  <si>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</si>
  <si>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</si>
  <si>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</si>
  <si>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</si>
  <si>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</si>
  <si>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</si>
  <si>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</si>
  <si>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</si>
  <si>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</si>
  <si>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</si>
  <si>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</si>
  <si>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</si>
  <si>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</si>
  <si>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</si>
  <si>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</si>
  <si>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</si>
  <si>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</si>
  <si>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</si>
  <si>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</si>
  <si>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</si>
  <si>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</si>
  <si>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</si>
  <si>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</si>
  <si>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</si>
  <si>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</si>
  <si>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</si>
  <si>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</si>
  <si>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</si>
  <si>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</si>
  <si>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</si>
  <si>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</si>
  <si>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</si>
  <si>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</si>
  <si>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</si>
  <si>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</si>
  <si>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</si>
  <si>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</si>
  <si>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</si>
  <si>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</si>
  <si>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</si>
  <si>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</si>
  <si>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</si>
  <si>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</si>
  <si>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</si>
  <si>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</si>
  <si>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</si>
  <si>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</si>
  <si>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</si>
  <si>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</si>
  <si>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</si>
  <si>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</si>
  <si>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</si>
  <si>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</si>
  <si>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</si>
  <si>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</si>
  <si>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</si>
  <si>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</si>
  <si>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</si>
  <si>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</si>
  <si>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</si>
  <si>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</si>
  <si>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</si>
  <si>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</si>
  <si>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</si>
  <si>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</si>
  <si>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</si>
  <si>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</si>
  <si>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</si>
  <si>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</si>
  <si>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</si>
  <si>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</si>
  <si>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</si>
  <si>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</si>
  <si>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</si>
  <si>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</si>
  <si>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</si>
  <si>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</si>
  <si>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</si>
  <si>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</si>
  <si>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</si>
  <si>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</si>
  <si>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</si>
  <si>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</si>
  <si>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</si>
  <si>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</si>
  <si>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</si>
  <si>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</si>
  <si>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</si>
  <si>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</si>
  <si>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</si>
  <si>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</si>
  <si>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</si>
  <si>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</si>
  <si>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</si>
  <si>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</si>
  <si>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</si>
  <si>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</si>
  <si>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</si>
  <si>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</si>
  <si>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</si>
  <si>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</si>
  <si>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</si>
  <si>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</si>
  <si>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</si>
  <si>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</si>
  <si>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</si>
  <si>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</si>
  <si>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</si>
  <si>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</si>
  <si>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</si>
  <si>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</si>
  <si>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</si>
  <si>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</si>
  <si>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</si>
  <si>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</si>
  <si>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</si>
  <si>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</si>
  <si>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</si>
  <si>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</si>
  <si>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</si>
  <si>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</si>
  <si>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</si>
  <si>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</si>
  <si>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</si>
  <si>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</si>
  <si>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</si>
  <si>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</si>
  <si>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</si>
  <si>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</si>
  <si>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</si>
  <si>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</si>
  <si>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</si>
  <si>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</si>
  <si>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</si>
  <si>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</si>
  <si>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</si>
  <si>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</si>
  <si>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</si>
  <si>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</si>
  <si>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</si>
  <si>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</si>
  <si>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</si>
  <si>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</si>
  <si>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</si>
  <si>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</si>
  <si>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</si>
  <si>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</si>
  <si>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</si>
  <si>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</si>
  <si>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</si>
  <si>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</si>
  <si>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</si>
  <si>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</si>
  <si>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</si>
  <si>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</si>
  <si>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</si>
  <si>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</si>
  <si>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</si>
  <si>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</si>
  <si>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</si>
  <si>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</si>
  <si>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</si>
  <si>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</si>
  <si>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</si>
  <si>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</si>
  <si>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</si>
  <si>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</si>
  <si>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</si>
  <si>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</si>
  <si>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</si>
  <si>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</si>
  <si>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</si>
  <si>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</si>
  <si>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</si>
  <si>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</si>
  <si>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</si>
  <si>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</si>
  <si>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</si>
  <si>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</si>
  <si>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</si>
  <si>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</si>
  <si>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</si>
  <si>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</si>
  <si>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</si>
  <si>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</si>
  <si>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</si>
  <si>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</si>
  <si>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</si>
  <si>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</si>
  <si>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</si>
  <si>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</si>
  <si>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</si>
  <si>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</si>
  <si>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</si>
  <si>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</si>
  <si>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</si>
  <si>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</si>
  <si>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</si>
  <si>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</si>
  <si>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</si>
  <si>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</si>
  <si>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</si>
  <si>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</si>
  <si>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</si>
  <si>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</si>
  <si>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</si>
  <si>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</si>
  <si>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</si>
  <si>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</si>
  <si>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</si>
  <si>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</si>
  <si>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</si>
  <si>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</si>
  <si>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</si>
  <si>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</si>
  <si>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</si>
  <si>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</si>
  <si>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</si>
  <si>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</si>
  <si>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</si>
  <si>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</si>
  <si>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</si>
  <si>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</si>
  <si>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</si>
  <si>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</si>
  <si>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</si>
  <si>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</si>
  <si>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</si>
  <si>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</si>
  <si>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</si>
  <si>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</si>
  <si>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</si>
  <si>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</si>
  <si>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</si>
  <si>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</si>
  <si>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</si>
  <si>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</si>
  <si>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</si>
  <si>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</si>
  <si>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</si>
  <si>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</si>
  <si>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</si>
  <si>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</si>
  <si>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</si>
  <si>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</si>
  <si>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</si>
  <si>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</si>
  <si>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</si>
  <si>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</si>
  <si>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</si>
  <si>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</si>
  <si>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</si>
  <si>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</si>
  <si>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</si>
  <si>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</si>
  <si>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</si>
  <si>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</si>
  <si>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</si>
  <si>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</si>
  <si>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</si>
  <si>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</si>
  <si>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</si>
  <si>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</si>
  <si>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</si>
  <si>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</si>
  <si>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</si>
  <si>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</si>
  <si>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</si>
  <si>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</si>
  <si>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</si>
  <si>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</si>
  <si>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</si>
  <si>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</si>
  <si>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</si>
  <si>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</si>
  <si>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</si>
  <si>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</si>
  <si>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</si>
  <si>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</si>
  <si>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</si>
  <si>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</si>
  <si>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</si>
  <si>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</si>
  <si>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</si>
  <si>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</si>
  <si>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</si>
  <si>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</si>
  <si>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</si>
  <si>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</si>
  <si>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</si>
  <si>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</si>
  <si>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</si>
  <si>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</si>
  <si>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</si>
  <si>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</si>
  <si>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</si>
  <si>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</si>
  <si>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</si>
  <si>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</si>
  <si>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</si>
  <si>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</si>
  <si>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</si>
  <si>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</si>
  <si>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</si>
  <si>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</si>
  <si>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</si>
  <si>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</si>
  <si>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</si>
  <si>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</si>
  <si>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</si>
  <si>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</si>
  <si>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</si>
  <si>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</si>
  <si>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</si>
  <si>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</si>
  <si>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</si>
  <si>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</si>
  <si>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</si>
  <si>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</si>
  <si>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</si>
  <si>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</si>
  <si>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</si>
  <si>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</si>
  <si>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</si>
  <si>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</si>
  <si>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</si>
  <si>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</si>
  <si>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</si>
  <si>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</si>
  <si>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</si>
  <si>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</si>
  <si>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</si>
  <si>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</si>
  <si>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</si>
  <si>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</si>
  <si>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</si>
  <si>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</si>
  <si>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</si>
  <si>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</si>
  <si>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</si>
  <si>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</si>
  <si>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</si>
  <si>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</si>
  <si>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</si>
  <si>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</si>
  <si>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</si>
  <si>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</si>
  <si>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</si>
  <si>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</si>
  <si>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</si>
  <si>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</si>
  <si>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</si>
  <si>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</si>
  <si>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</si>
  <si>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</si>
  <si>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</si>
  <si>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</si>
  <si>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</si>
  <si>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</si>
  <si>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</si>
  <si>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</si>
  <si>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</si>
  <si>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</si>
  <si>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</si>
  <si>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</si>
  <si>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</si>
  <si>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</si>
  <si>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</si>
  <si>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</si>
  <si>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</si>
  <si>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</si>
  <si>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</si>
  <si>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</si>
  <si>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</si>
  <si>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</si>
  <si>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</si>
  <si>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</si>
  <si>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</si>
  <si>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</si>
  <si>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</si>
  <si>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</si>
  <si>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</si>
  <si>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</si>
  <si>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</si>
  <si>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</si>
  <si>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</si>
  <si>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</si>
  <si>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</si>
  <si>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</si>
  <si>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</si>
  <si>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</si>
  <si>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</si>
  <si>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</si>
  <si>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</si>
  <si>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</si>
  <si>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</si>
  <si>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</si>
  <si>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</si>
  <si>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</si>
  <si>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</si>
  <si>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</si>
  <si>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</si>
  <si>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</si>
  <si>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</si>
  <si>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</si>
  <si>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</si>
  <si>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</si>
  <si>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</si>
  <si>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</si>
  <si>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</si>
  <si>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</si>
  <si>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</si>
  <si>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</si>
  <si>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</si>
  <si>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</si>
  <si>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</si>
  <si>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</si>
  <si>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</si>
  <si>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</si>
  <si>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</si>
  <si>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</si>
  <si>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</si>
  <si>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</si>
  <si>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</si>
  <si>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</si>
  <si>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</si>
  <si>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</si>
  <si>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</si>
  <si>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</si>
  <si>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</si>
  <si>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</si>
  <si>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</si>
  <si>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</si>
  <si>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</si>
  <si>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</si>
  <si>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</si>
  <si>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</si>
  <si>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</si>
  <si>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</si>
  <si>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</si>
  <si>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</si>
  <si>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</si>
  <si>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</si>
  <si>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</si>
  <si>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</si>
  <si>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</si>
  <si>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</si>
  <si>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</si>
  <si>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</si>
  <si>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</si>
  <si>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</si>
  <si>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</si>
  <si>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</si>
  <si>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</si>
  <si>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</si>
  <si>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</si>
  <si>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</si>
  <si>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</si>
  <si>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</si>
  <si>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</si>
  <si>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</si>
  <si>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</si>
  <si>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</si>
  <si>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</si>
  <si>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</si>
  <si>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</si>
  <si>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</si>
  <si>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</si>
  <si>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</si>
  <si>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</si>
  <si>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</si>
  <si>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</si>
  <si>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</si>
  <si>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</si>
  <si>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</si>
  <si>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</si>
  <si>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</si>
  <si>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</si>
  <si>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</si>
  <si>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</si>
  <si>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</si>
  <si>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</si>
  <si>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</si>
  <si>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</si>
  <si>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</si>
  <si>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</si>
  <si>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</si>
  <si>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</si>
  <si>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</si>
  <si>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</si>
  <si>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</si>
  <si>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</si>
  <si>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</si>
  <si>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</si>
  <si>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</si>
  <si>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</si>
  <si>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</si>
  <si>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</si>
  <si>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</si>
  <si>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</si>
  <si>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</si>
  <si>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</si>
  <si>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</si>
  <si>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</si>
  <si>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</si>
  <si>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</si>
  <si>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</si>
  <si>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</si>
  <si>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</si>
  <si>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</si>
  <si>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</si>
  <si>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</si>
  <si>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</si>
  <si>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</si>
  <si>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</si>
  <si>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</si>
  <si>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</si>
  <si>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</si>
  <si>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</si>
  <si>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</si>
  <si>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</si>
  <si>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</si>
  <si>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</si>
  <si>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</si>
  <si>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</si>
  <si>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</si>
  <si>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</si>
  <si>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</si>
  <si>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</si>
  <si>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</si>
  <si>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</si>
  <si>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</si>
  <si>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</si>
  <si>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</si>
  <si>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</si>
  <si>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</si>
  <si>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</si>
  <si>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</si>
  <si>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</si>
  <si>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</si>
  <si>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</si>
  <si>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</si>
  <si>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</si>
  <si>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</si>
  <si>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</si>
  <si>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</si>
  <si>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</si>
  <si>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</si>
  <si>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</si>
  <si>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</si>
  <si>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</si>
  <si>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</si>
  <si>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</si>
  <si>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</si>
  <si>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</si>
  <si>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</si>
  <si>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</si>
  <si>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</si>
  <si>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</si>
  <si>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</si>
  <si>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</si>
  <si>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</si>
  <si>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</si>
  <si>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</si>
  <si>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</si>
  <si>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</si>
  <si>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</si>
  <si>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</si>
  <si>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</si>
  <si>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</si>
  <si>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</si>
  <si>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</si>
  <si>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</si>
  <si>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</si>
  <si>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</si>
  <si>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</si>
  <si>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</si>
  <si>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</si>
  <si>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</si>
  <si>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</si>
  <si>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</si>
  <si>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</si>
  <si>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</si>
  <si>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</si>
  <si>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</si>
  <si>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</si>
  <si>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</si>
  <si>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</si>
  <si>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</si>
  <si>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</si>
  <si>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</si>
  <si>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</si>
  <si>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</si>
  <si>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</si>
  <si>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</si>
  <si>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</si>
  <si>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</si>
  <si>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</si>
  <si>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</si>
  <si>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</si>
  <si>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</si>
  <si>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</si>
  <si>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</si>
  <si>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</si>
  <si>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</si>
  <si>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</si>
  <si>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</si>
  <si>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</si>
  <si>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</si>
  <si>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</si>
  <si>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</si>
  <si>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</si>
  <si>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</si>
  <si>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</si>
  <si>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</si>
  <si>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</si>
  <si>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</si>
  <si>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</si>
  <si>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</si>
  <si>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</si>
  <si>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</si>
  <si>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</si>
  <si>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</si>
  <si>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</si>
  <si>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</si>
  <si>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</si>
  <si>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</si>
  <si>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</si>
  <si>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</si>
  <si>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</si>
  <si>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</si>
  <si>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</si>
  <si>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</si>
  <si>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</si>
  <si>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</si>
  <si>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</si>
  <si>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</si>
  <si>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</si>
  <si>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</si>
  <si>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</si>
  <si>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</si>
  <si>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</si>
  <si>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</si>
  <si>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</si>
  <si>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</si>
  <si>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</si>
  <si>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</si>
  <si>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</si>
  <si>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</si>
  <si>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</si>
  <si>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</si>
  <si>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</si>
  <si>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</si>
  <si>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</si>
  <si>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</si>
  <si>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</si>
  <si>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</si>
  <si>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</si>
  <si>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</si>
  <si>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</si>
  <si>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</si>
  <si>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</si>
  <si>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</si>
  <si>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</si>
  <si>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</si>
  <si>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</si>
  <si>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</si>
  <si>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</si>
  <si>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</si>
  <si>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</si>
  <si>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</si>
  <si>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</si>
  <si>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</si>
  <si>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</si>
  <si>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</si>
  <si>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</si>
  <si>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</si>
  <si>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</si>
  <si>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</si>
  <si>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</si>
  <si>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</si>
  <si>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</si>
  <si>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</si>
  <si>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</si>
  <si>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</si>
  <si>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</si>
  <si>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</si>
  <si>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</si>
  <si>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</si>
  <si>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</si>
  <si>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</si>
  <si>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</si>
  <si>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</si>
  <si>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</si>
  <si>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</si>
  <si>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</si>
  <si>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</si>
  <si>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</si>
  <si>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</si>
  <si>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</si>
  <si>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</si>
  <si>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</si>
  <si>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</si>
  <si>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</si>
  <si>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</si>
  <si>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</si>
  <si>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</si>
  <si>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</si>
  <si>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</si>
  <si>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</si>
  <si>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</si>
  <si>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</si>
  <si>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</si>
  <si>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</si>
  <si>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</si>
  <si>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</si>
  <si>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</si>
  <si>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</si>
  <si>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</si>
  <si>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</si>
  <si>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</si>
  <si>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</si>
  <si>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</si>
  <si>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</si>
  <si>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</si>
  <si>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</si>
  <si>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</si>
  <si>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</si>
  <si>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</si>
  <si>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</si>
  <si>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</si>
  <si>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</si>
  <si>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</si>
  <si>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</si>
  <si>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</si>
  <si>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</si>
  <si>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</si>
  <si>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</si>
  <si>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</si>
  <si>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</si>
  <si>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</si>
  <si>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</si>
  <si>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</si>
  <si>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</si>
  <si>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</si>
  <si>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</si>
  <si>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</si>
  <si>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</si>
  <si>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</si>
  <si>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</si>
  <si>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</si>
  <si>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</si>
  <si>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</si>
  <si>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</si>
  <si>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</si>
  <si>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</si>
  <si>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</si>
  <si>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</si>
  <si>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</si>
  <si>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</si>
  <si>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</si>
  <si>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</si>
  <si>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</si>
  <si>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</si>
  <si>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</si>
  <si>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</si>
  <si>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</si>
  <si>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</si>
  <si>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</si>
  <si>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</si>
  <si>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</si>
  <si>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</si>
  <si>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</si>
  <si>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</si>
  <si>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</si>
  <si>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</si>
  <si>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</si>
  <si>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</si>
  <si>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</si>
  <si>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</si>
  <si>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</si>
  <si>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</si>
  <si>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</si>
  <si>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</si>
  <si>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</si>
  <si>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</si>
  <si>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</si>
  <si>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</si>
  <si>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</si>
  <si>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</si>
  <si>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</si>
  <si>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</si>
  <si>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</si>
  <si>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</si>
  <si>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</si>
  <si>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</si>
  <si>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</si>
  <si>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</si>
  <si>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</si>
  <si>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</si>
  <si>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</si>
  <si>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</si>
  <si>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</si>
  <si>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</si>
  <si>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</si>
  <si>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</si>
  <si>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</si>
  <si>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</si>
  <si>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</si>
  <si>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</si>
  <si>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</si>
  <si>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</si>
  <si>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</si>
  <si>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</si>
  <si>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</si>
  <si>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</si>
  <si>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</si>
  <si>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</si>
  <si>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</si>
  <si>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</si>
  <si>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</si>
  <si>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</si>
  <si>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</si>
  <si>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</si>
  <si>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</si>
  <si>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</si>
  <si>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</si>
  <si>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</si>
  <si>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</si>
  <si>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</si>
  <si>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</si>
  <si>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</si>
  <si>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</si>
  <si>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</si>
  <si>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</si>
  <si>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</si>
  <si>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</si>
  <si>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</si>
  <si>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</si>
  <si>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</si>
  <si>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</si>
  <si>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</si>
  <si>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</si>
  <si>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</si>
  <si>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</si>
  <si>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</si>
  <si>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</si>
  <si>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</si>
  <si>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</si>
  <si>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</si>
  <si>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</si>
  <si>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</si>
  <si>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</si>
  <si>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</si>
  <si>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</si>
  <si>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</si>
  <si>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</si>
  <si>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</si>
  <si>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</si>
  <si>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</si>
  <si>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</si>
  <si>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</si>
  <si>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</si>
  <si>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</si>
  <si>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</si>
  <si>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</si>
  <si>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</si>
  <si>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</si>
  <si>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</si>
  <si>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</si>
  <si>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</si>
  <si>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</si>
  <si>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</si>
  <si>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</si>
  <si>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</si>
  <si>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</si>
  <si>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</si>
  <si>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</si>
  <si>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</si>
  <si>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</si>
  <si>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</si>
  <si>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</si>
  <si>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</si>
  <si>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</si>
  <si>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</si>
  <si>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</si>
  <si>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</si>
  <si>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</si>
  <si>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</si>
  <si>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</si>
  <si>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</si>
  <si>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</si>
  <si>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</si>
  <si>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</si>
  <si>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</si>
  <si>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</si>
  <si>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</si>
  <si>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</si>
  <si>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</si>
  <si>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</si>
  <si>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</si>
  <si>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</si>
  <si>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</si>
  <si>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</si>
  <si>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</si>
  <si>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</si>
  <si>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</si>
  <si>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</si>
  <si>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</si>
  <si>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</si>
  <si>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</si>
  <si>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</si>
  <si>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</si>
  <si>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</si>
  <si>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</si>
  <si>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</si>
  <si>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</si>
  <si>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</si>
  <si>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</si>
  <si>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</si>
  <si>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</si>
  <si>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</si>
  <si>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</si>
  <si>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</si>
  <si>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</si>
  <si>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</si>
  <si>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</si>
  <si>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</si>
  <si>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</si>
  <si>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</si>
  <si>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</si>
  <si>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</si>
  <si>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</si>
  <si>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</si>
  <si>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</si>
  <si>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</si>
  <si>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</si>
  <si>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</si>
  <si>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</si>
  <si>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</si>
  <si>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</si>
  <si>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</si>
  <si>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</si>
  <si>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</si>
  <si>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</si>
  <si>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</si>
  <si>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</si>
  <si>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</si>
  <si>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</si>
  <si>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</si>
  <si>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</si>
  <si>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</si>
  <si>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</si>
  <si>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</si>
  <si>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</si>
  <si>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</si>
  <si>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</si>
  <si>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</si>
  <si>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</si>
  <si>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</si>
  <si>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</si>
  <si>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</si>
  <si>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</si>
  <si>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</si>
  <si>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</si>
  <si>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</si>
  <si>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</si>
  <si>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</si>
  <si>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</si>
  <si>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</si>
  <si>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</si>
  <si>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</si>
  <si>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</si>
  <si>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</si>
  <si>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</si>
  <si>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</si>
  <si>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</si>
  <si>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</si>
  <si>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</si>
  <si>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</si>
  <si>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</si>
  <si>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</si>
  <si>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</si>
  <si>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</si>
  <si>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</si>
  <si>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</si>
  <si>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</si>
  <si>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</si>
  <si>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</si>
  <si>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</si>
  <si>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</si>
  <si>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</si>
  <si>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</si>
  <si>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</si>
  <si>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</si>
  <si>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</si>
  <si>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</si>
  <si>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</si>
  <si>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</si>
  <si>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</si>
  <si>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</si>
  <si>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</si>
  <si>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</si>
  <si>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</si>
  <si>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</si>
  <si>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</si>
  <si>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</si>
  <si>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</si>
  <si>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</si>
  <si>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</si>
  <si>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</si>
  <si>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</si>
  <si>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</si>
  <si>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</si>
  <si>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</si>
  <si>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</si>
  <si>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</si>
  <si>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</si>
  <si>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</si>
  <si>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</si>
  <si>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</si>
  <si>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</si>
  <si>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</si>
  <si>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</si>
  <si>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</si>
  <si>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</si>
  <si>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</si>
  <si>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</si>
  <si>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</si>
  <si>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</si>
  <si>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</si>
  <si>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</si>
  <si>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</si>
  <si>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</si>
  <si>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</si>
  <si>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</si>
  <si>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</si>
  <si>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</si>
  <si>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</si>
  <si>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</si>
  <si>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</si>
  <si>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</si>
  <si>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</si>
  <si>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</si>
  <si>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</si>
  <si>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</si>
  <si>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</si>
  <si>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</si>
  <si>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</si>
  <si>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</si>
  <si>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</si>
  <si>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</si>
  <si>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</si>
  <si>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</si>
  <si>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</si>
  <si>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</si>
  <si>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</si>
  <si>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</si>
  <si>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</si>
  <si>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</si>
  <si>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</si>
  <si>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</si>
  <si>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</si>
  <si>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</si>
  <si>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</si>
  <si>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</si>
  <si>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</si>
  <si>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</si>
  <si>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</si>
  <si>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</si>
  <si>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</si>
  <si>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</si>
  <si>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</si>
  <si>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</si>
  <si>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</si>
  <si>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</si>
  <si>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</si>
  <si>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</si>
  <si>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</si>
  <si>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</si>
  <si>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</si>
  <si>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</si>
  <si>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</si>
  <si>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</si>
  <si>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</si>
  <si>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</si>
  <si>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</si>
  <si>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</si>
  <si>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</si>
  <si>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</si>
  <si>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</si>
  <si>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</si>
  <si>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</si>
  <si>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</si>
  <si>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</si>
  <si>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</si>
  <si>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</si>
  <si>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</si>
  <si>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</si>
  <si>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</si>
  <si>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</si>
  <si>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</si>
  <si>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</si>
  <si>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</si>
  <si>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</si>
  <si>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</si>
  <si>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</si>
  <si>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</si>
  <si>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</si>
  <si>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</si>
  <si>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</si>
  <si>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</si>
  <si>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</si>
  <si>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</si>
  <si>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</si>
  <si>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</si>
  <si>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</si>
  <si>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</si>
  <si>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</si>
  <si>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</si>
  <si>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</si>
  <si>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</si>
  <si>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</si>
  <si>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</si>
  <si>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</si>
  <si>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</si>
  <si>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</si>
  <si>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</si>
  <si>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</si>
  <si>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</si>
  <si>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</si>
  <si>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</si>
  <si>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</si>
  <si>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</si>
  <si>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</si>
  <si>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</si>
  <si>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</si>
  <si>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</si>
  <si>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</si>
  <si>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</si>
  <si>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</si>
  <si>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</si>
  <si>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</si>
  <si>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</si>
  <si>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</si>
  <si>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</si>
  <si>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</si>
  <si>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</si>
  <si>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</si>
  <si>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</si>
  <si>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</si>
  <si>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</si>
  <si>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</si>
  <si>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</si>
  <si>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</si>
  <si>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</si>
  <si>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</si>
  <si>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</si>
  <si>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</si>
  <si>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</si>
  <si>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</si>
  <si>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</si>
  <si>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</si>
  <si>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</si>
  <si>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</si>
  <si>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</si>
  <si>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</si>
  <si>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</si>
  <si>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</si>
  <si>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</si>
  <si>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</si>
  <si>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</si>
  <si>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</si>
  <si>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</si>
  <si>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</si>
  <si>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</si>
  <si>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</si>
  <si>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</si>
  <si>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</si>
  <si>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</si>
  <si>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</si>
  <si>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</si>
  <si>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</si>
  <si>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</si>
  <si>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</si>
  <si>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</si>
  <si>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</si>
  <si>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</si>
  <si>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</si>
  <si>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</si>
  <si>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</si>
  <si>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</si>
  <si>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</si>
  <si>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</si>
  <si>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</si>
  <si>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</si>
  <si>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</si>
  <si>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</si>
  <si>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</si>
  <si>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</si>
  <si>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</si>
  <si>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</si>
  <si>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</si>
  <si>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</si>
  <si>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</si>
  <si>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</si>
  <si>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</si>
  <si>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</si>
  <si>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</si>
  <si>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</si>
  <si>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</si>
  <si>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</si>
  <si>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</si>
  <si>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</si>
  <si>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</si>
  <si>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</si>
  <si>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</si>
  <si>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</si>
  <si>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</si>
  <si>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</si>
  <si>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</si>
  <si>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</si>
  <si>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</si>
  <si>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</si>
  <si>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</si>
  <si>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</si>
  <si>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</si>
  <si>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</si>
  <si>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</si>
  <si>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</si>
  <si>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</si>
  <si>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</si>
  <si>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</si>
  <si>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</si>
  <si>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</si>
  <si>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</si>
  <si>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</si>
  <si>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</si>
  <si>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</si>
  <si>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</si>
  <si>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</si>
  <si>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</si>
  <si>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</si>
  <si>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</si>
  <si>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</si>
  <si>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</si>
  <si>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</si>
  <si>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</si>
  <si>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</si>
  <si>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</si>
  <si>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</si>
  <si>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</si>
  <si>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</si>
  <si>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</si>
  <si>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</si>
  <si>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</si>
  <si>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</si>
  <si>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</si>
  <si>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</si>
  <si>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</si>
  <si>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</si>
  <si>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</si>
  <si>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</si>
  <si>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</si>
  <si>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</si>
  <si>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</si>
  <si>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</si>
  <si>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</si>
  <si>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</si>
  <si>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</si>
  <si>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</si>
  <si>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</si>
  <si>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</si>
  <si>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</si>
  <si>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</si>
  <si>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</si>
  <si>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</si>
  <si>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</si>
  <si>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</si>
  <si>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</si>
  <si>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</si>
  <si>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</si>
  <si>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</si>
  <si>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</si>
  <si>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</si>
  <si>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</si>
  <si>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</si>
  <si>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</si>
  <si>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</si>
  <si>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</si>
  <si>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</si>
  <si>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</si>
  <si>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</si>
  <si>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</si>
  <si>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</si>
  <si>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</si>
  <si>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</si>
  <si>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</si>
  <si>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</si>
  <si>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</si>
  <si>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</si>
  <si>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</si>
  <si>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</si>
  <si>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</si>
  <si>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</si>
  <si>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</si>
  <si>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</si>
  <si>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</si>
  <si>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</si>
  <si>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</si>
  <si>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</si>
  <si>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</si>
  <si>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</si>
  <si>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</si>
  <si>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</si>
  <si>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</si>
  <si>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</si>
  <si>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</si>
  <si>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</si>
  <si>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</si>
  <si>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</si>
  <si>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</si>
  <si>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</si>
  <si>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</si>
  <si>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</si>
  <si>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</si>
  <si>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</si>
  <si>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</si>
  <si>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</si>
  <si>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</si>
  <si>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</si>
  <si>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</si>
  <si>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</si>
  <si>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</si>
  <si>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</si>
  <si>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</si>
  <si>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</si>
  <si>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</si>
  <si>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</si>
  <si>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</si>
  <si>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</si>
  <si>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</si>
  <si>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</si>
  <si>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</si>
  <si>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</si>
  <si>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</si>
  <si>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</si>
  <si>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</si>
  <si>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</si>
  <si>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</si>
  <si>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</si>
  <si>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</si>
  <si>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</si>
  <si>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</si>
  <si>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</si>
  <si>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</si>
  <si>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</si>
  <si>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</si>
  <si>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</si>
  <si>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</si>
  <si>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</si>
  <si>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</si>
  <si>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</si>
  <si>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</si>
  <si>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</si>
  <si>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</si>
  <si>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</si>
  <si>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</si>
  <si>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</si>
  <si>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</si>
  <si>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</si>
  <si>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</si>
  <si>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</si>
  <si>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</si>
  <si>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</si>
  <si>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</si>
  <si>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</si>
  <si>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</si>
  <si>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</si>
  <si>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</si>
  <si>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</si>
  <si>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</si>
  <si>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</si>
  <si>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</si>
  <si>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</si>
  <si>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</si>
  <si>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</si>
  <si>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</si>
  <si>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</si>
  <si>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</si>
  <si>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</si>
  <si>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</si>
  <si>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</si>
  <si>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</si>
  <si>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</si>
  <si>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</si>
  <si>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</si>
  <si>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</si>
  <si>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</si>
  <si>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</si>
  <si>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</si>
  <si>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</si>
  <si>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</si>
  <si>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</si>
  <si>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</si>
  <si>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</si>
  <si>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</si>
  <si>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</si>
  <si>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</si>
  <si>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</si>
  <si>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</si>
  <si>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</si>
  <si>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</si>
  <si>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</si>
  <si>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</si>
  <si>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</si>
  <si>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</si>
  <si>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</si>
  <si>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</si>
  <si>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</si>
  <si>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</si>
  <si>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</si>
  <si>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</si>
  <si>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</si>
  <si>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</si>
  <si>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</si>
  <si>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</si>
  <si>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</si>
  <si>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</si>
  <si>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</si>
  <si>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</si>
  <si>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</si>
  <si>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</si>
  <si>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</si>
  <si>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</si>
  <si>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</si>
  <si>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</si>
  <si>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</si>
  <si>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</si>
  <si>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</si>
  <si>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</si>
  <si>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</si>
  <si>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</si>
  <si>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</si>
  <si>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</si>
  <si>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</si>
  <si>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</si>
  <si>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</si>
  <si>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</si>
  <si>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</si>
  <si>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</si>
  <si>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</si>
  <si>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</si>
  <si>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</si>
  <si>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</si>
  <si>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</si>
  <si>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</si>
  <si>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</si>
  <si>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</si>
  <si>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</si>
  <si>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</si>
  <si>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</si>
  <si>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</si>
  <si>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</si>
  <si>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</si>
  <si>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</si>
  <si>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</si>
  <si>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</si>
  <si>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</si>
  <si>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</si>
  <si>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</si>
  <si>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</si>
  <si>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</si>
  <si>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</si>
  <si>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</si>
  <si>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</si>
  <si>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Tablica 3.1: Naplaćena premija osiguranja za period od 1. do 31. siječnja 2026.</t>
  </si>
  <si>
    <t>Table 3.1: Premium paid for the period 1 - 31 January 2026</t>
  </si>
  <si>
    <t xml:space="preserve"> I/2025</t>
  </si>
  <si>
    <t>I/2026</t>
  </si>
  <si>
    <r>
      <t xml:space="preserve">Indeks (100 = I/2025)
 </t>
    </r>
    <r>
      <rPr>
        <i/>
        <sz val="9"/>
        <color theme="1" tint="0.34998626667073579"/>
        <rFont val="Arial"/>
        <family val="2"/>
        <charset val="238"/>
      </rPr>
      <t>Index(100 =I/2026)</t>
    </r>
  </si>
  <si>
    <t>Tablica 3.2: Podaci o osiguranju za period od 1. do 31. siječnja 2026.</t>
  </si>
  <si>
    <t>Table 3.2: Insurance data for the period  1 - 31 January 2026</t>
  </si>
  <si>
    <t>Siječanj 2026.</t>
  </si>
  <si>
    <t>January 2026</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</si>
  <si>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</si>
  <si>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</si>
  <si>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</si>
  <si>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</si>
  <si>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</si>
  <si>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</si>
  <si>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</si>
  <si>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</si>
  <si>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</si>
  <si>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</si>
  <si>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</si>
  <si>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</si>
  <si>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</si>
  <si>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</si>
  <si>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HRKOEIRA0009</t>
  </si>
  <si>
    <t>HRDLKVRA0006</t>
  </si>
  <si>
    <t>HRKODTPA0009</t>
  </si>
  <si>
    <t>HRZABARA0009</t>
  </si>
  <si>
    <t>HRHT00RA0005</t>
  </si>
  <si>
    <t>HRKODTRA0007</t>
  </si>
  <si>
    <t>HRADRSPA0009</t>
  </si>
  <si>
    <t>HRZTOSRB0002</t>
  </si>
  <si>
    <t>HRHPB0RA0002</t>
  </si>
  <si>
    <t>HRIG00RA0009</t>
  </si>
  <si>
    <t>HRRHMFO297A0</t>
  </si>
  <si>
    <t>HRRHMFO273N4</t>
  </si>
  <si>
    <t>HRRHMFO277N5</t>
  </si>
  <si>
    <t>HRRHMFO357A2</t>
  </si>
  <si>
    <t>HRLNGUO31AE3</t>
  </si>
  <si>
    <t>HRRHMFO33BA3</t>
  </si>
  <si>
    <t>HRRHMFO34BA1</t>
  </si>
  <si>
    <t>HRATGRO305A0</t>
  </si>
  <si>
    <t>HRRHMFO327A5</t>
  </si>
  <si>
    <t>HRRHMFO327E7</t>
  </si>
  <si>
    <t>HRRHMFO303A6</t>
  </si>
  <si>
    <t>HRRHMFT612N8</t>
  </si>
  <si>
    <t>HRRHMFT647N4</t>
  </si>
  <si>
    <t>HRRHMFT623N5</t>
  </si>
  <si>
    <t>HRRHMFT609N4</t>
  </si>
  <si>
    <t>HRKOTRPA0003</t>
  </si>
  <si>
    <t>HRBCINRA0003</t>
  </si>
  <si>
    <t>HRTSHCRA0009</t>
  </si>
  <si>
    <t>2025 Q 4</t>
  </si>
  <si>
    <t>HRENASO284A4</t>
  </si>
  <si>
    <t>HRENASO284B2</t>
  </si>
  <si>
    <t>HRENASO284C0</t>
  </si>
  <si>
    <t>HRGLCOO26CE5</t>
  </si>
  <si>
    <t>HRICFPO266A8</t>
  </si>
  <si>
    <t xml:space="preserve">Napomena: Mjesečni prinos i prinos od početka godine indeksa Mirex A u siječnju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</si>
  <si>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monthly return and the year-to-date return of the Mirex A index in January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</si>
  <si>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 xml:space="preserve">Fondovi koji su prestali s radom 29.1.2026. / Funds that ceased operations on 29.1.2026: ZB Invest Funds – ZB Alpha, ZB Bridge, ZB conservative, ZB Future 2055 UCITS fond .
</t>
  </si>
  <si>
    <t xml:space="preserve">Promijena naziva i strategije ulaganja / Change of name and investment strategy: ZB conservative 20 (mješoviti / balanced))u/in ZB Bond Select (obveznićki / bond) 21.1.2026.
                                                                                                                                                                       </t>
  </si>
  <si>
    <t xml:space="preserve"> ZB portfolio 70 (mješoviti / balanced) u /in  ZB World Brands Select (dionički) / equity) 21.1.2026.</t>
  </si>
  <si>
    <t>Promijena naziva / Change of name: ZB global 50 u / in  ZB Invest Funds – ZB Adaptive Balanced  21.1.2026.</t>
  </si>
  <si>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19.2.2026.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</si>
</sst>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49" fillId="0" borderId="0" xfId="0" applyFont="1" applyAlignment="1">
      <alignment horizontal="left" vertical="center" indent="1"/>
    </xf>
    <xf numFmtId="0" fontId="77" fillId="0" borderId="0" xfId="0" applyFont="1" applyAlignment="1">
      <alignment horizontal="left" vertical="center" indent="1"/>
    </xf>
    <xf numFmtId="0" fontId="77" fillId="0" borderId="0" xfId="3" applyFont="1" applyAlignment="1">
      <alignment horizontal="left" vertical="center"/>
    </xf>
    <xf numFmtId="0" fontId="77" fillId="0" borderId="0" xfId="0" applyFont="1" applyAlignment="1">
      <alignment horizontal="left" vertical="center" indent="5"/>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7"/>
      <c r="B1" s="608"/>
      <c r="C1" s="608"/>
      <c r="D1" s="608"/>
      <c r="E1" s="608"/>
      <c r="F1" s="608"/>
      <c r="G1" s="608"/>
      <c r="H1" s="608"/>
      <c r="I1" s="608"/>
    </row>
    <row r="2" spans="1:9" ht="18">
      <c r="A2" s="1135" t="s">
        <v>1335</v>
      </c>
      <c r="B2" s="1135"/>
      <c r="C2" s="1135"/>
      <c r="D2" s="1135"/>
      <c r="E2" s="1135"/>
      <c r="F2" s="1135"/>
      <c r="G2" s="1135"/>
      <c r="H2" s="1135"/>
      <c r="I2" s="1135"/>
    </row>
    <row r="3" spans="1:9" ht="16.5">
      <c r="A3" s="1136" t="s">
        <v>1336</v>
      </c>
      <c r="B3" s="1136"/>
      <c r="C3" s="1136"/>
      <c r="D3" s="1136"/>
      <c r="E3" s="1136"/>
      <c r="F3" s="1136"/>
      <c r="G3" s="1136"/>
      <c r="H3" s="1136"/>
      <c r="I3" s="1136"/>
    </row>
    <row r="4" spans="1:9" ht="16.5">
      <c r="A4" s="1136"/>
      <c r="B4" s="1136"/>
      <c r="C4" s="1136"/>
      <c r="D4" s="1136"/>
      <c r="E4" s="1136"/>
      <c r="F4" s="1136"/>
      <c r="G4" s="1136"/>
      <c r="H4" s="1136"/>
      <c r="I4" s="1136"/>
    </row>
    <row r="5" spans="1:9" ht="15" customHeight="1">
      <c r="A5" s="609"/>
      <c r="B5" s="609"/>
      <c r="C5" s="609"/>
      <c r="D5" s="609"/>
      <c r="E5" s="609"/>
      <c r="F5" s="609"/>
      <c r="G5" s="609"/>
      <c r="H5" s="609"/>
      <c r="I5" s="609"/>
    </row>
    <row r="6" spans="1:9" ht="15" customHeight="1">
      <c r="A6" s="1137" t="s">
        <v>1724</v>
      </c>
      <c r="B6" s="1138"/>
      <c r="C6" s="1138"/>
      <c r="D6" s="1138"/>
      <c r="E6" s="1138"/>
      <c r="F6" s="1138"/>
      <c r="G6" s="1138"/>
      <c r="H6" s="1138"/>
      <c r="I6" s="1138"/>
    </row>
    <row r="7" spans="1:9">
      <c r="A7" s="616"/>
      <c r="B7" s="616"/>
      <c r="C7" s="616"/>
      <c r="D7" s="616"/>
      <c r="E7" s="616"/>
      <c r="F7" s="616"/>
      <c r="G7" s="616"/>
      <c r="H7" s="616"/>
      <c r="I7" s="616"/>
    </row>
    <row r="8" spans="1:9">
      <c r="A8" s="610"/>
      <c r="B8" s="610"/>
      <c r="C8" s="610"/>
      <c r="D8" s="610"/>
      <c r="E8" s="610"/>
      <c r="F8" s="610"/>
      <c r="G8" s="610"/>
      <c r="H8" s="610"/>
      <c r="I8" s="610"/>
    </row>
    <row r="9" spans="1:9">
      <c r="A9" s="1137"/>
      <c r="B9" s="1138"/>
      <c r="C9" s="1138"/>
      <c r="D9" s="1138"/>
      <c r="E9" s="1138"/>
      <c r="F9" s="1138"/>
      <c r="G9" s="1138"/>
      <c r="H9" s="1138"/>
      <c r="I9" s="1138"/>
    </row>
    <row r="10" spans="1:9">
      <c r="A10" s="611"/>
      <c r="B10" s="611"/>
      <c r="C10" s="611"/>
      <c r="D10" s="611"/>
      <c r="E10" s="611"/>
      <c r="F10" s="611"/>
      <c r="G10" s="611"/>
      <c r="H10" s="611"/>
      <c r="I10" s="611"/>
    </row>
    <row r="11" spans="1:9">
      <c r="A11" s="611"/>
      <c r="B11" s="611"/>
      <c r="C11" s="611"/>
      <c r="D11" s="611"/>
      <c r="E11" s="611"/>
      <c r="F11" s="611"/>
      <c r="G11" s="611"/>
      <c r="H11" s="611"/>
      <c r="I11" s="611"/>
    </row>
    <row r="12" spans="1:9">
      <c r="A12" s="611"/>
      <c r="B12" s="611"/>
      <c r="C12" s="611"/>
      <c r="D12" s="611"/>
      <c r="E12" s="611"/>
      <c r="F12" s="611"/>
      <c r="G12" s="611"/>
      <c r="H12" s="611"/>
      <c r="I12" s="611"/>
    </row>
    <row r="13" spans="1:9">
      <c r="A13" s="611"/>
      <c r="B13" s="611"/>
      <c r="C13" s="611"/>
      <c r="D13" s="611"/>
      <c r="E13" s="611"/>
      <c r="F13" s="611"/>
      <c r="G13" s="611"/>
      <c r="H13" s="611"/>
      <c r="I13" s="611"/>
    </row>
    <row r="14" spans="1:9">
      <c r="A14" s="611"/>
      <c r="B14" s="611"/>
      <c r="C14" s="611"/>
      <c r="D14" s="611"/>
      <c r="E14" s="611"/>
      <c r="F14" s="611"/>
      <c r="G14" s="611"/>
      <c r="H14" s="611"/>
      <c r="I14" s="611"/>
    </row>
    <row r="15" spans="1:9">
      <c r="A15" s="611"/>
      <c r="B15" s="611"/>
      <c r="C15" s="611"/>
      <c r="D15" s="611"/>
      <c r="E15" s="611"/>
      <c r="F15" s="611"/>
      <c r="G15" s="611"/>
      <c r="H15" s="611"/>
      <c r="I15" s="611"/>
    </row>
    <row r="16" spans="1:9">
      <c r="A16" s="611"/>
      <c r="B16" s="611"/>
      <c r="C16" s="611"/>
      <c r="D16" s="611"/>
      <c r="E16" s="611"/>
      <c r="F16" s="611"/>
      <c r="G16" s="611"/>
      <c r="H16" s="611"/>
      <c r="I16" s="611"/>
    </row>
    <row r="17" spans="1:9">
      <c r="A17" s="611"/>
      <c r="B17" s="611"/>
      <c r="C17" s="611"/>
      <c r="D17" s="611"/>
      <c r="E17" s="611"/>
      <c r="F17" s="611"/>
      <c r="G17" s="611"/>
      <c r="H17" s="611"/>
      <c r="I17" s="611"/>
    </row>
    <row r="18" spans="1:9" ht="30">
      <c r="A18" s="1139" t="s">
        <v>0</v>
      </c>
      <c r="B18" s="1139"/>
      <c r="C18" s="1139"/>
      <c r="D18" s="1139"/>
      <c r="E18" s="1139"/>
      <c r="F18" s="1139"/>
      <c r="G18" s="1139"/>
      <c r="H18" s="1139"/>
      <c r="I18" s="1139"/>
    </row>
    <row r="19" spans="1:9" ht="18.75" customHeight="1">
      <c r="A19" s="612"/>
      <c r="B19" s="612"/>
      <c r="C19" s="612"/>
      <c r="D19" s="612"/>
      <c r="E19" s="612"/>
      <c r="F19" s="612"/>
      <c r="G19" s="612"/>
      <c r="H19" s="612"/>
      <c r="I19" s="612"/>
    </row>
    <row r="20" spans="1:9" ht="18.75" customHeight="1">
      <c r="A20" s="1140" t="s">
        <v>1668</v>
      </c>
      <c r="B20" s="1140"/>
      <c r="C20" s="1140"/>
      <c r="D20" s="1140"/>
      <c r="E20" s="1140"/>
      <c r="F20" s="1140"/>
      <c r="G20" s="1140"/>
      <c r="H20" s="1140"/>
      <c r="I20" s="1140"/>
    </row>
    <row r="21" spans="1:9" ht="18.75" customHeight="1">
      <c r="A21" s="613"/>
      <c r="B21" s="613"/>
      <c r="C21" s="613"/>
      <c r="D21" s="613"/>
      <c r="E21" s="613"/>
      <c r="F21" s="613"/>
      <c r="G21" s="613"/>
      <c r="H21" s="613"/>
      <c r="I21" s="613"/>
    </row>
    <row r="22" spans="1:9" ht="26.25" customHeight="1">
      <c r="A22" s="1141" t="s">
        <v>1</v>
      </c>
      <c r="B22" s="1141"/>
      <c r="C22" s="1141"/>
      <c r="D22" s="1141"/>
      <c r="E22" s="1141"/>
      <c r="F22" s="1141"/>
      <c r="G22" s="1141"/>
      <c r="H22" s="1141"/>
      <c r="I22" s="1141"/>
    </row>
    <row r="23" spans="1:9" ht="18.75">
      <c r="A23" s="614"/>
      <c r="B23" s="614"/>
      <c r="C23" s="614"/>
      <c r="D23" s="614"/>
      <c r="E23" s="614"/>
      <c r="F23" s="614"/>
      <c r="G23" s="614"/>
      <c r="H23" s="614"/>
      <c r="I23" s="614"/>
    </row>
    <row r="24" spans="1:9" ht="18.75" customHeight="1">
      <c r="A24" s="1131" t="s">
        <v>1669</v>
      </c>
      <c r="B24" s="1131"/>
      <c r="C24" s="1131"/>
      <c r="D24" s="1131"/>
      <c r="E24" s="1131"/>
      <c r="F24" s="1131"/>
      <c r="G24" s="1131"/>
      <c r="H24" s="1131"/>
      <c r="I24" s="1131"/>
    </row>
    <row r="25" spans="1:9">
      <c r="A25" s="611"/>
      <c r="B25" s="611"/>
      <c r="C25" s="611"/>
      <c r="D25" s="611"/>
      <c r="E25" s="611"/>
      <c r="F25" s="611"/>
      <c r="G25" s="611"/>
      <c r="H25" s="611"/>
      <c r="I25" s="611"/>
    </row>
    <row r="26" spans="1:9">
      <c r="A26" s="611"/>
      <c r="B26" s="611"/>
      <c r="C26" s="611"/>
      <c r="D26" s="611"/>
      <c r="E26" s="611"/>
      <c r="F26" s="611"/>
      <c r="G26" s="611"/>
      <c r="H26" s="611"/>
      <c r="I26" s="611"/>
    </row>
    <row r="27" spans="1:9">
      <c r="A27" s="611"/>
      <c r="B27" s="611"/>
      <c r="C27" s="611"/>
      <c r="D27" s="611"/>
      <c r="E27" s="611"/>
      <c r="F27" s="611"/>
      <c r="G27" s="611"/>
      <c r="H27" s="611"/>
      <c r="I27" s="611"/>
    </row>
    <row r="28" spans="1:9">
      <c r="A28" s="611"/>
      <c r="B28" s="611"/>
      <c r="C28" s="611"/>
      <c r="D28" s="611"/>
      <c r="E28" s="611"/>
      <c r="F28" s="611"/>
      <c r="G28" s="611"/>
      <c r="H28" s="611"/>
      <c r="I28" s="611"/>
    </row>
    <row r="29" spans="1:9">
      <c r="A29" s="611"/>
      <c r="B29" s="611"/>
      <c r="C29" s="611"/>
      <c r="D29" s="611"/>
      <c r="E29" s="611"/>
      <c r="F29" s="611"/>
      <c r="G29" s="611"/>
      <c r="H29" s="611"/>
      <c r="I29" s="611"/>
    </row>
    <row r="30" spans="1:9">
      <c r="A30" s="611"/>
      <c r="B30" s="611"/>
      <c r="C30" s="611"/>
      <c r="D30" s="611"/>
      <c r="E30" s="611"/>
      <c r="F30" s="611"/>
      <c r="G30" s="611"/>
      <c r="H30" s="611"/>
      <c r="I30" s="611"/>
    </row>
    <row r="31" spans="1:9">
      <c r="A31" s="611"/>
      <c r="B31" s="611"/>
      <c r="C31" s="611"/>
      <c r="D31" s="611"/>
      <c r="E31" s="611"/>
      <c r="F31" s="611"/>
      <c r="G31" s="611"/>
      <c r="H31" s="611"/>
      <c r="I31" s="611"/>
    </row>
    <row r="32" spans="1:9">
      <c r="A32" s="611"/>
      <c r="B32" s="611"/>
      <c r="C32" s="611"/>
      <c r="D32" s="611"/>
      <c r="E32" s="611"/>
      <c r="F32" s="611"/>
      <c r="G32" s="611"/>
      <c r="H32" s="611"/>
      <c r="I32" s="611"/>
    </row>
    <row r="33" spans="1:9">
      <c r="A33" s="611"/>
      <c r="B33" s="611"/>
      <c r="C33" s="611"/>
      <c r="D33" s="611"/>
      <c r="E33" s="611"/>
      <c r="F33" s="611"/>
      <c r="G33" s="611"/>
      <c r="H33" s="611"/>
      <c r="I33" s="611"/>
    </row>
    <row r="34" spans="1:9">
      <c r="A34" s="611"/>
      <c r="B34" s="611"/>
      <c r="C34" s="611"/>
      <c r="D34" s="611"/>
      <c r="E34" s="611"/>
      <c r="F34" s="611"/>
      <c r="G34" s="611"/>
      <c r="H34" s="611"/>
      <c r="I34" s="611"/>
    </row>
    <row r="35" spans="1:9">
      <c r="A35" s="611"/>
      <c r="B35" s="611"/>
      <c r="C35" s="611"/>
      <c r="D35" s="611"/>
      <c r="E35" s="611"/>
      <c r="F35" s="611"/>
      <c r="G35" s="611"/>
      <c r="H35" s="611"/>
      <c r="I35" s="611"/>
    </row>
    <row r="36" spans="1:9">
      <c r="A36" s="1132"/>
      <c r="B36" s="1132"/>
      <c r="C36" s="1132"/>
      <c r="D36" s="1132"/>
      <c r="E36" s="1132"/>
      <c r="F36" s="1132"/>
      <c r="G36" s="1132"/>
      <c r="H36" s="1132"/>
      <c r="I36" s="1132"/>
    </row>
    <row r="37" spans="1:9" ht="50.25" customHeight="1">
      <c r="A37" s="1133" t="s">
        <v>2</v>
      </c>
      <c r="B37" s="1133"/>
      <c r="C37" s="1133"/>
      <c r="D37" s="1133"/>
      <c r="E37" s="1133"/>
      <c r="F37" s="1133"/>
      <c r="G37" s="1133"/>
      <c r="H37" s="1133"/>
      <c r="I37" s="1133"/>
    </row>
    <row r="38" spans="1:9">
      <c r="A38" s="615"/>
      <c r="B38" s="615"/>
      <c r="C38" s="615"/>
      <c r="D38" s="615"/>
      <c r="E38" s="615"/>
      <c r="F38" s="615"/>
      <c r="G38" s="615"/>
      <c r="H38" s="615"/>
      <c r="I38" s="615"/>
    </row>
    <row r="39" spans="1:9" ht="65.25" customHeight="1">
      <c r="A39" s="1134" t="s">
        <v>3</v>
      </c>
      <c r="B39" s="1134"/>
      <c r="C39" s="1134"/>
      <c r="D39" s="1134"/>
      <c r="E39" s="1134"/>
      <c r="F39" s="1134"/>
      <c r="G39" s="1134"/>
      <c r="H39" s="1134"/>
      <c r="I39" s="1134"/>
    </row>
    <row r="40" spans="1:9">
      <c r="A40" s="616"/>
      <c r="B40" s="616"/>
      <c r="C40" s="616"/>
      <c r="D40" s="616"/>
      <c r="E40" s="616"/>
      <c r="F40" s="616"/>
      <c r="G40" s="616"/>
      <c r="H40" s="616"/>
      <c r="I40" s="61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Siječanj 2026.</v>
      </c>
    </row>
    <row r="2" spans="1:8" ht="12.75" customHeight="1">
      <c r="A2" s="487" t="s">
        <v>866</v>
      </c>
      <c r="G2" s="489" t="str">
        <f>Naslovnica!A24</f>
        <v>January 2026</v>
      </c>
    </row>
    <row r="3" spans="1:8" ht="12.75" customHeight="1"/>
    <row r="4" spans="1:8" ht="12.75" customHeight="1">
      <c r="F4" s="71"/>
      <c r="G4" s="13" t="s">
        <v>1241</v>
      </c>
    </row>
    <row r="5" spans="1:8" ht="19.5" customHeight="1">
      <c r="A5" s="1195" t="s">
        <v>983</v>
      </c>
      <c r="B5" s="1196" t="s">
        <v>517</v>
      </c>
      <c r="C5" s="1196"/>
      <c r="D5" s="1196"/>
      <c r="E5" s="1196"/>
      <c r="F5" s="1196"/>
      <c r="G5" s="1196"/>
    </row>
    <row r="6" spans="1:8" ht="26.25" customHeight="1">
      <c r="A6" s="1195"/>
      <c r="B6" s="1176" t="str">
        <f>Naslovnica!A20</f>
        <v>Siječanj 2026.</v>
      </c>
      <c r="C6" s="1197"/>
      <c r="D6" s="1198" t="s">
        <v>17</v>
      </c>
      <c r="E6" s="1198"/>
      <c r="F6" s="1199" t="s">
        <v>208</v>
      </c>
      <c r="G6" s="1199"/>
    </row>
    <row r="7" spans="1:8">
      <c r="A7" s="1195"/>
      <c r="B7" s="1174" t="str">
        <f>Naslovnica!A24</f>
        <v>January 2026</v>
      </c>
      <c r="C7" s="1200"/>
      <c r="D7" s="1201" t="s">
        <v>45</v>
      </c>
      <c r="E7" s="1201"/>
      <c r="F7" s="1201" t="s">
        <v>51</v>
      </c>
      <c r="G7" s="1201"/>
    </row>
    <row r="8" spans="1:8">
      <c r="A8" s="1195"/>
      <c r="B8" s="641" t="s">
        <v>27</v>
      </c>
      <c r="C8" s="641" t="s">
        <v>28</v>
      </c>
      <c r="D8" s="630" t="s">
        <v>980</v>
      </c>
      <c r="E8" s="630" t="s">
        <v>142</v>
      </c>
      <c r="F8" s="630" t="s">
        <v>980</v>
      </c>
      <c r="G8" s="630" t="s">
        <v>142</v>
      </c>
    </row>
    <row r="9" spans="1:8">
      <c r="A9" s="1195"/>
      <c r="B9" s="642" t="s">
        <v>29</v>
      </c>
      <c r="C9" s="642" t="s">
        <v>30</v>
      </c>
      <c r="D9" s="657" t="s">
        <v>981</v>
      </c>
      <c r="E9" s="657" t="s">
        <v>143</v>
      </c>
      <c r="F9" s="657" t="s">
        <v>981</v>
      </c>
      <c r="G9" s="657" t="s">
        <v>143</v>
      </c>
    </row>
    <row r="10" spans="1:8">
      <c r="A10" s="350" t="s">
        <v>33</v>
      </c>
      <c r="B10" s="351">
        <v>177374.10910219999</v>
      </c>
      <c r="C10" s="352">
        <v>0.12620945973410125</v>
      </c>
      <c r="D10" s="758">
        <v>1876.9727421999851</v>
      </c>
      <c r="E10" s="353">
        <v>1.0695175893637998E-2</v>
      </c>
      <c r="F10" s="354">
        <v>1876.9727421999851</v>
      </c>
      <c r="G10" s="353">
        <v>1.0695175893637998E-2</v>
      </c>
      <c r="H10" s="51"/>
    </row>
    <row r="11" spans="1:8">
      <c r="A11" s="350" t="s">
        <v>34</v>
      </c>
      <c r="B11" s="351">
        <v>477925.48254220001</v>
      </c>
      <c r="C11" s="352">
        <v>0.34006494662677106</v>
      </c>
      <c r="D11" s="759">
        <v>9575.3685321999947</v>
      </c>
      <c r="E11" s="353">
        <v>2.0444894205781106E-2</v>
      </c>
      <c r="F11" s="354">
        <v>9575.3685321999947</v>
      </c>
      <c r="G11" s="353">
        <v>2.0444894205781106E-2</v>
      </c>
      <c r="H11" s="51"/>
    </row>
    <row r="12" spans="1:8">
      <c r="A12" s="350" t="s">
        <v>198</v>
      </c>
      <c r="B12" s="351">
        <v>20318.556789999999</v>
      </c>
      <c r="C12" s="352">
        <v>5.7743741874965605E-3</v>
      </c>
      <c r="D12" s="759">
        <v>833.12875999999596</v>
      </c>
      <c r="E12" s="353">
        <v>4.2756502896282411E-2</v>
      </c>
      <c r="F12" s="354">
        <v>833.12875999999596</v>
      </c>
      <c r="G12" s="353">
        <v>4.2756502896282411E-2</v>
      </c>
    </row>
    <row r="13" spans="1:8">
      <c r="A13" s="350" t="s">
        <v>199</v>
      </c>
      <c r="B13" s="351">
        <v>8115.2750300000007</v>
      </c>
      <c r="C13" s="352">
        <v>7.0775612707441246E-2</v>
      </c>
      <c r="D13" s="759">
        <v>59.674090000000433</v>
      </c>
      <c r="E13" s="353">
        <v>7.4077763340645308E-3</v>
      </c>
      <c r="F13" s="354">
        <v>59.674090000000433</v>
      </c>
      <c r="G13" s="353">
        <v>7.4077763340645308E-3</v>
      </c>
      <c r="H13" s="995"/>
    </row>
    <row r="14" spans="1:8">
      <c r="A14" s="350" t="s">
        <v>46</v>
      </c>
      <c r="B14" s="351">
        <v>99467.672839999999</v>
      </c>
      <c r="C14" s="352">
        <v>1.4457544497460976E-2</v>
      </c>
      <c r="D14" s="759">
        <v>2206.8677499999903</v>
      </c>
      <c r="E14" s="353">
        <v>2.2690206480995734E-2</v>
      </c>
      <c r="F14" s="354">
        <v>2206.8677499999903</v>
      </c>
      <c r="G14" s="353">
        <v>2.2690206480995734E-2</v>
      </c>
    </row>
    <row r="15" spans="1:8">
      <c r="A15" s="350" t="s">
        <v>36</v>
      </c>
      <c r="B15" s="351">
        <v>121925.41707</v>
      </c>
      <c r="C15" s="352">
        <v>8.6755282911066101E-2</v>
      </c>
      <c r="D15" s="759">
        <v>4906.598399999988</v>
      </c>
      <c r="E15" s="353">
        <v>4.192999430148836E-2</v>
      </c>
      <c r="F15" s="354">
        <v>4906.598399999988</v>
      </c>
      <c r="G15" s="353">
        <v>4.192999430148836E-2</v>
      </c>
      <c r="H15" s="995"/>
    </row>
    <row r="16" spans="1:8">
      <c r="A16" s="350" t="s">
        <v>37</v>
      </c>
      <c r="B16" s="351">
        <v>91701.91562</v>
      </c>
      <c r="C16" s="352">
        <v>6.5249935774526133E-2</v>
      </c>
      <c r="D16" s="759">
        <v>897.03878000000259</v>
      </c>
      <c r="E16" s="353">
        <v>9.8787511333846556E-3</v>
      </c>
      <c r="F16" s="354">
        <v>897.03878000000259</v>
      </c>
      <c r="G16" s="353">
        <v>9.8787511333846556E-3</v>
      </c>
      <c r="H16" s="995"/>
    </row>
    <row r="17" spans="1:10">
      <c r="A17" s="350" t="s">
        <v>38</v>
      </c>
      <c r="B17" s="351">
        <v>408566.29716869997</v>
      </c>
      <c r="C17" s="352">
        <v>0.29071284356113686</v>
      </c>
      <c r="D17" s="759">
        <v>5902.5763287000009</v>
      </c>
      <c r="E17" s="353">
        <v>1.4658823289037892E-2</v>
      </c>
      <c r="F17" s="354">
        <v>5902.5763287000009</v>
      </c>
      <c r="G17" s="353">
        <v>1.4658823289037892E-2</v>
      </c>
      <c r="H17" s="995"/>
      <c r="I17" s="995"/>
      <c r="J17" s="995"/>
    </row>
    <row r="18" spans="1:10" ht="18.75" customHeight="1">
      <c r="A18" s="828" t="s">
        <v>321</v>
      </c>
      <c r="B18" s="829">
        <v>1405394.7261630998</v>
      </c>
      <c r="C18" s="830">
        <v>1.0000000000000002</v>
      </c>
      <c r="D18" s="831">
        <v>26258.225383099867</v>
      </c>
      <c r="E18" s="830">
        <v>1.9039613097216135E-2</v>
      </c>
      <c r="F18" s="832">
        <v>26258.225383099867</v>
      </c>
      <c r="G18" s="830">
        <v>1.9039613097216135E-2</v>
      </c>
      <c r="H18" s="995"/>
      <c r="I18" s="995"/>
      <c r="J18" s="995"/>
    </row>
    <row r="19" spans="1:10" ht="12.75" customHeight="1">
      <c r="A19" s="22" t="s">
        <v>515</v>
      </c>
      <c r="B19" s="995"/>
      <c r="C19" s="995"/>
      <c r="D19" s="995"/>
      <c r="E19" s="995"/>
      <c r="F19" s="995"/>
      <c r="G19" s="995"/>
      <c r="H19" s="995"/>
      <c r="I19" s="995"/>
      <c r="J19" s="995"/>
    </row>
    <row r="20" spans="1:10" ht="12.75" customHeight="1">
      <c r="A20" s="995"/>
      <c r="B20" s="995"/>
      <c r="C20" s="995"/>
      <c r="D20" s="995"/>
      <c r="E20" s="995"/>
      <c r="F20" s="995"/>
      <c r="G20" s="995"/>
      <c r="H20" s="995"/>
      <c r="I20" s="995"/>
      <c r="J20" s="995"/>
    </row>
    <row r="22" spans="1:10">
      <c r="A22" s="693" t="s">
        <v>909</v>
      </c>
      <c r="B22" s="908"/>
      <c r="C22" s="908"/>
      <c r="D22" s="908"/>
      <c r="E22" s="908"/>
      <c r="F22" s="908"/>
      <c r="G22" s="908"/>
      <c r="H22" s="908"/>
      <c r="I22" s="908"/>
      <c r="J22" s="909" t="str">
        <f>Naslovnica!A20</f>
        <v>Siječanj 2026.</v>
      </c>
    </row>
    <row r="23" spans="1:10">
      <c r="A23" s="910" t="s">
        <v>910</v>
      </c>
      <c r="B23" s="908"/>
      <c r="C23" s="908"/>
      <c r="D23" s="908"/>
      <c r="E23" s="908"/>
      <c r="F23" s="908"/>
      <c r="G23" s="908"/>
      <c r="H23" s="908"/>
      <c r="I23" s="908"/>
      <c r="J23" s="911" t="str">
        <f>Naslovnica!A24</f>
        <v>January 2026</v>
      </c>
    </row>
    <row r="24" spans="1:10">
      <c r="A24" s="908"/>
      <c r="B24" s="908"/>
      <c r="C24" s="908"/>
      <c r="D24" s="908"/>
      <c r="E24" s="908"/>
      <c r="F24" s="908"/>
      <c r="G24" s="908"/>
      <c r="H24" s="908"/>
      <c r="I24" s="908"/>
      <c r="J24" s="908"/>
    </row>
    <row r="25" spans="1:10" ht="21.75" customHeight="1">
      <c r="A25" s="912"/>
      <c r="B25" s="913" t="s">
        <v>1262</v>
      </c>
      <c r="C25" s="1194" t="s">
        <v>1204</v>
      </c>
      <c r="D25" s="1194"/>
      <c r="E25" s="1194"/>
      <c r="F25" s="1194"/>
      <c r="G25" s="1194"/>
      <c r="H25" s="1194"/>
      <c r="I25" s="1194"/>
      <c r="J25" s="914"/>
    </row>
    <row r="26" spans="1:10" ht="45">
      <c r="A26" s="1025" t="s">
        <v>983</v>
      </c>
      <c r="B26" s="912" t="str">
        <f>J22</f>
        <v>Siječanj 2026.</v>
      </c>
      <c r="C26" s="912" t="s">
        <v>218</v>
      </c>
      <c r="D26" s="912" t="s">
        <v>59</v>
      </c>
      <c r="E26" s="912" t="s">
        <v>50</v>
      </c>
      <c r="F26" s="912" t="s">
        <v>1195</v>
      </c>
      <c r="G26" s="912" t="s">
        <v>1196</v>
      </c>
      <c r="H26" s="912" t="s">
        <v>1197</v>
      </c>
      <c r="I26" s="912" t="s">
        <v>1201</v>
      </c>
      <c r="J26" s="912" t="s">
        <v>911</v>
      </c>
    </row>
    <row r="27" spans="1:10" ht="56.25">
      <c r="A27" s="912"/>
      <c r="B27" s="915" t="str">
        <f>J23</f>
        <v>January 2026</v>
      </c>
      <c r="C27" s="915" t="s">
        <v>219</v>
      </c>
      <c r="D27" s="915" t="s">
        <v>51</v>
      </c>
      <c r="E27" s="915" t="s">
        <v>52</v>
      </c>
      <c r="F27" s="915" t="s">
        <v>1198</v>
      </c>
      <c r="G27" s="915" t="s">
        <v>1199</v>
      </c>
      <c r="H27" s="915" t="s">
        <v>1200</v>
      </c>
      <c r="I27" s="916" t="s">
        <v>1202</v>
      </c>
      <c r="J27" s="912" t="s">
        <v>912</v>
      </c>
    </row>
    <row r="28" spans="1:10">
      <c r="A28" s="917" t="s">
        <v>33</v>
      </c>
      <c r="B28" s="659">
        <v>38.208100000000002</v>
      </c>
      <c r="C28" s="918">
        <v>5.3916512293701313E-3</v>
      </c>
      <c r="D28" s="918">
        <v>5.3916512293701313E-3</v>
      </c>
      <c r="E28" s="918">
        <v>2.3654260392442561E-2</v>
      </c>
      <c r="F28" s="918">
        <v>3.8714307804092352E-2</v>
      </c>
      <c r="G28" s="918">
        <v>1.105020453509109E-2</v>
      </c>
      <c r="H28" s="918">
        <v>2.1842691004235748E-2</v>
      </c>
      <c r="I28" s="918">
        <v>4.8831137342591147E-2</v>
      </c>
      <c r="J28" s="1008">
        <v>37958</v>
      </c>
    </row>
    <row r="29" spans="1:10">
      <c r="A29" s="917" t="s">
        <v>34</v>
      </c>
      <c r="B29" s="658">
        <v>48.927300000000002</v>
      </c>
      <c r="C29" s="918">
        <v>1.6928966927719946E-2</v>
      </c>
      <c r="D29" s="918">
        <v>1.6928966927719946E-2</v>
      </c>
      <c r="E29" s="918">
        <v>7.8244829957158757E-2</v>
      </c>
      <c r="F29" s="918">
        <v>9.9222657340408915E-2</v>
      </c>
      <c r="G29" s="918">
        <v>6.2337754261253764E-2</v>
      </c>
      <c r="H29" s="918">
        <v>4.0648661000119324E-2</v>
      </c>
      <c r="I29" s="918">
        <v>6.0094288372316784E-2</v>
      </c>
      <c r="J29" s="1008">
        <v>37893</v>
      </c>
    </row>
    <row r="30" spans="1:10">
      <c r="A30" s="917" t="s">
        <v>198</v>
      </c>
      <c r="B30" s="658">
        <v>228.8588</v>
      </c>
      <c r="C30" s="918">
        <v>2.1710228495355643E-2</v>
      </c>
      <c r="D30" s="918">
        <v>2.1710228495355643E-2</v>
      </c>
      <c r="E30" s="918">
        <v>8.2565569920356241E-2</v>
      </c>
      <c r="F30" s="918">
        <v>0.11262186146469921</v>
      </c>
      <c r="G30" s="918">
        <v>6.295842997131107E-2</v>
      </c>
      <c r="H30" s="918" t="s">
        <v>138</v>
      </c>
      <c r="I30" s="918">
        <v>6.8748808243327186E-2</v>
      </c>
      <c r="J30" s="1008">
        <v>43062</v>
      </c>
    </row>
    <row r="31" spans="1:10">
      <c r="A31" s="917" t="s">
        <v>199</v>
      </c>
      <c r="B31" s="658">
        <v>158.99680000000001</v>
      </c>
      <c r="C31" s="918">
        <v>6.5624125570873382E-3</v>
      </c>
      <c r="D31" s="918">
        <v>6.5624125570873382E-3</v>
      </c>
      <c r="E31" s="918">
        <v>2.6413574237662774E-2</v>
      </c>
      <c r="F31" s="918">
        <v>3.1178716087205682E-2</v>
      </c>
      <c r="G31" s="918">
        <v>1.1758312777259583E-2</v>
      </c>
      <c r="H31" s="918" t="s">
        <v>138</v>
      </c>
      <c r="I31" s="918">
        <v>2.2286426219145783E-2</v>
      </c>
      <c r="J31" s="1008">
        <v>43062</v>
      </c>
    </row>
    <row r="32" spans="1:10">
      <c r="A32" s="917" t="s">
        <v>46</v>
      </c>
      <c r="B32" s="658">
        <v>30.1555</v>
      </c>
      <c r="C32" s="918">
        <v>1.7924353153639716E-2</v>
      </c>
      <c r="D32" s="918">
        <v>1.7924353153639716E-2</v>
      </c>
      <c r="E32" s="918">
        <v>6.2213580468697849E-2</v>
      </c>
      <c r="F32" s="918">
        <v>8.1435399049672119E-2</v>
      </c>
      <c r="G32" s="918">
        <v>4.6715828951164662E-2</v>
      </c>
      <c r="H32" s="918">
        <v>4.2723321636277012E-2</v>
      </c>
      <c r="I32" s="918">
        <v>3.7532428170360177E-2</v>
      </c>
      <c r="J32" s="1008">
        <v>37923</v>
      </c>
    </row>
    <row r="33" spans="1:10">
      <c r="A33" s="917" t="s">
        <v>36</v>
      </c>
      <c r="B33" s="658">
        <v>46.3733</v>
      </c>
      <c r="C33" s="918">
        <v>2.4403228728080872E-2</v>
      </c>
      <c r="D33" s="919">
        <v>2.4403228728080872E-2</v>
      </c>
      <c r="E33" s="918">
        <v>9.9557789659628471E-2</v>
      </c>
      <c r="F33" s="918">
        <v>0.11542853255821028</v>
      </c>
      <c r="G33" s="918">
        <v>8.6025056625749885E-2</v>
      </c>
      <c r="H33" s="918">
        <v>6.6719006019051452E-2</v>
      </c>
      <c r="I33" s="918">
        <v>6.1690650727711294E-2</v>
      </c>
      <c r="J33" s="1008">
        <v>38425</v>
      </c>
    </row>
    <row r="34" spans="1:10">
      <c r="A34" s="917" t="s">
        <v>37</v>
      </c>
      <c r="B34" s="658">
        <v>31.024899999999999</v>
      </c>
      <c r="C34" s="918">
        <v>2.2354525983905305E-3</v>
      </c>
      <c r="D34" s="919">
        <v>2.2354525983905305E-3</v>
      </c>
      <c r="E34" s="918">
        <v>1.8321642974132413E-2</v>
      </c>
      <c r="F34" s="918">
        <v>3.0462924572966177E-2</v>
      </c>
      <c r="G34" s="918">
        <v>5.2924416863007195E-3</v>
      </c>
      <c r="H34" s="918">
        <v>2.4349617116877997E-2</v>
      </c>
      <c r="I34" s="918">
        <v>4.1466744012979007E-2</v>
      </c>
      <c r="J34" s="1008">
        <v>38425</v>
      </c>
    </row>
    <row r="35" spans="1:10">
      <c r="A35" s="917" t="s">
        <v>38</v>
      </c>
      <c r="B35" s="658">
        <v>42.037399999999998</v>
      </c>
      <c r="C35" s="918">
        <v>1.2215236659675721E-2</v>
      </c>
      <c r="D35" s="918">
        <v>1.2215236659675721E-2</v>
      </c>
      <c r="E35" s="918">
        <v>5.3096480526280132E-2</v>
      </c>
      <c r="F35" s="918">
        <v>5.5751707363410619E-2</v>
      </c>
      <c r="G35" s="918">
        <v>4.1223545293947561E-2</v>
      </c>
      <c r="H35" s="918">
        <v>4.15196972956835E-2</v>
      </c>
      <c r="I35" s="918">
        <v>5.0273104804534174E-2</v>
      </c>
      <c r="J35" s="1008">
        <v>37474</v>
      </c>
    </row>
    <row r="36" spans="1:10">
      <c r="A36" s="920" t="s">
        <v>515</v>
      </c>
      <c r="B36" s="690"/>
      <c r="C36" s="921"/>
      <c r="D36" s="921"/>
      <c r="E36" s="921"/>
      <c r="F36" s="921"/>
      <c r="G36" s="922"/>
      <c r="H36" s="922"/>
      <c r="I36" s="908"/>
      <c r="J36" s="908"/>
    </row>
    <row r="37" spans="1:10">
      <c r="A37" s="923" t="s">
        <v>112</v>
      </c>
      <c r="B37" s="908"/>
      <c r="C37" s="908"/>
      <c r="D37" s="908"/>
      <c r="E37" s="908"/>
      <c r="F37" s="908"/>
      <c r="G37" s="924"/>
      <c r="H37" s="924"/>
      <c r="I37" s="908"/>
      <c r="J37" s="908"/>
    </row>
    <row r="38" spans="1:10">
      <c r="A38" s="925" t="s">
        <v>200</v>
      </c>
      <c r="B38" s="922"/>
      <c r="C38" s="922"/>
      <c r="D38" s="922"/>
      <c r="E38" s="922"/>
      <c r="F38" s="922"/>
      <c r="G38" s="922"/>
      <c r="H38" s="922"/>
      <c r="I38" s="922"/>
      <c r="J38" s="908"/>
    </row>
    <row r="39" spans="1:10">
      <c r="A39" s="923" t="s">
        <v>201</v>
      </c>
      <c r="B39" s="924"/>
      <c r="C39" s="924"/>
      <c r="D39" s="924"/>
      <c r="E39" s="924"/>
      <c r="F39" s="924"/>
      <c r="G39" s="924"/>
      <c r="H39" s="924"/>
      <c r="I39" s="924"/>
      <c r="J39" s="908"/>
    </row>
    <row r="40" spans="1:10">
      <c r="A40" s="925" t="s">
        <v>875</v>
      </c>
      <c r="B40" s="922"/>
      <c r="C40" s="922"/>
      <c r="D40" s="922"/>
      <c r="E40" s="922"/>
      <c r="F40" s="922"/>
      <c r="G40" s="908"/>
      <c r="H40" s="908"/>
      <c r="I40" s="922"/>
      <c r="J40" s="908"/>
    </row>
    <row r="41" spans="1:10">
      <c r="B41" s="244"/>
      <c r="C41" s="244"/>
      <c r="D41" s="244"/>
      <c r="E41" s="244"/>
      <c r="F41" s="244"/>
      <c r="G41" s="261"/>
      <c r="H41" s="261"/>
      <c r="I41" s="244"/>
    </row>
    <row r="42" spans="1:10">
      <c r="A42" s="243"/>
      <c r="B42" s="243"/>
      <c r="C42" s="243"/>
      <c r="D42" s="243"/>
      <c r="E42" s="243"/>
      <c r="F42" s="243"/>
      <c r="I42" s="243"/>
    </row>
    <row r="43" spans="1:10">
      <c r="A43" s="570"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Siječanj 2026.</v>
      </c>
    </row>
    <row r="2" spans="1:20" ht="12.75" customHeight="1">
      <c r="A2" s="512" t="s">
        <v>867</v>
      </c>
      <c r="S2" s="489" t="str">
        <f>Naslovnica!A24</f>
        <v>January 2026</v>
      </c>
    </row>
    <row r="3" spans="1:20" ht="12.75" customHeight="1"/>
    <row r="4" spans="1:20" ht="12.75" customHeight="1">
      <c r="P4" s="68"/>
      <c r="Q4" s="68"/>
      <c r="R4" s="68"/>
      <c r="S4" s="13" t="s">
        <v>1241</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0" t="s">
        <v>31</v>
      </c>
      <c r="C6" s="660" t="s">
        <v>32</v>
      </c>
      <c r="D6" s="660" t="s">
        <v>31</v>
      </c>
      <c r="E6" s="660" t="s">
        <v>32</v>
      </c>
      <c r="F6" s="660" t="s">
        <v>31</v>
      </c>
      <c r="G6" s="660" t="s">
        <v>32</v>
      </c>
      <c r="H6" s="660" t="s">
        <v>31</v>
      </c>
      <c r="I6" s="660" t="s">
        <v>32</v>
      </c>
      <c r="J6" s="660" t="s">
        <v>31</v>
      </c>
      <c r="K6" s="660" t="s">
        <v>32</v>
      </c>
      <c r="L6" s="660" t="s">
        <v>32</v>
      </c>
      <c r="M6" s="660" t="s">
        <v>32</v>
      </c>
      <c r="N6" s="660" t="s">
        <v>31</v>
      </c>
      <c r="O6" s="660" t="s">
        <v>32</v>
      </c>
      <c r="P6" s="660" t="s">
        <v>31</v>
      </c>
      <c r="Q6" s="660" t="s">
        <v>32</v>
      </c>
      <c r="R6" s="660" t="s">
        <v>31</v>
      </c>
      <c r="S6" s="660" t="s">
        <v>32</v>
      </c>
    </row>
    <row r="7" spans="1:20">
      <c r="A7" s="1202"/>
      <c r="B7" s="661" t="s">
        <v>29</v>
      </c>
      <c r="C7" s="661" t="s">
        <v>30</v>
      </c>
      <c r="D7" s="661" t="s">
        <v>29</v>
      </c>
      <c r="E7" s="661" t="s">
        <v>30</v>
      </c>
      <c r="F7" s="661" t="s">
        <v>29</v>
      </c>
      <c r="G7" s="661" t="s">
        <v>30</v>
      </c>
      <c r="H7" s="661" t="s">
        <v>29</v>
      </c>
      <c r="I7" s="661" t="s">
        <v>30</v>
      </c>
      <c r="J7" s="661" t="s">
        <v>29</v>
      </c>
      <c r="K7" s="661" t="s">
        <v>30</v>
      </c>
      <c r="L7" s="661" t="s">
        <v>30</v>
      </c>
      <c r="M7" s="661" t="s">
        <v>30</v>
      </c>
      <c r="N7" s="661" t="s">
        <v>29</v>
      </c>
      <c r="O7" s="661" t="s">
        <v>30</v>
      </c>
      <c r="P7" s="661" t="s">
        <v>29</v>
      </c>
      <c r="Q7" s="661" t="s">
        <v>30</v>
      </c>
      <c r="R7" s="661" t="s">
        <v>29</v>
      </c>
      <c r="S7" s="661" t="s">
        <v>30</v>
      </c>
    </row>
    <row r="8" spans="1:20" ht="18">
      <c r="A8" s="337" t="s">
        <v>400</v>
      </c>
      <c r="B8" s="355">
        <v>1748.9742800000001</v>
      </c>
      <c r="C8" s="356">
        <v>9.8603696383555237E-3</v>
      </c>
      <c r="D8" s="355">
        <v>6177.7871299999997</v>
      </c>
      <c r="E8" s="356">
        <v>1.292625598695284E-2</v>
      </c>
      <c r="F8" s="355">
        <v>797.99148000000002</v>
      </c>
      <c r="G8" s="356">
        <v>3.9274023654708605E-2</v>
      </c>
      <c r="H8" s="355">
        <v>93.833219999999997</v>
      </c>
      <c r="I8" s="356">
        <v>1.1562543432369659E-2</v>
      </c>
      <c r="J8" s="355">
        <v>2001.1386100000002</v>
      </c>
      <c r="K8" s="356">
        <v>2.0118482245170825E-2</v>
      </c>
      <c r="L8" s="355">
        <v>8267.5490599999994</v>
      </c>
      <c r="M8" s="356">
        <v>6.7808249163120948E-2</v>
      </c>
      <c r="N8" s="355">
        <v>6064.9891000000007</v>
      </c>
      <c r="O8" s="356">
        <v>6.6138085109720857E-2</v>
      </c>
      <c r="P8" s="355">
        <v>5246.7850400000007</v>
      </c>
      <c r="Q8" s="356">
        <v>1.2841942853512681E-2</v>
      </c>
      <c r="R8" s="355">
        <v>30399.047920000005</v>
      </c>
      <c r="S8" s="356">
        <v>2.1630256151078987E-2</v>
      </c>
      <c r="T8" s="51"/>
    </row>
    <row r="9" spans="1:20" ht="18">
      <c r="A9" s="337" t="s">
        <v>401</v>
      </c>
      <c r="B9" s="355">
        <v>1513.0257999999858</v>
      </c>
      <c r="C9" s="356">
        <v>8.5301389682919948E-3</v>
      </c>
      <c r="D9" s="355">
        <v>83.813120000009548</v>
      </c>
      <c r="E9" s="356">
        <v>1.7536859418872859E-4</v>
      </c>
      <c r="F9" s="355">
        <v>63.976220000000453</v>
      </c>
      <c r="G9" s="356">
        <v>3.1486596543848556E-3</v>
      </c>
      <c r="H9" s="355">
        <v>11.043469999999999</v>
      </c>
      <c r="I9" s="356">
        <v>1.3608251056403196E-3</v>
      </c>
      <c r="J9" s="355">
        <v>84.820509999995835</v>
      </c>
      <c r="K9" s="356">
        <v>8.5274449052844491E-4</v>
      </c>
      <c r="L9" s="355">
        <v>170.4166500000149</v>
      </c>
      <c r="M9" s="356">
        <v>1.3977122579960095E-3</v>
      </c>
      <c r="N9" s="355">
        <v>1.0000005364418031E-5</v>
      </c>
      <c r="O9" s="356">
        <v>1.0904903454641737E-10</v>
      </c>
      <c r="P9" s="355">
        <v>693.38187000004291</v>
      </c>
      <c r="Q9" s="356">
        <v>1.697109807685643E-3</v>
      </c>
      <c r="R9" s="355">
        <v>2620.4776500000553</v>
      </c>
      <c r="S9" s="356">
        <v>1.8645848039993054E-3</v>
      </c>
      <c r="T9" s="51"/>
    </row>
    <row r="10" spans="1:20" ht="18">
      <c r="A10" s="337" t="s">
        <v>402</v>
      </c>
      <c r="B10" s="355">
        <v>174676.33572</v>
      </c>
      <c r="C10" s="356">
        <v>0.98479048947059655</v>
      </c>
      <c r="D10" s="355">
        <v>472915.13617000001</v>
      </c>
      <c r="E10" s="356">
        <v>0.9895164695061418</v>
      </c>
      <c r="F10" s="355">
        <v>19653.513579999999</v>
      </c>
      <c r="G10" s="356">
        <v>0.96726917089272269</v>
      </c>
      <c r="H10" s="355">
        <v>8038.9062400000003</v>
      </c>
      <c r="I10" s="356">
        <v>0.99058950069865959</v>
      </c>
      <c r="J10" s="355">
        <v>97773.489330000011</v>
      </c>
      <c r="K10" s="356">
        <v>0.98296749625654567</v>
      </c>
      <c r="L10" s="355">
        <v>113137.36932999999</v>
      </c>
      <c r="M10" s="356">
        <v>0.92792275842735394</v>
      </c>
      <c r="N10" s="355">
        <v>85834.989589999997</v>
      </c>
      <c r="O10" s="356">
        <v>0.93602177238792117</v>
      </c>
      <c r="P10" s="355">
        <v>400050.80424999999</v>
      </c>
      <c r="Q10" s="356">
        <v>0.97915762271828988</v>
      </c>
      <c r="R10" s="355">
        <v>1372080.5442100002</v>
      </c>
      <c r="S10" s="356">
        <v>0.9762954981115789</v>
      </c>
      <c r="T10" s="51"/>
    </row>
    <row r="11" spans="1:20" ht="18.75">
      <c r="A11" s="337" t="s">
        <v>403</v>
      </c>
      <c r="B11" s="357">
        <v>150808.59987000001</v>
      </c>
      <c r="C11" s="358">
        <v>0.85022893496241392</v>
      </c>
      <c r="D11" s="357">
        <v>346873.71393999999</v>
      </c>
      <c r="E11" s="358">
        <v>0.72579037237456445</v>
      </c>
      <c r="F11" s="357">
        <v>4000.5320100000008</v>
      </c>
      <c r="G11" s="358">
        <v>0.19689055927283708</v>
      </c>
      <c r="H11" s="357">
        <v>3394.39959</v>
      </c>
      <c r="I11" s="358">
        <v>0.4182728961682522</v>
      </c>
      <c r="J11" s="357">
        <v>25846.880710000001</v>
      </c>
      <c r="K11" s="358">
        <v>0.25985207024574036</v>
      </c>
      <c r="L11" s="357">
        <v>54540.310089999992</v>
      </c>
      <c r="M11" s="358">
        <v>0.44732518781286784</v>
      </c>
      <c r="N11" s="357">
        <v>57839.602730000006</v>
      </c>
      <c r="O11" s="358">
        <v>0.63073494527289142</v>
      </c>
      <c r="P11" s="357">
        <v>212124.43471999999</v>
      </c>
      <c r="Q11" s="358">
        <v>0.51919220012640743</v>
      </c>
      <c r="R11" s="357">
        <v>855428.47366000013</v>
      </c>
      <c r="S11" s="358">
        <v>0.60867488524266666</v>
      </c>
    </row>
    <row r="12" spans="1:20" ht="19.5">
      <c r="A12" s="344" t="s">
        <v>404</v>
      </c>
      <c r="B12" s="357">
        <v>12966.05409</v>
      </c>
      <c r="C12" s="358">
        <v>7.3100037856652436E-2</v>
      </c>
      <c r="D12" s="357">
        <v>116401.30706000001</v>
      </c>
      <c r="E12" s="358">
        <v>0.24355534766920028</v>
      </c>
      <c r="F12" s="357">
        <v>2792.5114600000002</v>
      </c>
      <c r="G12" s="358">
        <v>0.13743650638486121</v>
      </c>
      <c r="H12" s="357">
        <v>0</v>
      </c>
      <c r="I12" s="358">
        <v>0</v>
      </c>
      <c r="J12" s="357">
        <v>11465.74749</v>
      </c>
      <c r="K12" s="358">
        <v>0.11527109424228085</v>
      </c>
      <c r="L12" s="357">
        <v>25735.845390000002</v>
      </c>
      <c r="M12" s="358">
        <v>0.21107859221202829</v>
      </c>
      <c r="N12" s="357">
        <v>0</v>
      </c>
      <c r="O12" s="358">
        <v>0</v>
      </c>
      <c r="P12" s="357">
        <v>96527.234450000004</v>
      </c>
      <c r="Q12" s="358">
        <v>0.23625843619743958</v>
      </c>
      <c r="R12" s="357">
        <v>265888.69994000002</v>
      </c>
      <c r="S12" s="358">
        <v>0.18919147410520545</v>
      </c>
    </row>
    <row r="13" spans="1:20" ht="19.5">
      <c r="A13" s="344" t="s">
        <v>405</v>
      </c>
      <c r="B13" s="357">
        <v>116290.34726</v>
      </c>
      <c r="C13" s="358">
        <v>0.65562188219047124</v>
      </c>
      <c r="D13" s="357">
        <v>208068.33369999999</v>
      </c>
      <c r="E13" s="358">
        <v>0.43535727074897224</v>
      </c>
      <c r="F13" s="357">
        <v>429.09094999999996</v>
      </c>
      <c r="G13" s="358">
        <v>2.1118180510299914E-2</v>
      </c>
      <c r="H13" s="357">
        <v>2615.6482099999998</v>
      </c>
      <c r="I13" s="358">
        <v>0.3223117146776478</v>
      </c>
      <c r="J13" s="357">
        <v>11108.366800000002</v>
      </c>
      <c r="K13" s="358">
        <v>0.1116781611837698</v>
      </c>
      <c r="L13" s="357">
        <v>14328.153849999997</v>
      </c>
      <c r="M13" s="358">
        <v>0.11751572555026732</v>
      </c>
      <c r="N13" s="357">
        <v>43771.302170000003</v>
      </c>
      <c r="O13" s="358">
        <v>0.47732156819255772</v>
      </c>
      <c r="P13" s="357">
        <v>95634.434890000004</v>
      </c>
      <c r="Q13" s="358">
        <v>0.23407323500437502</v>
      </c>
      <c r="R13" s="357">
        <v>492245.67782999994</v>
      </c>
      <c r="S13" s="358">
        <v>0.35025439378051415</v>
      </c>
    </row>
    <row r="14" spans="1:20" ht="19.5">
      <c r="A14" s="344" t="s">
        <v>406</v>
      </c>
      <c r="B14" s="357">
        <v>0</v>
      </c>
      <c r="C14" s="358">
        <v>0</v>
      </c>
      <c r="D14" s="357">
        <v>0</v>
      </c>
      <c r="E14" s="358">
        <v>0</v>
      </c>
      <c r="F14" s="357">
        <v>57.467100000000002</v>
      </c>
      <c r="G14" s="358">
        <v>2.828306192902592E-3</v>
      </c>
      <c r="H14" s="357">
        <v>78.424549999999996</v>
      </c>
      <c r="I14" s="358">
        <v>9.6638191201266019E-3</v>
      </c>
      <c r="J14" s="357">
        <v>0</v>
      </c>
      <c r="K14" s="358">
        <v>0</v>
      </c>
      <c r="L14" s="357">
        <v>0</v>
      </c>
      <c r="M14" s="358">
        <v>0</v>
      </c>
      <c r="N14" s="357">
        <v>0</v>
      </c>
      <c r="O14" s="358">
        <v>0</v>
      </c>
      <c r="P14" s="357">
        <v>0</v>
      </c>
      <c r="Q14" s="358">
        <v>0</v>
      </c>
      <c r="R14" s="357">
        <v>135.89165</v>
      </c>
      <c r="S14" s="358">
        <v>9.6692870317129727E-5</v>
      </c>
    </row>
    <row r="15" spans="1:20" ht="19.5">
      <c r="A15" s="344" t="s">
        <v>407</v>
      </c>
      <c r="B15" s="357">
        <v>2462.01467</v>
      </c>
      <c r="C15" s="358">
        <v>1.3880349744910996E-2</v>
      </c>
      <c r="D15" s="357">
        <v>2369.5031600000002</v>
      </c>
      <c r="E15" s="358">
        <v>4.9578924886092141E-3</v>
      </c>
      <c r="F15" s="357">
        <v>409.16096999999996</v>
      </c>
      <c r="G15" s="358">
        <v>2.013730474210516E-2</v>
      </c>
      <c r="H15" s="357">
        <v>611.21920999999998</v>
      </c>
      <c r="I15" s="358">
        <v>7.5317128223071433E-2</v>
      </c>
      <c r="J15" s="357">
        <v>2229.1932800000004</v>
      </c>
      <c r="K15" s="358">
        <v>2.241123388486024E-2</v>
      </c>
      <c r="L15" s="357">
        <v>1982.3169399999999</v>
      </c>
      <c r="M15" s="358">
        <v>1.6258438868918604E-2</v>
      </c>
      <c r="N15" s="357">
        <v>4805.86114</v>
      </c>
      <c r="O15" s="358">
        <v>5.2407423634581646E-2</v>
      </c>
      <c r="P15" s="357">
        <v>3949.1538100000007</v>
      </c>
      <c r="Q15" s="358">
        <v>9.6658824710973631E-3</v>
      </c>
      <c r="R15" s="357">
        <v>18818.423180000002</v>
      </c>
      <c r="S15" s="358">
        <v>1.3390133625698181E-2</v>
      </c>
    </row>
    <row r="16" spans="1:20" ht="19.5" customHeight="1">
      <c r="A16" s="345" t="s">
        <v>408</v>
      </c>
      <c r="B16" s="357">
        <v>0</v>
      </c>
      <c r="C16" s="358">
        <v>0</v>
      </c>
      <c r="D16" s="357">
        <v>0</v>
      </c>
      <c r="E16" s="358">
        <v>0</v>
      </c>
      <c r="F16" s="357">
        <v>0</v>
      </c>
      <c r="G16" s="358">
        <v>0</v>
      </c>
      <c r="H16" s="357">
        <v>0</v>
      </c>
      <c r="I16" s="358">
        <v>0</v>
      </c>
      <c r="J16" s="357">
        <v>0</v>
      </c>
      <c r="K16" s="358">
        <v>0</v>
      </c>
      <c r="L16" s="357">
        <v>1346.4986200000001</v>
      </c>
      <c r="M16" s="358">
        <v>1.1043625294526951E-2</v>
      </c>
      <c r="N16" s="357">
        <v>0</v>
      </c>
      <c r="O16" s="358">
        <v>0</v>
      </c>
      <c r="P16" s="357">
        <v>0</v>
      </c>
      <c r="Q16" s="358">
        <v>0</v>
      </c>
      <c r="R16" s="357">
        <v>1346.4986200000001</v>
      </c>
      <c r="S16" s="358">
        <v>9.5809283679942187E-4</v>
      </c>
    </row>
    <row r="17" spans="1:19" ht="18.75" customHeight="1">
      <c r="A17" s="345" t="s">
        <v>409</v>
      </c>
      <c r="B17" s="357">
        <v>1046.28648</v>
      </c>
      <c r="C17" s="358">
        <v>5.8987553781602049E-3</v>
      </c>
      <c r="D17" s="357">
        <v>2008.15759</v>
      </c>
      <c r="E17" s="358">
        <v>4.2018215461694436E-3</v>
      </c>
      <c r="F17" s="357">
        <v>312.30153000000001</v>
      </c>
      <c r="G17" s="358">
        <v>1.5370261442668145E-2</v>
      </c>
      <c r="H17" s="357">
        <v>89.107619999999997</v>
      </c>
      <c r="I17" s="358">
        <v>1.0980234147406337E-2</v>
      </c>
      <c r="J17" s="357">
        <v>1043.57314</v>
      </c>
      <c r="K17" s="358">
        <v>1.049158093482948E-2</v>
      </c>
      <c r="L17" s="357">
        <v>592.55441000000008</v>
      </c>
      <c r="M17" s="358">
        <v>4.8599744355174272E-3</v>
      </c>
      <c r="N17" s="357">
        <v>0</v>
      </c>
      <c r="O17" s="358">
        <v>0</v>
      </c>
      <c r="P17" s="357">
        <v>0</v>
      </c>
      <c r="Q17" s="358">
        <v>0</v>
      </c>
      <c r="R17" s="357">
        <v>5091.9807699999992</v>
      </c>
      <c r="S17" s="358">
        <v>3.6231676946370753E-3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18043.897369999999</v>
      </c>
      <c r="C19" s="358">
        <v>0.10172790979221893</v>
      </c>
      <c r="D19" s="357">
        <v>18026.41243</v>
      </c>
      <c r="E19" s="358">
        <v>3.771803992161326E-2</v>
      </c>
      <c r="F19" s="357">
        <v>0</v>
      </c>
      <c r="G19" s="358">
        <v>0</v>
      </c>
      <c r="H19" s="357">
        <v>0</v>
      </c>
      <c r="I19" s="358">
        <v>0</v>
      </c>
      <c r="J19" s="357">
        <v>0</v>
      </c>
      <c r="K19" s="358">
        <v>0</v>
      </c>
      <c r="L19" s="357">
        <v>10554.940879999998</v>
      </c>
      <c r="M19" s="358">
        <v>8.6568831451609304E-2</v>
      </c>
      <c r="N19" s="357">
        <v>9262.4394199999988</v>
      </c>
      <c r="O19" s="358">
        <v>0.101005953445752</v>
      </c>
      <c r="P19" s="357">
        <v>16013.611570000001</v>
      </c>
      <c r="Q19" s="358">
        <v>3.9194646453495546E-2</v>
      </c>
      <c r="R19" s="357">
        <v>71901.301669999986</v>
      </c>
      <c r="S19" s="358">
        <v>5.1160930329495091E-2</v>
      </c>
    </row>
    <row r="20" spans="1:19" ht="19.5">
      <c r="A20" s="344" t="s">
        <v>412</v>
      </c>
      <c r="B20" s="357">
        <v>23867.735849999997</v>
      </c>
      <c r="C20" s="358">
        <v>0.13456155450818272</v>
      </c>
      <c r="D20" s="357">
        <v>126041.42223000001</v>
      </c>
      <c r="E20" s="358">
        <v>0.26372609713157735</v>
      </c>
      <c r="F20" s="357">
        <v>15652.981569999996</v>
      </c>
      <c r="G20" s="358">
        <v>0.77037861161988552</v>
      </c>
      <c r="H20" s="357">
        <v>4644.5066500000003</v>
      </c>
      <c r="I20" s="358">
        <v>0.57231660453040734</v>
      </c>
      <c r="J20" s="357">
        <v>71926.608619999999</v>
      </c>
      <c r="K20" s="358">
        <v>0.72311542601080525</v>
      </c>
      <c r="L20" s="357">
        <v>58597.059239999995</v>
      </c>
      <c r="M20" s="358">
        <v>0.4805975706144861</v>
      </c>
      <c r="N20" s="357">
        <v>27995.386860000002</v>
      </c>
      <c r="O20" s="358">
        <v>0.30528682711502991</v>
      </c>
      <c r="P20" s="357">
        <v>187926.36952999997</v>
      </c>
      <c r="Q20" s="358">
        <v>0.45996542259188228</v>
      </c>
      <c r="R20" s="357">
        <v>516652.07055</v>
      </c>
      <c r="S20" s="358">
        <v>0.36762061286891218</v>
      </c>
    </row>
    <row r="21" spans="1:19" ht="19.5">
      <c r="A21" s="344" t="s">
        <v>413</v>
      </c>
      <c r="B21" s="357">
        <v>1467.6735000000001</v>
      </c>
      <c r="C21" s="358">
        <v>8.2744517080142448E-3</v>
      </c>
      <c r="D21" s="357">
        <v>54204.025030000004</v>
      </c>
      <c r="E21" s="358">
        <v>0.11341522268686186</v>
      </c>
      <c r="F21" s="357">
        <v>6526.8282499999996</v>
      </c>
      <c r="G21" s="358">
        <v>0.32122499237801427</v>
      </c>
      <c r="H21" s="357">
        <v>160.9778</v>
      </c>
      <c r="I21" s="358">
        <v>1.9836394873236969E-2</v>
      </c>
      <c r="J21" s="357">
        <v>16844.484840000001</v>
      </c>
      <c r="K21" s="358">
        <v>0.1693463248818077</v>
      </c>
      <c r="L21" s="357">
        <v>19377.142889999999</v>
      </c>
      <c r="M21" s="358">
        <v>0.15892619730695828</v>
      </c>
      <c r="N21" s="357">
        <v>0</v>
      </c>
      <c r="O21" s="358">
        <v>0</v>
      </c>
      <c r="P21" s="357">
        <v>37066.994310000002</v>
      </c>
      <c r="Q21" s="358">
        <v>9.0724552092665819E-2</v>
      </c>
      <c r="R21" s="357">
        <v>135648.12662</v>
      </c>
      <c r="S21" s="358">
        <v>9.6519592749291463E-2</v>
      </c>
    </row>
    <row r="22" spans="1:19" ht="19.5">
      <c r="A22" s="344" t="s">
        <v>414</v>
      </c>
      <c r="B22" s="357">
        <v>15512.82337</v>
      </c>
      <c r="C22" s="358">
        <v>8.7458217260187501E-2</v>
      </c>
      <c r="D22" s="357">
        <v>25091.535779999998</v>
      </c>
      <c r="E22" s="358">
        <v>5.250093727299833E-2</v>
      </c>
      <c r="F22" s="357">
        <v>2791.48758</v>
      </c>
      <c r="G22" s="358">
        <v>0.1373861150105829</v>
      </c>
      <c r="H22" s="357">
        <v>1452.4716400000002</v>
      </c>
      <c r="I22" s="358">
        <v>0.17897996489713547</v>
      </c>
      <c r="J22" s="357">
        <v>17472.387249999996</v>
      </c>
      <c r="K22" s="358">
        <v>0.17565895281480476</v>
      </c>
      <c r="L22" s="357">
        <v>22595.913609999996</v>
      </c>
      <c r="M22" s="358">
        <v>0.18532570281902089</v>
      </c>
      <c r="N22" s="357">
        <v>22020.442090000004</v>
      </c>
      <c r="O22" s="358">
        <v>0.24013066620385182</v>
      </c>
      <c r="P22" s="357">
        <v>97789.741099999985</v>
      </c>
      <c r="Q22" s="358">
        <v>0.23934852624837094</v>
      </c>
      <c r="R22" s="357">
        <v>204726.80241999996</v>
      </c>
      <c r="S22" s="358">
        <v>0.1456721009483489</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1357.56187</v>
      </c>
      <c r="G24" s="358">
        <v>6.6813892543201636E-2</v>
      </c>
      <c r="H24" s="357">
        <v>440.07763</v>
      </c>
      <c r="I24" s="358">
        <v>5.4228307527859593E-2</v>
      </c>
      <c r="J24" s="357">
        <v>7069.4563800000005</v>
      </c>
      <c r="K24" s="358">
        <v>7.1072904172309992E-2</v>
      </c>
      <c r="L24" s="357">
        <v>3025.0188899999998</v>
      </c>
      <c r="M24" s="358">
        <v>2.4810404283983477E-2</v>
      </c>
      <c r="N24" s="357">
        <v>4500.7950000000001</v>
      </c>
      <c r="O24" s="358">
        <v>4.9080708615190434E-2</v>
      </c>
      <c r="P24" s="357">
        <v>0</v>
      </c>
      <c r="Q24" s="358">
        <v>0</v>
      </c>
      <c r="R24" s="357">
        <v>16392.909769999998</v>
      </c>
      <c r="S24" s="358">
        <v>1.1664274431217951E-2</v>
      </c>
    </row>
    <row r="25" spans="1:19" ht="19.5">
      <c r="A25" s="345" t="s">
        <v>408</v>
      </c>
      <c r="B25" s="357">
        <v>0</v>
      </c>
      <c r="C25" s="358">
        <v>0</v>
      </c>
      <c r="D25" s="357">
        <v>7708.6924399999998</v>
      </c>
      <c r="E25" s="358">
        <v>1.6129486126228519E-2</v>
      </c>
      <c r="F25" s="357">
        <v>525.43269999999995</v>
      </c>
      <c r="G25" s="358">
        <v>2.5859745130057538E-2</v>
      </c>
      <c r="H25" s="357">
        <v>0</v>
      </c>
      <c r="I25" s="358">
        <v>0</v>
      </c>
      <c r="J25" s="357">
        <v>2395.2395899999997</v>
      </c>
      <c r="K25" s="358">
        <v>2.4080583385648249E-2</v>
      </c>
      <c r="L25" s="357">
        <v>2036.38958</v>
      </c>
      <c r="M25" s="358">
        <v>1.6701928350434637E-2</v>
      </c>
      <c r="N25" s="357">
        <v>0</v>
      </c>
      <c r="O25" s="358">
        <v>0</v>
      </c>
      <c r="P25" s="357">
        <v>3763.8335000000002</v>
      </c>
      <c r="Q25" s="358">
        <v>9.2122955959973198E-3</v>
      </c>
      <c r="R25" s="357">
        <v>16429.587810000001</v>
      </c>
      <c r="S25" s="358">
        <v>1.1690372465682958E-2</v>
      </c>
    </row>
    <row r="26" spans="1:19" ht="19.5">
      <c r="A26" s="345" t="s">
        <v>416</v>
      </c>
      <c r="B26" s="357">
        <v>2519.6709799999999</v>
      </c>
      <c r="C26" s="358">
        <v>1.4205404569950281E-2</v>
      </c>
      <c r="D26" s="357">
        <v>24977.954980000002</v>
      </c>
      <c r="E26" s="358">
        <v>5.2263283487733826E-2</v>
      </c>
      <c r="F26" s="357">
        <v>2261.1539699999998</v>
      </c>
      <c r="G26" s="358">
        <v>0.11128516623350196</v>
      </c>
      <c r="H26" s="357">
        <v>508.2731</v>
      </c>
      <c r="I26" s="358">
        <v>6.263165427185774E-2</v>
      </c>
      <c r="J26" s="357">
        <v>9707.9843499999988</v>
      </c>
      <c r="K26" s="358">
        <v>9.7599391569318225E-2</v>
      </c>
      <c r="L26" s="357">
        <v>11562.59427</v>
      </c>
      <c r="M26" s="358">
        <v>9.4833337854088831E-2</v>
      </c>
      <c r="N26" s="357">
        <v>1474.14977</v>
      </c>
      <c r="O26" s="358">
        <v>1.6075452295987707E-2</v>
      </c>
      <c r="P26" s="357">
        <v>46314.080620000001</v>
      </c>
      <c r="Q26" s="358">
        <v>0.11335756508046671</v>
      </c>
      <c r="R26" s="357">
        <v>99325.862040000007</v>
      </c>
      <c r="S26" s="358">
        <v>7.06747081028955E-2</v>
      </c>
    </row>
    <row r="27" spans="1:19" ht="19.5">
      <c r="A27" s="346" t="s">
        <v>410</v>
      </c>
      <c r="B27" s="357">
        <v>4367.5680000000002</v>
      </c>
      <c r="C27" s="358">
        <v>2.4623480970030705E-2</v>
      </c>
      <c r="D27" s="357">
        <v>14059.214</v>
      </c>
      <c r="E27" s="358">
        <v>2.9417167557754809E-2</v>
      </c>
      <c r="F27" s="357">
        <v>2190.5172000000002</v>
      </c>
      <c r="G27" s="358">
        <v>0.10780870032452734</v>
      </c>
      <c r="H27" s="357">
        <v>2082.7064799999998</v>
      </c>
      <c r="I27" s="358">
        <v>0.25664028296031755</v>
      </c>
      <c r="J27" s="357">
        <v>18437.056210000002</v>
      </c>
      <c r="K27" s="358">
        <v>0.18535726918691628</v>
      </c>
      <c r="L27" s="357">
        <v>0</v>
      </c>
      <c r="M27" s="358">
        <v>0</v>
      </c>
      <c r="N27" s="357">
        <v>0</v>
      </c>
      <c r="O27" s="358">
        <v>0</v>
      </c>
      <c r="P27" s="357">
        <v>2991.72</v>
      </c>
      <c r="Q27" s="358">
        <v>7.3224835743815704E-3</v>
      </c>
      <c r="R27" s="357">
        <v>44128.781890000006</v>
      </c>
      <c r="S27" s="358">
        <v>3.1399564171475387E-2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5" customFormat="1" ht="19.5" customHeight="1">
      <c r="A29" s="344" t="s">
        <v>1594</v>
      </c>
      <c r="B29" s="357">
        <v>0</v>
      </c>
      <c r="C29" s="358">
        <v>0</v>
      </c>
      <c r="D29" s="357">
        <v>0</v>
      </c>
      <c r="E29" s="358">
        <v>0</v>
      </c>
      <c r="F29" s="357">
        <v>0</v>
      </c>
      <c r="G29" s="358">
        <v>0</v>
      </c>
      <c r="H29" s="357">
        <v>0</v>
      </c>
      <c r="I29" s="358">
        <v>0</v>
      </c>
      <c r="J29" s="357">
        <v>0</v>
      </c>
      <c r="K29" s="358">
        <v>0</v>
      </c>
      <c r="L29" s="357">
        <v>631.96</v>
      </c>
      <c r="M29" s="358">
        <v>5.1831686549587792E-3</v>
      </c>
      <c r="N29" s="357">
        <v>0</v>
      </c>
      <c r="O29" s="358">
        <v>0</v>
      </c>
      <c r="P29" s="357">
        <v>2371.3474500000002</v>
      </c>
      <c r="Q29" s="358">
        <v>5.8040701508752911E-3</v>
      </c>
      <c r="R29" s="357">
        <v>3003.3074500000002</v>
      </c>
      <c r="S29" s="358">
        <v>2.1369850008099807E-3</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2988.5583700000002</v>
      </c>
      <c r="Q30" s="358">
        <v>7.3147452219477632E-3</v>
      </c>
      <c r="R30" s="357">
        <v>2988.5583700000002</v>
      </c>
      <c r="S30" s="358">
        <v>2.1264903833722133E-3</v>
      </c>
    </row>
    <row r="31" spans="1:19" ht="18">
      <c r="A31" s="337" t="s">
        <v>418</v>
      </c>
      <c r="B31" s="355">
        <v>177938.33579999997</v>
      </c>
      <c r="C31" s="356">
        <v>1.0031809980772439</v>
      </c>
      <c r="D31" s="355">
        <v>479176.73642000003</v>
      </c>
      <c r="E31" s="356">
        <v>1.0026180940872833</v>
      </c>
      <c r="F31" s="355">
        <v>20515.481279999996</v>
      </c>
      <c r="G31" s="356">
        <v>1.0096918542018161</v>
      </c>
      <c r="H31" s="355">
        <v>8143.7829300000003</v>
      </c>
      <c r="I31" s="356">
        <v>1.0035128692366695</v>
      </c>
      <c r="J31" s="355">
        <v>99859.448449999996</v>
      </c>
      <c r="K31" s="356">
        <v>1.003938722992245</v>
      </c>
      <c r="L31" s="355">
        <v>122207.29504</v>
      </c>
      <c r="M31" s="356">
        <v>1.0023118885034297</v>
      </c>
      <c r="N31" s="355">
        <v>91899.978700000007</v>
      </c>
      <c r="O31" s="356">
        <v>1.0021598576066912</v>
      </c>
      <c r="P31" s="355">
        <v>411350.87698</v>
      </c>
      <c r="Q31" s="356">
        <v>1.0068154907523112</v>
      </c>
      <c r="R31" s="355">
        <v>1411091.9356</v>
      </c>
      <c r="S31" s="356">
        <v>1.0040538144508391</v>
      </c>
    </row>
    <row r="32" spans="1:19" ht="19.5">
      <c r="A32" s="344" t="s">
        <v>419</v>
      </c>
      <c r="B32" s="357">
        <v>564.22670000000005</v>
      </c>
      <c r="C32" s="358">
        <v>3.1809980772441837E-3</v>
      </c>
      <c r="D32" s="357">
        <v>1251.2538800000002</v>
      </c>
      <c r="E32" s="358">
        <v>2.6180940872833169E-3</v>
      </c>
      <c r="F32" s="357">
        <v>196.92449000000005</v>
      </c>
      <c r="G32" s="358">
        <v>9.6918542018160758E-3</v>
      </c>
      <c r="H32" s="357">
        <v>28.507900000000006</v>
      </c>
      <c r="I32" s="358">
        <v>3.512869236669605E-3</v>
      </c>
      <c r="J32" s="357">
        <v>391.77560999999997</v>
      </c>
      <c r="K32" s="358">
        <v>3.9387229922448839E-3</v>
      </c>
      <c r="L32" s="357">
        <v>281.87796999999995</v>
      </c>
      <c r="M32" s="358">
        <v>2.3118885034296645E-3</v>
      </c>
      <c r="N32" s="357">
        <v>198.06308000000001</v>
      </c>
      <c r="O32" s="358">
        <v>2.159857606691074E-3</v>
      </c>
      <c r="P32" s="357">
        <v>2784.5798199999999</v>
      </c>
      <c r="Q32" s="358">
        <v>6.8154907523111756E-3</v>
      </c>
      <c r="R32" s="357">
        <v>5697.2094500000003</v>
      </c>
      <c r="S32" s="358">
        <v>4.0538144508391501E-3</v>
      </c>
    </row>
    <row r="33" spans="1:19" ht="22.5" customHeight="1">
      <c r="A33" s="833" t="s">
        <v>420</v>
      </c>
      <c r="B33" s="834">
        <v>177374.1091</v>
      </c>
      <c r="C33" s="835">
        <v>1</v>
      </c>
      <c r="D33" s="834">
        <v>477925.48254</v>
      </c>
      <c r="E33" s="835">
        <v>1</v>
      </c>
      <c r="F33" s="834">
        <v>20318.556789999999</v>
      </c>
      <c r="G33" s="835">
        <v>1</v>
      </c>
      <c r="H33" s="834">
        <v>8115.2750300000007</v>
      </c>
      <c r="I33" s="835">
        <v>1</v>
      </c>
      <c r="J33" s="834">
        <v>99467.672839999999</v>
      </c>
      <c r="K33" s="835">
        <v>1</v>
      </c>
      <c r="L33" s="834">
        <v>121925.41707</v>
      </c>
      <c r="M33" s="835">
        <v>1</v>
      </c>
      <c r="N33" s="834">
        <v>91701.91562</v>
      </c>
      <c r="O33" s="835">
        <v>1</v>
      </c>
      <c r="P33" s="834">
        <v>408566.29716000002</v>
      </c>
      <c r="Q33" s="835">
        <v>1</v>
      </c>
      <c r="R33" s="834">
        <v>1405394.72615</v>
      </c>
      <c r="S33" s="835">
        <v>1</v>
      </c>
    </row>
    <row r="34" spans="1:19" ht="19.5">
      <c r="A34" s="346" t="s">
        <v>421</v>
      </c>
      <c r="B34" s="357">
        <v>0</v>
      </c>
      <c r="C34" s="358">
        <v>0</v>
      </c>
      <c r="D34" s="357">
        <v>-19.02599</v>
      </c>
      <c r="E34" s="358">
        <v>-3.9809532437742778E-5</v>
      </c>
      <c r="F34" s="357">
        <v>30.539480000000001</v>
      </c>
      <c r="G34" s="358">
        <v>1.5030339170068587E-3</v>
      </c>
      <c r="H34" s="357">
        <v>0</v>
      </c>
      <c r="I34" s="358">
        <v>0</v>
      </c>
      <c r="J34" s="357">
        <v>84.310769999999991</v>
      </c>
      <c r="K34" s="358">
        <v>8.4761981046464372E-4</v>
      </c>
      <c r="L34" s="357">
        <v>126.67744</v>
      </c>
      <c r="M34" s="358">
        <v>1.0389748343224594E-3</v>
      </c>
      <c r="N34" s="357">
        <v>0</v>
      </c>
      <c r="O34" s="358">
        <v>0</v>
      </c>
      <c r="P34" s="357">
        <v>552.16461000000004</v>
      </c>
      <c r="Q34" s="358">
        <v>1.3514688162929039E-3</v>
      </c>
      <c r="R34" s="357">
        <v>774.66631000000007</v>
      </c>
      <c r="S34" s="358">
        <v>5.5120906289591318E-4</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0"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6" t="s">
        <v>934</v>
      </c>
      <c r="B1" s="908"/>
      <c r="C1" s="908"/>
      <c r="D1" s="908"/>
      <c r="E1" s="908"/>
      <c r="F1" s="908"/>
      <c r="G1" s="909" t="str">
        <f>Naslovnica!A20</f>
        <v>Siječanj 2026.</v>
      </c>
      <c r="L1" s="122"/>
    </row>
    <row r="2" spans="1:12" ht="12.75" customHeight="1">
      <c r="A2" s="910" t="s">
        <v>935</v>
      </c>
      <c r="B2" s="908"/>
      <c r="C2" s="908"/>
      <c r="D2" s="908"/>
      <c r="E2" s="908"/>
      <c r="F2" s="908"/>
      <c r="G2" s="911" t="str">
        <f>Naslovnica!A24</f>
        <v>January 2026</v>
      </c>
      <c r="L2" s="489"/>
    </row>
    <row r="3" spans="1:12" ht="12.75" customHeight="1">
      <c r="A3" s="908"/>
      <c r="B3" s="908"/>
      <c r="C3" s="908"/>
      <c r="D3" s="908"/>
      <c r="E3" s="908"/>
      <c r="F3" s="908"/>
      <c r="G3" s="908"/>
    </row>
    <row r="4" spans="1:12" s="62" customFormat="1" ht="14.45" customHeight="1">
      <c r="A4" s="1206" t="s">
        <v>982</v>
      </c>
      <c r="B4" s="1207" t="s">
        <v>984</v>
      </c>
      <c r="C4" s="1207"/>
      <c r="D4" s="1207"/>
      <c r="E4" s="1207"/>
      <c r="F4" s="1207"/>
      <c r="G4" s="1207"/>
      <c r="H4" s="816"/>
    </row>
    <row r="5" spans="1:12" s="62" customFormat="1" ht="22.35" customHeight="1">
      <c r="A5" s="1206"/>
      <c r="B5" s="1208" t="str">
        <f>G1</f>
        <v>Siječanj 2026.</v>
      </c>
      <c r="C5" s="1208"/>
      <c r="D5" s="1209" t="s">
        <v>17</v>
      </c>
      <c r="E5" s="1209"/>
      <c r="F5" s="1206" t="s">
        <v>208</v>
      </c>
      <c r="G5" s="1206"/>
    </row>
    <row r="6" spans="1:12" s="62" customFormat="1">
      <c r="A6" s="1206"/>
      <c r="B6" s="1210" t="str">
        <f>G2</f>
        <v>January 2026</v>
      </c>
      <c r="C6" s="1211"/>
      <c r="D6" s="1214" t="s">
        <v>45</v>
      </c>
      <c r="E6" s="1214"/>
      <c r="F6" s="1214" t="s">
        <v>51</v>
      </c>
      <c r="G6" s="1214"/>
    </row>
    <row r="7" spans="1:12" s="62" customFormat="1">
      <c r="A7" s="1206"/>
      <c r="B7" s="927" t="s">
        <v>27</v>
      </c>
      <c r="C7" s="927" t="s">
        <v>28</v>
      </c>
      <c r="D7" s="927" t="s">
        <v>980</v>
      </c>
      <c r="E7" s="927" t="s">
        <v>142</v>
      </c>
      <c r="F7" s="927" t="s">
        <v>980</v>
      </c>
      <c r="G7" s="927" t="s">
        <v>142</v>
      </c>
    </row>
    <row r="8" spans="1:12" s="62" customFormat="1">
      <c r="A8" s="1206"/>
      <c r="B8" s="927" t="s">
        <v>29</v>
      </c>
      <c r="C8" s="927" t="s">
        <v>30</v>
      </c>
      <c r="D8" s="928" t="s">
        <v>981</v>
      </c>
      <c r="E8" s="928" t="s">
        <v>143</v>
      </c>
      <c r="F8" s="928" t="s">
        <v>981</v>
      </c>
      <c r="G8" s="928" t="s">
        <v>143</v>
      </c>
    </row>
    <row r="9" spans="1:12" s="62" customFormat="1">
      <c r="A9" s="929" t="s">
        <v>1228</v>
      </c>
      <c r="B9" s="930">
        <v>585</v>
      </c>
      <c r="C9" s="931">
        <v>1.1452623335943617E-2</v>
      </c>
      <c r="D9" s="930">
        <v>1</v>
      </c>
      <c r="E9" s="931">
        <v>1.712328767123239E-3</v>
      </c>
      <c r="F9" s="930">
        <v>1</v>
      </c>
      <c r="G9" s="931">
        <v>1.712328767123239E-3</v>
      </c>
    </row>
    <row r="10" spans="1:12" s="62" customFormat="1">
      <c r="A10" s="929" t="s">
        <v>810</v>
      </c>
      <c r="B10" s="930">
        <v>763</v>
      </c>
      <c r="C10" s="932">
        <v>1.4937353171495693E-2</v>
      </c>
      <c r="D10" s="930">
        <v>3</v>
      </c>
      <c r="E10" s="932">
        <v>3.9473684210526994E-3</v>
      </c>
      <c r="F10" s="930">
        <v>3</v>
      </c>
      <c r="G10" s="932">
        <v>3.9473684210526994E-3</v>
      </c>
    </row>
    <row r="11" spans="1:12" s="62" customFormat="1">
      <c r="A11" s="929" t="s">
        <v>797</v>
      </c>
      <c r="B11" s="930">
        <v>1656</v>
      </c>
      <c r="C11" s="932">
        <v>3.2419733750978855E-2</v>
      </c>
      <c r="D11" s="930">
        <v>-2</v>
      </c>
      <c r="E11" s="932">
        <v>-1.2062726176115257E-3</v>
      </c>
      <c r="F11" s="930">
        <v>-2</v>
      </c>
      <c r="G11" s="932">
        <v>-1.2062726176115257E-3</v>
      </c>
    </row>
    <row r="12" spans="1:12" s="62" customFormat="1">
      <c r="A12" s="929" t="s">
        <v>170</v>
      </c>
      <c r="B12" s="930">
        <v>322</v>
      </c>
      <c r="C12" s="932">
        <v>6.3038371182458884E-3</v>
      </c>
      <c r="D12" s="930">
        <v>-1</v>
      </c>
      <c r="E12" s="932">
        <v>-3.0959752321981782E-3</v>
      </c>
      <c r="F12" s="930">
        <v>-1</v>
      </c>
      <c r="G12" s="932">
        <v>-3.0959752321981782E-3</v>
      </c>
    </row>
    <row r="13" spans="1:12" s="62" customFormat="1">
      <c r="A13" s="929" t="s">
        <v>812</v>
      </c>
      <c r="B13" s="930">
        <v>978</v>
      </c>
      <c r="C13" s="932">
        <v>1.9146436961628818E-2</v>
      </c>
      <c r="D13" s="930">
        <v>0</v>
      </c>
      <c r="E13" s="932">
        <v>0</v>
      </c>
      <c r="F13" s="930">
        <v>0</v>
      </c>
      <c r="G13" s="932">
        <v>0</v>
      </c>
    </row>
    <row r="14" spans="1:12" s="62" customFormat="1">
      <c r="A14" s="929" t="s">
        <v>171</v>
      </c>
      <c r="B14" s="930">
        <v>358</v>
      </c>
      <c r="C14" s="932">
        <v>7.0086139389193419E-3</v>
      </c>
      <c r="D14" s="930">
        <v>-2</v>
      </c>
      <c r="E14" s="932">
        <v>-5.5555555555555358E-3</v>
      </c>
      <c r="F14" s="930">
        <v>-2</v>
      </c>
      <c r="G14" s="932">
        <v>-5.5555555555555358E-3</v>
      </c>
    </row>
    <row r="15" spans="1:12" s="62" customFormat="1">
      <c r="A15" s="929" t="s">
        <v>172</v>
      </c>
      <c r="B15" s="930">
        <v>3784</v>
      </c>
      <c r="C15" s="932">
        <v>7.4079874706342988E-2</v>
      </c>
      <c r="D15" s="930">
        <v>0</v>
      </c>
      <c r="E15" s="932">
        <v>0</v>
      </c>
      <c r="F15" s="930">
        <v>0</v>
      </c>
      <c r="G15" s="932">
        <v>0</v>
      </c>
    </row>
    <row r="16" spans="1:12" s="62" customFormat="1">
      <c r="A16" s="929" t="s">
        <v>173</v>
      </c>
      <c r="B16" s="930">
        <v>2264</v>
      </c>
      <c r="C16" s="932">
        <v>4.4322631166797181E-2</v>
      </c>
      <c r="D16" s="930">
        <v>16</v>
      </c>
      <c r="E16" s="932">
        <v>7.1174377224199059E-3</v>
      </c>
      <c r="F16" s="930">
        <v>16</v>
      </c>
      <c r="G16" s="932">
        <v>7.1174377224199059E-3</v>
      </c>
    </row>
    <row r="17" spans="1:12" s="62" customFormat="1">
      <c r="A17" s="933" t="s">
        <v>174</v>
      </c>
      <c r="B17" s="930">
        <v>4662</v>
      </c>
      <c r="C17" s="932">
        <v>9.1268598277212218E-2</v>
      </c>
      <c r="D17" s="930">
        <v>9</v>
      </c>
      <c r="E17" s="932">
        <v>1.9342359767891004E-3</v>
      </c>
      <c r="F17" s="930">
        <v>9</v>
      </c>
      <c r="G17" s="932">
        <v>1.9342359767891004E-3</v>
      </c>
    </row>
    <row r="18" spans="1:12" s="62" customFormat="1">
      <c r="A18" s="929" t="s">
        <v>175</v>
      </c>
      <c r="B18" s="930">
        <v>4200</v>
      </c>
      <c r="C18" s="932">
        <v>8.2223962411902898E-2</v>
      </c>
      <c r="D18" s="930">
        <v>12</v>
      </c>
      <c r="E18" s="932">
        <v>2.8653295128939771E-3</v>
      </c>
      <c r="F18" s="930">
        <v>12</v>
      </c>
      <c r="G18" s="932">
        <v>2.8653295128939771E-3</v>
      </c>
    </row>
    <row r="19" spans="1:12" s="62" customFormat="1">
      <c r="A19" s="929" t="s">
        <v>176</v>
      </c>
      <c r="B19" s="930">
        <v>5360</v>
      </c>
      <c r="C19" s="932">
        <v>0.10493343774471417</v>
      </c>
      <c r="D19" s="930">
        <v>70</v>
      </c>
      <c r="E19" s="932">
        <v>1.3232514177693666E-2</v>
      </c>
      <c r="F19" s="930">
        <v>70</v>
      </c>
      <c r="G19" s="932">
        <v>1.3232514177693666E-2</v>
      </c>
    </row>
    <row r="20" spans="1:12" s="62" customFormat="1">
      <c r="A20" s="929" t="s">
        <v>602</v>
      </c>
      <c r="B20" s="930">
        <v>3546</v>
      </c>
      <c r="C20" s="932">
        <v>6.9420516836335155E-2</v>
      </c>
      <c r="D20" s="930">
        <v>17</v>
      </c>
      <c r="E20" s="932">
        <v>4.8172286766789973E-3</v>
      </c>
      <c r="F20" s="930">
        <v>17</v>
      </c>
      <c r="G20" s="932">
        <v>4.8172286766789973E-3</v>
      </c>
    </row>
    <row r="21" spans="1:12" s="62" customFormat="1">
      <c r="A21" s="929" t="s">
        <v>177</v>
      </c>
      <c r="B21" s="930">
        <v>1077</v>
      </c>
      <c r="C21" s="932">
        <v>2.1084573218480816E-2</v>
      </c>
      <c r="D21" s="930">
        <v>5</v>
      </c>
      <c r="E21" s="932">
        <v>4.6641791044776948E-3</v>
      </c>
      <c r="F21" s="930">
        <v>5</v>
      </c>
      <c r="G21" s="932">
        <v>4.6641791044776948E-3</v>
      </c>
    </row>
    <row r="22" spans="1:12" s="62" customFormat="1">
      <c r="A22" s="929" t="s">
        <v>178</v>
      </c>
      <c r="B22" s="930">
        <v>4536</v>
      </c>
      <c r="C22" s="932">
        <v>8.8801879404855136E-2</v>
      </c>
      <c r="D22" s="930">
        <v>-7</v>
      </c>
      <c r="E22" s="932">
        <v>-1.5408320493066618E-3</v>
      </c>
      <c r="F22" s="930">
        <v>-7</v>
      </c>
      <c r="G22" s="932">
        <v>-1.5408320493066618E-3</v>
      </c>
    </row>
    <row r="23" spans="1:12" s="62" customFormat="1">
      <c r="A23" s="929" t="s">
        <v>182</v>
      </c>
      <c r="B23" s="930">
        <v>107</v>
      </c>
      <c r="C23" s="932">
        <v>2.0947533281127644E-3</v>
      </c>
      <c r="D23" s="930">
        <v>1</v>
      </c>
      <c r="E23" s="932">
        <v>9.4339622641510523E-3</v>
      </c>
      <c r="F23" s="930">
        <v>1</v>
      </c>
      <c r="G23" s="932">
        <v>9.4339622641510523E-3</v>
      </c>
    </row>
    <row r="24" spans="1:12" s="62" customFormat="1">
      <c r="A24" s="929" t="s">
        <v>207</v>
      </c>
      <c r="B24" s="930">
        <v>250</v>
      </c>
      <c r="C24" s="932">
        <v>4.8942834768989823E-3</v>
      </c>
      <c r="D24" s="930">
        <v>0</v>
      </c>
      <c r="E24" s="932">
        <v>0</v>
      </c>
      <c r="F24" s="930">
        <v>0</v>
      </c>
      <c r="G24" s="932">
        <v>0</v>
      </c>
    </row>
    <row r="25" spans="1:12" s="62" customFormat="1">
      <c r="A25" s="929" t="s">
        <v>206</v>
      </c>
      <c r="B25" s="930">
        <v>9246</v>
      </c>
      <c r="C25" s="932">
        <v>0.18101018010963196</v>
      </c>
      <c r="D25" s="930">
        <v>-40</v>
      </c>
      <c r="E25" s="932">
        <v>-4.3075597673917221E-3</v>
      </c>
      <c r="F25" s="930">
        <v>-40</v>
      </c>
      <c r="G25" s="932">
        <v>-4.3075597673917221E-3</v>
      </c>
    </row>
    <row r="26" spans="1:12" s="62" customFormat="1">
      <c r="A26" s="933" t="s">
        <v>179</v>
      </c>
      <c r="B26" s="930">
        <v>2470</v>
      </c>
      <c r="C26" s="932">
        <v>4.8355520751761943E-2</v>
      </c>
      <c r="D26" s="930">
        <v>2</v>
      </c>
      <c r="E26" s="932">
        <v>8.103727714747766E-4</v>
      </c>
      <c r="F26" s="930">
        <v>2</v>
      </c>
      <c r="G26" s="932">
        <v>8.103727714747766E-4</v>
      </c>
    </row>
    <row r="27" spans="1:12" s="62" customFormat="1">
      <c r="A27" s="933" t="s">
        <v>816</v>
      </c>
      <c r="B27" s="930">
        <v>701</v>
      </c>
      <c r="C27" s="932">
        <v>1.3723570869224745E-2</v>
      </c>
      <c r="D27" s="930">
        <v>1</v>
      </c>
      <c r="E27" s="932">
        <v>1.4285714285713347E-3</v>
      </c>
      <c r="F27" s="930">
        <v>1</v>
      </c>
      <c r="G27" s="932">
        <v>1.4285714285713347E-3</v>
      </c>
    </row>
    <row r="28" spans="1:12" s="62" customFormat="1">
      <c r="A28" s="929" t="s">
        <v>181</v>
      </c>
      <c r="B28" s="930">
        <v>3035</v>
      </c>
      <c r="C28" s="932">
        <v>5.941660140955364E-2</v>
      </c>
      <c r="D28" s="930">
        <v>-3</v>
      </c>
      <c r="E28" s="932">
        <v>-9.8749177090196039E-4</v>
      </c>
      <c r="F28" s="930">
        <v>-3</v>
      </c>
      <c r="G28" s="932">
        <v>-9.8749177090196039E-4</v>
      </c>
    </row>
    <row r="29" spans="1:12" s="62" customFormat="1">
      <c r="A29" s="929" t="s">
        <v>1254</v>
      </c>
      <c r="B29" s="930">
        <v>1180</v>
      </c>
      <c r="C29" s="932">
        <v>2.3101018010963197E-2</v>
      </c>
      <c r="D29" s="930">
        <v>-1</v>
      </c>
      <c r="E29" s="932">
        <v>-8.4674005080442871E-4</v>
      </c>
      <c r="F29" s="930">
        <v>-1</v>
      </c>
      <c r="G29" s="932">
        <v>-8.4674005080442871E-4</v>
      </c>
    </row>
    <row r="30" spans="1:12" s="62" customFormat="1" ht="18" customHeight="1">
      <c r="A30" s="934" t="s">
        <v>933</v>
      </c>
      <c r="B30" s="935">
        <v>51080</v>
      </c>
      <c r="C30" s="936">
        <v>1.0000000000000002</v>
      </c>
      <c r="D30" s="935">
        <v>81</v>
      </c>
      <c r="E30" s="936">
        <v>1.5882664365967081E-3</v>
      </c>
      <c r="F30" s="935">
        <v>81</v>
      </c>
      <c r="G30" s="936">
        <v>1.5882664365967081E-3</v>
      </c>
    </row>
    <row r="31" spans="1:12">
      <c r="A31" s="937" t="s">
        <v>512</v>
      </c>
      <c r="B31" s="908"/>
      <c r="C31" s="908"/>
      <c r="D31" s="908"/>
      <c r="E31" s="908"/>
      <c r="F31" s="908"/>
      <c r="G31" s="908"/>
      <c r="I31" s="824"/>
      <c r="J31" s="824"/>
      <c r="K31" s="824"/>
      <c r="L31" s="825"/>
    </row>
    <row r="32" spans="1:12">
      <c r="A32" s="990" t="s">
        <v>1259</v>
      </c>
      <c r="B32" s="939"/>
      <c r="C32" s="940"/>
      <c r="D32" s="941"/>
      <c r="E32" s="942"/>
      <c r="F32" s="942"/>
      <c r="G32" s="942"/>
      <c r="I32" s="824"/>
      <c r="J32" s="824"/>
      <c r="K32" s="824"/>
      <c r="L32" s="825"/>
    </row>
    <row r="33" spans="1:8" ht="12.75" customHeight="1"/>
    <row r="34" spans="1:8">
      <c r="A34" s="926" t="s">
        <v>956</v>
      </c>
      <c r="B34" s="908"/>
      <c r="C34" s="908"/>
      <c r="D34" s="908"/>
      <c r="E34" s="908"/>
      <c r="F34" s="908"/>
      <c r="G34" s="908"/>
      <c r="H34" s="812"/>
    </row>
    <row r="35" spans="1:8">
      <c r="A35" s="910" t="s">
        <v>957</v>
      </c>
      <c r="B35" s="908"/>
      <c r="C35" s="908"/>
      <c r="D35" s="908"/>
      <c r="E35" s="908"/>
      <c r="F35" s="908"/>
      <c r="G35" s="908"/>
      <c r="H35" s="813"/>
    </row>
    <row r="36" spans="1:8">
      <c r="A36" s="908"/>
      <c r="B36" s="908"/>
      <c r="C36" s="908"/>
      <c r="D36" s="943"/>
      <c r="E36" s="943" t="s">
        <v>43</v>
      </c>
      <c r="F36" s="908"/>
      <c r="G36" s="944" t="s">
        <v>1672</v>
      </c>
      <c r="H36" s="287"/>
    </row>
    <row r="37" spans="1:8" ht="12.75" customHeight="1">
      <c r="A37" s="908"/>
      <c r="B37" s="908"/>
      <c r="C37" s="908"/>
      <c r="D37" s="945"/>
      <c r="E37" s="945" t="s">
        <v>44</v>
      </c>
      <c r="F37" s="946"/>
      <c r="G37" s="911" t="s">
        <v>1673</v>
      </c>
      <c r="H37" s="288"/>
    </row>
    <row r="38" spans="1:8" ht="12.75" customHeight="1">
      <c r="A38" s="908"/>
      <c r="B38" s="908"/>
      <c r="C38" s="908"/>
      <c r="D38" s="945"/>
      <c r="E38" s="945"/>
      <c r="F38" s="946"/>
      <c r="G38" s="911"/>
      <c r="H38" s="288"/>
    </row>
    <row r="39" spans="1:8" ht="23.45" customHeight="1">
      <c r="A39" s="947"/>
      <c r="B39" s="948"/>
      <c r="C39" s="948" t="s">
        <v>1670</v>
      </c>
      <c r="D39" s="948"/>
      <c r="E39" s="1215" t="s">
        <v>504</v>
      </c>
      <c r="F39" s="1215"/>
      <c r="G39" s="1215"/>
      <c r="H39" s="288"/>
    </row>
    <row r="40" spans="1:8" ht="24">
      <c r="A40" s="947"/>
      <c r="B40" s="949"/>
      <c r="C40" s="950" t="s">
        <v>1671</v>
      </c>
      <c r="D40" s="949"/>
      <c r="E40" s="1216" t="s">
        <v>505</v>
      </c>
      <c r="F40" s="1216"/>
      <c r="G40" s="993" t="s">
        <v>506</v>
      </c>
      <c r="H40" s="288"/>
    </row>
    <row r="41" spans="1:8" ht="24">
      <c r="A41" s="951" t="s">
        <v>985</v>
      </c>
      <c r="B41" s="952" t="s">
        <v>986</v>
      </c>
      <c r="C41" s="952" t="s">
        <v>987</v>
      </c>
      <c r="D41" s="952" t="s">
        <v>988</v>
      </c>
      <c r="E41" s="952" t="s">
        <v>986</v>
      </c>
      <c r="F41" s="952" t="s">
        <v>987</v>
      </c>
      <c r="G41" s="952" t="s">
        <v>988</v>
      </c>
      <c r="H41" s="288"/>
    </row>
    <row r="42" spans="1:8" ht="15" customHeight="1">
      <c r="A42" s="953" t="s">
        <v>6</v>
      </c>
      <c r="B42" s="954">
        <v>10</v>
      </c>
      <c r="C42" s="954">
        <v>0</v>
      </c>
      <c r="D42" s="954">
        <v>10</v>
      </c>
      <c r="E42" s="954">
        <v>3</v>
      </c>
      <c r="F42" s="954">
        <v>0</v>
      </c>
      <c r="G42" s="991">
        <v>0.4285714285714286</v>
      </c>
      <c r="H42" s="288"/>
    </row>
    <row r="43" spans="1:8" ht="15" customHeight="1">
      <c r="A43" s="953" t="s">
        <v>7</v>
      </c>
      <c r="B43" s="954">
        <v>321</v>
      </c>
      <c r="C43" s="954">
        <v>153</v>
      </c>
      <c r="D43" s="954">
        <v>474</v>
      </c>
      <c r="E43" s="954">
        <v>28</v>
      </c>
      <c r="F43" s="954">
        <v>26</v>
      </c>
      <c r="G43" s="991">
        <v>0.12857142857142856</v>
      </c>
      <c r="H43" s="288"/>
    </row>
    <row r="44" spans="1:8" ht="15" customHeight="1">
      <c r="A44" s="953" t="s">
        <v>8</v>
      </c>
      <c r="B44" s="954">
        <v>1315</v>
      </c>
      <c r="C44" s="954">
        <v>998</v>
      </c>
      <c r="D44" s="954">
        <v>2313</v>
      </c>
      <c r="E44" s="954">
        <v>58</v>
      </c>
      <c r="F44" s="954">
        <v>84</v>
      </c>
      <c r="G44" s="991">
        <v>6.540764624596962E-2</v>
      </c>
      <c r="H44" s="288"/>
    </row>
    <row r="45" spans="1:8" ht="15" customHeight="1">
      <c r="A45" s="953" t="s">
        <v>9</v>
      </c>
      <c r="B45" s="954">
        <v>2133</v>
      </c>
      <c r="C45" s="954">
        <v>1697</v>
      </c>
      <c r="D45" s="954">
        <v>3830</v>
      </c>
      <c r="E45" s="954">
        <v>64</v>
      </c>
      <c r="F45" s="954">
        <v>42</v>
      </c>
      <c r="G45" s="991">
        <v>2.8464017185821699E-2</v>
      </c>
      <c r="H45" s="288"/>
    </row>
    <row r="46" spans="1:8" ht="15" customHeight="1">
      <c r="A46" s="953" t="s">
        <v>10</v>
      </c>
      <c r="B46" s="954">
        <v>2980</v>
      </c>
      <c r="C46" s="954">
        <v>2802</v>
      </c>
      <c r="D46" s="954">
        <v>5782</v>
      </c>
      <c r="E46" s="954">
        <v>2</v>
      </c>
      <c r="F46" s="954">
        <v>42</v>
      </c>
      <c r="G46" s="991">
        <v>7.6681770651794157E-3</v>
      </c>
      <c r="H46" s="288"/>
    </row>
    <row r="47" spans="1:8" ht="15" customHeight="1">
      <c r="A47" s="953" t="s">
        <v>11</v>
      </c>
      <c r="B47" s="954">
        <v>4040</v>
      </c>
      <c r="C47" s="954">
        <v>3904</v>
      </c>
      <c r="D47" s="954">
        <v>7944</v>
      </c>
      <c r="E47" s="954">
        <v>17</v>
      </c>
      <c r="F47" s="954">
        <v>-12</v>
      </c>
      <c r="G47" s="991">
        <v>6.2980224209607805E-4</v>
      </c>
      <c r="H47" s="288"/>
    </row>
    <row r="48" spans="1:8" ht="15" customHeight="1">
      <c r="A48" s="953" t="s">
        <v>12</v>
      </c>
      <c r="B48" s="954">
        <v>4534</v>
      </c>
      <c r="C48" s="954">
        <v>4395</v>
      </c>
      <c r="D48" s="954">
        <v>8929</v>
      </c>
      <c r="E48" s="954">
        <v>69</v>
      </c>
      <c r="F48" s="954">
        <v>28</v>
      </c>
      <c r="G48" s="991">
        <v>1.0982789855072506E-2</v>
      </c>
      <c r="H48" s="288"/>
    </row>
    <row r="49" spans="1:8" ht="15" customHeight="1">
      <c r="A49" s="953" t="s">
        <v>39</v>
      </c>
      <c r="B49" s="954">
        <v>7700</v>
      </c>
      <c r="C49" s="954">
        <v>7331</v>
      </c>
      <c r="D49" s="954">
        <v>15031</v>
      </c>
      <c r="E49" s="954">
        <v>31</v>
      </c>
      <c r="F49" s="954">
        <v>73</v>
      </c>
      <c r="G49" s="991">
        <v>6.9672405707776885E-3</v>
      </c>
      <c r="H49" s="290"/>
    </row>
    <row r="50" spans="1:8" ht="15" customHeight="1">
      <c r="A50" s="953" t="s">
        <v>40</v>
      </c>
      <c r="B50" s="954">
        <v>3482</v>
      </c>
      <c r="C50" s="954">
        <v>2638</v>
      </c>
      <c r="D50" s="954">
        <v>6120</v>
      </c>
      <c r="E50" s="954">
        <v>47</v>
      </c>
      <c r="F50" s="954">
        <v>31</v>
      </c>
      <c r="G50" s="991">
        <v>1.2909632571995955E-2</v>
      </c>
    </row>
    <row r="51" spans="1:8" ht="15" customHeight="1">
      <c r="A51" s="953" t="s">
        <v>41</v>
      </c>
      <c r="B51" s="954">
        <v>368</v>
      </c>
      <c r="C51" s="954">
        <v>195</v>
      </c>
      <c r="D51" s="954">
        <v>563</v>
      </c>
      <c r="E51" s="954">
        <v>7</v>
      </c>
      <c r="F51" s="954">
        <v>2</v>
      </c>
      <c r="G51" s="991">
        <v>1.6245487364620947E-2</v>
      </c>
    </row>
    <row r="52" spans="1:8" ht="15" customHeight="1">
      <c r="A52" s="953" t="s">
        <v>42</v>
      </c>
      <c r="B52" s="954">
        <v>3</v>
      </c>
      <c r="C52" s="954">
        <v>0</v>
      </c>
      <c r="D52" s="954">
        <v>3</v>
      </c>
      <c r="E52" s="954">
        <v>1</v>
      </c>
      <c r="F52" s="954">
        <v>0</v>
      </c>
      <c r="G52" s="991">
        <v>0.5</v>
      </c>
    </row>
    <row r="53" spans="1:8" ht="24">
      <c r="A53" s="955" t="s">
        <v>511</v>
      </c>
      <c r="B53" s="956">
        <v>26886</v>
      </c>
      <c r="C53" s="956">
        <v>24113</v>
      </c>
      <c r="D53" s="956">
        <v>50999</v>
      </c>
      <c r="E53" s="956">
        <v>327</v>
      </c>
      <c r="F53" s="956">
        <v>316</v>
      </c>
      <c r="G53" s="992">
        <v>1.276908412105815E-2</v>
      </c>
      <c r="H53" s="163"/>
    </row>
    <row r="54" spans="1:8" ht="12.75" customHeight="1">
      <c r="A54" s="938" t="s">
        <v>872</v>
      </c>
      <c r="B54" s="908"/>
      <c r="C54" s="908"/>
      <c r="D54" s="908"/>
      <c r="E54" s="908"/>
      <c r="F54" s="908"/>
      <c r="G54" s="908"/>
      <c r="H54" s="163"/>
    </row>
    <row r="55" spans="1:8" ht="12.75" customHeight="1">
      <c r="B55" s="163"/>
      <c r="C55" s="163"/>
      <c r="D55" s="163"/>
      <c r="E55" s="163"/>
      <c r="F55" s="163"/>
      <c r="G55" s="163"/>
      <c r="H55" s="163"/>
    </row>
    <row r="56" spans="1:8">
      <c r="A56" s="571" t="s">
        <v>81</v>
      </c>
    </row>
    <row r="57" spans="1:8">
      <c r="G57" s="742"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Siječanj 2026.</v>
      </c>
      <c r="L1" s="122"/>
    </row>
    <row r="2" spans="1:12">
      <c r="A2" s="513" t="s">
        <v>937</v>
      </c>
      <c r="I2" s="489" t="str">
        <f>Naslovnica!A24</f>
        <v>January 2026</v>
      </c>
      <c r="L2" s="489"/>
    </row>
    <row r="3" spans="1:12" ht="10.35" customHeight="1">
      <c r="A3" s="513"/>
      <c r="I3" s="489"/>
      <c r="L3" s="489"/>
    </row>
    <row r="4" spans="1:12" ht="12.75" customHeight="1">
      <c r="I4" s="13" t="s">
        <v>1241</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0" t="s">
        <v>963</v>
      </c>
      <c r="C6" s="840" t="s">
        <v>964</v>
      </c>
      <c r="D6" s="840" t="s">
        <v>965</v>
      </c>
      <c r="E6" s="840" t="s">
        <v>966</v>
      </c>
      <c r="F6" s="1191"/>
      <c r="G6" s="1192"/>
      <c r="H6" s="1188"/>
      <c r="I6" s="1188"/>
      <c r="J6" s="816"/>
    </row>
    <row r="7" spans="1:12" s="62" customFormat="1">
      <c r="A7" s="836" t="s">
        <v>1228</v>
      </c>
      <c r="B7" s="848">
        <v>16.49661</v>
      </c>
      <c r="C7" s="848">
        <v>1.4295</v>
      </c>
      <c r="D7" s="848">
        <v>0</v>
      </c>
      <c r="E7" s="848">
        <v>0</v>
      </c>
      <c r="F7" s="849">
        <v>17.926110000000001</v>
      </c>
      <c r="G7" s="852">
        <v>-0.67375438766352902</v>
      </c>
      <c r="H7" s="849">
        <v>17.926110000000108</v>
      </c>
      <c r="I7" s="849">
        <v>1051.1715943420265</v>
      </c>
    </row>
    <row r="8" spans="1:12" s="62" customFormat="1">
      <c r="A8" s="836" t="s">
        <v>810</v>
      </c>
      <c r="B8" s="848">
        <v>28.943999999999999</v>
      </c>
      <c r="C8" s="848">
        <v>3.0947600000000004</v>
      </c>
      <c r="D8" s="848">
        <v>0</v>
      </c>
      <c r="E8" s="848">
        <v>0</v>
      </c>
      <c r="F8" s="849">
        <v>32.038759999999996</v>
      </c>
      <c r="G8" s="850">
        <v>-0.59807076536610859</v>
      </c>
      <c r="H8" s="849">
        <v>32.038759999999456</v>
      </c>
      <c r="I8" s="849">
        <v>4555.1394057170346</v>
      </c>
    </row>
    <row r="9" spans="1:12" s="62" customFormat="1">
      <c r="A9" s="836" t="s">
        <v>797</v>
      </c>
      <c r="B9" s="848">
        <v>0.74284000000000006</v>
      </c>
      <c r="C9" s="848">
        <v>13.553459999999999</v>
      </c>
      <c r="D9" s="848">
        <v>0</v>
      </c>
      <c r="E9" s="848">
        <v>3.1802199999999998</v>
      </c>
      <c r="F9" s="849">
        <v>17.476519999999997</v>
      </c>
      <c r="G9" s="850">
        <v>-0.77226993315026171</v>
      </c>
      <c r="H9" s="849">
        <v>17.476520000000164</v>
      </c>
      <c r="I9" s="849">
        <v>3694.4312568989276</v>
      </c>
    </row>
    <row r="10" spans="1:12" s="62" customFormat="1">
      <c r="A10" s="836" t="s">
        <v>170</v>
      </c>
      <c r="B10" s="848">
        <v>2.2977600000000002</v>
      </c>
      <c r="C10" s="848">
        <v>9.1092099999999991</v>
      </c>
      <c r="D10" s="848">
        <v>0</v>
      </c>
      <c r="E10" s="848">
        <v>0</v>
      </c>
      <c r="F10" s="849">
        <v>11.406969999999999</v>
      </c>
      <c r="G10" s="850">
        <v>-0.69488022271903183</v>
      </c>
      <c r="H10" s="849">
        <v>11.406970000000001</v>
      </c>
      <c r="I10" s="849">
        <v>5726.271315456901</v>
      </c>
    </row>
    <row r="11" spans="1:12" s="62" customFormat="1">
      <c r="A11" s="836" t="s">
        <v>812</v>
      </c>
      <c r="B11" s="848">
        <v>102.35106</v>
      </c>
      <c r="C11" s="848">
        <v>3.59788</v>
      </c>
      <c r="D11" s="848">
        <v>0</v>
      </c>
      <c r="E11" s="848">
        <v>0</v>
      </c>
      <c r="F11" s="849">
        <v>105.94894000000001</v>
      </c>
      <c r="G11" s="850">
        <v>-0.42087540136687895</v>
      </c>
      <c r="H11" s="849">
        <v>105.94894000000204</v>
      </c>
      <c r="I11" s="849">
        <v>17929.26690691751</v>
      </c>
    </row>
    <row r="12" spans="1:12" s="62" customFormat="1">
      <c r="A12" s="836" t="s">
        <v>171</v>
      </c>
      <c r="B12" s="848">
        <v>1.0511400000000002</v>
      </c>
      <c r="C12" s="848">
        <v>11.59637</v>
      </c>
      <c r="D12" s="848">
        <v>0</v>
      </c>
      <c r="E12" s="848">
        <v>0</v>
      </c>
      <c r="F12" s="849">
        <v>12.64751</v>
      </c>
      <c r="G12" s="852">
        <v>-0.77793511689760109</v>
      </c>
      <c r="H12" s="849">
        <v>12.647510000000011</v>
      </c>
      <c r="I12" s="849">
        <v>1662.4079747348853</v>
      </c>
    </row>
    <row r="13" spans="1:12" s="62" customFormat="1">
      <c r="A13" s="836" t="s">
        <v>172</v>
      </c>
      <c r="B13" s="848">
        <v>122.61577</v>
      </c>
      <c r="C13" s="848">
        <v>25.00817</v>
      </c>
      <c r="D13" s="848">
        <v>0</v>
      </c>
      <c r="E13" s="848">
        <v>0</v>
      </c>
      <c r="F13" s="849">
        <v>147.62394</v>
      </c>
      <c r="G13" s="850">
        <v>-0.6296599492540802</v>
      </c>
      <c r="H13" s="849">
        <v>147.62394000000131</v>
      </c>
      <c r="I13" s="849">
        <v>29969.290847619617</v>
      </c>
    </row>
    <row r="14" spans="1:12" s="62" customFormat="1">
      <c r="A14" s="837" t="s">
        <v>173</v>
      </c>
      <c r="B14" s="848">
        <v>41.096170000000001</v>
      </c>
      <c r="C14" s="848">
        <v>78.733929999999987</v>
      </c>
      <c r="D14" s="848">
        <v>0</v>
      </c>
      <c r="E14" s="848">
        <v>0</v>
      </c>
      <c r="F14" s="849">
        <v>119.83009999999999</v>
      </c>
      <c r="G14" s="850">
        <v>-0.60808993535369904</v>
      </c>
      <c r="H14" s="849">
        <v>119.83010000000286</v>
      </c>
      <c r="I14" s="849">
        <v>21599.408609847374</v>
      </c>
    </row>
    <row r="15" spans="1:12" s="62" customFormat="1">
      <c r="A15" s="838" t="s">
        <v>174</v>
      </c>
      <c r="B15" s="848">
        <v>0</v>
      </c>
      <c r="C15" s="848">
        <v>49.044019999999996</v>
      </c>
      <c r="D15" s="848">
        <v>0</v>
      </c>
      <c r="E15" s="848">
        <v>1.529E-2</v>
      </c>
      <c r="F15" s="849">
        <v>49.059309999999996</v>
      </c>
      <c r="G15" s="850">
        <v>-0.86675010700747035</v>
      </c>
      <c r="H15" s="849">
        <v>49.059310000000551</v>
      </c>
      <c r="I15" s="849">
        <v>16381.091823200617</v>
      </c>
    </row>
    <row r="16" spans="1:12" s="62" customFormat="1">
      <c r="A16" s="838" t="s">
        <v>175</v>
      </c>
      <c r="B16" s="848">
        <v>186.26</v>
      </c>
      <c r="C16" s="848">
        <v>26.385490000000001</v>
      </c>
      <c r="D16" s="848">
        <v>0</v>
      </c>
      <c r="E16" s="848">
        <v>5.87378</v>
      </c>
      <c r="F16" s="849">
        <v>218.51927000000001</v>
      </c>
      <c r="G16" s="850">
        <v>-0.55530582747285906</v>
      </c>
      <c r="H16" s="849">
        <v>218.51927000000433</v>
      </c>
      <c r="I16" s="849">
        <v>34301.512408403345</v>
      </c>
    </row>
    <row r="17" spans="1:12" s="62" customFormat="1">
      <c r="A17" s="838" t="s">
        <v>176</v>
      </c>
      <c r="B17" s="848">
        <v>5.1375900000000003</v>
      </c>
      <c r="C17" s="848">
        <v>232.96178</v>
      </c>
      <c r="D17" s="848">
        <v>5.5729999999999995E-2</v>
      </c>
      <c r="E17" s="848">
        <v>1.9128900000000002</v>
      </c>
      <c r="F17" s="849">
        <v>240.06799000000001</v>
      </c>
      <c r="G17" s="850">
        <v>-0.85970417137639821</v>
      </c>
      <c r="H17" s="849">
        <v>240.06799000000319</v>
      </c>
      <c r="I17" s="849">
        <v>51008.318693856265</v>
      </c>
    </row>
    <row r="18" spans="1:12" s="62" customFormat="1">
      <c r="A18" s="838" t="s">
        <v>602</v>
      </c>
      <c r="B18" s="848">
        <v>37.08</v>
      </c>
      <c r="C18" s="848">
        <v>6.6783700000000001</v>
      </c>
      <c r="D18" s="848">
        <v>0</v>
      </c>
      <c r="E18" s="848">
        <v>0</v>
      </c>
      <c r="F18" s="849">
        <v>43.758369999999999</v>
      </c>
      <c r="G18" s="850">
        <v>-0.97555164726158161</v>
      </c>
      <c r="H18" s="849">
        <v>43.758369999999559</v>
      </c>
      <c r="I18" s="849">
        <v>12917.241015541182</v>
      </c>
    </row>
    <row r="19" spans="1:12" s="62" customFormat="1">
      <c r="A19" s="837" t="s">
        <v>177</v>
      </c>
      <c r="B19" s="848">
        <v>39.859070000000003</v>
      </c>
      <c r="C19" s="848">
        <v>7.1551599999999995</v>
      </c>
      <c r="D19" s="848">
        <v>0</v>
      </c>
      <c r="E19" s="848">
        <v>0</v>
      </c>
      <c r="F19" s="849">
        <v>47.014230000000005</v>
      </c>
      <c r="G19" s="850">
        <v>-0.56977614907521179</v>
      </c>
      <c r="H19" s="849">
        <v>47.01423000000068</v>
      </c>
      <c r="I19" s="849">
        <v>6070.5359392268892</v>
      </c>
    </row>
    <row r="20" spans="1:12" s="62" customFormat="1">
      <c r="A20" s="837" t="s">
        <v>178</v>
      </c>
      <c r="B20" s="848">
        <v>0</v>
      </c>
      <c r="C20" s="848">
        <v>28.324660000000002</v>
      </c>
      <c r="D20" s="848">
        <v>0</v>
      </c>
      <c r="E20" s="848">
        <v>4.63232</v>
      </c>
      <c r="F20" s="849">
        <v>32.956980000000001</v>
      </c>
      <c r="G20" s="850">
        <v>-0.96365575649463375</v>
      </c>
      <c r="H20" s="849">
        <v>32.95698000000084</v>
      </c>
      <c r="I20" s="849">
        <v>11634.588846821953</v>
      </c>
    </row>
    <row r="21" spans="1:12" s="62" customFormat="1">
      <c r="A21" s="837" t="s">
        <v>182</v>
      </c>
      <c r="B21" s="848">
        <v>3.6908300000000001</v>
      </c>
      <c r="C21" s="848">
        <v>0.97302</v>
      </c>
      <c r="D21" s="848">
        <v>0</v>
      </c>
      <c r="E21" s="848">
        <v>0</v>
      </c>
      <c r="F21" s="849">
        <v>4.6638500000000001</v>
      </c>
      <c r="G21" s="850">
        <v>-0.62523975704084167</v>
      </c>
      <c r="H21" s="849">
        <v>4.6638500000000249</v>
      </c>
      <c r="I21" s="849">
        <v>586.97126825204066</v>
      </c>
    </row>
    <row r="22" spans="1:12" s="62" customFormat="1">
      <c r="A22" s="837" t="s">
        <v>207</v>
      </c>
      <c r="B22" s="848">
        <v>0</v>
      </c>
      <c r="C22" s="848">
        <v>7.5302799999999994</v>
      </c>
      <c r="D22" s="848">
        <v>0</v>
      </c>
      <c r="E22" s="848">
        <v>0</v>
      </c>
      <c r="F22" s="849">
        <v>7.5302799999999994</v>
      </c>
      <c r="G22" s="850">
        <v>-0.67612966546255615</v>
      </c>
      <c r="H22" s="849">
        <v>7.5302800000000616</v>
      </c>
      <c r="I22" s="849">
        <v>600.00665271285425</v>
      </c>
    </row>
    <row r="23" spans="1:12" s="62" customFormat="1">
      <c r="A23" s="837" t="s">
        <v>206</v>
      </c>
      <c r="B23" s="848">
        <v>0</v>
      </c>
      <c r="C23" s="848">
        <v>5.4168100000000008</v>
      </c>
      <c r="D23" s="848">
        <v>0</v>
      </c>
      <c r="E23" s="848">
        <v>0</v>
      </c>
      <c r="F23" s="849">
        <v>5.4168100000000008</v>
      </c>
      <c r="G23" s="850">
        <v>-0.94006502238207901</v>
      </c>
      <c r="H23" s="849">
        <v>5.4168100000006234</v>
      </c>
      <c r="I23" s="849">
        <v>11186.645756421796</v>
      </c>
    </row>
    <row r="24" spans="1:12" s="62" customFormat="1">
      <c r="A24" s="837" t="s">
        <v>179</v>
      </c>
      <c r="B24" s="848">
        <v>0</v>
      </c>
      <c r="C24" s="848">
        <v>106.30925999999999</v>
      </c>
      <c r="D24" s="848">
        <v>0</v>
      </c>
      <c r="E24" s="848">
        <v>0</v>
      </c>
      <c r="F24" s="849">
        <v>106.30925999999999</v>
      </c>
      <c r="G24" s="850">
        <v>-0.81134542543455446</v>
      </c>
      <c r="H24" s="849">
        <v>106.30925999999999</v>
      </c>
      <c r="I24" s="849">
        <v>11084.899816777484</v>
      </c>
    </row>
    <row r="25" spans="1:12" s="62" customFormat="1">
      <c r="A25" s="836" t="s">
        <v>180</v>
      </c>
      <c r="B25" s="848">
        <v>0</v>
      </c>
      <c r="C25" s="848">
        <v>37.7196</v>
      </c>
      <c r="D25" s="848">
        <v>0</v>
      </c>
      <c r="E25" s="848">
        <v>0</v>
      </c>
      <c r="F25" s="849">
        <v>37.7196</v>
      </c>
      <c r="G25" s="850">
        <v>-0.73825487847215843</v>
      </c>
      <c r="H25" s="849">
        <v>37.719599999999446</v>
      </c>
      <c r="I25" s="849">
        <v>6992.0431731860062</v>
      </c>
    </row>
    <row r="26" spans="1:12" s="62" customFormat="1">
      <c r="A26" s="837" t="s">
        <v>181</v>
      </c>
      <c r="B26" s="848">
        <v>0</v>
      </c>
      <c r="C26" s="848">
        <v>46.967220000000005</v>
      </c>
      <c r="D26" s="848">
        <v>0</v>
      </c>
      <c r="E26" s="848">
        <v>1.7471300000000001</v>
      </c>
      <c r="F26" s="849">
        <v>48.714350000000003</v>
      </c>
      <c r="G26" s="850">
        <v>-0.80703156798103359</v>
      </c>
      <c r="H26" s="849">
        <v>48.714349999999286</v>
      </c>
      <c r="I26" s="849">
        <v>8107.4605186767531</v>
      </c>
    </row>
    <row r="27" spans="1:12" s="62" customFormat="1">
      <c r="A27" s="837" t="s">
        <v>1254</v>
      </c>
      <c r="B27" s="848">
        <v>0</v>
      </c>
      <c r="C27" s="848">
        <v>39.464769999999994</v>
      </c>
      <c r="D27" s="848">
        <v>0</v>
      </c>
      <c r="E27" s="848">
        <v>0</v>
      </c>
      <c r="F27" s="849">
        <v>39.464769999999994</v>
      </c>
      <c r="G27" s="850">
        <v>-0.76589895828136745</v>
      </c>
      <c r="H27" s="849">
        <v>39.46476999999868</v>
      </c>
      <c r="I27" s="849">
        <v>8324.9974156062108</v>
      </c>
    </row>
    <row r="28" spans="1:12" s="62" customFormat="1" ht="18.75" customHeight="1">
      <c r="A28" s="818" t="s">
        <v>931</v>
      </c>
      <c r="B28" s="851">
        <v>587.62284</v>
      </c>
      <c r="C28" s="851">
        <v>741.05372</v>
      </c>
      <c r="D28" s="851">
        <v>5.5729999999999995E-2</v>
      </c>
      <c r="E28" s="851">
        <v>17.361629999999998</v>
      </c>
      <c r="F28" s="851">
        <v>1346.0939199999998</v>
      </c>
      <c r="G28" s="867">
        <v>-0.82796240246445962</v>
      </c>
      <c r="H28" s="851">
        <v>1346.093920000013</v>
      </c>
      <c r="I28" s="851">
        <v>272242.40585233527</v>
      </c>
    </row>
    <row r="29" spans="1:12">
      <c r="A29" s="28" t="s">
        <v>512</v>
      </c>
      <c r="I29" s="824"/>
      <c r="J29" s="824"/>
      <c r="K29" s="824"/>
      <c r="L29" s="825"/>
    </row>
    <row r="30" spans="1:12">
      <c r="A30" s="32" t="s">
        <v>872</v>
      </c>
      <c r="B30" s="751"/>
      <c r="C30" s="815"/>
      <c r="D30" s="688"/>
      <c r="E30" s="750"/>
      <c r="F30" s="750"/>
      <c r="G30" s="750"/>
      <c r="I30" s="824"/>
      <c r="J30" s="824"/>
      <c r="K30" s="824"/>
      <c r="L30" s="825"/>
    </row>
    <row r="31" spans="1:12" ht="12.75" customHeight="1">
      <c r="A31" s="243" t="s">
        <v>1026</v>
      </c>
    </row>
    <row r="32" spans="1:12" ht="12.75" customHeight="1">
      <c r="A32" s="847" t="s">
        <v>995</v>
      </c>
    </row>
    <row r="33" spans="1:27" ht="12.75" customHeight="1"/>
    <row r="34" spans="1:27">
      <c r="A34" s="135" t="s">
        <v>938</v>
      </c>
      <c r="H34" s="812"/>
      <c r="L34" s="122" t="str">
        <f>I1</f>
        <v>Siječanj 2026.</v>
      </c>
    </row>
    <row r="35" spans="1:27">
      <c r="A35" s="513" t="s">
        <v>939</v>
      </c>
      <c r="H35" s="813"/>
      <c r="L35" s="489" t="str">
        <f>I2</f>
        <v>January 2026</v>
      </c>
    </row>
    <row r="36" spans="1:27" ht="10.35" customHeight="1">
      <c r="A36" s="513"/>
      <c r="H36" s="813"/>
    </row>
    <row r="37" spans="1:27" ht="10.35" customHeight="1">
      <c r="A37" s="513"/>
      <c r="H37" s="813"/>
      <c r="L37" s="13" t="s">
        <v>1241</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6"/>
    </row>
    <row r="39" spans="1:27" s="62" customFormat="1" ht="95.1" customHeight="1">
      <c r="A39" s="1188"/>
      <c r="B39" s="840" t="s">
        <v>975</v>
      </c>
      <c r="C39" s="840" t="s">
        <v>976</v>
      </c>
      <c r="D39" s="840" t="s">
        <v>977</v>
      </c>
      <c r="E39" s="840" t="s">
        <v>978</v>
      </c>
      <c r="F39" s="840" t="s">
        <v>974</v>
      </c>
      <c r="G39" s="840" t="s">
        <v>979</v>
      </c>
      <c r="H39" s="840" t="s">
        <v>932</v>
      </c>
      <c r="I39" s="1191"/>
      <c r="J39" s="1191"/>
      <c r="K39" s="1188"/>
      <c r="L39" s="1188"/>
    </row>
    <row r="40" spans="1:27" s="62" customFormat="1">
      <c r="A40" s="836" t="s">
        <v>1228</v>
      </c>
      <c r="B40" s="848">
        <v>0</v>
      </c>
      <c r="C40" s="848">
        <v>0</v>
      </c>
      <c r="D40" s="848">
        <v>0</v>
      </c>
      <c r="E40" s="848">
        <v>0.17551</v>
      </c>
      <c r="F40" s="848">
        <v>0</v>
      </c>
      <c r="G40" s="848">
        <v>0.40952999999999995</v>
      </c>
      <c r="H40" s="848">
        <v>0</v>
      </c>
      <c r="I40" s="849">
        <v>0.58504</v>
      </c>
      <c r="J40" s="1023">
        <v>1</v>
      </c>
      <c r="K40" s="849">
        <v>0.58504000000002065</v>
      </c>
      <c r="L40" s="849">
        <v>210.02844999999999</v>
      </c>
      <c r="AA40" s="874"/>
    </row>
    <row r="41" spans="1:27" s="62" customFormat="1">
      <c r="A41" s="836" t="s">
        <v>810</v>
      </c>
      <c r="B41" s="848">
        <v>0</v>
      </c>
      <c r="C41" s="848">
        <v>0</v>
      </c>
      <c r="D41" s="848">
        <v>0</v>
      </c>
      <c r="E41" s="848">
        <v>0</v>
      </c>
      <c r="F41" s="848">
        <v>0</v>
      </c>
      <c r="G41" s="848">
        <v>0</v>
      </c>
      <c r="H41" s="848">
        <v>0</v>
      </c>
      <c r="I41" s="849">
        <v>0</v>
      </c>
      <c r="J41" s="1023">
        <v>-1</v>
      </c>
      <c r="K41" s="849">
        <v>0</v>
      </c>
      <c r="L41" s="849">
        <v>645.24382305594247</v>
      </c>
      <c r="AA41" s="874"/>
    </row>
    <row r="42" spans="1:27" s="62" customFormat="1">
      <c r="A42" s="836" t="s">
        <v>797</v>
      </c>
      <c r="B42" s="848">
        <v>0</v>
      </c>
      <c r="C42" s="848">
        <v>0</v>
      </c>
      <c r="D42" s="848">
        <v>0</v>
      </c>
      <c r="E42" s="848">
        <v>0</v>
      </c>
      <c r="F42" s="848">
        <v>0</v>
      </c>
      <c r="G42" s="848">
        <v>6.8056700000000001</v>
      </c>
      <c r="H42" s="848">
        <v>0</v>
      </c>
      <c r="I42" s="849">
        <v>6.8056700000000001</v>
      </c>
      <c r="J42" s="1023">
        <v>2.0805620057667156</v>
      </c>
      <c r="K42" s="849">
        <v>6.8056700000000774</v>
      </c>
      <c r="L42" s="849">
        <v>931.34584779282011</v>
      </c>
      <c r="AA42" s="874"/>
    </row>
    <row r="43" spans="1:27" s="62" customFormat="1">
      <c r="A43" s="836" t="s">
        <v>170</v>
      </c>
      <c r="B43" s="848">
        <v>0</v>
      </c>
      <c r="C43" s="848">
        <v>0</v>
      </c>
      <c r="D43" s="848">
        <v>0</v>
      </c>
      <c r="E43" s="848">
        <v>0</v>
      </c>
      <c r="F43" s="848">
        <v>0</v>
      </c>
      <c r="G43" s="848">
        <v>6.6868299999999996</v>
      </c>
      <c r="H43" s="848">
        <v>0</v>
      </c>
      <c r="I43" s="849">
        <v>6.6868299999999996</v>
      </c>
      <c r="J43" s="1023">
        <v>-0.65590282905803909</v>
      </c>
      <c r="K43" s="849">
        <v>6.6868299999996452</v>
      </c>
      <c r="L43" s="849">
        <v>4438.4271675817909</v>
      </c>
      <c r="AA43" s="874"/>
    </row>
    <row r="44" spans="1:27" s="62" customFormat="1">
      <c r="A44" s="836" t="s">
        <v>812</v>
      </c>
      <c r="B44" s="848">
        <v>0</v>
      </c>
      <c r="C44" s="848">
        <v>0</v>
      </c>
      <c r="D44" s="848">
        <v>0</v>
      </c>
      <c r="E44" s="848">
        <v>0</v>
      </c>
      <c r="F44" s="848">
        <v>0</v>
      </c>
      <c r="G44" s="848">
        <v>0</v>
      </c>
      <c r="H44" s="848">
        <v>0</v>
      </c>
      <c r="I44" s="849">
        <v>0</v>
      </c>
      <c r="J44" s="1023">
        <v>-1</v>
      </c>
      <c r="K44" s="849">
        <v>0</v>
      </c>
      <c r="L44" s="849">
        <v>7410.8332216066101</v>
      </c>
      <c r="M44" s="864"/>
      <c r="AA44" s="874"/>
    </row>
    <row r="45" spans="1:27" s="62" customFormat="1">
      <c r="A45" s="836" t="s">
        <v>171</v>
      </c>
      <c r="B45" s="848">
        <v>0</v>
      </c>
      <c r="C45" s="848">
        <v>0</v>
      </c>
      <c r="D45" s="848">
        <v>0</v>
      </c>
      <c r="E45" s="848">
        <v>0</v>
      </c>
      <c r="F45" s="848">
        <v>0</v>
      </c>
      <c r="G45" s="848">
        <v>11.72617</v>
      </c>
      <c r="H45" s="848">
        <v>0</v>
      </c>
      <c r="I45" s="849">
        <v>11.72617</v>
      </c>
      <c r="J45" s="1023">
        <v>8.1659397179751743</v>
      </c>
      <c r="K45" s="849">
        <v>11.726170000000025</v>
      </c>
      <c r="L45" s="849">
        <v>293.58791201207777</v>
      </c>
      <c r="AA45" s="874"/>
    </row>
    <row r="46" spans="1:27" s="62" customFormat="1">
      <c r="A46" s="836" t="s">
        <v>172</v>
      </c>
      <c r="B46" s="848">
        <v>17.77205</v>
      </c>
      <c r="C46" s="848">
        <v>0</v>
      </c>
      <c r="D46" s="848">
        <v>0</v>
      </c>
      <c r="E46" s="848">
        <v>0</v>
      </c>
      <c r="F46" s="848">
        <v>0</v>
      </c>
      <c r="G46" s="848">
        <v>105.53639</v>
      </c>
      <c r="H46" s="848">
        <v>0</v>
      </c>
      <c r="I46" s="849">
        <v>123.30843999999999</v>
      </c>
      <c r="J46" s="994">
        <v>0.24748739041477275</v>
      </c>
      <c r="K46" s="849">
        <v>123.3084400000007</v>
      </c>
      <c r="L46" s="849">
        <v>7810.5044966952028</v>
      </c>
      <c r="AA46" s="874"/>
    </row>
    <row r="47" spans="1:27" s="62" customFormat="1">
      <c r="A47" s="837" t="s">
        <v>173</v>
      </c>
      <c r="B47" s="848">
        <v>0</v>
      </c>
      <c r="C47" s="848">
        <v>0</v>
      </c>
      <c r="D47" s="848">
        <v>0</v>
      </c>
      <c r="E47" s="848">
        <v>0</v>
      </c>
      <c r="F47" s="848">
        <v>1.7072100000000001</v>
      </c>
      <c r="G47" s="848">
        <v>131.92854</v>
      </c>
      <c r="H47" s="848">
        <v>0</v>
      </c>
      <c r="I47" s="849">
        <v>133.63575</v>
      </c>
      <c r="J47" s="994">
        <v>2.5166173612320866</v>
      </c>
      <c r="K47" s="849">
        <v>133.63574999999946</v>
      </c>
      <c r="L47" s="849">
        <v>10856.102801584711</v>
      </c>
      <c r="AA47" s="874"/>
    </row>
    <row r="48" spans="1:27" s="62" customFormat="1">
      <c r="A48" s="838" t="s">
        <v>174</v>
      </c>
      <c r="B48" s="848">
        <v>0</v>
      </c>
      <c r="C48" s="848">
        <v>0</v>
      </c>
      <c r="D48" s="848">
        <v>19.650310000000001</v>
      </c>
      <c r="E48" s="848">
        <v>5.7238899999999999</v>
      </c>
      <c r="F48" s="848">
        <v>0</v>
      </c>
      <c r="G48" s="848">
        <v>1.03264</v>
      </c>
      <c r="H48" s="848">
        <v>0</v>
      </c>
      <c r="I48" s="849">
        <v>26.406840000000003</v>
      </c>
      <c r="J48" s="994">
        <v>-0.3064971736575004</v>
      </c>
      <c r="K48" s="849">
        <v>26.406839999999647</v>
      </c>
      <c r="L48" s="849">
        <v>7134.3377720366288</v>
      </c>
      <c r="AA48" s="874"/>
    </row>
    <row r="49" spans="1:27" s="62" customFormat="1">
      <c r="A49" s="838" t="s">
        <v>175</v>
      </c>
      <c r="B49" s="848">
        <v>10.766879999999999</v>
      </c>
      <c r="C49" s="848">
        <v>0</v>
      </c>
      <c r="D49" s="848">
        <v>101.52966000000001</v>
      </c>
      <c r="E49" s="848">
        <v>63.767650000000003</v>
      </c>
      <c r="F49" s="848">
        <v>0</v>
      </c>
      <c r="G49" s="848">
        <v>2.9628899999999998</v>
      </c>
      <c r="H49" s="848">
        <v>0</v>
      </c>
      <c r="I49" s="849">
        <v>179.02707999999998</v>
      </c>
      <c r="J49" s="994">
        <v>0.15051246613410085</v>
      </c>
      <c r="K49" s="849">
        <v>179.02708000000166</v>
      </c>
      <c r="L49" s="849">
        <v>8887.6529706058809</v>
      </c>
      <c r="AA49" s="874"/>
    </row>
    <row r="50" spans="1:27" s="62" customFormat="1">
      <c r="A50" s="838" t="s">
        <v>176</v>
      </c>
      <c r="B50" s="848">
        <v>91.315280000000001</v>
      </c>
      <c r="C50" s="848">
        <v>0</v>
      </c>
      <c r="D50" s="848">
        <v>95.846580000000003</v>
      </c>
      <c r="E50" s="848">
        <v>99.048220000000001</v>
      </c>
      <c r="F50" s="848">
        <v>9.9221299999999992</v>
      </c>
      <c r="G50" s="848">
        <v>15.768559999999999</v>
      </c>
      <c r="H50" s="848">
        <v>0.97483000000000009</v>
      </c>
      <c r="I50" s="849">
        <v>312.87559999999996</v>
      </c>
      <c r="J50" s="994">
        <v>0.5008465645825928</v>
      </c>
      <c r="K50" s="849">
        <v>312.87559999999939</v>
      </c>
      <c r="L50" s="849">
        <v>24810.445934697709</v>
      </c>
      <c r="AA50" s="874"/>
    </row>
    <row r="51" spans="1:27" s="62" customFormat="1">
      <c r="A51" s="838" t="s">
        <v>602</v>
      </c>
      <c r="B51" s="848">
        <v>0</v>
      </c>
      <c r="C51" s="848">
        <v>0</v>
      </c>
      <c r="D51" s="848">
        <v>13.852829999999999</v>
      </c>
      <c r="E51" s="848">
        <v>5.0559399999999997</v>
      </c>
      <c r="F51" s="848">
        <v>0</v>
      </c>
      <c r="G51" s="848">
        <v>0</v>
      </c>
      <c r="H51" s="848">
        <v>0</v>
      </c>
      <c r="I51" s="849">
        <v>18.908769999999997</v>
      </c>
      <c r="J51" s="994">
        <v>9.3405830874792706E-2</v>
      </c>
      <c r="K51" s="849">
        <v>18.908770000000004</v>
      </c>
      <c r="L51" s="849">
        <v>971.40829383900723</v>
      </c>
      <c r="AA51" s="874"/>
    </row>
    <row r="52" spans="1:27" s="62" customFormat="1">
      <c r="A52" s="837" t="s">
        <v>177</v>
      </c>
      <c r="B52" s="848">
        <v>0</v>
      </c>
      <c r="C52" s="848">
        <v>0</v>
      </c>
      <c r="D52" s="848">
        <v>0</v>
      </c>
      <c r="E52" s="848">
        <v>30.524180000000001</v>
      </c>
      <c r="F52" s="848">
        <v>2.8790800000000001</v>
      </c>
      <c r="G52" s="848">
        <v>84.654250000000005</v>
      </c>
      <c r="H52" s="848">
        <v>0</v>
      </c>
      <c r="I52" s="849">
        <v>118.05751000000001</v>
      </c>
      <c r="J52" s="1023">
        <v>151.58033706413008</v>
      </c>
      <c r="K52" s="849">
        <v>118.05751000000009</v>
      </c>
      <c r="L52" s="849">
        <v>1694.6034215959917</v>
      </c>
      <c r="AA52" s="874"/>
    </row>
    <row r="53" spans="1:27" s="62" customFormat="1">
      <c r="A53" s="837" t="s">
        <v>178</v>
      </c>
      <c r="B53" s="848">
        <v>0</v>
      </c>
      <c r="C53" s="848">
        <v>0</v>
      </c>
      <c r="D53" s="848">
        <v>0</v>
      </c>
      <c r="E53" s="848">
        <v>7.0641300000000005</v>
      </c>
      <c r="F53" s="848">
        <v>0</v>
      </c>
      <c r="G53" s="848">
        <v>27.061340000000001</v>
      </c>
      <c r="H53" s="848">
        <v>0</v>
      </c>
      <c r="I53" s="849">
        <v>34.12547</v>
      </c>
      <c r="J53" s="1023">
        <v>1.0954177146169415</v>
      </c>
      <c r="K53" s="849">
        <v>34.12546999999995</v>
      </c>
      <c r="L53" s="849">
        <v>694.57867069082204</v>
      </c>
      <c r="AA53" s="874"/>
    </row>
    <row r="54" spans="1:27" s="62" customFormat="1">
      <c r="A54" s="837" t="s">
        <v>182</v>
      </c>
      <c r="B54" s="848">
        <v>0</v>
      </c>
      <c r="C54" s="848">
        <v>0</v>
      </c>
      <c r="D54" s="848">
        <v>0</v>
      </c>
      <c r="E54" s="848">
        <v>0</v>
      </c>
      <c r="F54" s="848">
        <v>0</v>
      </c>
      <c r="G54" s="848">
        <v>0</v>
      </c>
      <c r="H54" s="848">
        <v>0</v>
      </c>
      <c r="I54" s="849">
        <v>0</v>
      </c>
      <c r="J54" s="1023" t="s">
        <v>138</v>
      </c>
      <c r="K54" s="849">
        <v>0</v>
      </c>
      <c r="L54" s="849">
        <v>23.905894772712191</v>
      </c>
      <c r="AA54" s="874"/>
    </row>
    <row r="55" spans="1:27" s="62" customFormat="1">
      <c r="A55" s="837" t="s">
        <v>207</v>
      </c>
      <c r="B55" s="848">
        <v>0</v>
      </c>
      <c r="C55" s="848">
        <v>0</v>
      </c>
      <c r="D55" s="848">
        <v>0</v>
      </c>
      <c r="E55" s="848">
        <v>0</v>
      </c>
      <c r="F55" s="848">
        <v>0</v>
      </c>
      <c r="G55" s="848">
        <v>0</v>
      </c>
      <c r="H55" s="848">
        <v>0</v>
      </c>
      <c r="I55" s="849">
        <v>0</v>
      </c>
      <c r="J55" s="1023" t="s">
        <v>138</v>
      </c>
      <c r="K55" s="849">
        <v>0</v>
      </c>
      <c r="L55" s="849">
        <v>35.031811949034442</v>
      </c>
      <c r="AA55" s="874"/>
    </row>
    <row r="56" spans="1:27" s="62" customFormat="1">
      <c r="A56" s="837" t="s">
        <v>206</v>
      </c>
      <c r="B56" s="848">
        <v>0</v>
      </c>
      <c r="C56" s="848">
        <v>0</v>
      </c>
      <c r="D56" s="848">
        <v>0</v>
      </c>
      <c r="E56" s="848">
        <v>32.734479999999998</v>
      </c>
      <c r="F56" s="848">
        <v>0.82916999999999996</v>
      </c>
      <c r="G56" s="848">
        <v>37.856400000000001</v>
      </c>
      <c r="H56" s="848">
        <v>0</v>
      </c>
      <c r="I56" s="849">
        <v>71.420050000000003</v>
      </c>
      <c r="J56" s="994">
        <v>0.22144665221750892</v>
      </c>
      <c r="K56" s="849">
        <v>71.420050000000174</v>
      </c>
      <c r="L56" s="849">
        <v>3774.6833321023287</v>
      </c>
      <c r="AA56" s="874"/>
    </row>
    <row r="57" spans="1:27" s="62" customFormat="1">
      <c r="A57" s="837" t="s">
        <v>179</v>
      </c>
      <c r="B57" s="848">
        <v>0</v>
      </c>
      <c r="C57" s="848">
        <v>0</v>
      </c>
      <c r="D57" s="848">
        <v>6.2029199999999998</v>
      </c>
      <c r="E57" s="848">
        <v>8.9965400000000013</v>
      </c>
      <c r="F57" s="848">
        <v>1.11799</v>
      </c>
      <c r="G57" s="848">
        <v>4.6749200000000002</v>
      </c>
      <c r="H57" s="848">
        <v>0</v>
      </c>
      <c r="I57" s="849">
        <v>20.992370000000001</v>
      </c>
      <c r="J57" s="994">
        <v>-0.61497079133919641</v>
      </c>
      <c r="K57" s="849">
        <v>20.992369999999937</v>
      </c>
      <c r="L57" s="849">
        <v>2446.579908480323</v>
      </c>
      <c r="AA57" s="874"/>
    </row>
    <row r="58" spans="1:27" s="62" customFormat="1">
      <c r="A58" s="836" t="s">
        <v>180</v>
      </c>
      <c r="B58" s="848">
        <v>10.502079999999999</v>
      </c>
      <c r="C58" s="848">
        <v>0</v>
      </c>
      <c r="D58" s="848">
        <v>7.8853500000000007</v>
      </c>
      <c r="E58" s="848">
        <v>8.3126700000000007</v>
      </c>
      <c r="F58" s="848">
        <v>0</v>
      </c>
      <c r="G58" s="848">
        <v>0</v>
      </c>
      <c r="H58" s="848">
        <v>0</v>
      </c>
      <c r="I58" s="849">
        <v>26.700100000000003</v>
      </c>
      <c r="J58" s="994">
        <v>1.2501632837091314</v>
      </c>
      <c r="K58" s="849">
        <v>26.70010000000002</v>
      </c>
      <c r="L58" s="849">
        <v>2627.7260312694953</v>
      </c>
      <c r="AA58" s="874"/>
    </row>
    <row r="59" spans="1:27" s="62" customFormat="1">
      <c r="A59" s="837" t="s">
        <v>181</v>
      </c>
      <c r="B59" s="848">
        <v>6.7042000000000002</v>
      </c>
      <c r="C59" s="848">
        <v>0</v>
      </c>
      <c r="D59" s="848">
        <v>5.0778999999999996</v>
      </c>
      <c r="E59" s="848">
        <v>10.889280000000001</v>
      </c>
      <c r="F59" s="848">
        <v>0</v>
      </c>
      <c r="G59" s="848">
        <v>3.1741199999999998</v>
      </c>
      <c r="H59" s="848">
        <v>0</v>
      </c>
      <c r="I59" s="849">
        <v>25.845499999999998</v>
      </c>
      <c r="J59" s="994">
        <v>1.1244582099330165</v>
      </c>
      <c r="K59" s="849">
        <v>25.845500000000015</v>
      </c>
      <c r="L59" s="849">
        <v>1011.5947691167293</v>
      </c>
      <c r="AA59" s="874"/>
    </row>
    <row r="60" spans="1:27" s="62" customFormat="1">
      <c r="A60" s="837" t="s">
        <v>1254</v>
      </c>
      <c r="B60" s="848">
        <v>0</v>
      </c>
      <c r="C60" s="848">
        <v>0</v>
      </c>
      <c r="D60" s="848">
        <v>14.186879999999999</v>
      </c>
      <c r="E60" s="848">
        <v>0</v>
      </c>
      <c r="F60" s="848">
        <v>0</v>
      </c>
      <c r="G60" s="848">
        <v>0</v>
      </c>
      <c r="H60" s="848">
        <v>0</v>
      </c>
      <c r="I60" s="849">
        <v>14.186879999999999</v>
      </c>
      <c r="J60" s="994">
        <v>-0.86598967279553174</v>
      </c>
      <c r="K60" s="849">
        <v>14.186879999999746</v>
      </c>
      <c r="L60" s="849">
        <v>4011.095836467583</v>
      </c>
      <c r="AA60" s="874"/>
    </row>
    <row r="61" spans="1:27" s="62" customFormat="1" ht="18.75" customHeight="1">
      <c r="A61" s="818" t="s">
        <v>931</v>
      </c>
      <c r="B61" s="851">
        <v>137.06049000000002</v>
      </c>
      <c r="C61" s="851">
        <v>0</v>
      </c>
      <c r="D61" s="851">
        <v>264.23243000000002</v>
      </c>
      <c r="E61" s="851">
        <v>272.29248999999999</v>
      </c>
      <c r="F61" s="851">
        <v>16.455579999999998</v>
      </c>
      <c r="G61" s="851">
        <v>440.27825000000001</v>
      </c>
      <c r="H61" s="851">
        <v>0.97483000000000009</v>
      </c>
      <c r="I61" s="851">
        <v>1131.2940699999997</v>
      </c>
      <c r="J61" s="867">
        <v>0.27025338864015391</v>
      </c>
      <c r="K61" s="851">
        <v>1131.2940700000004</v>
      </c>
      <c r="L61" s="851">
        <v>93689.410642158735</v>
      </c>
      <c r="AA61" s="874"/>
    </row>
    <row r="62" spans="1:27" ht="12.75" customHeight="1">
      <c r="A62" s="32" t="s">
        <v>872</v>
      </c>
      <c r="H62" s="163"/>
    </row>
    <row r="63" spans="1:27" ht="12.75" customHeight="1">
      <c r="A63" s="243" t="s">
        <v>1027</v>
      </c>
      <c r="B63" s="163"/>
      <c r="C63" s="163"/>
      <c r="D63" s="163"/>
      <c r="E63" s="163"/>
      <c r="F63" s="163"/>
      <c r="G63" s="163"/>
      <c r="H63" s="163"/>
      <c r="J63" s="75"/>
    </row>
    <row r="64" spans="1:27">
      <c r="A64" s="847" t="s">
        <v>996</v>
      </c>
    </row>
    <row r="65" spans="1:12">
      <c r="A65" s="571" t="s">
        <v>81</v>
      </c>
      <c r="J65" s="995"/>
    </row>
    <row r="66" spans="1:12">
      <c r="L66" s="742"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3" t="s">
        <v>940</v>
      </c>
      <c r="B1" s="908"/>
      <c r="C1" s="908"/>
      <c r="D1" s="908"/>
      <c r="E1" s="908"/>
      <c r="F1" s="908"/>
      <c r="G1" s="909" t="str">
        <f>Naslovnica!A20</f>
        <v>Siječanj 2026.</v>
      </c>
    </row>
    <row r="2" spans="1:8">
      <c r="A2" s="910" t="s">
        <v>941</v>
      </c>
      <c r="B2" s="908"/>
      <c r="C2" s="908"/>
      <c r="D2" s="908"/>
      <c r="E2" s="908"/>
      <c r="F2" s="908"/>
      <c r="G2" s="911" t="str">
        <f>Naslovnica!A24</f>
        <v>January 2026</v>
      </c>
    </row>
    <row r="3" spans="1:8">
      <c r="A3" s="908"/>
      <c r="B3" s="908"/>
      <c r="C3" s="908"/>
      <c r="D3" s="908"/>
      <c r="E3" s="908"/>
      <c r="F3" s="908"/>
      <c r="G3" s="908"/>
    </row>
    <row r="4" spans="1:8">
      <c r="A4" s="957"/>
      <c r="B4" s="957"/>
      <c r="C4" s="958"/>
      <c r="D4" s="958"/>
      <c r="E4" s="959"/>
      <c r="F4" s="959"/>
      <c r="G4" s="960" t="s">
        <v>1241</v>
      </c>
    </row>
    <row r="5" spans="1:8" s="62" customFormat="1" ht="14.45" customHeight="1">
      <c r="A5" s="1206" t="s">
        <v>994</v>
      </c>
      <c r="B5" s="1207" t="s">
        <v>942</v>
      </c>
      <c r="C5" s="1207"/>
      <c r="D5" s="1207"/>
      <c r="E5" s="1207"/>
      <c r="F5" s="1207"/>
      <c r="G5" s="1207"/>
      <c r="H5" s="816"/>
    </row>
    <row r="6" spans="1:8" s="62" customFormat="1" ht="23.1" customHeight="1">
      <c r="A6" s="1206"/>
      <c r="B6" s="1208" t="str">
        <f>G1</f>
        <v>Siječanj 2026.</v>
      </c>
      <c r="C6" s="1208"/>
      <c r="D6" s="1209" t="s">
        <v>17</v>
      </c>
      <c r="E6" s="1209"/>
      <c r="F6" s="1218" t="s">
        <v>208</v>
      </c>
      <c r="G6" s="1218"/>
    </row>
    <row r="7" spans="1:8" s="62" customFormat="1">
      <c r="A7" s="1206"/>
      <c r="B7" s="1210" t="str">
        <f>G2</f>
        <v>January 2026</v>
      </c>
      <c r="C7" s="1211"/>
      <c r="D7" s="1220" t="s">
        <v>45</v>
      </c>
      <c r="E7" s="1220"/>
      <c r="F7" s="1220" t="s">
        <v>51</v>
      </c>
      <c r="G7" s="1220"/>
    </row>
    <row r="8" spans="1:8" s="62" customFormat="1">
      <c r="A8" s="1206"/>
      <c r="B8" s="961" t="s">
        <v>27</v>
      </c>
      <c r="C8" s="961" t="s">
        <v>28</v>
      </c>
      <c r="D8" s="927" t="s">
        <v>980</v>
      </c>
      <c r="E8" s="927" t="s">
        <v>142</v>
      </c>
      <c r="F8" s="927" t="s">
        <v>980</v>
      </c>
      <c r="G8" s="927" t="s">
        <v>142</v>
      </c>
    </row>
    <row r="9" spans="1:8" s="62" customFormat="1">
      <c r="A9" s="1206"/>
      <c r="B9" s="962" t="s">
        <v>29</v>
      </c>
      <c r="C9" s="962" t="s">
        <v>30</v>
      </c>
      <c r="D9" s="928" t="s">
        <v>981</v>
      </c>
      <c r="E9" s="928" t="s">
        <v>143</v>
      </c>
      <c r="F9" s="928" t="s">
        <v>981</v>
      </c>
      <c r="G9" s="928" t="s">
        <v>143</v>
      </c>
    </row>
    <row r="10" spans="1:8" s="62" customFormat="1" ht="15" customHeight="1">
      <c r="A10" s="963" t="s">
        <v>1228</v>
      </c>
      <c r="B10" s="964">
        <v>1025.1168</v>
      </c>
      <c r="C10" s="965">
        <v>3.5860383172428381E-3</v>
      </c>
      <c r="D10" s="966">
        <v>44.502680000000055</v>
      </c>
      <c r="E10" s="967">
        <v>4.5382458902386569E-2</v>
      </c>
      <c r="F10" s="966">
        <v>44.502680000000055</v>
      </c>
      <c r="G10" s="967">
        <v>4.5382458902386569E-2</v>
      </c>
    </row>
    <row r="11" spans="1:8" s="62" customFormat="1" ht="15" customHeight="1">
      <c r="A11" s="963" t="s">
        <v>810</v>
      </c>
      <c r="B11" s="964">
        <v>5708.1665864000006</v>
      </c>
      <c r="C11" s="965">
        <v>1.9968167627372465E-2</v>
      </c>
      <c r="D11" s="966">
        <v>114.01849640000091</v>
      </c>
      <c r="E11" s="965">
        <v>2.0381744381028799E-2</v>
      </c>
      <c r="F11" s="966">
        <v>114.01849640000091</v>
      </c>
      <c r="G11" s="965">
        <v>2.0381744381028799E-2</v>
      </c>
    </row>
    <row r="12" spans="1:8" s="62" customFormat="1" ht="15" customHeight="1">
      <c r="A12" s="963" t="s">
        <v>797</v>
      </c>
      <c r="B12" s="964">
        <v>5321.640343</v>
      </c>
      <c r="C12" s="965">
        <v>1.8616031051859962E-2</v>
      </c>
      <c r="D12" s="966">
        <v>88.915772999999717</v>
      </c>
      <c r="E12" s="965">
        <v>1.6992251705692185E-2</v>
      </c>
      <c r="F12" s="966">
        <v>88.915772999999717</v>
      </c>
      <c r="G12" s="965">
        <v>1.6992251705692185E-2</v>
      </c>
    </row>
    <row r="13" spans="1:8" s="62" customFormat="1" ht="15" customHeight="1">
      <c r="A13" s="963" t="s">
        <v>170</v>
      </c>
      <c r="B13" s="964">
        <v>4737.0945251000003</v>
      </c>
      <c r="C13" s="965">
        <v>1.6571187282668536E-2</v>
      </c>
      <c r="D13" s="966">
        <v>71.914045099999385</v>
      </c>
      <c r="E13" s="965">
        <v>1.541506173411733E-2</v>
      </c>
      <c r="F13" s="966">
        <v>71.914045099999385</v>
      </c>
      <c r="G13" s="965">
        <v>1.541506173411733E-2</v>
      </c>
    </row>
    <row r="14" spans="1:8" s="62" customFormat="1" ht="15" customHeight="1">
      <c r="A14" s="963" t="s">
        <v>812</v>
      </c>
      <c r="B14" s="964">
        <v>19219.1339267</v>
      </c>
      <c r="C14" s="965">
        <v>6.7231900487210824E-2</v>
      </c>
      <c r="D14" s="966">
        <v>383.00800669999808</v>
      </c>
      <c r="E14" s="965">
        <v>2.0333693261910257E-2</v>
      </c>
      <c r="F14" s="966">
        <v>383.00800669999808</v>
      </c>
      <c r="G14" s="965">
        <v>2.0333693261910257E-2</v>
      </c>
    </row>
    <row r="15" spans="1:8" s="62" customFormat="1" ht="15" customHeight="1">
      <c r="A15" s="963" t="s">
        <v>171</v>
      </c>
      <c r="B15" s="964">
        <v>1512.5807525</v>
      </c>
      <c r="C15" s="965">
        <v>5.2912726982808252E-3</v>
      </c>
      <c r="D15" s="966">
        <v>9.0306324999999106</v>
      </c>
      <c r="E15" s="965">
        <v>6.0062064974595319E-3</v>
      </c>
      <c r="F15" s="966">
        <v>9.0306324999999106</v>
      </c>
      <c r="G15" s="965">
        <v>6.0062064974595319E-3</v>
      </c>
    </row>
    <row r="16" spans="1:8" s="62" customFormat="1" ht="15" customHeight="1">
      <c r="A16" s="963" t="s">
        <v>172</v>
      </c>
      <c r="B16" s="964">
        <v>35193.103476800003</v>
      </c>
      <c r="C16" s="965">
        <v>0.12311164695622678</v>
      </c>
      <c r="D16" s="966">
        <v>541.5085068000044</v>
      </c>
      <c r="E16" s="965">
        <v>1.5627231798964081E-2</v>
      </c>
      <c r="F16" s="966">
        <v>541.5085068000044</v>
      </c>
      <c r="G16" s="965">
        <v>1.5627231798964081E-2</v>
      </c>
    </row>
    <row r="17" spans="1:7" s="62" customFormat="1" ht="15" customHeight="1">
      <c r="A17" s="963" t="s">
        <v>173</v>
      </c>
      <c r="B17" s="964">
        <v>19228.344236699999</v>
      </c>
      <c r="C17" s="965">
        <v>6.7264119766588235E-2</v>
      </c>
      <c r="D17" s="966">
        <v>267.99810670000079</v>
      </c>
      <c r="E17" s="965">
        <v>1.4134663199843134E-2</v>
      </c>
      <c r="F17" s="966">
        <v>267.99810670000079</v>
      </c>
      <c r="G17" s="965">
        <v>1.4134663199843134E-2</v>
      </c>
    </row>
    <row r="18" spans="1:7" s="62" customFormat="1" ht="15" customHeight="1">
      <c r="A18" s="963" t="s">
        <v>174</v>
      </c>
      <c r="B18" s="964">
        <v>15853.11541</v>
      </c>
      <c r="C18" s="965">
        <v>5.5456977495572116E-2</v>
      </c>
      <c r="D18" s="966">
        <v>300.92282999999952</v>
      </c>
      <c r="E18" s="965">
        <v>1.9349222204654515E-2</v>
      </c>
      <c r="F18" s="966">
        <v>300.92282999999952</v>
      </c>
      <c r="G18" s="965">
        <v>1.9349222204654515E-2</v>
      </c>
    </row>
    <row r="19" spans="1:7" s="62" customFormat="1" ht="15" customHeight="1">
      <c r="A19" s="963" t="s">
        <v>175</v>
      </c>
      <c r="B19" s="964">
        <v>38388.61623</v>
      </c>
      <c r="C19" s="965">
        <v>0.13429011088952039</v>
      </c>
      <c r="D19" s="966">
        <v>724.86143000000448</v>
      </c>
      <c r="E19" s="965">
        <v>1.9245596564896994E-2</v>
      </c>
      <c r="F19" s="966">
        <v>724.86143000000448</v>
      </c>
      <c r="G19" s="965">
        <v>1.9245596564896994E-2</v>
      </c>
    </row>
    <row r="20" spans="1:7" s="62" customFormat="1" ht="15" customHeight="1">
      <c r="A20" s="963" t="s">
        <v>176</v>
      </c>
      <c r="B20" s="964">
        <v>49829.212740000003</v>
      </c>
      <c r="C20" s="965">
        <v>0.1743113235522869</v>
      </c>
      <c r="D20" s="966">
        <v>831.67433000000892</v>
      </c>
      <c r="E20" s="965">
        <v>1.697379821493783E-2</v>
      </c>
      <c r="F20" s="966">
        <v>831.67433000000892</v>
      </c>
      <c r="G20" s="965">
        <v>1.697379821493783E-2</v>
      </c>
    </row>
    <row r="21" spans="1:7" s="62" customFormat="1" ht="15" customHeight="1">
      <c r="A21" s="963" t="s">
        <v>602</v>
      </c>
      <c r="B21" s="964">
        <v>15296.68225</v>
      </c>
      <c r="C21" s="965">
        <v>5.3510476733176535E-2</v>
      </c>
      <c r="D21" s="966">
        <v>292.1536300000007</v>
      </c>
      <c r="E21" s="965">
        <v>1.9471030206879014E-2</v>
      </c>
      <c r="F21" s="966">
        <v>292.1536300000007</v>
      </c>
      <c r="G21" s="965">
        <v>1.9471030206879014E-2</v>
      </c>
    </row>
    <row r="22" spans="1:7" s="62" customFormat="1" ht="15" customHeight="1">
      <c r="A22" s="963" t="s">
        <v>177</v>
      </c>
      <c r="B22" s="964">
        <v>6944.5087699999995</v>
      </c>
      <c r="C22" s="965">
        <v>2.4293109374121005E-2</v>
      </c>
      <c r="D22" s="966">
        <v>85.828590000000077</v>
      </c>
      <c r="E22" s="965">
        <v>1.2513863855363461E-2</v>
      </c>
      <c r="F22" s="966">
        <v>85.828590000000077</v>
      </c>
      <c r="G22" s="965">
        <v>1.2513863855363461E-2</v>
      </c>
    </row>
    <row r="23" spans="1:7" s="62" customFormat="1" ht="15" customHeight="1">
      <c r="A23" s="963" t="s">
        <v>178</v>
      </c>
      <c r="B23" s="964">
        <v>16129.77238</v>
      </c>
      <c r="C23" s="965">
        <v>5.642477208751745E-2</v>
      </c>
      <c r="D23" s="966">
        <v>462.08509000000049</v>
      </c>
      <c r="E23" s="965">
        <v>2.9492871631088047E-2</v>
      </c>
      <c r="F23" s="966">
        <v>462.08509000000049</v>
      </c>
      <c r="G23" s="965">
        <v>2.9492871631088047E-2</v>
      </c>
    </row>
    <row r="24" spans="1:7" s="62" customFormat="1" ht="15" customHeight="1">
      <c r="A24" s="963" t="s">
        <v>182</v>
      </c>
      <c r="B24" s="964">
        <v>877.77255000000002</v>
      </c>
      <c r="C24" s="965">
        <v>3.0706022944155778E-3</v>
      </c>
      <c r="D24" s="966">
        <v>35.74387999999999</v>
      </c>
      <c r="E24" s="965">
        <v>4.244971848761403E-2</v>
      </c>
      <c r="F24" s="966">
        <v>35.74387999999999</v>
      </c>
      <c r="G24" s="965">
        <v>4.244971848761403E-2</v>
      </c>
    </row>
    <row r="25" spans="1:7" s="62" customFormat="1" ht="15" customHeight="1">
      <c r="A25" s="963" t="s">
        <v>207</v>
      </c>
      <c r="B25" s="964">
        <v>666.16665999999998</v>
      </c>
      <c r="C25" s="965">
        <v>2.3303677868021298E-3</v>
      </c>
      <c r="D25" s="966">
        <v>18.576999999999998</v>
      </c>
      <c r="E25" s="965">
        <v>2.8686375258060837E-2</v>
      </c>
      <c r="F25" s="966">
        <v>18.576999999999998</v>
      </c>
      <c r="G25" s="965">
        <v>2.8686375258060837E-2</v>
      </c>
    </row>
    <row r="26" spans="1:7" s="62" customFormat="1" ht="15" customHeight="1">
      <c r="A26" s="963" t="s">
        <v>206</v>
      </c>
      <c r="B26" s="964">
        <v>9814.0841899999996</v>
      </c>
      <c r="C26" s="965">
        <v>3.4331387363846867E-2</v>
      </c>
      <c r="D26" s="966">
        <v>65.283100000000559</v>
      </c>
      <c r="E26" s="965">
        <v>6.6965260032811891E-3</v>
      </c>
      <c r="F26" s="966">
        <v>65.283100000000559</v>
      </c>
      <c r="G26" s="965">
        <v>6.6965260032811891E-3</v>
      </c>
    </row>
    <row r="27" spans="1:7" s="62" customFormat="1" ht="15" customHeight="1">
      <c r="A27" s="963" t="s">
        <v>179</v>
      </c>
      <c r="B27" s="964">
        <v>12811.045334500001</v>
      </c>
      <c r="C27" s="965">
        <v>4.4815282954539515E-2</v>
      </c>
      <c r="D27" s="966">
        <v>256.32452449999982</v>
      </c>
      <c r="E27" s="965">
        <v>2.0416584994533249E-2</v>
      </c>
      <c r="F27" s="966">
        <v>256.32452449999982</v>
      </c>
      <c r="G27" s="965">
        <v>2.0416584994533249E-2</v>
      </c>
    </row>
    <row r="28" spans="1:7" s="62" customFormat="1" ht="15" customHeight="1">
      <c r="A28" s="963" t="s">
        <v>816</v>
      </c>
      <c r="B28" s="964">
        <v>7282.2992175999998</v>
      </c>
      <c r="C28" s="965">
        <v>2.5474759590264386E-2</v>
      </c>
      <c r="D28" s="966">
        <v>108.25840760000028</v>
      </c>
      <c r="E28" s="965">
        <v>1.5090297151515664E-2</v>
      </c>
      <c r="F28" s="966">
        <v>108.25840760000028</v>
      </c>
      <c r="G28" s="965">
        <v>1.5090297151515664E-2</v>
      </c>
    </row>
    <row r="29" spans="1:7" s="62" customFormat="1" ht="15" customHeight="1">
      <c r="A29" s="963" t="s">
        <v>181</v>
      </c>
      <c r="B29" s="964">
        <v>9686.6312918999993</v>
      </c>
      <c r="C29" s="965">
        <v>3.3885534777848621E-2</v>
      </c>
      <c r="D29" s="966">
        <v>151.88094189999902</v>
      </c>
      <c r="E29" s="965">
        <v>1.5929199646008474E-2</v>
      </c>
      <c r="F29" s="966">
        <v>151.88094189999902</v>
      </c>
      <c r="G29" s="965">
        <v>1.5929199646008474E-2</v>
      </c>
    </row>
    <row r="30" spans="1:7" s="62" customFormat="1" ht="15" customHeight="1">
      <c r="A30" s="963" t="s">
        <v>1254</v>
      </c>
      <c r="B30" s="964">
        <v>10338.227026499999</v>
      </c>
      <c r="C30" s="965">
        <v>3.6164930912637935E-2</v>
      </c>
      <c r="D30" s="966">
        <v>188.58514649999779</v>
      </c>
      <c r="E30" s="965">
        <v>1.8580472959504934E-2</v>
      </c>
      <c r="F30" s="966">
        <v>188.58514649999779</v>
      </c>
      <c r="G30" s="965">
        <v>1.8580472959504934E-2</v>
      </c>
    </row>
    <row r="31" spans="1:7" s="62" customFormat="1" ht="18.75" customHeight="1">
      <c r="A31" s="968" t="s">
        <v>933</v>
      </c>
      <c r="B31" s="969">
        <v>285863.31469769997</v>
      </c>
      <c r="C31" s="970">
        <v>0.99999999999999989</v>
      </c>
      <c r="D31" s="971">
        <v>5043.0751476999721</v>
      </c>
      <c r="E31" s="970">
        <v>1.7958374922623976E-2</v>
      </c>
      <c r="F31" s="971">
        <v>5043.0751476999721</v>
      </c>
      <c r="G31" s="970">
        <v>1.7958374922623976E-2</v>
      </c>
    </row>
    <row r="32" spans="1:7">
      <c r="A32" s="972" t="s">
        <v>503</v>
      </c>
      <c r="B32" s="973"/>
      <c r="C32" s="973"/>
      <c r="D32" s="974"/>
      <c r="E32" s="975"/>
      <c r="F32" s="975"/>
      <c r="G32" s="975"/>
    </row>
    <row r="34" spans="1:13">
      <c r="A34" s="487"/>
      <c r="H34" s="813"/>
    </row>
    <row r="35" spans="1:13" ht="12.75" customHeight="1">
      <c r="A35" s="976" t="s">
        <v>943</v>
      </c>
      <c r="B35" s="908"/>
      <c r="C35" s="908"/>
      <c r="D35" s="908"/>
      <c r="E35" s="908"/>
      <c r="F35" s="908"/>
      <c r="G35" s="908"/>
      <c r="H35" s="908"/>
      <c r="I35" s="908"/>
      <c r="J35" s="909" t="str">
        <f>G1</f>
        <v>Siječanj 2026.</v>
      </c>
    </row>
    <row r="36" spans="1:13">
      <c r="A36" s="977" t="s">
        <v>944</v>
      </c>
      <c r="B36" s="908"/>
      <c r="C36" s="908"/>
      <c r="D36" s="908"/>
      <c r="E36" s="908"/>
      <c r="F36" s="908"/>
      <c r="G36" s="908"/>
      <c r="H36" s="908"/>
      <c r="I36" s="908"/>
      <c r="J36" s="911" t="str">
        <f>G2</f>
        <v>January 2026</v>
      </c>
      <c r="M36" s="742"/>
    </row>
    <row r="37" spans="1:13">
      <c r="A37" s="908"/>
      <c r="B37" s="908"/>
      <c r="C37" s="908"/>
      <c r="D37" s="908"/>
      <c r="E37" s="908"/>
      <c r="F37" s="908"/>
      <c r="G37" s="908"/>
      <c r="H37" s="908"/>
      <c r="I37" s="908"/>
      <c r="J37" s="908"/>
    </row>
    <row r="38" spans="1:13" ht="30" customHeight="1">
      <c r="A38" s="1219" t="s">
        <v>993</v>
      </c>
      <c r="B38" s="913" t="s">
        <v>1263</v>
      </c>
      <c r="C38" s="1215" t="s">
        <v>1205</v>
      </c>
      <c r="D38" s="1215"/>
      <c r="E38" s="1215"/>
      <c r="F38" s="1215"/>
      <c r="G38" s="1215"/>
      <c r="H38" s="1215"/>
      <c r="I38" s="1215"/>
      <c r="J38" s="913"/>
    </row>
    <row r="39" spans="1:13" ht="42.75" customHeight="1">
      <c r="A39" s="1219"/>
      <c r="B39" s="978" t="str">
        <f>J35</f>
        <v>Siječanj 2026.</v>
      </c>
      <c r="C39" s="952" t="s">
        <v>603</v>
      </c>
      <c r="D39" s="952" t="s">
        <v>59</v>
      </c>
      <c r="E39" s="952" t="s">
        <v>60</v>
      </c>
      <c r="F39" s="912" t="s">
        <v>1195</v>
      </c>
      <c r="G39" s="912" t="s">
        <v>1196</v>
      </c>
      <c r="H39" s="912" t="s">
        <v>1197</v>
      </c>
      <c r="I39" s="912" t="s">
        <v>1201</v>
      </c>
      <c r="J39" s="912" t="s">
        <v>61</v>
      </c>
    </row>
    <row r="40" spans="1:13" ht="48" customHeight="1">
      <c r="A40" s="1219"/>
      <c r="B40" s="979" t="str">
        <f>J36</f>
        <v>January 2026</v>
      </c>
      <c r="C40" s="980" t="s">
        <v>219</v>
      </c>
      <c r="D40" s="980" t="s">
        <v>1149</v>
      </c>
      <c r="E40" s="980" t="s">
        <v>778</v>
      </c>
      <c r="F40" s="915" t="s">
        <v>1198</v>
      </c>
      <c r="G40" s="915" t="s">
        <v>1199</v>
      </c>
      <c r="H40" s="915" t="s">
        <v>1200</v>
      </c>
      <c r="I40" s="915" t="s">
        <v>1202</v>
      </c>
      <c r="J40" s="915" t="s">
        <v>777</v>
      </c>
    </row>
    <row r="41" spans="1:13" ht="15" customHeight="1">
      <c r="A41" s="963" t="s">
        <v>1228</v>
      </c>
      <c r="B41" s="839">
        <v>18.533300000000001</v>
      </c>
      <c r="C41" s="981">
        <v>2.7458698303581386E-2</v>
      </c>
      <c r="D41" s="981">
        <v>2.7458698303581386E-2</v>
      </c>
      <c r="E41" s="981">
        <v>0.1179387263920475</v>
      </c>
      <c r="F41" s="981">
        <v>0.1114997537036384</v>
      </c>
      <c r="G41" s="981" t="s">
        <v>138</v>
      </c>
      <c r="H41" s="981" t="s">
        <v>138</v>
      </c>
      <c r="I41" s="981">
        <v>0.11303632181564494</v>
      </c>
      <c r="J41" s="1007">
        <v>44915</v>
      </c>
    </row>
    <row r="42" spans="1:13" ht="15" customHeight="1">
      <c r="A42" s="963" t="s">
        <v>810</v>
      </c>
      <c r="B42" s="839">
        <v>29.601500000000001</v>
      </c>
      <c r="C42" s="981">
        <v>1.4684760961296561E-2</v>
      </c>
      <c r="D42" s="981">
        <v>1.4684760961296561E-2</v>
      </c>
      <c r="E42" s="981">
        <v>7.2417091143587964E-2</v>
      </c>
      <c r="F42" s="981">
        <v>0.10270442267667557</v>
      </c>
      <c r="G42" s="981">
        <v>6.3954445745209254E-2</v>
      </c>
      <c r="H42" s="981">
        <v>4.3377287132519093E-2</v>
      </c>
      <c r="I42" s="981">
        <v>5.8533388722881385E-2</v>
      </c>
      <c r="J42" s="1007">
        <v>40906</v>
      </c>
    </row>
    <row r="43" spans="1:13" ht="15" customHeight="1">
      <c r="A43" s="963" t="s">
        <v>797</v>
      </c>
      <c r="B43" s="839">
        <v>52.153599999999997</v>
      </c>
      <c r="C43" s="981">
        <v>1.4963598113835408E-2</v>
      </c>
      <c r="D43" s="981">
        <v>1.4963598113835408E-2</v>
      </c>
      <c r="E43" s="981">
        <v>7.7402348430385848E-2</v>
      </c>
      <c r="F43" s="981">
        <v>0.10263041346868218</v>
      </c>
      <c r="G43" s="981">
        <v>6.6192429834145639E-2</v>
      </c>
      <c r="H43" s="981">
        <v>4.4505020675506657E-2</v>
      </c>
      <c r="I43" s="981">
        <v>6.4437324103180371E-2</v>
      </c>
      <c r="J43" s="1007">
        <v>38054</v>
      </c>
    </row>
    <row r="44" spans="1:13" ht="15" customHeight="1">
      <c r="A44" s="963" t="s">
        <v>170</v>
      </c>
      <c r="B44" s="839">
        <v>50.013100000000001</v>
      </c>
      <c r="C44" s="981">
        <v>1.4421292399309449E-2</v>
      </c>
      <c r="D44" s="981">
        <v>1.4421292399309449E-2</v>
      </c>
      <c r="E44" s="981">
        <v>7.3016833369806466E-2</v>
      </c>
      <c r="F44" s="981">
        <v>0.10507719551590111</v>
      </c>
      <c r="G44" s="981">
        <v>6.9114802014704102E-2</v>
      </c>
      <c r="H44" s="981">
        <v>4.5398650270215724E-2</v>
      </c>
      <c r="I44" s="981">
        <v>6.4747806353780524E-2</v>
      </c>
      <c r="J44" s="1007">
        <v>38335</v>
      </c>
    </row>
    <row r="45" spans="1:13" ht="15" customHeight="1">
      <c r="A45" s="963" t="s">
        <v>812</v>
      </c>
      <c r="B45" s="839">
        <v>48.436500000000002</v>
      </c>
      <c r="C45" s="981">
        <v>1.4693590251198874E-2</v>
      </c>
      <c r="D45" s="981">
        <v>1.4693590251198874E-2</v>
      </c>
      <c r="E45" s="981">
        <v>7.4437454526095292E-2</v>
      </c>
      <c r="F45" s="981">
        <v>0.10374551624366601</v>
      </c>
      <c r="G45" s="981">
        <v>6.7269791458327344E-2</v>
      </c>
      <c r="H45" s="981">
        <v>4.5046665098894101E-2</v>
      </c>
      <c r="I45" s="981">
        <v>6.3904353002951275E-2</v>
      </c>
      <c r="J45" s="1007">
        <v>38425</v>
      </c>
    </row>
    <row r="46" spans="1:13" ht="15" customHeight="1">
      <c r="A46" s="982" t="s">
        <v>171</v>
      </c>
      <c r="B46" s="839">
        <v>15.9733</v>
      </c>
      <c r="C46" s="981">
        <v>5.4004720692368835E-3</v>
      </c>
      <c r="D46" s="981">
        <v>5.4004720692368835E-3</v>
      </c>
      <c r="E46" s="981">
        <v>2.8650730274851322E-2</v>
      </c>
      <c r="F46" s="981">
        <v>4.3447042784953149E-2</v>
      </c>
      <c r="G46" s="981">
        <v>1.5756203285168802E-2</v>
      </c>
      <c r="H46" s="981" t="e">
        <v>#DIV/0!</v>
      </c>
      <c r="I46" s="981">
        <v>2.0580386729427635E-2</v>
      </c>
      <c r="J46" s="1007">
        <v>42734</v>
      </c>
    </row>
    <row r="47" spans="1:13" ht="15" customHeight="1">
      <c r="A47" s="982" t="s">
        <v>172</v>
      </c>
      <c r="B47" s="839">
        <v>26.122299999999999</v>
      </c>
      <c r="C47" s="981">
        <v>1.4887855441720887E-2</v>
      </c>
      <c r="D47" s="981">
        <v>1.4887855441720887E-2</v>
      </c>
      <c r="E47" s="981">
        <v>7.3357439289970072E-2</v>
      </c>
      <c r="F47" s="981">
        <v>0.10441999997504769</v>
      </c>
      <c r="G47" s="981">
        <v>6.6703525329057767E-2</v>
      </c>
      <c r="H47" s="981">
        <v>4.6326329980227232E-2</v>
      </c>
      <c r="I47" s="981">
        <v>5.2069352599469099E-2</v>
      </c>
      <c r="J47" s="1007">
        <v>41184</v>
      </c>
      <c r="K47" s="179"/>
      <c r="L47" s="179"/>
      <c r="M47" s="179"/>
    </row>
    <row r="48" spans="1:13" ht="15" customHeight="1">
      <c r="A48" s="982" t="s">
        <v>173</v>
      </c>
      <c r="B48" s="839">
        <v>38.497599999999998</v>
      </c>
      <c r="C48" s="981">
        <v>1.4884137821949084E-2</v>
      </c>
      <c r="D48" s="981">
        <v>1.4884137821949084E-2</v>
      </c>
      <c r="E48" s="981">
        <v>7.3480860176675211E-2</v>
      </c>
      <c r="F48" s="981">
        <v>0.1030262308215566</v>
      </c>
      <c r="G48" s="981">
        <v>6.6294780541924947E-2</v>
      </c>
      <c r="H48" s="981">
        <v>4.4415010989124815E-2</v>
      </c>
      <c r="I48" s="981">
        <v>6.3402012989227208E-2</v>
      </c>
      <c r="J48" s="1007">
        <v>39730</v>
      </c>
      <c r="K48" s="179"/>
      <c r="L48" s="179"/>
      <c r="M48" s="179"/>
    </row>
    <row r="49" spans="1:15" ht="15" customHeight="1">
      <c r="A49" s="982" t="s">
        <v>174</v>
      </c>
      <c r="B49" s="839">
        <v>27.779599999999999</v>
      </c>
      <c r="C49" s="981">
        <v>1.7888419062415339E-2</v>
      </c>
      <c r="D49" s="981">
        <v>1.7888419062415339E-2</v>
      </c>
      <c r="E49" s="981">
        <v>6.4230165115120696E-2</v>
      </c>
      <c r="F49" s="981">
        <v>9.0563964842627964E-2</v>
      </c>
      <c r="G49" s="981">
        <v>5.3990202421922984E-2</v>
      </c>
      <c r="H49" s="981">
        <v>4.6814898390188819E-2</v>
      </c>
      <c r="I49" s="981">
        <v>3.6910908333922965E-2</v>
      </c>
      <c r="J49" s="1007">
        <v>38615</v>
      </c>
      <c r="K49" s="179"/>
      <c r="L49" s="179"/>
      <c r="M49" s="179"/>
    </row>
    <row r="50" spans="1:15" ht="15" customHeight="1">
      <c r="A50" s="982" t="s">
        <v>175</v>
      </c>
      <c r="B50" s="839">
        <v>33.192</v>
      </c>
      <c r="C50" s="981">
        <v>1.8237594907585031E-2</v>
      </c>
      <c r="D50" s="981">
        <v>1.8237594907585031E-2</v>
      </c>
      <c r="E50" s="981">
        <v>6.860349440296698E-2</v>
      </c>
      <c r="F50" s="981">
        <v>9.1239015469957163E-2</v>
      </c>
      <c r="G50" s="981">
        <v>5.5445162195408182E-2</v>
      </c>
      <c r="H50" s="981">
        <v>4.95049253796358E-2</v>
      </c>
      <c r="I50" s="981">
        <v>5.3231793233416091E-2</v>
      </c>
      <c r="J50" s="1007">
        <v>39602</v>
      </c>
      <c r="K50" s="877"/>
      <c r="L50" s="179"/>
      <c r="M50" s="179"/>
    </row>
    <row r="51" spans="1:15" ht="15" customHeight="1">
      <c r="A51" s="982" t="s">
        <v>176</v>
      </c>
      <c r="B51" s="839">
        <v>31.801400000000001</v>
      </c>
      <c r="C51" s="981">
        <v>1.8482399925698889E-2</v>
      </c>
      <c r="D51" s="981">
        <v>1.8482399925698889E-2</v>
      </c>
      <c r="E51" s="981">
        <v>7.2791428841301409E-2</v>
      </c>
      <c r="F51" s="981">
        <v>9.7575703400645475E-2</v>
      </c>
      <c r="G51" s="981">
        <v>6.0299452438855816E-2</v>
      </c>
      <c r="H51" s="981">
        <v>5.4063566874097191E-2</v>
      </c>
      <c r="I51" s="981">
        <v>4.52493110436063E-2</v>
      </c>
      <c r="J51" s="1007">
        <v>38846</v>
      </c>
      <c r="K51" s="1212"/>
      <c r="L51" s="179"/>
      <c r="M51" s="179"/>
    </row>
    <row r="52" spans="1:15" ht="15" customHeight="1">
      <c r="A52" s="982" t="s">
        <v>602</v>
      </c>
      <c r="B52" s="839">
        <v>19.881499999999999</v>
      </c>
      <c r="C52" s="981">
        <v>1.7815547648910801E-2</v>
      </c>
      <c r="D52" s="981">
        <v>1.7815547648910801E-2</v>
      </c>
      <c r="E52" s="981">
        <v>7.1761642668851655E-2</v>
      </c>
      <c r="F52" s="981">
        <v>9.6733935726766473E-2</v>
      </c>
      <c r="G52" s="981">
        <v>6.2872237742371384E-2</v>
      </c>
      <c r="H52" s="981" t="s">
        <v>138</v>
      </c>
      <c r="I52" s="981">
        <v>5.9333607278716727E-2</v>
      </c>
      <c r="J52" s="1007">
        <v>43494</v>
      </c>
      <c r="K52" s="1213"/>
      <c r="L52" s="179"/>
      <c r="M52" s="179"/>
    </row>
    <row r="53" spans="1:15" ht="15" customHeight="1">
      <c r="A53" s="963" t="s">
        <v>177</v>
      </c>
      <c r="B53" s="839">
        <v>43.363999999999997</v>
      </c>
      <c r="C53" s="981">
        <v>2.3042279173242752E-2</v>
      </c>
      <c r="D53" s="981">
        <v>2.3042279173242752E-2</v>
      </c>
      <c r="E53" s="981">
        <v>0.11369076358854779</v>
      </c>
      <c r="F53" s="981">
        <v>0.11757306831695957</v>
      </c>
      <c r="G53" s="981">
        <v>7.9885922106171181E-2</v>
      </c>
      <c r="H53" s="981">
        <v>7.0038665794371679E-2</v>
      </c>
      <c r="I53" s="981">
        <v>7.169606352319069E-2</v>
      </c>
      <c r="J53" s="1007">
        <v>39812</v>
      </c>
      <c r="K53" s="308"/>
      <c r="L53" s="179"/>
      <c r="M53" s="179"/>
    </row>
    <row r="54" spans="1:15" ht="15" customHeight="1">
      <c r="A54" s="963" t="s">
        <v>178</v>
      </c>
      <c r="B54" s="839">
        <v>28.140699999999999</v>
      </c>
      <c r="C54" s="981">
        <v>2.9554127077624504E-2</v>
      </c>
      <c r="D54" s="981">
        <v>2.9554127077624504E-2</v>
      </c>
      <c r="E54" s="981">
        <v>0.12006798253469775</v>
      </c>
      <c r="F54" s="981">
        <v>0.1299920357003459</v>
      </c>
      <c r="G54" s="981">
        <v>8.6483079105478033E-2</v>
      </c>
      <c r="H54" s="981">
        <v>7.8601042438555035E-2</v>
      </c>
      <c r="I54" s="981">
        <v>7.725906963936735E-2</v>
      </c>
      <c r="J54" s="1007">
        <v>42367</v>
      </c>
      <c r="K54" s="308"/>
      <c r="L54" s="179"/>
      <c r="M54" s="179"/>
    </row>
    <row r="55" spans="1:15" ht="15" customHeight="1">
      <c r="A55" s="963" t="s">
        <v>182</v>
      </c>
      <c r="B55" s="839">
        <v>24.9635</v>
      </c>
      <c r="C55" s="981">
        <v>3.6883969180286913E-2</v>
      </c>
      <c r="D55" s="981">
        <v>3.6883969180286913E-2</v>
      </c>
      <c r="E55" s="981">
        <v>0.14816944163370427</v>
      </c>
      <c r="F55" s="981">
        <v>0.15060805816640177</v>
      </c>
      <c r="G55" s="981">
        <v>0.10105545593412968</v>
      </c>
      <c r="H55" s="981" t="s">
        <v>138</v>
      </c>
      <c r="I55" s="981">
        <v>7.6960554497176981E-2</v>
      </c>
      <c r="J55" s="1007">
        <v>42943</v>
      </c>
      <c r="K55" s="308"/>
      <c r="L55" s="179"/>
      <c r="M55" s="179"/>
    </row>
    <row r="56" spans="1:15" ht="15" customHeight="1">
      <c r="A56" s="963" t="s">
        <v>207</v>
      </c>
      <c r="B56" s="839">
        <v>17.537800000000001</v>
      </c>
      <c r="C56" s="981">
        <v>1.6943452242891066E-2</v>
      </c>
      <c r="D56" s="981">
        <v>1.6943452242891066E-2</v>
      </c>
      <c r="E56" s="981">
        <v>7.3968609728167545E-2</v>
      </c>
      <c r="F56" s="981">
        <v>7.9417570791567194E-2</v>
      </c>
      <c r="G56" s="981">
        <v>3.7911873774824967E-2</v>
      </c>
      <c r="H56" s="981" t="s">
        <v>138</v>
      </c>
      <c r="I56" s="981">
        <v>3.8757834836909533E-2</v>
      </c>
      <c r="J56" s="1007">
        <v>43378</v>
      </c>
      <c r="K56" s="308"/>
      <c r="L56" s="179"/>
      <c r="M56" s="179"/>
    </row>
    <row r="57" spans="1:15" ht="15" customHeight="1">
      <c r="A57" s="963" t="s">
        <v>206</v>
      </c>
      <c r="B57" s="839">
        <v>18.348099999999999</v>
      </c>
      <c r="C57" s="981">
        <v>1.3494404489665213E-2</v>
      </c>
      <c r="D57" s="981">
        <v>1.3494404489665213E-2</v>
      </c>
      <c r="E57" s="981">
        <v>8.1960349565401769E-2</v>
      </c>
      <c r="F57" s="981">
        <v>8.450143409146027E-2</v>
      </c>
      <c r="G57" s="981">
        <v>4.5472329706488956E-2</v>
      </c>
      <c r="H57" s="981" t="s">
        <v>138</v>
      </c>
      <c r="I57" s="981">
        <v>4.4566385371888506E-2</v>
      </c>
      <c r="J57" s="1007">
        <v>43342</v>
      </c>
      <c r="K57" s="308"/>
      <c r="L57" s="179"/>
      <c r="M57" s="179"/>
    </row>
    <row r="58" spans="1:15" ht="15" customHeight="1">
      <c r="A58" s="963" t="s">
        <v>179</v>
      </c>
      <c r="B58" s="839">
        <v>48.423400000000001</v>
      </c>
      <c r="C58" s="981">
        <v>1.3627115238087351E-2</v>
      </c>
      <c r="D58" s="981">
        <v>1.3627115238087351E-2</v>
      </c>
      <c r="E58" s="981">
        <v>7.0149306507076403E-2</v>
      </c>
      <c r="F58" s="981">
        <v>7.1999147607903824E-2</v>
      </c>
      <c r="G58" s="981">
        <v>5.2720077334559079E-2</v>
      </c>
      <c r="H58" s="981">
        <v>5.0960717651777898E-2</v>
      </c>
      <c r="I58" s="981">
        <v>6.37097015485657E-2</v>
      </c>
      <c r="J58" s="1007">
        <v>38404</v>
      </c>
      <c r="K58" s="179"/>
      <c r="L58" s="179"/>
      <c r="M58" s="179"/>
    </row>
    <row r="59" spans="1:15" ht="15" customHeight="1">
      <c r="A59" s="963" t="s">
        <v>180</v>
      </c>
      <c r="B59" s="839">
        <v>50.2318</v>
      </c>
      <c r="C59" s="981">
        <v>1.3540970970950861E-2</v>
      </c>
      <c r="D59" s="981">
        <v>1.3540970970950861E-2</v>
      </c>
      <c r="E59" s="981">
        <v>7.166888900741375E-2</v>
      </c>
      <c r="F59" s="981">
        <v>7.4162736966641774E-2</v>
      </c>
      <c r="G59" s="981">
        <v>5.2609144772491456E-2</v>
      </c>
      <c r="H59" s="981">
        <v>4.8618280584015405E-2</v>
      </c>
      <c r="I59" s="981">
        <v>6.3557061109722257E-2</v>
      </c>
      <c r="J59" s="1007">
        <v>38169</v>
      </c>
      <c r="K59" s="179"/>
      <c r="L59" s="179"/>
      <c r="M59" s="179"/>
    </row>
    <row r="60" spans="1:15" ht="15" customHeight="1">
      <c r="A60" s="982" t="s">
        <v>181</v>
      </c>
      <c r="B60" s="839">
        <v>23.0593</v>
      </c>
      <c r="C60" s="981">
        <v>1.3524323564056973E-2</v>
      </c>
      <c r="D60" s="981">
        <v>1.3524323564056973E-2</v>
      </c>
      <c r="E60" s="981">
        <v>6.8143708136852554E-2</v>
      </c>
      <c r="F60" s="981">
        <v>7.2407303842363602E-2</v>
      </c>
      <c r="G60" s="981">
        <v>5.2302129230471062E-2</v>
      </c>
      <c r="H60" s="981">
        <v>5.4645469234700039E-2</v>
      </c>
      <c r="I60" s="981">
        <v>5.5404682405125527E-2</v>
      </c>
      <c r="J60" s="1007">
        <v>42314</v>
      </c>
      <c r="K60" s="179"/>
      <c r="L60" s="179"/>
      <c r="M60" s="179"/>
    </row>
    <row r="61" spans="1:15" ht="15" customHeight="1">
      <c r="A61" s="963" t="s">
        <v>1254</v>
      </c>
      <c r="B61" s="839">
        <v>42.905900000000003</v>
      </c>
      <c r="C61" s="981">
        <v>1.6082203718965404E-2</v>
      </c>
      <c r="D61" s="981">
        <v>1.6082203718965404E-2</v>
      </c>
      <c r="E61" s="981">
        <v>7.9086951382374426E-2</v>
      </c>
      <c r="F61" s="981">
        <v>7.4518487879427164E-2</v>
      </c>
      <c r="G61" s="981">
        <v>4.8004799641396367E-2</v>
      </c>
      <c r="H61" s="981">
        <v>5.3065829765448935E-2</v>
      </c>
      <c r="I61" s="981">
        <v>6.3258863661000753E-2</v>
      </c>
      <c r="J61" s="1007">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3"/>
      <c r="C68" s="75"/>
      <c r="D68" s="75"/>
      <c r="E68" s="75"/>
      <c r="F68" s="75"/>
      <c r="G68" s="854"/>
    </row>
    <row r="69" spans="1:10" ht="12.75" customHeight="1">
      <c r="B69" s="853"/>
      <c r="C69" s="75"/>
      <c r="D69" s="75"/>
      <c r="E69" s="75"/>
      <c r="F69" s="75"/>
      <c r="G69" s="854"/>
    </row>
    <row r="70" spans="1:10" ht="12.75" customHeight="1">
      <c r="B70" s="853"/>
      <c r="C70" s="75"/>
      <c r="D70" s="75"/>
      <c r="E70" s="75"/>
      <c r="F70" s="75"/>
      <c r="G70" s="854"/>
    </row>
    <row r="71" spans="1:10" ht="12.75" customHeight="1">
      <c r="B71" s="853"/>
      <c r="C71" s="75"/>
      <c r="D71" s="75"/>
      <c r="E71" s="75"/>
      <c r="F71" s="75"/>
      <c r="G71" s="854"/>
    </row>
    <row r="72" spans="1:10" ht="12.75" customHeight="1">
      <c r="B72" s="853"/>
      <c r="C72" s="75"/>
      <c r="D72" s="75"/>
      <c r="E72" s="75"/>
      <c r="F72" s="75"/>
      <c r="G72" s="854"/>
    </row>
    <row r="73" spans="1:10" ht="12.75" customHeight="1">
      <c r="B73" s="853"/>
      <c r="C73" s="75"/>
      <c r="D73" s="75"/>
      <c r="E73" s="75"/>
      <c r="F73" s="75"/>
      <c r="G73" s="854"/>
    </row>
    <row r="74" spans="1:10" ht="12.75" customHeight="1">
      <c r="B74" s="853"/>
      <c r="C74" s="75"/>
      <c r="D74" s="75"/>
      <c r="E74" s="75"/>
      <c r="F74" s="75"/>
      <c r="G74" s="854"/>
    </row>
    <row r="75" spans="1:10" ht="12.75" customHeight="1">
      <c r="B75" s="853"/>
      <c r="C75" s="75"/>
      <c r="D75" s="75"/>
      <c r="E75" s="75"/>
      <c r="F75" s="75"/>
      <c r="G75" s="854"/>
    </row>
    <row r="76" spans="1:10" ht="12.75" customHeight="1">
      <c r="B76" s="853"/>
      <c r="C76" s="75"/>
      <c r="D76" s="75"/>
      <c r="E76" s="75"/>
      <c r="F76" s="75"/>
      <c r="G76" s="854"/>
    </row>
    <row r="77" spans="1:10" ht="12.75" customHeight="1">
      <c r="B77" s="853"/>
      <c r="C77" s="75"/>
      <c r="D77" s="75"/>
      <c r="E77" s="75"/>
      <c r="F77" s="75"/>
      <c r="G77" s="854"/>
    </row>
    <row r="78" spans="1:10" ht="12.75" customHeight="1">
      <c r="B78" s="853"/>
      <c r="C78" s="75"/>
      <c r="D78" s="75"/>
      <c r="E78" s="75"/>
      <c r="F78" s="75"/>
      <c r="G78" s="854"/>
    </row>
    <row r="79" spans="1:10" ht="12.75" customHeight="1">
      <c r="B79" s="853"/>
      <c r="C79" s="75"/>
      <c r="D79" s="75"/>
      <c r="E79" s="75"/>
      <c r="F79" s="75"/>
      <c r="G79" s="854"/>
    </row>
    <row r="80" spans="1:10" ht="12.75" customHeight="1">
      <c r="A80" s="306"/>
      <c r="B80" s="853"/>
      <c r="C80" s="75"/>
      <c r="D80" s="75"/>
      <c r="E80" s="75"/>
      <c r="F80" s="75"/>
      <c r="G80" s="854"/>
    </row>
    <row r="81" spans="1:7" ht="12.75" customHeight="1">
      <c r="A81" s="306"/>
      <c r="B81" s="853"/>
      <c r="C81" s="75"/>
      <c r="D81" s="75"/>
      <c r="E81" s="75"/>
      <c r="F81" s="75"/>
      <c r="G81" s="854"/>
    </row>
    <row r="82" spans="1:7" ht="12.75" customHeight="1">
      <c r="A82" s="306"/>
      <c r="B82" s="853"/>
      <c r="C82" s="75"/>
      <c r="D82" s="75"/>
      <c r="E82" s="75"/>
      <c r="F82" s="75"/>
      <c r="G82" s="854"/>
    </row>
    <row r="83" spans="1:7" ht="12.75" customHeight="1">
      <c r="A83" s="823"/>
      <c r="B83" s="853"/>
      <c r="C83" s="75"/>
      <c r="D83" s="75"/>
      <c r="E83" s="75"/>
      <c r="F83" s="75"/>
      <c r="G83" s="854"/>
    </row>
    <row r="84" spans="1:7">
      <c r="A84" s="823"/>
      <c r="B84" s="853"/>
      <c r="C84" s="75"/>
      <c r="D84" s="75"/>
      <c r="E84" s="75"/>
      <c r="F84" s="75"/>
      <c r="G84" s="854"/>
    </row>
    <row r="85" spans="1:7">
      <c r="A85" s="823"/>
      <c r="B85" s="853"/>
      <c r="C85" s="75"/>
      <c r="D85" s="75"/>
      <c r="E85" s="75"/>
      <c r="F85" s="75"/>
      <c r="G85" s="854"/>
    </row>
    <row r="86" spans="1:7">
      <c r="A86" s="823"/>
      <c r="B86" s="853"/>
      <c r="C86" s="75"/>
      <c r="D86" s="75"/>
      <c r="E86" s="75"/>
      <c r="F86" s="75"/>
      <c r="G86" s="854"/>
    </row>
    <row r="87" spans="1:7">
      <c r="A87" s="823"/>
      <c r="B87" s="853"/>
      <c r="C87" s="75"/>
      <c r="D87" s="75"/>
      <c r="E87" s="75"/>
      <c r="F87" s="75"/>
      <c r="G87" s="854"/>
    </row>
    <row r="88" spans="1:7">
      <c r="A88" s="823"/>
    </row>
    <row r="89" spans="1:7">
      <c r="A89" s="823"/>
    </row>
    <row r="90" spans="1:7">
      <c r="A90" s="826"/>
    </row>
    <row r="91" spans="1:7">
      <c r="A91" s="826"/>
    </row>
    <row r="92" spans="1:7">
      <c r="A92" s="826"/>
    </row>
    <row r="93" spans="1:7">
      <c r="A93" s="826"/>
    </row>
    <row r="94" spans="1:7">
      <c r="A94" s="823"/>
    </row>
    <row r="95" spans="1:7">
      <c r="A95" s="823"/>
    </row>
    <row r="96" spans="1:7">
      <c r="A96" s="823"/>
    </row>
    <row r="97" spans="1:1">
      <c r="A97" s="823"/>
    </row>
    <row r="98" spans="1:1">
      <c r="A98" s="823"/>
    </row>
    <row r="99" spans="1:1">
      <c r="A99" s="826"/>
    </row>
    <row r="100" spans="1:1">
      <c r="A100" s="826"/>
    </row>
    <row r="101" spans="1:1">
      <c r="A101" s="826"/>
    </row>
    <row r="102" spans="1:1">
      <c r="A102" s="826"/>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Siječanj 2026.</v>
      </c>
    </row>
    <row r="2" spans="1:45" ht="12.75" customHeight="1">
      <c r="A2" s="512" t="s">
        <v>962</v>
      </c>
      <c r="B2" s="512"/>
      <c r="C2" s="512"/>
      <c r="I2" s="478"/>
      <c r="AS2" s="489" t="str">
        <f>Naslovnica!A24</f>
        <v>January 2026</v>
      </c>
    </row>
    <row r="3" spans="1:45" ht="12.75" customHeight="1">
      <c r="B3" s="904"/>
      <c r="AS3" s="24"/>
    </row>
    <row r="4" spans="1:45" ht="12.75" customHeight="1">
      <c r="A4" s="306"/>
      <c r="B4" s="306"/>
      <c r="C4" s="306"/>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243"/>
      <c r="AS4" s="13" t="s">
        <v>1241</v>
      </c>
    </row>
    <row r="5" spans="1:45" s="995" customFormat="1" ht="28.5" customHeight="1">
      <c r="A5" s="1024" t="s">
        <v>1420</v>
      </c>
      <c r="B5" s="1223" t="s">
        <v>1416</v>
      </c>
      <c r="C5" s="1224"/>
      <c r="D5" s="1224"/>
      <c r="E5" s="1224"/>
      <c r="F5" s="1224"/>
      <c r="G5" s="1224"/>
      <c r="H5" s="1224"/>
      <c r="I5" s="1224"/>
      <c r="J5" s="1224"/>
      <c r="K5" s="1224"/>
      <c r="L5" s="1224"/>
      <c r="M5" s="1224"/>
      <c r="N5" s="1224"/>
      <c r="O5" s="1225"/>
      <c r="P5" s="1223" t="s">
        <v>1417</v>
      </c>
      <c r="Q5" s="1224"/>
      <c r="R5" s="1224"/>
      <c r="S5" s="1224"/>
      <c r="T5" s="1224"/>
      <c r="U5" s="1224"/>
      <c r="V5" s="1224"/>
      <c r="W5" s="1225"/>
      <c r="X5" s="1226" t="s">
        <v>1418</v>
      </c>
      <c r="Y5" s="1227"/>
      <c r="Z5" s="1227"/>
      <c r="AA5" s="1227"/>
      <c r="AB5" s="1227"/>
      <c r="AC5" s="1227"/>
      <c r="AD5" s="1227"/>
      <c r="AE5" s="1227"/>
      <c r="AF5" s="1227"/>
      <c r="AG5" s="1227"/>
      <c r="AH5" s="1227"/>
      <c r="AI5" s="1228"/>
      <c r="AJ5" s="1226" t="s">
        <v>1419</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1228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1421</v>
      </c>
      <c r="AO6" s="1170"/>
      <c r="AP6" s="1170" t="s">
        <v>1254</v>
      </c>
      <c r="AQ6" s="1170"/>
      <c r="AR6" s="1170" t="s">
        <v>399</v>
      </c>
      <c r="AS6" s="1170"/>
    </row>
    <row r="7" spans="1:45">
      <c r="A7" s="1202"/>
      <c r="B7" s="660" t="s">
        <v>31</v>
      </c>
      <c r="C7" s="660" t="s">
        <v>32</v>
      </c>
      <c r="D7" s="660" t="s">
        <v>31</v>
      </c>
      <c r="E7" s="660" t="s">
        <v>32</v>
      </c>
      <c r="F7" s="660" t="s">
        <v>31</v>
      </c>
      <c r="G7" s="660" t="s">
        <v>32</v>
      </c>
      <c r="H7" s="660" t="s">
        <v>31</v>
      </c>
      <c r="I7" s="660" t="s">
        <v>32</v>
      </c>
      <c r="J7" s="660" t="s">
        <v>31</v>
      </c>
      <c r="K7" s="660" t="s">
        <v>32</v>
      </c>
      <c r="L7" s="660" t="s">
        <v>32</v>
      </c>
      <c r="M7" s="660" t="s">
        <v>32</v>
      </c>
      <c r="N7" s="660" t="s">
        <v>31</v>
      </c>
      <c r="O7" s="660" t="s">
        <v>32</v>
      </c>
      <c r="P7" s="660" t="s">
        <v>31</v>
      </c>
      <c r="Q7" s="660" t="s">
        <v>32</v>
      </c>
      <c r="R7" s="660" t="s">
        <v>31</v>
      </c>
      <c r="S7" s="660" t="s">
        <v>32</v>
      </c>
      <c r="T7" s="660" t="s">
        <v>31</v>
      </c>
      <c r="U7" s="660" t="s">
        <v>32</v>
      </c>
      <c r="V7" s="660" t="s">
        <v>31</v>
      </c>
      <c r="W7" s="660" t="s">
        <v>32</v>
      </c>
      <c r="X7" s="660" t="s">
        <v>31</v>
      </c>
      <c r="Y7" s="660" t="s">
        <v>32</v>
      </c>
      <c r="Z7" s="660" t="s">
        <v>31</v>
      </c>
      <c r="AA7" s="660" t="s">
        <v>32</v>
      </c>
      <c r="AB7" s="660" t="s">
        <v>31</v>
      </c>
      <c r="AC7" s="660" t="s">
        <v>32</v>
      </c>
      <c r="AD7" s="660" t="s">
        <v>31</v>
      </c>
      <c r="AE7" s="660" t="s">
        <v>32</v>
      </c>
      <c r="AF7" s="660" t="s">
        <v>31</v>
      </c>
      <c r="AG7" s="660" t="s">
        <v>32</v>
      </c>
      <c r="AH7" s="660" t="s">
        <v>31</v>
      </c>
      <c r="AI7" s="660" t="s">
        <v>32</v>
      </c>
      <c r="AJ7" s="660" t="s">
        <v>31</v>
      </c>
      <c r="AK7" s="660" t="s">
        <v>32</v>
      </c>
      <c r="AL7" s="660" t="s">
        <v>31</v>
      </c>
      <c r="AM7" s="660" t="s">
        <v>32</v>
      </c>
      <c r="AN7" s="660" t="s">
        <v>31</v>
      </c>
      <c r="AO7" s="660" t="s">
        <v>32</v>
      </c>
      <c r="AP7" s="660" t="s">
        <v>31</v>
      </c>
      <c r="AQ7" s="660" t="s">
        <v>32</v>
      </c>
      <c r="AR7" s="660" t="s">
        <v>31</v>
      </c>
      <c r="AS7" s="660" t="s">
        <v>32</v>
      </c>
    </row>
    <row r="8" spans="1:45">
      <c r="A8" s="1202"/>
      <c r="B8" s="661" t="s">
        <v>29</v>
      </c>
      <c r="C8" s="661" t="s">
        <v>30</v>
      </c>
      <c r="D8" s="661" t="s">
        <v>29</v>
      </c>
      <c r="E8" s="661" t="s">
        <v>30</v>
      </c>
      <c r="F8" s="661" t="s">
        <v>29</v>
      </c>
      <c r="G8" s="661" t="s">
        <v>30</v>
      </c>
      <c r="H8" s="661" t="s">
        <v>29</v>
      </c>
      <c r="I8" s="661" t="s">
        <v>30</v>
      </c>
      <c r="J8" s="661" t="s">
        <v>29</v>
      </c>
      <c r="K8" s="661" t="s">
        <v>30</v>
      </c>
      <c r="L8" s="661" t="s">
        <v>30</v>
      </c>
      <c r="M8" s="661" t="s">
        <v>30</v>
      </c>
      <c r="N8" s="661" t="s">
        <v>29</v>
      </c>
      <c r="O8" s="661" t="s">
        <v>30</v>
      </c>
      <c r="P8" s="661" t="s">
        <v>29</v>
      </c>
      <c r="Q8" s="661" t="s">
        <v>30</v>
      </c>
      <c r="R8" s="661" t="s">
        <v>29</v>
      </c>
      <c r="S8" s="661" t="s">
        <v>30</v>
      </c>
      <c r="T8" s="661" t="s">
        <v>29</v>
      </c>
      <c r="U8" s="661" t="s">
        <v>30</v>
      </c>
      <c r="V8" s="661" t="s">
        <v>29</v>
      </c>
      <c r="W8" s="661" t="s">
        <v>30</v>
      </c>
      <c r="X8" s="661" t="s">
        <v>29</v>
      </c>
      <c r="Y8" s="661" t="s">
        <v>30</v>
      </c>
      <c r="Z8" s="661" t="s">
        <v>29</v>
      </c>
      <c r="AA8" s="661" t="s">
        <v>30</v>
      </c>
      <c r="AB8" s="661" t="s">
        <v>29</v>
      </c>
      <c r="AC8" s="661" t="s">
        <v>30</v>
      </c>
      <c r="AD8" s="661" t="s">
        <v>29</v>
      </c>
      <c r="AE8" s="661" t="s">
        <v>30</v>
      </c>
      <c r="AF8" s="661" t="s">
        <v>29</v>
      </c>
      <c r="AG8" s="661" t="s">
        <v>30</v>
      </c>
      <c r="AH8" s="661" t="s">
        <v>29</v>
      </c>
      <c r="AI8" s="661" t="s">
        <v>30</v>
      </c>
      <c r="AJ8" s="661" t="s">
        <v>29</v>
      </c>
      <c r="AK8" s="661" t="s">
        <v>30</v>
      </c>
      <c r="AL8" s="661" t="s">
        <v>29</v>
      </c>
      <c r="AM8" s="661" t="s">
        <v>30</v>
      </c>
      <c r="AN8" s="661" t="s">
        <v>29</v>
      </c>
      <c r="AO8" s="661" t="s">
        <v>30</v>
      </c>
      <c r="AP8" s="661" t="s">
        <v>29</v>
      </c>
      <c r="AQ8" s="661" t="s">
        <v>30</v>
      </c>
      <c r="AR8" s="661" t="s">
        <v>29</v>
      </c>
      <c r="AS8" s="661" t="s">
        <v>30</v>
      </c>
    </row>
    <row r="9" spans="1:45" ht="18">
      <c r="A9" s="337" t="s">
        <v>400</v>
      </c>
      <c r="B9" s="355">
        <v>73.565989999999999</v>
      </c>
      <c r="C9" s="356">
        <v>1.2887849183966876E-2</v>
      </c>
      <c r="D9" s="355">
        <v>61.996850000000002</v>
      </c>
      <c r="E9" s="356">
        <v>1.1649951150212456E-2</v>
      </c>
      <c r="F9" s="355">
        <v>66.914749999999998</v>
      </c>
      <c r="G9" s="356">
        <v>1.4125694498491874E-2</v>
      </c>
      <c r="H9" s="355">
        <v>219.04772</v>
      </c>
      <c r="I9" s="356">
        <v>1.1397377265374714E-2</v>
      </c>
      <c r="J9" s="355">
        <v>17.861369999999997</v>
      </c>
      <c r="K9" s="356">
        <v>1.1808539808535839E-2</v>
      </c>
      <c r="L9" s="355">
        <v>396.73975000000002</v>
      </c>
      <c r="M9" s="356">
        <v>1.1273224321867401E-2</v>
      </c>
      <c r="N9" s="355">
        <v>195.97040999999999</v>
      </c>
      <c r="O9" s="356">
        <v>1.0191746499641274E-2</v>
      </c>
      <c r="P9" s="355">
        <v>365.22742000000005</v>
      </c>
      <c r="Q9" s="356">
        <v>2.3038211137327493E-2</v>
      </c>
      <c r="R9" s="355">
        <v>966.45566999999994</v>
      </c>
      <c r="S9" s="356">
        <v>1.9395363018131436E-2</v>
      </c>
      <c r="T9" s="355">
        <v>975.11018000000001</v>
      </c>
      <c r="U9" s="356">
        <v>2.5401024464069343E-2</v>
      </c>
      <c r="V9" s="355">
        <v>419.22834</v>
      </c>
      <c r="W9" s="356">
        <v>2.7406488096462876E-2</v>
      </c>
      <c r="X9" s="355">
        <v>92.577470000000005</v>
      </c>
      <c r="Y9" s="356">
        <v>9.0309192084258111E-2</v>
      </c>
      <c r="Z9" s="355">
        <v>334.31092999999998</v>
      </c>
      <c r="AA9" s="356">
        <v>4.8140328001918559E-2</v>
      </c>
      <c r="AB9" s="355">
        <v>798.54873999999995</v>
      </c>
      <c r="AC9" s="356">
        <v>4.9507750090147268E-2</v>
      </c>
      <c r="AD9" s="355">
        <v>74.862759999999994</v>
      </c>
      <c r="AE9" s="356">
        <v>8.5287196552227565E-2</v>
      </c>
      <c r="AF9" s="355">
        <v>61.645499999999998</v>
      </c>
      <c r="AG9" s="356">
        <v>9.2537654166001057E-2</v>
      </c>
      <c r="AH9" s="355">
        <v>466.86399</v>
      </c>
      <c r="AI9" s="356">
        <v>4.7570815672817256E-2</v>
      </c>
      <c r="AJ9" s="355">
        <v>167.40691000000001</v>
      </c>
      <c r="AK9" s="356">
        <v>1.3067388779585248E-2</v>
      </c>
      <c r="AL9" s="355">
        <v>111.98232999999999</v>
      </c>
      <c r="AM9" s="356">
        <v>1.5377331632601236E-2</v>
      </c>
      <c r="AN9" s="355">
        <v>132.54820999999998</v>
      </c>
      <c r="AO9" s="356">
        <v>1.3683622926459089E-2</v>
      </c>
      <c r="AP9" s="355">
        <v>136.71231</v>
      </c>
      <c r="AQ9" s="356">
        <v>1.3223960910852584E-2</v>
      </c>
      <c r="AR9" s="355">
        <v>6135.5775999999996</v>
      </c>
      <c r="AS9" s="356">
        <v>2.1463326302386149E-2</v>
      </c>
    </row>
    <row r="10" spans="1:45" ht="18">
      <c r="A10" s="337" t="s">
        <v>401</v>
      </c>
      <c r="B10" s="355">
        <v>1.4068700000001864</v>
      </c>
      <c r="C10" s="356">
        <v>2.4646617793697715E-4</v>
      </c>
      <c r="D10" s="355">
        <v>1.2757700000004843</v>
      </c>
      <c r="E10" s="356">
        <v>2.3973247316455895E-4</v>
      </c>
      <c r="F10" s="355">
        <v>0.47291000000040972</v>
      </c>
      <c r="G10" s="356">
        <v>9.9831235793118551E-5</v>
      </c>
      <c r="H10" s="355">
        <v>3.5103500000028314</v>
      </c>
      <c r="I10" s="356">
        <v>1.8264870907371415E-4</v>
      </c>
      <c r="J10" s="355">
        <v>8.8262499999997939</v>
      </c>
      <c r="K10" s="356">
        <v>5.8352256565474556E-3</v>
      </c>
      <c r="L10" s="355">
        <v>7.9766300000077486</v>
      </c>
      <c r="M10" s="356">
        <v>2.2665321365611716E-4</v>
      </c>
      <c r="N10" s="355">
        <v>3.1536899999992549</v>
      </c>
      <c r="O10" s="356">
        <v>1.6401256199058878E-4</v>
      </c>
      <c r="P10" s="355">
        <v>12.484269999999553</v>
      </c>
      <c r="Q10" s="356">
        <v>7.8749631710399275E-4</v>
      </c>
      <c r="R10" s="355">
        <v>39.013340000003573</v>
      </c>
      <c r="S10" s="356">
        <v>7.829411273978632E-4</v>
      </c>
      <c r="T10" s="355">
        <v>29.650140000015497</v>
      </c>
      <c r="U10" s="356">
        <v>7.723680328139684E-4</v>
      </c>
      <c r="V10" s="355">
        <v>12.484579999999552</v>
      </c>
      <c r="W10" s="356">
        <v>8.1616260284151157E-4</v>
      </c>
      <c r="X10" s="355">
        <v>0.13401000000012572</v>
      </c>
      <c r="Y10" s="356">
        <v>1.3072656696302873E-4</v>
      </c>
      <c r="Z10" s="355">
        <v>0.13400999999884516</v>
      </c>
      <c r="AA10" s="356">
        <v>1.9297261251618404E-5</v>
      </c>
      <c r="AB10" s="355">
        <v>0.13401000000163912</v>
      </c>
      <c r="AC10" s="356">
        <v>8.308238755297248E-6</v>
      </c>
      <c r="AD10" s="355">
        <v>0.13400000000000001</v>
      </c>
      <c r="AE10" s="356">
        <v>1.5265913703954402E-4</v>
      </c>
      <c r="AF10" s="355">
        <v>0.13400000000000001</v>
      </c>
      <c r="AG10" s="356">
        <v>2.0115086516037898E-4</v>
      </c>
      <c r="AH10" s="355">
        <v>6.7009999999776484E-2</v>
      </c>
      <c r="AI10" s="356">
        <v>6.8279422412185859E-6</v>
      </c>
      <c r="AJ10" s="355">
        <v>98.273410000000894</v>
      </c>
      <c r="AK10" s="356">
        <v>7.6709907324948078E-3</v>
      </c>
      <c r="AL10" s="355">
        <v>55.735769999999441</v>
      </c>
      <c r="AM10" s="356">
        <v>7.6535951617400571E-3</v>
      </c>
      <c r="AN10" s="355">
        <v>75.31894999999993</v>
      </c>
      <c r="AO10" s="356">
        <v>7.7755566145844219E-3</v>
      </c>
      <c r="AP10" s="355">
        <v>78.688870000000975</v>
      </c>
      <c r="AQ10" s="356">
        <v>7.611447286635516E-3</v>
      </c>
      <c r="AR10" s="355">
        <v>429.00884000005487</v>
      </c>
      <c r="AS10" s="356">
        <v>1.500748147905317E-3</v>
      </c>
    </row>
    <row r="11" spans="1:45" ht="18">
      <c r="A11" s="337" t="s">
        <v>402</v>
      </c>
      <c r="B11" s="355">
        <v>5641.7787900000003</v>
      </c>
      <c r="C11" s="356">
        <v>0.98836968244188839</v>
      </c>
      <c r="D11" s="355">
        <v>5265.5621300000003</v>
      </c>
      <c r="E11" s="356">
        <v>0.98946223224097107</v>
      </c>
      <c r="F11" s="355">
        <v>4676.2485900000001</v>
      </c>
      <c r="G11" s="356">
        <v>0.9871554325667119</v>
      </c>
      <c r="H11" s="355">
        <v>19023.345239999999</v>
      </c>
      <c r="I11" s="356">
        <v>0.98981282503077528</v>
      </c>
      <c r="J11" s="355">
        <v>1487.0456700000002</v>
      </c>
      <c r="K11" s="356">
        <v>0.98311820377193093</v>
      </c>
      <c r="L11" s="355">
        <v>34837.98483999999</v>
      </c>
      <c r="M11" s="356">
        <v>0.98990942556962247</v>
      </c>
      <c r="N11" s="355">
        <v>19076.656030000002</v>
      </c>
      <c r="O11" s="356">
        <v>0.99211121882437836</v>
      </c>
      <c r="P11" s="355">
        <v>15529.036039999999</v>
      </c>
      <c r="Q11" s="356">
        <v>0.97955737016866895</v>
      </c>
      <c r="R11" s="355">
        <v>49001.992150000005</v>
      </c>
      <c r="S11" s="356">
        <v>0.98339888301434153</v>
      </c>
      <c r="T11" s="355">
        <v>37508.953889999997</v>
      </c>
      <c r="U11" s="356">
        <v>0.9770853334558961</v>
      </c>
      <c r="V11" s="355">
        <v>14915.845010000001</v>
      </c>
      <c r="W11" s="356">
        <v>0.97510327835959321</v>
      </c>
      <c r="X11" s="355">
        <v>933.46955999999989</v>
      </c>
      <c r="Y11" s="356">
        <v>0.91059824597548289</v>
      </c>
      <c r="Z11" s="355">
        <v>6641.2750500000011</v>
      </c>
      <c r="AA11" s="356">
        <v>0.95633474878598235</v>
      </c>
      <c r="AB11" s="355">
        <v>15360.281649999999</v>
      </c>
      <c r="AC11" s="356">
        <v>0.95229376386277309</v>
      </c>
      <c r="AD11" s="355">
        <v>803.67498000000001</v>
      </c>
      <c r="AE11" s="356">
        <v>0.91558454408263279</v>
      </c>
      <c r="AF11" s="355">
        <v>605.09094999999991</v>
      </c>
      <c r="AG11" s="356">
        <v>0.90831767233742988</v>
      </c>
      <c r="AH11" s="355">
        <v>9385.7316199999987</v>
      </c>
      <c r="AI11" s="356">
        <v>0.95635328149757792</v>
      </c>
      <c r="AJ11" s="355">
        <v>12605.433590000001</v>
      </c>
      <c r="AK11" s="356">
        <v>0.98395043224782652</v>
      </c>
      <c r="AL11" s="355">
        <v>7163.2211600000001</v>
      </c>
      <c r="AM11" s="356">
        <v>0.98364828928802006</v>
      </c>
      <c r="AN11" s="355">
        <v>9524.6176399999986</v>
      </c>
      <c r="AO11" s="356">
        <v>0.98327451049290415</v>
      </c>
      <c r="AP11" s="355">
        <v>10158.779349999997</v>
      </c>
      <c r="AQ11" s="356">
        <v>0.98264231674804103</v>
      </c>
      <c r="AR11" s="355">
        <v>280146.02392999997</v>
      </c>
      <c r="AS11" s="356">
        <v>0.97999991458435276</v>
      </c>
    </row>
    <row r="12" spans="1:45" ht="18.75">
      <c r="A12" s="337" t="s">
        <v>403</v>
      </c>
      <c r="B12" s="357">
        <v>4038.0892000000003</v>
      </c>
      <c r="C12" s="358">
        <v>0.70742315302227921</v>
      </c>
      <c r="D12" s="357">
        <v>3804.4942800000003</v>
      </c>
      <c r="E12" s="358">
        <v>0.71491007225790848</v>
      </c>
      <c r="F12" s="357">
        <v>3627.0205900000005</v>
      </c>
      <c r="G12" s="358">
        <v>0.76566354643901025</v>
      </c>
      <c r="H12" s="357">
        <v>14029.120999999997</v>
      </c>
      <c r="I12" s="358">
        <v>0.72995594173995937</v>
      </c>
      <c r="J12" s="357">
        <v>1289.9148500000001</v>
      </c>
      <c r="K12" s="358">
        <v>0.85279073530454497</v>
      </c>
      <c r="L12" s="357">
        <v>25147.585849999989</v>
      </c>
      <c r="M12" s="358">
        <v>0.71456005212603058</v>
      </c>
      <c r="N12" s="357">
        <v>13979.543320000001</v>
      </c>
      <c r="O12" s="358">
        <v>0.72702793089116657</v>
      </c>
      <c r="P12" s="357">
        <v>4340.7335000000003</v>
      </c>
      <c r="Q12" s="358">
        <v>0.27380949344895994</v>
      </c>
      <c r="R12" s="357">
        <v>14304.225400000003</v>
      </c>
      <c r="S12" s="358">
        <v>0.28706504906342617</v>
      </c>
      <c r="T12" s="357">
        <v>11217.395759999999</v>
      </c>
      <c r="U12" s="358">
        <v>0.29220630649441864</v>
      </c>
      <c r="V12" s="357">
        <v>4382.3422600000004</v>
      </c>
      <c r="W12" s="358">
        <v>0.2864897229593692</v>
      </c>
      <c r="X12" s="357">
        <v>377.48189000000002</v>
      </c>
      <c r="Y12" s="358">
        <v>0.36823305402857509</v>
      </c>
      <c r="Z12" s="357">
        <v>3719.6711700000005</v>
      </c>
      <c r="AA12" s="358">
        <v>0.53562768702501051</v>
      </c>
      <c r="AB12" s="357">
        <v>8488.7945799999998</v>
      </c>
      <c r="AC12" s="358">
        <v>0.52628111420379509</v>
      </c>
      <c r="AD12" s="357">
        <v>399.88888000000003</v>
      </c>
      <c r="AE12" s="358">
        <v>0.45557232337693859</v>
      </c>
      <c r="AF12" s="357">
        <v>363.36430999999999</v>
      </c>
      <c r="AG12" s="358">
        <v>0.54545556212615032</v>
      </c>
      <c r="AH12" s="357">
        <v>6981.9838</v>
      </c>
      <c r="AI12" s="358">
        <v>0.71142489353354532</v>
      </c>
      <c r="AJ12" s="357">
        <v>6878.4622499999996</v>
      </c>
      <c r="AK12" s="358">
        <v>0.53691654918217346</v>
      </c>
      <c r="AL12" s="357">
        <v>3889.6895300000001</v>
      </c>
      <c r="AM12" s="358">
        <v>0.53412932067645713</v>
      </c>
      <c r="AN12" s="357">
        <v>5087.1817899999987</v>
      </c>
      <c r="AO12" s="358">
        <v>0.52517553705711439</v>
      </c>
      <c r="AP12" s="357">
        <v>5614.663419999999</v>
      </c>
      <c r="AQ12" s="358">
        <v>0.54309732308432113</v>
      </c>
      <c r="AR12" s="357">
        <v>141961.64762999996</v>
      </c>
      <c r="AS12" s="358">
        <v>0.49660673601570171</v>
      </c>
    </row>
    <row r="13" spans="1:45" ht="19.5">
      <c r="A13" s="344" t="s">
        <v>404</v>
      </c>
      <c r="B13" s="357">
        <v>1273.18343</v>
      </c>
      <c r="C13" s="358">
        <v>0.2230459486695639</v>
      </c>
      <c r="D13" s="357">
        <v>1281.1989799999999</v>
      </c>
      <c r="E13" s="358">
        <v>0.24075264357305287</v>
      </c>
      <c r="F13" s="357">
        <v>1236.6599099999999</v>
      </c>
      <c r="G13" s="358">
        <v>0.26105873648474298</v>
      </c>
      <c r="H13" s="357">
        <v>4747.4440300000006</v>
      </c>
      <c r="I13" s="358">
        <v>0.2470165435009363</v>
      </c>
      <c r="J13" s="357">
        <v>99.014529999999979</v>
      </c>
      <c r="K13" s="358">
        <v>6.5460657224415936E-2</v>
      </c>
      <c r="L13" s="357">
        <v>8399.3378499999981</v>
      </c>
      <c r="M13" s="358">
        <v>0.23866431265886873</v>
      </c>
      <c r="N13" s="357">
        <v>4775.0839999999998</v>
      </c>
      <c r="O13" s="358">
        <v>0.24833568313957732</v>
      </c>
      <c r="P13" s="357">
        <v>1836.0523699999999</v>
      </c>
      <c r="Q13" s="358">
        <v>0.11581650183672006</v>
      </c>
      <c r="R13" s="357">
        <v>5737.6069900000002</v>
      </c>
      <c r="S13" s="358">
        <v>0.11514544730894737</v>
      </c>
      <c r="T13" s="357">
        <v>4452.1042300000008</v>
      </c>
      <c r="U13" s="358">
        <v>0.11597459526349795</v>
      </c>
      <c r="V13" s="357">
        <v>1713.12168</v>
      </c>
      <c r="W13" s="358">
        <v>0.11199302253925028</v>
      </c>
      <c r="X13" s="357">
        <v>165.59997000000001</v>
      </c>
      <c r="Y13" s="358">
        <v>0.16154253837221283</v>
      </c>
      <c r="Z13" s="357">
        <v>1485.4267500000001</v>
      </c>
      <c r="AA13" s="358">
        <v>0.21389947067487111</v>
      </c>
      <c r="AB13" s="357">
        <v>4155.1322099999998</v>
      </c>
      <c r="AC13" s="358">
        <v>0.25760637609196069</v>
      </c>
      <c r="AD13" s="357">
        <v>227.22922</v>
      </c>
      <c r="AE13" s="358">
        <v>0.25887027339827384</v>
      </c>
      <c r="AF13" s="357">
        <v>80.117830000000012</v>
      </c>
      <c r="AG13" s="358">
        <v>0.12026694641247887</v>
      </c>
      <c r="AH13" s="357">
        <v>1112.1263700000002</v>
      </c>
      <c r="AI13" s="358">
        <v>0.11331942425490851</v>
      </c>
      <c r="AJ13" s="357">
        <v>2511.6957299999999</v>
      </c>
      <c r="AK13" s="358">
        <v>0.19605704806291555</v>
      </c>
      <c r="AL13" s="357">
        <v>1628.05781</v>
      </c>
      <c r="AM13" s="358">
        <v>0.22356370742970338</v>
      </c>
      <c r="AN13" s="357">
        <v>2010.3043700000001</v>
      </c>
      <c r="AO13" s="358">
        <v>0.20753390005412298</v>
      </c>
      <c r="AP13" s="357">
        <v>2285.7551799999997</v>
      </c>
      <c r="AQ13" s="358">
        <v>0.22109740631329255</v>
      </c>
      <c r="AR13" s="357">
        <v>51212.253439999993</v>
      </c>
      <c r="AS13" s="358">
        <v>0.17914944246866302</v>
      </c>
    </row>
    <row r="14" spans="1:45" ht="19.5">
      <c r="A14" s="344" t="s">
        <v>405</v>
      </c>
      <c r="B14" s="357">
        <v>2447.0634100000002</v>
      </c>
      <c r="C14" s="358">
        <v>0.42869516432367327</v>
      </c>
      <c r="D14" s="357">
        <v>2325.8100000000004</v>
      </c>
      <c r="E14" s="358">
        <v>0.43704757394408966</v>
      </c>
      <c r="F14" s="357">
        <v>2230.9052000000001</v>
      </c>
      <c r="G14" s="358">
        <v>0.47094378011270932</v>
      </c>
      <c r="H14" s="357">
        <v>8599.8536000000004</v>
      </c>
      <c r="I14" s="358">
        <v>0.44746311856699944</v>
      </c>
      <c r="J14" s="357">
        <v>991.61885000000007</v>
      </c>
      <c r="K14" s="358">
        <v>0.65558076816725319</v>
      </c>
      <c r="L14" s="357">
        <v>15828.263329999996</v>
      </c>
      <c r="M14" s="358">
        <v>0.44975468967926163</v>
      </c>
      <c r="N14" s="357">
        <v>8567.7147299999997</v>
      </c>
      <c r="O14" s="358">
        <v>0.44557735328207199</v>
      </c>
      <c r="P14" s="357">
        <v>1967.8218599999998</v>
      </c>
      <c r="Q14" s="358">
        <v>0.12412840057662836</v>
      </c>
      <c r="R14" s="357">
        <v>6824.6150399999997</v>
      </c>
      <c r="S14" s="358">
        <v>0.13696012167821375</v>
      </c>
      <c r="T14" s="357">
        <v>5315.2015899999997</v>
      </c>
      <c r="U14" s="358">
        <v>0.13845775419865913</v>
      </c>
      <c r="V14" s="357">
        <v>2076.7195200000001</v>
      </c>
      <c r="W14" s="358">
        <v>0.13576274162326932</v>
      </c>
      <c r="X14" s="357">
        <v>197.23008999999999</v>
      </c>
      <c r="Y14" s="358">
        <v>0.19239767605018276</v>
      </c>
      <c r="Z14" s="357">
        <v>1852.6917999999998</v>
      </c>
      <c r="AA14" s="358">
        <v>0.2667851480011883</v>
      </c>
      <c r="AB14" s="357">
        <v>3291.2640700000002</v>
      </c>
      <c r="AC14" s="358">
        <v>0.20404900902885525</v>
      </c>
      <c r="AD14" s="357">
        <v>133.55559</v>
      </c>
      <c r="AE14" s="358">
        <v>0.15215284415079966</v>
      </c>
      <c r="AF14" s="357">
        <v>267.92388</v>
      </c>
      <c r="AG14" s="358">
        <v>0.40218746462034</v>
      </c>
      <c r="AH14" s="357">
        <v>5237.4912400000003</v>
      </c>
      <c r="AI14" s="358">
        <v>0.53367090994967314</v>
      </c>
      <c r="AJ14" s="357">
        <v>2862.6396600000003</v>
      </c>
      <c r="AK14" s="358">
        <v>0.2234509039864587</v>
      </c>
      <c r="AL14" s="357">
        <v>1665.4469600000002</v>
      </c>
      <c r="AM14" s="358">
        <v>0.22869795815489435</v>
      </c>
      <c r="AN14" s="357">
        <v>2205.1748199999997</v>
      </c>
      <c r="AO14" s="358">
        <v>0.22765136340809353</v>
      </c>
      <c r="AP14" s="357">
        <v>2522.2744599999996</v>
      </c>
      <c r="AQ14" s="358">
        <v>0.24397553421108753</v>
      </c>
      <c r="AR14" s="357">
        <v>77411.279699999985</v>
      </c>
      <c r="AS14" s="358">
        <v>0.27079823025730793</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66.359250000000003</v>
      </c>
      <c r="W15" s="358">
        <v>4.3381465938471721E-3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66.359250000000003</v>
      </c>
      <c r="AS15" s="358">
        <v>2.3213629242202369E-4</v>
      </c>
    </row>
    <row r="16" spans="1:45" ht="19.5">
      <c r="A16" s="344" t="s">
        <v>407</v>
      </c>
      <c r="B16" s="357">
        <v>30.664739999999998</v>
      </c>
      <c r="C16" s="358">
        <v>5.3720821861509161E-3</v>
      </c>
      <c r="D16" s="357">
        <v>30.072089999999999</v>
      </c>
      <c r="E16" s="358">
        <v>5.6509061264369475E-3</v>
      </c>
      <c r="F16" s="357">
        <v>24.145690000000002</v>
      </c>
      <c r="G16" s="358">
        <v>5.0971518296831463E-3</v>
      </c>
      <c r="H16" s="357">
        <v>100.29061</v>
      </c>
      <c r="I16" s="358">
        <v>5.2182689614142614E-3</v>
      </c>
      <c r="J16" s="357">
        <v>22.40072</v>
      </c>
      <c r="K16" s="358">
        <v>1.4809602726994905E-2</v>
      </c>
      <c r="L16" s="357">
        <v>186.90377000000001</v>
      </c>
      <c r="M16" s="358">
        <v>5.3108067084599178E-3</v>
      </c>
      <c r="N16" s="357">
        <v>100.09307000000001</v>
      </c>
      <c r="O16" s="358">
        <v>5.205496053260537E-3</v>
      </c>
      <c r="P16" s="357">
        <v>365.72505999999998</v>
      </c>
      <c r="Q16" s="358">
        <v>2.3069601812732911E-2</v>
      </c>
      <c r="R16" s="357">
        <v>1209.45364</v>
      </c>
      <c r="S16" s="358">
        <v>2.4271979698148441E-2</v>
      </c>
      <c r="T16" s="357">
        <v>1032.7626499999999</v>
      </c>
      <c r="U16" s="358">
        <v>2.6902836085894503E-2</v>
      </c>
      <c r="V16" s="357">
        <v>283.17768000000001</v>
      </c>
      <c r="W16" s="358">
        <v>1.8512359436635352E-2</v>
      </c>
      <c r="X16" s="357">
        <v>2.6096200000000001</v>
      </c>
      <c r="Y16" s="358">
        <v>2.5456806482929556E-3</v>
      </c>
      <c r="Z16" s="357">
        <v>53.880990000000004</v>
      </c>
      <c r="AA16" s="358">
        <v>7.7587906912528828E-3</v>
      </c>
      <c r="AB16" s="357">
        <v>302.26871</v>
      </c>
      <c r="AC16" s="358">
        <v>1.8739800096298692E-2</v>
      </c>
      <c r="AD16" s="357">
        <v>22.167460000000002</v>
      </c>
      <c r="AE16" s="358">
        <v>2.5254218760885152E-2</v>
      </c>
      <c r="AF16" s="357">
        <v>10.365740000000001</v>
      </c>
      <c r="AG16" s="358">
        <v>1.5560280365877215E-2</v>
      </c>
      <c r="AH16" s="357">
        <v>573.73018000000002</v>
      </c>
      <c r="AI16" s="358">
        <v>5.8459879586584232E-2</v>
      </c>
      <c r="AJ16" s="357">
        <v>93.671270000000007</v>
      </c>
      <c r="AK16" s="358">
        <v>7.3117585323538934E-3</v>
      </c>
      <c r="AL16" s="357">
        <v>64.374549999999999</v>
      </c>
      <c r="AM16" s="358">
        <v>8.8398661114612448E-3</v>
      </c>
      <c r="AN16" s="357">
        <v>72.536169999999998</v>
      </c>
      <c r="AO16" s="358">
        <v>7.4882761435219247E-3</v>
      </c>
      <c r="AP16" s="357">
        <v>102.81216000000001</v>
      </c>
      <c r="AQ16" s="358">
        <v>9.9448541612699084E-3</v>
      </c>
      <c r="AR16" s="357">
        <v>4684.1065699999999</v>
      </c>
      <c r="AS16" s="358">
        <v>1.6385826127773329E-2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58.623449999999998</v>
      </c>
      <c r="C18" s="358">
        <v>1.0270101472756948E-2</v>
      </c>
      <c r="D18" s="357">
        <v>0</v>
      </c>
      <c r="E18" s="358">
        <v>0</v>
      </c>
      <c r="F18" s="357">
        <v>0</v>
      </c>
      <c r="G18" s="358">
        <v>0</v>
      </c>
      <c r="H18" s="357">
        <v>0</v>
      </c>
      <c r="I18" s="358">
        <v>0</v>
      </c>
      <c r="J18" s="357">
        <v>3.4666100000000002</v>
      </c>
      <c r="K18" s="358">
        <v>2.2918511953824612E-3</v>
      </c>
      <c r="L18" s="357">
        <v>0</v>
      </c>
      <c r="M18" s="358">
        <v>0</v>
      </c>
      <c r="N18" s="357">
        <v>0</v>
      </c>
      <c r="O18" s="358">
        <v>0</v>
      </c>
      <c r="P18" s="357">
        <v>171.13421</v>
      </c>
      <c r="Q18" s="358">
        <v>1.0794989222878559E-2</v>
      </c>
      <c r="R18" s="357">
        <v>532.54972999999995</v>
      </c>
      <c r="S18" s="358">
        <v>1.0687500378116548E-2</v>
      </c>
      <c r="T18" s="357">
        <v>417.32729</v>
      </c>
      <c r="U18" s="358">
        <v>1.0871120946367068E-2</v>
      </c>
      <c r="V18" s="357">
        <v>242.96413000000001</v>
      </c>
      <c r="W18" s="358">
        <v>1.5883452766367032E-2</v>
      </c>
      <c r="X18" s="357">
        <v>12.042209999999999</v>
      </c>
      <c r="Y18" s="358">
        <v>1.1747158957886554E-2</v>
      </c>
      <c r="Z18" s="357">
        <v>27.05368</v>
      </c>
      <c r="AA18" s="358">
        <v>3.8956938346554931E-3</v>
      </c>
      <c r="AB18" s="357">
        <v>38.68768</v>
      </c>
      <c r="AC18" s="358">
        <v>2.3985260974897899E-3</v>
      </c>
      <c r="AD18" s="357">
        <v>16.936610000000002</v>
      </c>
      <c r="AE18" s="358">
        <v>1.9294987066979939E-2</v>
      </c>
      <c r="AF18" s="357">
        <v>4.9568599999999998</v>
      </c>
      <c r="AG18" s="358">
        <v>7.4408707274542995E-3</v>
      </c>
      <c r="AH18" s="357">
        <v>58.636009999999999</v>
      </c>
      <c r="AI18" s="358">
        <v>5.9746797423795078E-3</v>
      </c>
      <c r="AJ18" s="357">
        <v>510.26095999999995</v>
      </c>
      <c r="AK18" s="358">
        <v>3.9829767739960054E-2</v>
      </c>
      <c r="AL18" s="357">
        <v>221.74554999999998</v>
      </c>
      <c r="AM18" s="358">
        <v>3.0449936703438471E-2</v>
      </c>
      <c r="AN18" s="357">
        <v>319.06443000000002</v>
      </c>
      <c r="AO18" s="358">
        <v>3.2938636812715937E-2</v>
      </c>
      <c r="AP18" s="357">
        <v>473.71679000000006</v>
      </c>
      <c r="AQ18" s="358">
        <v>4.5821859887924962E-2</v>
      </c>
      <c r="AR18" s="357">
        <v>3109.1662000000001</v>
      </c>
      <c r="AS18" s="358">
        <v>1.0876408551812629E-2</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228.55416999999997</v>
      </c>
      <c r="C20" s="358">
        <v>4.0039856370134165E-2</v>
      </c>
      <c r="D20" s="357">
        <v>167.41320999999999</v>
      </c>
      <c r="E20" s="358">
        <v>3.1458948614328942E-2</v>
      </c>
      <c r="F20" s="357">
        <v>135.30979000000002</v>
      </c>
      <c r="G20" s="358">
        <v>2.8563878011874679E-2</v>
      </c>
      <c r="H20" s="357">
        <v>581.53276000000005</v>
      </c>
      <c r="I20" s="358">
        <v>3.0258010710609587E-2</v>
      </c>
      <c r="J20" s="357">
        <v>173.41414</v>
      </c>
      <c r="K20" s="358">
        <v>0.11464785599049836</v>
      </c>
      <c r="L20" s="357">
        <v>733.08090000000004</v>
      </c>
      <c r="M20" s="358">
        <v>2.0830243079440473E-2</v>
      </c>
      <c r="N20" s="357">
        <v>536.65152</v>
      </c>
      <c r="O20" s="358">
        <v>2.7909398416256666E-2</v>
      </c>
      <c r="P20" s="357">
        <v>0</v>
      </c>
      <c r="Q20" s="358">
        <v>0</v>
      </c>
      <c r="R20" s="357">
        <v>0</v>
      </c>
      <c r="S20" s="358">
        <v>0</v>
      </c>
      <c r="T20" s="357">
        <v>0</v>
      </c>
      <c r="U20" s="358">
        <v>0</v>
      </c>
      <c r="V20" s="357">
        <v>0</v>
      </c>
      <c r="W20" s="358">
        <v>0</v>
      </c>
      <c r="X20" s="357">
        <v>0</v>
      </c>
      <c r="Y20" s="358">
        <v>0</v>
      </c>
      <c r="Z20" s="357">
        <v>300.61795000000001</v>
      </c>
      <c r="AA20" s="358">
        <v>4.3288583823042681E-2</v>
      </c>
      <c r="AB20" s="357">
        <v>701.44191000000001</v>
      </c>
      <c r="AC20" s="358">
        <v>4.3487402889190681E-2</v>
      </c>
      <c r="AD20" s="357">
        <v>0</v>
      </c>
      <c r="AE20" s="358">
        <v>0</v>
      </c>
      <c r="AF20" s="357">
        <v>0</v>
      </c>
      <c r="AG20" s="358">
        <v>0</v>
      </c>
      <c r="AH20" s="357">
        <v>0</v>
      </c>
      <c r="AI20" s="358">
        <v>0</v>
      </c>
      <c r="AJ20" s="357">
        <v>900.19462999999996</v>
      </c>
      <c r="AK20" s="358">
        <v>7.0267070860485351E-2</v>
      </c>
      <c r="AL20" s="357">
        <v>310.06466000000006</v>
      </c>
      <c r="AM20" s="358">
        <v>4.2577852276959663E-2</v>
      </c>
      <c r="AN20" s="357">
        <v>480.10199999999998</v>
      </c>
      <c r="AO20" s="358">
        <v>4.9563360638660174E-2</v>
      </c>
      <c r="AP20" s="357">
        <v>230.10483000000002</v>
      </c>
      <c r="AQ20" s="358">
        <v>2.2257668510746249E-2</v>
      </c>
      <c r="AR20" s="357">
        <v>5478.4824699999999</v>
      </c>
      <c r="AS20" s="358">
        <v>1.9164692317722856E-2</v>
      </c>
    </row>
    <row r="21" spans="1:45" ht="19.5">
      <c r="A21" s="344" t="s">
        <v>412</v>
      </c>
      <c r="B21" s="357">
        <v>1603.68959</v>
      </c>
      <c r="C21" s="358">
        <v>0.28094652941960918</v>
      </c>
      <c r="D21" s="357">
        <v>1461.0678499999999</v>
      </c>
      <c r="E21" s="358">
        <v>0.27455215998306265</v>
      </c>
      <c r="F21" s="357">
        <v>1049.2280000000001</v>
      </c>
      <c r="G21" s="358">
        <v>0.22149188612770179</v>
      </c>
      <c r="H21" s="357">
        <v>4994.2242400000005</v>
      </c>
      <c r="I21" s="358">
        <v>0.25985688329081585</v>
      </c>
      <c r="J21" s="357">
        <v>197.13082</v>
      </c>
      <c r="K21" s="358">
        <v>0.13032746846738594</v>
      </c>
      <c r="L21" s="357">
        <v>9690.3989899999997</v>
      </c>
      <c r="M21" s="358">
        <v>0.27534937344359189</v>
      </c>
      <c r="N21" s="357">
        <v>5097.1127100000003</v>
      </c>
      <c r="O21" s="358">
        <v>0.26508328793321173</v>
      </c>
      <c r="P21" s="357">
        <v>11188.302539999999</v>
      </c>
      <c r="Q21" s="358">
        <v>0.70574787671970907</v>
      </c>
      <c r="R21" s="357">
        <v>34697.766750000003</v>
      </c>
      <c r="S21" s="358">
        <v>0.6963338339509153</v>
      </c>
      <c r="T21" s="357">
        <v>26291.558129999998</v>
      </c>
      <c r="U21" s="358">
        <v>0.68487902696147751</v>
      </c>
      <c r="V21" s="357">
        <v>10533.50275</v>
      </c>
      <c r="W21" s="358">
        <v>0.68861355540022406</v>
      </c>
      <c r="X21" s="357">
        <v>555.98766999999998</v>
      </c>
      <c r="Y21" s="358">
        <v>0.54236519194690791</v>
      </c>
      <c r="Z21" s="357">
        <v>2921.6038799999997</v>
      </c>
      <c r="AA21" s="358">
        <v>0.42070706176097172</v>
      </c>
      <c r="AB21" s="357">
        <v>6871.4870699999983</v>
      </c>
      <c r="AC21" s="358">
        <v>0.42601264965897789</v>
      </c>
      <c r="AD21" s="357">
        <v>403.78609999999998</v>
      </c>
      <c r="AE21" s="358">
        <v>0.46001222070569414</v>
      </c>
      <c r="AF21" s="357">
        <v>241.72663999999997</v>
      </c>
      <c r="AG21" s="358">
        <v>0.36286211021127962</v>
      </c>
      <c r="AH21" s="357">
        <v>2403.74782</v>
      </c>
      <c r="AI21" s="358">
        <v>0.24492838796403277</v>
      </c>
      <c r="AJ21" s="357">
        <v>5726.9713400000001</v>
      </c>
      <c r="AK21" s="358">
        <v>0.447033883065653</v>
      </c>
      <c r="AL21" s="357">
        <v>3273.5316300000004</v>
      </c>
      <c r="AM21" s="358">
        <v>0.44951896861156304</v>
      </c>
      <c r="AN21" s="357">
        <v>4437.4358499999998</v>
      </c>
      <c r="AO21" s="358">
        <v>0.45809897343578976</v>
      </c>
      <c r="AP21" s="357">
        <v>4544.1159299999999</v>
      </c>
      <c r="AQ21" s="358">
        <v>0.43954499366372007</v>
      </c>
      <c r="AR21" s="357">
        <v>138184.37629999997</v>
      </c>
      <c r="AS21" s="358">
        <v>0.48339317856865094</v>
      </c>
    </row>
    <row r="22" spans="1:45" s="243" customFormat="1" ht="19.5">
      <c r="A22" s="344" t="s">
        <v>413</v>
      </c>
      <c r="B22" s="357">
        <v>644.28610999999989</v>
      </c>
      <c r="C22" s="358">
        <v>0.1128709369234981</v>
      </c>
      <c r="D22" s="357">
        <v>624.27319</v>
      </c>
      <c r="E22" s="358">
        <v>0.11730841434504009</v>
      </c>
      <c r="F22" s="357">
        <v>542.53255000000001</v>
      </c>
      <c r="G22" s="358">
        <v>0.11452854649816024</v>
      </c>
      <c r="H22" s="357">
        <v>2157.9158500000003</v>
      </c>
      <c r="I22" s="358">
        <v>0.11227955739225112</v>
      </c>
      <c r="J22" s="357">
        <v>7.5724999999999998</v>
      </c>
      <c r="K22" s="358">
        <v>5.0063442893875246E-3</v>
      </c>
      <c r="L22" s="357">
        <v>4058.7208099999998</v>
      </c>
      <c r="M22" s="358">
        <v>0.11532716384219467</v>
      </c>
      <c r="N22" s="357">
        <v>2117.8578099999995</v>
      </c>
      <c r="O22" s="358">
        <v>0.11014249509303692</v>
      </c>
      <c r="P22" s="357">
        <v>2737.9547599999996</v>
      </c>
      <c r="Q22" s="358">
        <v>0.17270767853446162</v>
      </c>
      <c r="R22" s="357">
        <v>8535.563830000001</v>
      </c>
      <c r="S22" s="358">
        <v>0.17129638139251885</v>
      </c>
      <c r="T22" s="357">
        <v>6666.1820399999988</v>
      </c>
      <c r="U22" s="358">
        <v>0.17364996956546966</v>
      </c>
      <c r="V22" s="357">
        <v>2517.3760300000004</v>
      </c>
      <c r="W22" s="358">
        <v>0.16457006747329148</v>
      </c>
      <c r="X22" s="357">
        <v>93.564300000000003</v>
      </c>
      <c r="Y22" s="358">
        <v>9.127184336458051E-2</v>
      </c>
      <c r="Z22" s="357">
        <v>546.96749999999997</v>
      </c>
      <c r="AA22" s="358">
        <v>7.8762590431576351E-2</v>
      </c>
      <c r="AB22" s="357">
        <v>1603.2345</v>
      </c>
      <c r="AC22" s="358">
        <v>9.9395977961097545E-2</v>
      </c>
      <c r="AD22" s="357">
        <v>96.989800000000002</v>
      </c>
      <c r="AE22" s="358">
        <v>0.11049536693759676</v>
      </c>
      <c r="AF22" s="357">
        <v>28.433</v>
      </c>
      <c r="AG22" s="358">
        <v>4.268151156048549E-2</v>
      </c>
      <c r="AH22" s="357">
        <v>464.64059999999995</v>
      </c>
      <c r="AI22" s="358">
        <v>4.734426473266274E-2</v>
      </c>
      <c r="AJ22" s="357">
        <v>1131.2573600000001</v>
      </c>
      <c r="AK22" s="358">
        <v>8.8303282898461177E-2</v>
      </c>
      <c r="AL22" s="357">
        <v>672.2673299999999</v>
      </c>
      <c r="AM22" s="358">
        <v>9.2315257944475468E-2</v>
      </c>
      <c r="AN22" s="357">
        <v>902.33024999999998</v>
      </c>
      <c r="AO22" s="358">
        <v>9.3152120999126009E-2</v>
      </c>
      <c r="AP22" s="357">
        <v>993.30146000000013</v>
      </c>
      <c r="AQ22" s="358">
        <v>9.6080445716503537E-2</v>
      </c>
      <c r="AR22" s="357">
        <v>37143.22157999999</v>
      </c>
      <c r="AS22" s="358">
        <v>0.12993350205421095</v>
      </c>
    </row>
    <row r="23" spans="1:45" s="243" customFormat="1" ht="19.5">
      <c r="A23" s="344" t="s">
        <v>414</v>
      </c>
      <c r="B23" s="357">
        <v>412.3752300000001</v>
      </c>
      <c r="C23" s="358">
        <v>7.2243026586655795E-2</v>
      </c>
      <c r="D23" s="357">
        <v>378.28379000000001</v>
      </c>
      <c r="E23" s="358">
        <v>7.1084057890315827E-2</v>
      </c>
      <c r="F23" s="357">
        <v>191.58437000000001</v>
      </c>
      <c r="G23" s="358">
        <v>4.0443434090481276E-2</v>
      </c>
      <c r="H23" s="357">
        <v>1110.6782999999998</v>
      </c>
      <c r="I23" s="358">
        <v>5.7790236782948638E-2</v>
      </c>
      <c r="J23" s="357">
        <v>132.22105999999999</v>
      </c>
      <c r="K23" s="358">
        <v>8.7414215736911882E-2</v>
      </c>
      <c r="L23" s="357">
        <v>2176.3459199999998</v>
      </c>
      <c r="M23" s="358">
        <v>6.1840125064707728E-2</v>
      </c>
      <c r="N23" s="357">
        <v>1063.9761400000002</v>
      </c>
      <c r="O23" s="358">
        <v>5.5333736866432219E-2</v>
      </c>
      <c r="P23" s="357">
        <v>2839.3722000000002</v>
      </c>
      <c r="Q23" s="358">
        <v>0.17910499776018476</v>
      </c>
      <c r="R23" s="357">
        <v>8858.9203500000003</v>
      </c>
      <c r="S23" s="358">
        <v>0.17778567757480485</v>
      </c>
      <c r="T23" s="357">
        <v>6913.5872499999996</v>
      </c>
      <c r="U23" s="358">
        <v>0.18009472413848443</v>
      </c>
      <c r="V23" s="357">
        <v>2529.4420399999999</v>
      </c>
      <c r="W23" s="358">
        <v>0.16535886662612734</v>
      </c>
      <c r="X23" s="357">
        <v>311.04120999999998</v>
      </c>
      <c r="Y23" s="358">
        <v>0.30342026391529237</v>
      </c>
      <c r="Z23" s="357">
        <v>1427.95668</v>
      </c>
      <c r="AA23" s="358">
        <v>0.20562385725088517</v>
      </c>
      <c r="AB23" s="357">
        <v>2425.1393799999996</v>
      </c>
      <c r="AC23" s="358">
        <v>0.15035174228540474</v>
      </c>
      <c r="AD23" s="357">
        <v>110.78366999999999</v>
      </c>
      <c r="AE23" s="358">
        <v>0.12620999597219118</v>
      </c>
      <c r="AF23" s="357">
        <v>138.02653000000001</v>
      </c>
      <c r="AG23" s="358">
        <v>0.20719519346705229</v>
      </c>
      <c r="AH23" s="357">
        <v>1014.5169299999999</v>
      </c>
      <c r="AI23" s="358">
        <v>0.10337357112075068</v>
      </c>
      <c r="AJ23" s="357">
        <v>3091.8603899999998</v>
      </c>
      <c r="AK23" s="358">
        <v>0.2413433338464348</v>
      </c>
      <c r="AL23" s="357">
        <v>1754.9353000000003</v>
      </c>
      <c r="AM23" s="358">
        <v>0.24098643153664107</v>
      </c>
      <c r="AN23" s="357">
        <v>2308.2310600000001</v>
      </c>
      <c r="AO23" s="358">
        <v>0.23829038092767132</v>
      </c>
      <c r="AP23" s="357">
        <v>2500.7804899999996</v>
      </c>
      <c r="AQ23" s="358">
        <v>0.24189645721283451</v>
      </c>
      <c r="AR23" s="357">
        <v>41690.058290000001</v>
      </c>
      <c r="AS23" s="358">
        <v>0.14583913414179112</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1144.5142599999999</v>
      </c>
      <c r="Q25" s="358">
        <v>7.2194911246154861E-2</v>
      </c>
      <c r="R25" s="357">
        <v>3586.91113</v>
      </c>
      <c r="S25" s="358">
        <v>7.1984101950714446E-2</v>
      </c>
      <c r="T25" s="357">
        <v>2775.70966</v>
      </c>
      <c r="U25" s="358">
        <v>7.2305540876225496E-2</v>
      </c>
      <c r="V25" s="357">
        <v>1046.50263</v>
      </c>
      <c r="W25" s="358">
        <v>6.8413699970789402E-2</v>
      </c>
      <c r="X25" s="357">
        <v>0</v>
      </c>
      <c r="Y25" s="358">
        <v>0</v>
      </c>
      <c r="Z25" s="357">
        <v>107.01621</v>
      </c>
      <c r="AA25" s="358">
        <v>1.5410191497245386E-2</v>
      </c>
      <c r="AB25" s="357">
        <v>207.26137</v>
      </c>
      <c r="AC25" s="358">
        <v>1.2849615302506829E-2</v>
      </c>
      <c r="AD25" s="357">
        <v>0</v>
      </c>
      <c r="AE25" s="358">
        <v>0</v>
      </c>
      <c r="AF25" s="357">
        <v>0</v>
      </c>
      <c r="AG25" s="358">
        <v>0</v>
      </c>
      <c r="AH25" s="357">
        <v>108.65885</v>
      </c>
      <c r="AI25" s="358">
        <v>1.1071725888668987E-2</v>
      </c>
      <c r="AJ25" s="357">
        <v>0</v>
      </c>
      <c r="AK25" s="358">
        <v>0</v>
      </c>
      <c r="AL25" s="357">
        <v>0</v>
      </c>
      <c r="AM25" s="358">
        <v>0</v>
      </c>
      <c r="AN25" s="357">
        <v>0</v>
      </c>
      <c r="AO25" s="358">
        <v>0</v>
      </c>
      <c r="AP25" s="357">
        <v>0</v>
      </c>
      <c r="AQ25" s="358">
        <v>0</v>
      </c>
      <c r="AR25" s="357">
        <v>8976.5741100000014</v>
      </c>
      <c r="AS25" s="358">
        <v>3.1401630255720597E-2</v>
      </c>
    </row>
    <row r="26" spans="1:45" ht="19.5">
      <c r="A26" s="345" t="s">
        <v>408</v>
      </c>
      <c r="B26" s="357">
        <v>83.762609999999981</v>
      </c>
      <c r="C26" s="358">
        <v>1.4674170563536704E-2</v>
      </c>
      <c r="D26" s="357">
        <v>79.60414999999999</v>
      </c>
      <c r="E26" s="358">
        <v>1.4958573844545081E-2</v>
      </c>
      <c r="F26" s="357">
        <v>77.687099999999987</v>
      </c>
      <c r="G26" s="358">
        <v>1.6399736098151572E-2</v>
      </c>
      <c r="H26" s="357">
        <v>299.48214000000002</v>
      </c>
      <c r="I26" s="358">
        <v>1.5582499255512758E-2</v>
      </c>
      <c r="J26" s="357">
        <v>0</v>
      </c>
      <c r="K26" s="358">
        <v>0</v>
      </c>
      <c r="L26" s="357">
        <v>545.61007999999993</v>
      </c>
      <c r="M26" s="358">
        <v>1.5503323839146486E-2</v>
      </c>
      <c r="N26" s="357">
        <v>307.23702000000003</v>
      </c>
      <c r="O26" s="358">
        <v>1.5978339909301698E-2</v>
      </c>
      <c r="P26" s="357">
        <v>407.87822000000006</v>
      </c>
      <c r="Q26" s="358">
        <v>2.5728584536936775E-2</v>
      </c>
      <c r="R26" s="357">
        <v>1260.3321299999998</v>
      </c>
      <c r="S26" s="358">
        <v>2.529303717030789E-2</v>
      </c>
      <c r="T26" s="357">
        <v>982.33919000000003</v>
      </c>
      <c r="U26" s="358">
        <v>2.5589335758143827E-2</v>
      </c>
      <c r="V26" s="357">
        <v>58.761869999999995</v>
      </c>
      <c r="W26" s="358">
        <v>3.841478108757864E-3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4102.6945100000003</v>
      </c>
      <c r="AS26" s="358">
        <v>1.4351944792799665E-2</v>
      </c>
    </row>
    <row r="27" spans="1:45" ht="39">
      <c r="A27" s="345" t="s">
        <v>416</v>
      </c>
      <c r="B27" s="357">
        <v>339.99564000000004</v>
      </c>
      <c r="C27" s="358">
        <v>5.9563019970590984E-2</v>
      </c>
      <c r="D27" s="357">
        <v>286.82617999999997</v>
      </c>
      <c r="E27" s="358">
        <v>5.389807684748571E-2</v>
      </c>
      <c r="F27" s="357">
        <v>182.19902000000002</v>
      </c>
      <c r="G27" s="358">
        <v>3.8462187999575743E-2</v>
      </c>
      <c r="H27" s="357">
        <v>1017.52369</v>
      </c>
      <c r="I27" s="358">
        <v>5.2943264469432448E-2</v>
      </c>
      <c r="J27" s="357">
        <v>21.61016</v>
      </c>
      <c r="K27" s="358">
        <v>1.4286946333278405E-2</v>
      </c>
      <c r="L27" s="357">
        <v>2115.6161000000002</v>
      </c>
      <c r="M27" s="358">
        <v>6.01145079973818E-2</v>
      </c>
      <c r="N27" s="357">
        <v>998.17324000000019</v>
      </c>
      <c r="O27" s="358">
        <v>5.1911554529102594E-2</v>
      </c>
      <c r="P27" s="357">
        <v>1595.9810600000001</v>
      </c>
      <c r="Q27" s="358">
        <v>0.10067302348617672</v>
      </c>
      <c r="R27" s="357">
        <v>4947.8714300000001</v>
      </c>
      <c r="S27" s="358">
        <v>9.9296600486488029E-2</v>
      </c>
      <c r="T27" s="357">
        <v>3869.4049500000001</v>
      </c>
      <c r="U27" s="358">
        <v>0.10079563500848798</v>
      </c>
      <c r="V27" s="357">
        <v>1798.7133900000001</v>
      </c>
      <c r="W27" s="358">
        <v>0.11758846530266391</v>
      </c>
      <c r="X27" s="357">
        <v>151.38216</v>
      </c>
      <c r="Y27" s="358">
        <v>0.14767308466703502</v>
      </c>
      <c r="Z27" s="357">
        <v>839.66349000000002</v>
      </c>
      <c r="AA27" s="358">
        <v>0.12091042258126489</v>
      </c>
      <c r="AB27" s="357">
        <v>2635.8518199999999</v>
      </c>
      <c r="AC27" s="358">
        <v>0.16341531410996885</v>
      </c>
      <c r="AD27" s="357">
        <v>196.01263</v>
      </c>
      <c r="AE27" s="358">
        <v>0.22330685779590623</v>
      </c>
      <c r="AF27" s="357">
        <v>75.267109999999988</v>
      </c>
      <c r="AG27" s="358">
        <v>0.11298540518374187</v>
      </c>
      <c r="AH27" s="357">
        <v>815.93144000000007</v>
      </c>
      <c r="AI27" s="358">
        <v>8.3138826221950318E-2</v>
      </c>
      <c r="AJ27" s="357">
        <v>1304.4055899999998</v>
      </c>
      <c r="AK27" s="358">
        <v>0.10181882558368871</v>
      </c>
      <c r="AL27" s="357">
        <v>746.60500000000002</v>
      </c>
      <c r="AM27" s="358">
        <v>0.10252325240560942</v>
      </c>
      <c r="AN27" s="357">
        <v>1057.3437399999998</v>
      </c>
      <c r="AO27" s="358">
        <v>0.1091549485414552</v>
      </c>
      <c r="AP27" s="357">
        <v>1050.0339799999999</v>
      </c>
      <c r="AQ27" s="358">
        <v>0.10156809073438203</v>
      </c>
      <c r="AR27" s="357">
        <v>26046.411819999994</v>
      </c>
      <c r="AS27" s="358">
        <v>9.1114915716979508E-2</v>
      </c>
    </row>
    <row r="28" spans="1:45" ht="19.5">
      <c r="A28" s="346" t="s">
        <v>410</v>
      </c>
      <c r="B28" s="357">
        <v>123.27</v>
      </c>
      <c r="C28" s="358">
        <v>2.1595375375327606E-2</v>
      </c>
      <c r="D28" s="357">
        <v>92.080539999999999</v>
      </c>
      <c r="E28" s="358">
        <v>1.7303037055675957E-2</v>
      </c>
      <c r="F28" s="357">
        <v>55.224959999999996</v>
      </c>
      <c r="G28" s="358">
        <v>1.1657981441332945E-2</v>
      </c>
      <c r="H28" s="357">
        <v>408.62425999999999</v>
      </c>
      <c r="I28" s="358">
        <v>2.1261325390670882E-2</v>
      </c>
      <c r="J28" s="357">
        <v>35.727100000000007</v>
      </c>
      <c r="K28" s="358">
        <v>2.3619962107808132E-2</v>
      </c>
      <c r="L28" s="357">
        <v>794.10607999999991</v>
      </c>
      <c r="M28" s="358">
        <v>2.2564252700161196E-2</v>
      </c>
      <c r="N28" s="357">
        <v>609.86850000000004</v>
      </c>
      <c r="O28" s="358">
        <v>3.1717161535338295E-2</v>
      </c>
      <c r="P28" s="357">
        <v>2462.6020399999998</v>
      </c>
      <c r="Q28" s="358">
        <v>0.15533868115579436</v>
      </c>
      <c r="R28" s="357">
        <v>7508.1678800000009</v>
      </c>
      <c r="S28" s="358">
        <v>0.15067803537608127</v>
      </c>
      <c r="T28" s="357">
        <v>5084.335039999999</v>
      </c>
      <c r="U28" s="358">
        <v>0.13244382161466611</v>
      </c>
      <c r="V28" s="357">
        <v>2582.7067900000002</v>
      </c>
      <c r="W28" s="358">
        <v>0.16884097791859407</v>
      </c>
      <c r="X28" s="357">
        <v>0</v>
      </c>
      <c r="Y28" s="358">
        <v>0</v>
      </c>
      <c r="Z28" s="357">
        <v>0</v>
      </c>
      <c r="AA28" s="358">
        <v>0</v>
      </c>
      <c r="AB28" s="357">
        <v>0</v>
      </c>
      <c r="AC28" s="358">
        <v>0</v>
      </c>
      <c r="AD28" s="357">
        <v>0</v>
      </c>
      <c r="AE28" s="358">
        <v>0</v>
      </c>
      <c r="AF28" s="357">
        <v>0</v>
      </c>
      <c r="AG28" s="358">
        <v>0</v>
      </c>
      <c r="AH28" s="357">
        <v>0</v>
      </c>
      <c r="AI28" s="358">
        <v>0</v>
      </c>
      <c r="AJ28" s="357">
        <v>199.44800000000001</v>
      </c>
      <c r="AK28" s="358">
        <v>1.5568440737068253E-2</v>
      </c>
      <c r="AL28" s="357">
        <v>99.724000000000004</v>
      </c>
      <c r="AM28" s="358">
        <v>1.3694026724837086E-2</v>
      </c>
      <c r="AN28" s="357">
        <v>169.5308</v>
      </c>
      <c r="AO28" s="358">
        <v>1.7501522967537254E-2</v>
      </c>
      <c r="AP28" s="357">
        <v>0</v>
      </c>
      <c r="AQ28" s="358">
        <v>0</v>
      </c>
      <c r="AR28" s="357">
        <v>20225.415989999998</v>
      </c>
      <c r="AS28" s="358">
        <v>7.0752051607149161E-2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5" customFormat="1" ht="19.5">
      <c r="A30" s="344" t="s">
        <v>1601</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5716.7516500000002</v>
      </c>
      <c r="C32" s="356">
        <v>1.0015039978037923</v>
      </c>
      <c r="D32" s="355">
        <v>5328.83475</v>
      </c>
      <c r="E32" s="356">
        <v>1.001351915864348</v>
      </c>
      <c r="F32" s="355">
        <v>4743.6362499999996</v>
      </c>
      <c r="G32" s="356">
        <v>1.0013809583009967</v>
      </c>
      <c r="H32" s="355">
        <v>19245.903310000002</v>
      </c>
      <c r="I32" s="356">
        <v>1.0013928510052237</v>
      </c>
      <c r="J32" s="355">
        <v>1513.7332900000001</v>
      </c>
      <c r="K32" s="356">
        <v>1.0007619692370142</v>
      </c>
      <c r="L32" s="355">
        <v>35242.701219999995</v>
      </c>
      <c r="M32" s="356">
        <v>1.0014093031051459</v>
      </c>
      <c r="N32" s="355">
        <v>19275.780129999999</v>
      </c>
      <c r="O32" s="356">
        <v>1.00246697788601</v>
      </c>
      <c r="P32" s="355">
        <v>15906.747729999999</v>
      </c>
      <c r="Q32" s="356">
        <v>1.0033830776231005</v>
      </c>
      <c r="R32" s="355">
        <v>50007.461160000013</v>
      </c>
      <c r="S32" s="356">
        <v>1.0035771871598709</v>
      </c>
      <c r="T32" s="355">
        <v>38513.714210000013</v>
      </c>
      <c r="U32" s="356">
        <v>1.0032587259527794</v>
      </c>
      <c r="V32" s="355">
        <v>15347.557930000001</v>
      </c>
      <c r="W32" s="356">
        <v>1.0033259290588976</v>
      </c>
      <c r="X32" s="355">
        <v>1026.1810399999999</v>
      </c>
      <c r="Y32" s="356">
        <v>1.0010381646267039</v>
      </c>
      <c r="Z32" s="355">
        <v>6975.7199899999996</v>
      </c>
      <c r="AA32" s="356">
        <v>1.0044943740491525</v>
      </c>
      <c r="AB32" s="355">
        <v>16158.964400000001</v>
      </c>
      <c r="AC32" s="356">
        <v>1.0018098221916756</v>
      </c>
      <c r="AD32" s="355">
        <v>878.67174</v>
      </c>
      <c r="AE32" s="356">
        <v>1.0010243997718999</v>
      </c>
      <c r="AF32" s="355">
        <v>666.87045000000001</v>
      </c>
      <c r="AG32" s="356">
        <v>1.0010564773685915</v>
      </c>
      <c r="AH32" s="355">
        <v>9852.6626199999992</v>
      </c>
      <c r="AI32" s="356">
        <v>1.0039309251126365</v>
      </c>
      <c r="AJ32" s="355">
        <v>12871.11391</v>
      </c>
      <c r="AK32" s="356">
        <v>1.0046888117599064</v>
      </c>
      <c r="AL32" s="355">
        <v>7330.9392600000001</v>
      </c>
      <c r="AM32" s="356">
        <v>1.0066792160823614</v>
      </c>
      <c r="AN32" s="355">
        <v>9732.4847999999984</v>
      </c>
      <c r="AO32" s="356">
        <v>1.0047336900339476</v>
      </c>
      <c r="AP32" s="355">
        <v>10374.18053</v>
      </c>
      <c r="AQ32" s="356">
        <v>1.0034777249455293</v>
      </c>
      <c r="AR32" s="355">
        <v>286710.61037000001</v>
      </c>
      <c r="AS32" s="356">
        <v>1.0029639890346442</v>
      </c>
    </row>
    <row r="33" spans="1:45" ht="19.5">
      <c r="A33" s="344" t="s">
        <v>419</v>
      </c>
      <c r="B33" s="357">
        <v>8.58507</v>
      </c>
      <c r="C33" s="358">
        <v>1.5039978037921942E-3</v>
      </c>
      <c r="D33" s="357">
        <v>7.1944099999999995</v>
      </c>
      <c r="E33" s="358">
        <v>1.3519158643479465E-3</v>
      </c>
      <c r="F33" s="357">
        <v>6.5417299999999985</v>
      </c>
      <c r="G33" s="358">
        <v>1.3809583009967044E-3</v>
      </c>
      <c r="H33" s="357">
        <v>26.769389999999998</v>
      </c>
      <c r="I33" s="358">
        <v>1.3928510052236525E-3</v>
      </c>
      <c r="J33" s="357">
        <v>1.1525399999999999</v>
      </c>
      <c r="K33" s="358">
        <v>7.6196923701428822E-4</v>
      </c>
      <c r="L33" s="357">
        <v>49.597749999999998</v>
      </c>
      <c r="M33" s="358">
        <v>1.4093031051461286E-3</v>
      </c>
      <c r="N33" s="357">
        <v>47.435900000000004</v>
      </c>
      <c r="O33" s="358">
        <v>2.4669778860101055E-3</v>
      </c>
      <c r="P33" s="357">
        <v>53.63232</v>
      </c>
      <c r="Q33" s="358">
        <v>3.3830776231004557E-3</v>
      </c>
      <c r="R33" s="357">
        <v>178.24841999999998</v>
      </c>
      <c r="S33" s="358">
        <v>3.5771871598708292E-3</v>
      </c>
      <c r="T33" s="357">
        <v>125.09798000000002</v>
      </c>
      <c r="U33" s="358">
        <v>3.2587259527796725E-3</v>
      </c>
      <c r="V33" s="357">
        <v>50.875680000000003</v>
      </c>
      <c r="W33" s="358">
        <v>3.3259290588977227E-3</v>
      </c>
      <c r="X33" s="357">
        <v>1.0642400000000001</v>
      </c>
      <c r="Y33" s="358">
        <v>1.038164626704001E-3</v>
      </c>
      <c r="Z33" s="357">
        <v>31.211220000000001</v>
      </c>
      <c r="AA33" s="358">
        <v>4.4943740491525082E-3</v>
      </c>
      <c r="AB33" s="357">
        <v>29.192019999999996</v>
      </c>
      <c r="AC33" s="358">
        <v>1.8098221916755899E-3</v>
      </c>
      <c r="AD33" s="357">
        <v>0.89918999999999993</v>
      </c>
      <c r="AE33" s="358">
        <v>1.0243997718999073E-3</v>
      </c>
      <c r="AF33" s="357">
        <v>0.70378999999999992</v>
      </c>
      <c r="AG33" s="358">
        <v>1.0564773685912171E-3</v>
      </c>
      <c r="AH33" s="357">
        <v>38.578429999999997</v>
      </c>
      <c r="AI33" s="358">
        <v>3.9309251126365156E-3</v>
      </c>
      <c r="AJ33" s="357">
        <v>60.06857999999999</v>
      </c>
      <c r="AK33" s="358">
        <v>4.688811759906558E-3</v>
      </c>
      <c r="AL33" s="357">
        <v>48.640049999999995</v>
      </c>
      <c r="AM33" s="358">
        <v>6.679216082361438E-3</v>
      </c>
      <c r="AN33" s="357">
        <v>45.85351</v>
      </c>
      <c r="AO33" s="358">
        <v>4.7336900339478086E-3</v>
      </c>
      <c r="AP33" s="357">
        <v>35.953510000000001</v>
      </c>
      <c r="AQ33" s="358">
        <v>3.4777249455293932E-3</v>
      </c>
      <c r="AR33" s="357">
        <v>847.29573000000005</v>
      </c>
      <c r="AS33" s="358">
        <v>2.9639890346441836E-3</v>
      </c>
    </row>
    <row r="34" spans="1:45" ht="22.5" customHeight="1">
      <c r="A34" s="833" t="s">
        <v>420</v>
      </c>
      <c r="B34" s="834">
        <v>5708.1665800000001</v>
      </c>
      <c r="C34" s="835">
        <v>1</v>
      </c>
      <c r="D34" s="834">
        <v>5321.6403399999999</v>
      </c>
      <c r="E34" s="835">
        <v>1</v>
      </c>
      <c r="F34" s="834">
        <v>4737.0945199999996</v>
      </c>
      <c r="G34" s="835">
        <v>1</v>
      </c>
      <c r="H34" s="834">
        <v>19219.13392</v>
      </c>
      <c r="I34" s="835">
        <v>1</v>
      </c>
      <c r="J34" s="834">
        <v>1512.5807500000001</v>
      </c>
      <c r="K34" s="835">
        <v>1</v>
      </c>
      <c r="L34" s="834">
        <v>35193.103470000002</v>
      </c>
      <c r="M34" s="835">
        <v>1</v>
      </c>
      <c r="N34" s="834">
        <v>19228.344229999999</v>
      </c>
      <c r="O34" s="835">
        <v>1</v>
      </c>
      <c r="P34" s="834">
        <v>15853.115409999999</v>
      </c>
      <c r="Q34" s="835">
        <v>1</v>
      </c>
      <c r="R34" s="834">
        <v>49829.21274000001</v>
      </c>
      <c r="S34" s="835">
        <v>1</v>
      </c>
      <c r="T34" s="834">
        <v>38388.616230000021</v>
      </c>
      <c r="U34" s="835">
        <v>1</v>
      </c>
      <c r="V34" s="834">
        <v>15296.682250000002</v>
      </c>
      <c r="W34" s="835">
        <v>1</v>
      </c>
      <c r="X34" s="834">
        <v>1025.1168</v>
      </c>
      <c r="Y34" s="835">
        <v>1</v>
      </c>
      <c r="Z34" s="834">
        <v>6944.5087699999995</v>
      </c>
      <c r="AA34" s="835">
        <v>1</v>
      </c>
      <c r="AB34" s="834">
        <v>16129.77238</v>
      </c>
      <c r="AC34" s="835">
        <v>1</v>
      </c>
      <c r="AD34" s="834">
        <v>877.77255000000002</v>
      </c>
      <c r="AE34" s="835">
        <v>1</v>
      </c>
      <c r="AF34" s="834">
        <v>666.16665999999987</v>
      </c>
      <c r="AG34" s="835">
        <v>1</v>
      </c>
      <c r="AH34" s="834">
        <v>9814.0841899999996</v>
      </c>
      <c r="AI34" s="835">
        <v>1</v>
      </c>
      <c r="AJ34" s="834">
        <v>12811.045330000001</v>
      </c>
      <c r="AK34" s="835">
        <v>1</v>
      </c>
      <c r="AL34" s="834">
        <v>7282.2992100000001</v>
      </c>
      <c r="AM34" s="835">
        <v>1</v>
      </c>
      <c r="AN34" s="834">
        <v>9686.6312899999994</v>
      </c>
      <c r="AO34" s="835">
        <v>1</v>
      </c>
      <c r="AP34" s="834">
        <v>10338.22702</v>
      </c>
      <c r="AQ34" s="835">
        <v>1</v>
      </c>
      <c r="AR34" s="834">
        <v>285863.31464</v>
      </c>
      <c r="AS34" s="835">
        <v>1</v>
      </c>
    </row>
    <row r="35" spans="1:45" ht="19.5">
      <c r="A35" s="346" t="s">
        <v>421</v>
      </c>
      <c r="B35" s="357">
        <v>0.24163000000000004</v>
      </c>
      <c r="C35" s="358">
        <v>4.2330579637709178E-5</v>
      </c>
      <c r="D35" s="357">
        <v>0.25319999999999993</v>
      </c>
      <c r="E35" s="358">
        <v>4.7579314614110114E-5</v>
      </c>
      <c r="F35" s="357">
        <v>-0.13441</v>
      </c>
      <c r="G35" s="358">
        <v>-2.8373932466941786E-5</v>
      </c>
      <c r="H35" s="357">
        <v>-7.4669999999999959E-2</v>
      </c>
      <c r="I35" s="358">
        <v>-3.8851906808504073E-6</v>
      </c>
      <c r="J35" s="357">
        <v>0</v>
      </c>
      <c r="K35" s="358">
        <v>0</v>
      </c>
      <c r="L35" s="357">
        <v>0.59950999999999999</v>
      </c>
      <c r="M35" s="358">
        <v>1.7034871633615548E-5</v>
      </c>
      <c r="N35" s="357">
        <v>-0.38700999999999997</v>
      </c>
      <c r="O35" s="358">
        <v>-2.0127058022821759E-5</v>
      </c>
      <c r="P35" s="357">
        <v>12.48427</v>
      </c>
      <c r="Q35" s="358">
        <v>7.8749631710402094E-4</v>
      </c>
      <c r="R35" s="357">
        <v>39.013339999999999</v>
      </c>
      <c r="S35" s="358">
        <v>7.8294112739779142E-4</v>
      </c>
      <c r="T35" s="357">
        <v>29.65014</v>
      </c>
      <c r="U35" s="358">
        <v>7.7236803281356475E-4</v>
      </c>
      <c r="V35" s="357">
        <v>12.48427</v>
      </c>
      <c r="W35" s="358">
        <v>8.161423370090595E-4</v>
      </c>
      <c r="X35" s="357">
        <v>0</v>
      </c>
      <c r="Y35" s="358">
        <v>0</v>
      </c>
      <c r="Z35" s="357">
        <v>0</v>
      </c>
      <c r="AA35" s="358">
        <v>0</v>
      </c>
      <c r="AB35" s="357">
        <v>0</v>
      </c>
      <c r="AC35" s="358">
        <v>0</v>
      </c>
      <c r="AD35" s="357">
        <v>0</v>
      </c>
      <c r="AE35" s="358">
        <v>0</v>
      </c>
      <c r="AF35" s="357">
        <v>0</v>
      </c>
      <c r="AG35" s="358">
        <v>0</v>
      </c>
      <c r="AH35" s="357">
        <v>0</v>
      </c>
      <c r="AI35" s="358">
        <v>0</v>
      </c>
      <c r="AJ35" s="357">
        <v>8.9942099999999989</v>
      </c>
      <c r="AK35" s="358">
        <v>7.0206683126301903E-4</v>
      </c>
      <c r="AL35" s="357">
        <v>5.3965200000000006</v>
      </c>
      <c r="AM35" s="358">
        <v>7.4104617846373834E-4</v>
      </c>
      <c r="AN35" s="357">
        <v>7.1953699999999996</v>
      </c>
      <c r="AO35" s="358">
        <v>7.4281448158640504E-4</v>
      </c>
      <c r="AP35" s="357">
        <v>7.1953699999999996</v>
      </c>
      <c r="AQ35" s="358">
        <v>6.9599651720551978E-4</v>
      </c>
      <c r="AR35" s="357">
        <v>122.91173999999999</v>
      </c>
      <c r="AS35" s="358">
        <v>4.2996681877416852E-4</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1" t="s">
        <v>81</v>
      </c>
      <c r="B39" s="571"/>
      <c r="C39" s="571"/>
      <c r="AS39" s="24" t="s">
        <v>902</v>
      </c>
    </row>
    <row r="41" spans="1:45" ht="12.75" customHeight="1"/>
    <row r="42" spans="1:45" ht="15" customHeight="1">
      <c r="AM42" s="995"/>
      <c r="AN42" s="995"/>
      <c r="AP42" s="995"/>
      <c r="AQ42" s="995"/>
    </row>
    <row r="52" spans="1:3">
      <c r="A52" s="33"/>
      <c r="B52" s="33"/>
      <c r="C52" s="33"/>
    </row>
    <row r="53" spans="1:3">
      <c r="A53" s="496"/>
      <c r="B53" s="496"/>
      <c r="C53" s="496"/>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2" t="s">
        <v>1162</v>
      </c>
      <c r="B1" s="551"/>
      <c r="C1" s="551"/>
      <c r="D1" s="551"/>
      <c r="E1" s="551"/>
      <c r="F1" s="551"/>
      <c r="G1" s="509"/>
      <c r="H1" s="509"/>
      <c r="I1" s="509"/>
    </row>
    <row r="2" spans="1:9">
      <c r="A2" s="553" t="s">
        <v>1163</v>
      </c>
      <c r="B2" s="551"/>
      <c r="C2" s="551"/>
      <c r="D2" s="551"/>
      <c r="E2" s="551"/>
      <c r="F2" s="551"/>
      <c r="G2" s="509"/>
      <c r="H2" s="509"/>
      <c r="I2" s="509"/>
    </row>
    <row r="4" spans="1:9">
      <c r="A4" s="57" t="s">
        <v>83</v>
      </c>
      <c r="E4" s="57" t="s">
        <v>85</v>
      </c>
      <c r="I4" s="58"/>
    </row>
    <row r="5" spans="1:9">
      <c r="A5" s="508" t="s">
        <v>84</v>
      </c>
      <c r="E5" s="508" t="s">
        <v>86</v>
      </c>
      <c r="I5" s="59"/>
    </row>
    <row r="7" spans="1:9">
      <c r="A7" s="57" t="s">
        <v>1502</v>
      </c>
      <c r="B7" s="57"/>
      <c r="C7" s="57"/>
      <c r="D7" s="57"/>
      <c r="E7" s="57" t="s">
        <v>1503</v>
      </c>
      <c r="F7" s="57"/>
      <c r="G7" s="57"/>
      <c r="I7" s="57"/>
    </row>
    <row r="8" spans="1:9">
      <c r="A8" s="508" t="s">
        <v>1504</v>
      </c>
      <c r="B8" s="508"/>
      <c r="C8" s="508"/>
      <c r="E8" s="508" t="s">
        <v>1505</v>
      </c>
      <c r="F8" s="508"/>
      <c r="G8" s="508"/>
      <c r="H8" s="510"/>
    </row>
    <row r="10" spans="1:9" ht="26.25" customHeight="1">
      <c r="A10" s="123" t="s">
        <v>1506</v>
      </c>
      <c r="B10" s="123" t="s">
        <v>501</v>
      </c>
      <c r="C10" s="123" t="s">
        <v>502</v>
      </c>
      <c r="E10" s="123" t="s">
        <v>1506</v>
      </c>
      <c r="F10" s="123" t="s">
        <v>501</v>
      </c>
      <c r="G10" s="123" t="s">
        <v>502</v>
      </c>
    </row>
    <row r="11" spans="1:9">
      <c r="A11" s="1114">
        <v>43830</v>
      </c>
      <c r="B11" s="79">
        <v>1521</v>
      </c>
      <c r="C11" s="79">
        <v>1513</v>
      </c>
      <c r="E11" s="1114">
        <v>43830</v>
      </c>
      <c r="F11" s="79">
        <v>7714</v>
      </c>
      <c r="G11" s="79">
        <v>7908</v>
      </c>
    </row>
    <row r="12" spans="1:9">
      <c r="A12" s="1114">
        <v>43921</v>
      </c>
      <c r="B12" s="79">
        <v>2223</v>
      </c>
      <c r="C12" s="79">
        <v>2216</v>
      </c>
      <c r="E12" s="1114">
        <v>43921</v>
      </c>
      <c r="F12" s="79">
        <v>7134</v>
      </c>
      <c r="G12" s="79">
        <v>7300</v>
      </c>
    </row>
    <row r="13" spans="1:9">
      <c r="A13" s="1114">
        <v>44012</v>
      </c>
      <c r="B13" s="79">
        <v>2632</v>
      </c>
      <c r="C13" s="79">
        <v>2624</v>
      </c>
      <c r="E13" s="1114">
        <v>44012</v>
      </c>
      <c r="F13" s="79">
        <v>6579</v>
      </c>
      <c r="G13" s="79">
        <v>6706</v>
      </c>
    </row>
    <row r="14" spans="1:9">
      <c r="A14" s="1114">
        <v>44104</v>
      </c>
      <c r="B14" s="79">
        <v>3675</v>
      </c>
      <c r="C14" s="79">
        <v>3666</v>
      </c>
      <c r="E14" s="1114">
        <v>44104</v>
      </c>
      <c r="F14" s="79">
        <v>6412</v>
      </c>
      <c r="G14" s="79">
        <v>6532</v>
      </c>
    </row>
    <row r="15" spans="1:9">
      <c r="A15" s="1114">
        <v>44196</v>
      </c>
      <c r="B15" s="79">
        <v>4427</v>
      </c>
      <c r="C15" s="79">
        <v>4419</v>
      </c>
      <c r="E15" s="1114">
        <v>44196</v>
      </c>
      <c r="F15" s="79">
        <v>6273</v>
      </c>
      <c r="G15" s="79">
        <v>6390</v>
      </c>
    </row>
    <row r="16" spans="1:9">
      <c r="A16" s="1114">
        <v>44286</v>
      </c>
      <c r="B16" s="79">
        <v>5194</v>
      </c>
      <c r="C16" s="79">
        <v>5186</v>
      </c>
      <c r="E16" s="1114">
        <v>44286</v>
      </c>
      <c r="F16" s="79">
        <v>6043</v>
      </c>
      <c r="G16" s="79">
        <v>6164</v>
      </c>
    </row>
    <row r="17" spans="1:9">
      <c r="A17" s="1114">
        <v>44377</v>
      </c>
      <c r="B17" s="79">
        <v>5769</v>
      </c>
      <c r="C17" s="79">
        <v>5761</v>
      </c>
      <c r="E17" s="1114">
        <v>44377</v>
      </c>
      <c r="F17" s="79">
        <v>5867</v>
      </c>
      <c r="G17" s="79">
        <v>5989</v>
      </c>
    </row>
    <row r="18" spans="1:9">
      <c r="A18" s="1114">
        <v>44469</v>
      </c>
      <c r="B18" s="79">
        <v>6954</v>
      </c>
      <c r="C18" s="79">
        <v>6947</v>
      </c>
      <c r="E18" s="1114">
        <v>44469</v>
      </c>
      <c r="F18" s="79">
        <v>5768</v>
      </c>
      <c r="G18" s="79">
        <v>5897</v>
      </c>
    </row>
    <row r="19" spans="1:9">
      <c r="A19" s="1114">
        <v>44561</v>
      </c>
      <c r="B19" s="79">
        <v>7820</v>
      </c>
      <c r="C19" s="79">
        <v>7813</v>
      </c>
      <c r="E19" s="1114">
        <v>44561</v>
      </c>
      <c r="F19" s="79">
        <v>5674</v>
      </c>
      <c r="G19" s="79">
        <v>5806</v>
      </c>
    </row>
    <row r="20" spans="1:9">
      <c r="A20" s="1114">
        <v>44651</v>
      </c>
      <c r="B20" s="79">
        <v>8642</v>
      </c>
      <c r="C20" s="79">
        <v>8630</v>
      </c>
      <c r="E20" s="1114">
        <v>44651</v>
      </c>
      <c r="F20" s="79">
        <v>5471</v>
      </c>
      <c r="G20" s="79">
        <v>5604</v>
      </c>
    </row>
    <row r="21" spans="1:9">
      <c r="A21" s="1114">
        <v>44742</v>
      </c>
      <c r="B21" s="79">
        <v>9205</v>
      </c>
      <c r="C21" s="79">
        <v>9192</v>
      </c>
      <c r="E21" s="1114">
        <v>44742</v>
      </c>
      <c r="F21" s="79">
        <v>5394</v>
      </c>
      <c r="G21" s="79">
        <v>5534</v>
      </c>
    </row>
    <row r="22" spans="1:9">
      <c r="A22" s="1114">
        <v>44834</v>
      </c>
      <c r="B22" s="79">
        <v>10376</v>
      </c>
      <c r="C22" s="79">
        <v>10362</v>
      </c>
      <c r="E22" s="1114">
        <v>44834</v>
      </c>
      <c r="F22" s="79">
        <v>5308</v>
      </c>
      <c r="G22" s="79">
        <v>5447</v>
      </c>
    </row>
    <row r="23" spans="1:9">
      <c r="A23" s="1114">
        <v>44926</v>
      </c>
      <c r="B23" s="79">
        <v>11113</v>
      </c>
      <c r="C23" s="79">
        <v>11097</v>
      </c>
      <c r="E23" s="1114">
        <v>44926</v>
      </c>
      <c r="F23" s="79">
        <v>5232</v>
      </c>
      <c r="G23" s="79">
        <v>5366</v>
      </c>
    </row>
    <row r="24" spans="1:9">
      <c r="A24" s="1114">
        <v>45016</v>
      </c>
      <c r="B24" s="79">
        <v>11723</v>
      </c>
      <c r="C24" s="79">
        <v>11701</v>
      </c>
      <c r="E24" s="1114">
        <v>45016</v>
      </c>
      <c r="F24" s="79">
        <v>4990</v>
      </c>
      <c r="G24" s="79">
        <v>5129</v>
      </c>
    </row>
    <row r="25" spans="1:9">
      <c r="A25" s="1114">
        <v>45107</v>
      </c>
      <c r="B25" s="79">
        <v>12006</v>
      </c>
      <c r="C25" s="79">
        <v>11982</v>
      </c>
      <c r="E25" s="1114">
        <v>45107</v>
      </c>
      <c r="F25" s="79">
        <v>4807</v>
      </c>
      <c r="G25" s="79">
        <v>4944</v>
      </c>
      <c r="H25" s="1229"/>
      <c r="I25" s="1229"/>
    </row>
    <row r="26" spans="1:9">
      <c r="A26" s="1114">
        <v>45199</v>
      </c>
      <c r="B26" s="79">
        <v>12555</v>
      </c>
      <c r="C26" s="79">
        <v>12540</v>
      </c>
      <c r="E26" s="1114">
        <v>45199</v>
      </c>
      <c r="F26" s="79">
        <v>4589</v>
      </c>
      <c r="G26" s="79">
        <v>4727</v>
      </c>
      <c r="H26" s="73"/>
      <c r="I26" s="74"/>
    </row>
    <row r="27" spans="1:9">
      <c r="A27" s="1114">
        <v>45291</v>
      </c>
      <c r="B27" s="79">
        <v>13311</v>
      </c>
      <c r="C27" s="79">
        <v>13288</v>
      </c>
      <c r="E27" s="1114">
        <v>45291</v>
      </c>
      <c r="F27" s="79">
        <v>4398</v>
      </c>
      <c r="G27" s="79">
        <v>4539</v>
      </c>
    </row>
    <row r="28" spans="1:9">
      <c r="A28" s="1114">
        <v>45382</v>
      </c>
      <c r="B28" s="79">
        <v>14015</v>
      </c>
      <c r="C28" s="79">
        <v>13993</v>
      </c>
      <c r="E28" s="1114">
        <v>45382</v>
      </c>
      <c r="F28" s="79">
        <v>4233</v>
      </c>
      <c r="G28" s="79">
        <v>4379</v>
      </c>
    </row>
    <row r="29" spans="1:9">
      <c r="A29" s="1114">
        <v>45473</v>
      </c>
      <c r="B29" s="79">
        <v>14644</v>
      </c>
      <c r="C29" s="79">
        <v>14615</v>
      </c>
      <c r="E29" s="1114">
        <v>45473</v>
      </c>
      <c r="F29" s="79">
        <v>4135</v>
      </c>
      <c r="G29" s="79">
        <v>4281</v>
      </c>
    </row>
    <row r="30" spans="1:9">
      <c r="A30" s="1114">
        <v>45565</v>
      </c>
      <c r="B30" s="79">
        <v>15983</v>
      </c>
      <c r="C30" s="79">
        <v>15953</v>
      </c>
      <c r="E30" s="1114">
        <v>45565</v>
      </c>
      <c r="F30" s="79">
        <v>4121</v>
      </c>
      <c r="G30" s="79">
        <v>4267</v>
      </c>
    </row>
    <row r="31" spans="1:9">
      <c r="A31" s="1114">
        <v>45657</v>
      </c>
      <c r="B31" s="79">
        <v>17418</v>
      </c>
      <c r="C31" s="79">
        <v>17385</v>
      </c>
      <c r="E31" s="1114">
        <v>45657</v>
      </c>
      <c r="F31" s="79">
        <v>4106</v>
      </c>
      <c r="G31" s="79">
        <v>4250</v>
      </c>
    </row>
    <row r="32" spans="1:9">
      <c r="A32" s="1114">
        <v>45747</v>
      </c>
      <c r="B32" s="79">
        <v>18866</v>
      </c>
      <c r="C32" s="79">
        <v>18833</v>
      </c>
      <c r="E32" s="1114">
        <v>45747</v>
      </c>
      <c r="F32" s="79">
        <v>4139</v>
      </c>
      <c r="G32" s="79">
        <v>4279</v>
      </c>
    </row>
    <row r="33" spans="1:9">
      <c r="A33" s="1114">
        <v>45838</v>
      </c>
      <c r="B33" s="79">
        <v>19734</v>
      </c>
      <c r="C33" s="79">
        <v>19699</v>
      </c>
      <c r="E33" s="1114">
        <v>45838</v>
      </c>
      <c r="F33" s="79">
        <v>4112</v>
      </c>
      <c r="G33" s="79">
        <v>4246</v>
      </c>
    </row>
    <row r="34" spans="1:9">
      <c r="A34" s="1114">
        <v>45930</v>
      </c>
      <c r="B34" s="79">
        <v>21412</v>
      </c>
      <c r="C34" s="79">
        <v>21375</v>
      </c>
      <c r="E34" s="1114">
        <v>45930</v>
      </c>
      <c r="F34" s="79">
        <v>4108</v>
      </c>
      <c r="G34" s="79">
        <v>4242</v>
      </c>
    </row>
    <row r="35" spans="1:9">
      <c r="A35" s="1114">
        <v>46022</v>
      </c>
      <c r="B35" s="79">
        <v>22732</v>
      </c>
      <c r="C35" s="79">
        <v>22690</v>
      </c>
      <c r="E35" s="1114">
        <v>46022</v>
      </c>
      <c r="F35" s="79">
        <v>4108</v>
      </c>
      <c r="G35" s="79">
        <v>4240</v>
      </c>
    </row>
    <row r="36" spans="1:9">
      <c r="A36" s="33" t="s">
        <v>503</v>
      </c>
      <c r="E36" s="33" t="s">
        <v>500</v>
      </c>
    </row>
    <row r="38" spans="1:9">
      <c r="A38" s="571"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2" customWidth="1"/>
    <col min="2" max="2" width="14.5703125" style="772" bestFit="1" customWidth="1"/>
    <col min="3" max="3" width="12.7109375" style="772" bestFit="1" customWidth="1"/>
    <col min="4" max="4" width="12.28515625" style="772" bestFit="1" customWidth="1"/>
    <col min="5" max="5" width="28" style="772" customWidth="1"/>
    <col min="6" max="6" width="15.5703125" style="772" bestFit="1" customWidth="1"/>
    <col min="7" max="16384" width="9.140625" style="772"/>
  </cols>
  <sheetData>
    <row r="1" spans="1:6">
      <c r="A1" s="1075" t="s">
        <v>1547</v>
      </c>
      <c r="B1" s="1074"/>
      <c r="D1" s="789"/>
    </row>
    <row r="2" spans="1:6" ht="14.25" customHeight="1">
      <c r="A2" s="484" t="s">
        <v>1584</v>
      </c>
      <c r="B2" s="484"/>
      <c r="C2" s="484"/>
      <c r="D2" s="789"/>
    </row>
    <row r="3" spans="1:6" ht="76.5">
      <c r="A3" s="1069" t="s">
        <v>1518</v>
      </c>
      <c r="B3" s="1073" t="s">
        <v>1526</v>
      </c>
      <c r="C3" s="1073" t="s">
        <v>1527</v>
      </c>
      <c r="D3" s="789"/>
    </row>
    <row r="4" spans="1:6" ht="25.5">
      <c r="A4" s="1073"/>
      <c r="B4" s="1080" t="s">
        <v>1674</v>
      </c>
      <c r="C4" s="1081" t="s">
        <v>1675</v>
      </c>
      <c r="D4" s="789"/>
      <c r="E4" s="995"/>
      <c r="F4" s="997"/>
    </row>
    <row r="5" spans="1:6" ht="21.75">
      <c r="A5" s="1078" t="s">
        <v>1533</v>
      </c>
      <c r="B5" s="1070">
        <v>22690</v>
      </c>
      <c r="C5" s="1070">
        <v>5372</v>
      </c>
      <c r="D5" s="1000"/>
      <c r="E5" s="995"/>
      <c r="F5" s="996"/>
    </row>
    <row r="6" spans="1:6" ht="22.5">
      <c r="A6" s="1079" t="s">
        <v>1534</v>
      </c>
      <c r="B6" s="79">
        <v>111</v>
      </c>
      <c r="C6" s="79">
        <v>23</v>
      </c>
      <c r="D6" s="1000"/>
      <c r="E6" s="995"/>
      <c r="F6" s="996"/>
    </row>
    <row r="7" spans="1:6" ht="22.5">
      <c r="A7" s="1079" t="s">
        <v>1535</v>
      </c>
      <c r="B7" s="79">
        <v>26</v>
      </c>
      <c r="C7" s="79">
        <v>3</v>
      </c>
      <c r="D7" s="1000"/>
      <c r="E7" s="995"/>
      <c r="F7" s="996"/>
    </row>
    <row r="8" spans="1:6" ht="22.5">
      <c r="A8" s="1079" t="s">
        <v>1536</v>
      </c>
      <c r="B8" s="79">
        <v>20374</v>
      </c>
      <c r="C8" s="79">
        <v>4953</v>
      </c>
      <c r="D8" s="1000"/>
      <c r="E8" s="43"/>
      <c r="F8" s="996"/>
    </row>
    <row r="9" spans="1:6" ht="22.5">
      <c r="A9" s="1079" t="s">
        <v>1537</v>
      </c>
      <c r="B9" s="79">
        <v>2169</v>
      </c>
      <c r="C9" s="79">
        <v>391</v>
      </c>
      <c r="D9" s="1000"/>
      <c r="E9" s="995"/>
      <c r="F9" s="996"/>
    </row>
    <row r="10" spans="1:6" ht="15">
      <c r="A10" s="1079" t="s">
        <v>1538</v>
      </c>
      <c r="B10" s="79">
        <v>10</v>
      </c>
      <c r="C10" s="79">
        <v>2</v>
      </c>
      <c r="D10" s="1000"/>
      <c r="E10" s="995"/>
      <c r="F10" s="996"/>
    </row>
    <row r="11" spans="1:6" ht="21.75">
      <c r="A11" s="1078" t="s">
        <v>1544</v>
      </c>
      <c r="B11" s="1070">
        <v>4240</v>
      </c>
      <c r="C11" s="1070">
        <v>509</v>
      </c>
      <c r="D11" s="1000"/>
      <c r="E11" s="995"/>
      <c r="F11" s="996"/>
    </row>
    <row r="12" spans="1:6" ht="22.5">
      <c r="A12" s="1079" t="s">
        <v>1539</v>
      </c>
      <c r="B12" s="79">
        <v>317</v>
      </c>
      <c r="C12" s="79">
        <v>17</v>
      </c>
      <c r="D12" s="1000"/>
      <c r="E12" s="995"/>
      <c r="F12" s="996"/>
    </row>
    <row r="13" spans="1:6" ht="15">
      <c r="A13" s="1079" t="s">
        <v>1540</v>
      </c>
      <c r="B13" s="79">
        <v>3881</v>
      </c>
      <c r="C13" s="79">
        <v>490</v>
      </c>
      <c r="D13" s="1000"/>
      <c r="E13" s="43"/>
      <c r="F13" s="996"/>
    </row>
    <row r="14" spans="1:6" ht="22.5">
      <c r="A14" s="1079" t="s">
        <v>1537</v>
      </c>
      <c r="B14" s="79">
        <v>42</v>
      </c>
      <c r="C14" s="79">
        <v>2</v>
      </c>
      <c r="D14" s="1000"/>
      <c r="E14" s="995"/>
      <c r="F14" s="996"/>
    </row>
    <row r="15" spans="1:6">
      <c r="A15" s="1079" t="s">
        <v>1541</v>
      </c>
      <c r="B15" s="79">
        <v>0</v>
      </c>
      <c r="C15" s="79">
        <v>0</v>
      </c>
      <c r="D15" s="1000"/>
    </row>
    <row r="16" spans="1:6">
      <c r="A16" s="1071" t="s">
        <v>1519</v>
      </c>
      <c r="B16" s="1072">
        <v>26930</v>
      </c>
      <c r="C16" s="1072">
        <v>5881</v>
      </c>
      <c r="D16" s="789"/>
    </row>
    <row r="17" spans="1:5">
      <c r="A17" s="33" t="s">
        <v>503</v>
      </c>
      <c r="B17" s="789"/>
      <c r="C17" s="789"/>
      <c r="D17" s="789"/>
    </row>
    <row r="18" spans="1:5">
      <c r="A18" s="33"/>
      <c r="B18" s="789"/>
      <c r="C18" s="789"/>
      <c r="E18" s="654"/>
    </row>
    <row r="19" spans="1:5">
      <c r="A19" s="1077" t="s">
        <v>1676</v>
      </c>
      <c r="B19" s="1077"/>
      <c r="C19" s="1077"/>
      <c r="E19" s="654"/>
    </row>
    <row r="20" spans="1:5">
      <c r="A20" s="484" t="s">
        <v>1677</v>
      </c>
      <c r="B20" s="1076"/>
      <c r="C20" s="1076"/>
      <c r="E20" s="489"/>
    </row>
    <row r="21" spans="1:5" ht="14.25" customHeight="1">
      <c r="A21" s="1230"/>
      <c r="B21" s="1230"/>
      <c r="C21" s="1230"/>
      <c r="E21" s="13" t="s">
        <v>1241</v>
      </c>
    </row>
    <row r="22" spans="1:5" ht="63.75">
      <c r="A22" s="1073"/>
      <c r="B22" s="1231" t="s">
        <v>1520</v>
      </c>
      <c r="C22" s="1231"/>
      <c r="D22" s="1231"/>
      <c r="E22" s="1073" t="s">
        <v>1521</v>
      </c>
    </row>
    <row r="23" spans="1:5" ht="114.75">
      <c r="A23" s="1069" t="s">
        <v>1514</v>
      </c>
      <c r="B23" s="1073" t="s">
        <v>1522</v>
      </c>
      <c r="C23" s="1073" t="s">
        <v>1523</v>
      </c>
      <c r="D23" s="1073" t="s">
        <v>1524</v>
      </c>
      <c r="E23" s="1073" t="s">
        <v>1525</v>
      </c>
    </row>
    <row r="24" spans="1:5" ht="21.75">
      <c r="A24" s="1078" t="s">
        <v>1542</v>
      </c>
      <c r="B24" s="1070">
        <v>28087.463100000001</v>
      </c>
      <c r="C24" s="1070">
        <v>33791.157739999995</v>
      </c>
      <c r="D24" s="1070">
        <v>545.63684000000012</v>
      </c>
      <c r="E24" s="1070">
        <v>192988.48723000003</v>
      </c>
    </row>
    <row r="25" spans="1:5" ht="22.5">
      <c r="A25" s="1079" t="s">
        <v>1528</v>
      </c>
      <c r="B25" s="79">
        <v>137.77817999999999</v>
      </c>
      <c r="C25" s="79">
        <v>0</v>
      </c>
      <c r="D25" s="79">
        <v>0</v>
      </c>
      <c r="E25" s="79">
        <v>736.48338999999987</v>
      </c>
    </row>
    <row r="26" spans="1:5" ht="22.5">
      <c r="A26" s="1079" t="s">
        <v>1529</v>
      </c>
      <c r="B26" s="79">
        <v>44.036169999999998</v>
      </c>
      <c r="C26" s="79">
        <v>0</v>
      </c>
      <c r="D26" s="79">
        <v>0</v>
      </c>
      <c r="E26" s="79">
        <v>128.86872</v>
      </c>
    </row>
    <row r="27" spans="1:5" ht="22.5">
      <c r="A27" s="1079" t="s">
        <v>1530</v>
      </c>
      <c r="B27" s="79">
        <v>25255.410250000001</v>
      </c>
      <c r="C27" s="79">
        <v>31536.050210000001</v>
      </c>
      <c r="D27" s="79">
        <v>545.63684000000012</v>
      </c>
      <c r="E27" s="79">
        <v>178709.18366000004</v>
      </c>
    </row>
    <row r="28" spans="1:5" ht="22.5">
      <c r="A28" s="1079" t="s">
        <v>1531</v>
      </c>
      <c r="B28" s="79">
        <v>2633.4621299999999</v>
      </c>
      <c r="C28" s="79">
        <v>2255.1075300000002</v>
      </c>
      <c r="D28" s="79">
        <v>0</v>
      </c>
      <c r="E28" s="79">
        <v>13373.667380000001</v>
      </c>
    </row>
    <row r="29" spans="1:5">
      <c r="A29" s="1079" t="s">
        <v>1515</v>
      </c>
      <c r="B29" s="79">
        <v>16.77637</v>
      </c>
      <c r="C29" s="79">
        <v>0</v>
      </c>
      <c r="D29" s="79">
        <v>0</v>
      </c>
      <c r="E29" s="79">
        <v>40.284080000000003</v>
      </c>
    </row>
    <row r="30" spans="1:5" ht="21.75">
      <c r="A30" s="1078" t="s">
        <v>1543</v>
      </c>
      <c r="B30" s="1070">
        <v>7279.7119299999995</v>
      </c>
      <c r="C30" s="1070">
        <v>2299.6612</v>
      </c>
      <c r="D30" s="1070">
        <v>3.3476300000000001</v>
      </c>
      <c r="E30" s="1070">
        <v>10291.031729999999</v>
      </c>
    </row>
    <row r="31" spans="1:5" ht="22.5">
      <c r="A31" s="1079" t="s">
        <v>1532</v>
      </c>
      <c r="B31" s="79">
        <v>584.87995000000012</v>
      </c>
      <c r="C31" s="79">
        <v>227.75683999999998</v>
      </c>
      <c r="D31" s="79">
        <v>0.47576000000000002</v>
      </c>
      <c r="E31" s="79">
        <v>493.21478999999999</v>
      </c>
    </row>
    <row r="32" spans="1:5">
      <c r="A32" s="1079" t="s">
        <v>1516</v>
      </c>
      <c r="B32" s="79">
        <v>6694.8319799999999</v>
      </c>
      <c r="C32" s="79">
        <v>2071.90436</v>
      </c>
      <c r="D32" s="79">
        <v>2.8718699999999999</v>
      </c>
      <c r="E32" s="79">
        <v>9797.8169399999988</v>
      </c>
    </row>
    <row r="33" spans="1:5">
      <c r="A33" s="1079" t="s">
        <v>1515</v>
      </c>
      <c r="B33" s="79">
        <v>0</v>
      </c>
      <c r="C33" s="79">
        <v>0</v>
      </c>
      <c r="D33" s="79">
        <v>0</v>
      </c>
      <c r="E33" s="79">
        <v>0</v>
      </c>
    </row>
    <row r="34" spans="1:5" ht="14.25" customHeight="1">
      <c r="A34" s="1071" t="s">
        <v>1517</v>
      </c>
      <c r="B34" s="1072">
        <v>35367.175029999999</v>
      </c>
      <c r="C34" s="1072">
        <v>36090.818939999997</v>
      </c>
      <c r="D34" s="1072">
        <v>548.98446999999999</v>
      </c>
      <c r="E34" s="1072">
        <v>203279.51896000002</v>
      </c>
    </row>
    <row r="35" spans="1:5" ht="14.25" customHeight="1">
      <c r="A35" s="33" t="s">
        <v>503</v>
      </c>
      <c r="B35" s="1053"/>
      <c r="C35" s="788"/>
      <c r="D35" s="26"/>
      <c r="E35" s="1053"/>
    </row>
    <row r="36" spans="1:5">
      <c r="A36" s="55" t="s">
        <v>917</v>
      </c>
      <c r="B36" s="1051"/>
      <c r="C36" s="1232"/>
      <c r="D36" s="1232"/>
      <c r="E36" s="1053"/>
    </row>
    <row r="37" spans="1:5">
      <c r="A37" s="1054"/>
      <c r="B37" s="1055"/>
      <c r="C37" s="1052"/>
      <c r="D37" s="1052"/>
      <c r="E37" s="1053"/>
    </row>
    <row r="38" spans="1:5">
      <c r="B38" s="1057"/>
      <c r="C38" s="1058"/>
      <c r="D38" s="1057"/>
      <c r="E38" s="1053"/>
    </row>
    <row r="39" spans="1:5">
      <c r="A39" s="1056"/>
      <c r="B39" s="1057"/>
      <c r="C39" s="1058"/>
      <c r="D39" s="1057"/>
      <c r="E39" s="1053"/>
    </row>
    <row r="40" spans="1:5">
      <c r="A40" s="1056"/>
      <c r="B40" s="1057"/>
      <c r="C40" s="1058"/>
      <c r="D40" s="1057"/>
      <c r="E40" s="1053"/>
    </row>
    <row r="41" spans="1:5">
      <c r="A41" s="1056"/>
      <c r="B41" s="1057"/>
      <c r="C41" s="1058"/>
      <c r="D41" s="1057"/>
      <c r="E41" s="1053"/>
    </row>
    <row r="42" spans="1:5">
      <c r="A42" s="1056"/>
      <c r="B42" s="1057"/>
      <c r="C42" s="1058"/>
      <c r="D42" s="1057"/>
      <c r="E42" s="1053"/>
    </row>
    <row r="43" spans="1:5">
      <c r="A43" s="1059"/>
      <c r="B43" s="1060"/>
      <c r="C43" s="1061"/>
      <c r="D43" s="1060"/>
      <c r="E43" s="1053"/>
    </row>
    <row r="44" spans="1:5">
      <c r="A44" s="1062"/>
      <c r="B44" s="1053"/>
      <c r="C44" s="1053"/>
      <c r="D44" s="1053"/>
      <c r="E44" s="1053"/>
    </row>
    <row r="45" spans="1:5">
      <c r="A45" s="1053"/>
      <c r="B45" s="1053"/>
      <c r="C45" s="1053"/>
      <c r="D45" s="1053"/>
      <c r="E45" s="60" t="s">
        <v>947</v>
      </c>
    </row>
    <row r="46" spans="1:5">
      <c r="A46" s="804"/>
    </row>
    <row r="47" spans="1:5">
      <c r="A47" s="805"/>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2" customWidth="1"/>
    <col min="2" max="3" width="10.42578125" style="772" customWidth="1"/>
    <col min="4" max="4" width="11.5703125" style="772" customWidth="1"/>
    <col min="5" max="16384" width="9.140625" style="772"/>
  </cols>
  <sheetData>
    <row r="1" spans="1:4">
      <c r="A1" s="133" t="s">
        <v>1548</v>
      </c>
      <c r="B1" s="263"/>
      <c r="C1" s="263"/>
      <c r="D1" s="263"/>
    </row>
    <row r="2" spans="1:4">
      <c r="A2" s="484" t="s">
        <v>1549</v>
      </c>
      <c r="B2" s="263"/>
      <c r="C2" s="263"/>
      <c r="D2" s="263"/>
    </row>
    <row r="3" spans="1:4">
      <c r="A3" s="263"/>
      <c r="B3" s="263"/>
      <c r="C3" s="263"/>
      <c r="D3" s="263"/>
    </row>
    <row r="4" spans="1:4">
      <c r="A4" s="263"/>
      <c r="B4" s="263"/>
      <c r="C4" s="263"/>
      <c r="D4" s="13" t="s">
        <v>1241</v>
      </c>
    </row>
    <row r="5" spans="1:4" ht="48" customHeight="1">
      <c r="A5" s="1233" t="s">
        <v>286</v>
      </c>
      <c r="B5" s="773" t="s">
        <v>885</v>
      </c>
      <c r="C5" s="1235" t="s">
        <v>324</v>
      </c>
      <c r="D5" s="1235"/>
    </row>
    <row r="6" spans="1:4" ht="26.25" customHeight="1">
      <c r="A6" s="1234"/>
      <c r="B6" s="774" t="s">
        <v>1674</v>
      </c>
      <c r="C6" s="775" t="s">
        <v>325</v>
      </c>
      <c r="D6" s="775" t="s">
        <v>326</v>
      </c>
    </row>
    <row r="7" spans="1:4">
      <c r="A7" s="416" t="s">
        <v>886</v>
      </c>
      <c r="B7" s="417">
        <v>1527.8127299999999</v>
      </c>
      <c r="C7" s="418">
        <v>-5.9632857374936066E-3</v>
      </c>
      <c r="D7" s="417">
        <v>-9.1654399999999434</v>
      </c>
    </row>
    <row r="8" spans="1:4">
      <c r="A8" s="416" t="s">
        <v>891</v>
      </c>
      <c r="B8" s="417">
        <v>1235.9599300000002</v>
      </c>
      <c r="C8" s="418">
        <v>0.13096733518611203</v>
      </c>
      <c r="D8" s="417">
        <v>143.12560000000011</v>
      </c>
    </row>
    <row r="9" spans="1:4">
      <c r="A9" s="416" t="s">
        <v>892</v>
      </c>
      <c r="B9" s="417">
        <v>648399.58302000002</v>
      </c>
      <c r="C9" s="418">
        <v>0.28706186196682482</v>
      </c>
      <c r="D9" s="417">
        <v>144616.81842999996</v>
      </c>
    </row>
    <row r="10" spans="1:4">
      <c r="A10" s="416" t="s">
        <v>1310</v>
      </c>
      <c r="B10" s="417">
        <v>0</v>
      </c>
      <c r="C10" s="475">
        <v>0</v>
      </c>
      <c r="D10" s="470">
        <v>0</v>
      </c>
    </row>
    <row r="11" spans="1:4">
      <c r="A11" s="416" t="s">
        <v>887</v>
      </c>
      <c r="B11" s="417">
        <v>625.54882000000009</v>
      </c>
      <c r="C11" s="418">
        <v>-0.30943110030789678</v>
      </c>
      <c r="D11" s="417">
        <v>-280.29680999999994</v>
      </c>
    </row>
    <row r="12" spans="1:4">
      <c r="A12" s="416" t="s">
        <v>888</v>
      </c>
      <c r="B12" s="417">
        <v>547.72996000000001</v>
      </c>
      <c r="C12" s="418">
        <v>0.12994092611551888</v>
      </c>
      <c r="D12" s="417">
        <v>62.98783999999997</v>
      </c>
    </row>
    <row r="13" spans="1:4">
      <c r="A13" s="416" t="s">
        <v>893</v>
      </c>
      <c r="B13" s="417">
        <v>47918.815479999997</v>
      </c>
      <c r="C13" s="418">
        <v>-3.435833071753247E-2</v>
      </c>
      <c r="D13" s="417">
        <v>-1704.9911600000039</v>
      </c>
    </row>
    <row r="14" spans="1:4" ht="22.5">
      <c r="A14" s="419" t="s">
        <v>894</v>
      </c>
      <c r="B14" s="417">
        <v>93.220889999999997</v>
      </c>
      <c r="C14" s="418">
        <v>0.11787469610095469</v>
      </c>
      <c r="D14" s="417">
        <v>9.8297100000000057</v>
      </c>
    </row>
    <row r="15" spans="1:4">
      <c r="A15" s="776" t="s">
        <v>889</v>
      </c>
      <c r="B15" s="777">
        <v>700348.67082999996</v>
      </c>
      <c r="C15" s="778">
        <v>0.2562074496489859</v>
      </c>
      <c r="D15" s="777">
        <v>142838.30816999983</v>
      </c>
    </row>
    <row r="16" spans="1:4">
      <c r="A16" s="416" t="s">
        <v>895</v>
      </c>
      <c r="B16" s="417">
        <v>1476.2283300000001</v>
      </c>
      <c r="C16" s="418">
        <v>0</v>
      </c>
      <c r="D16" s="417">
        <v>1476.2283300000001</v>
      </c>
    </row>
    <row r="17" spans="1:4">
      <c r="A17" s="419" t="s">
        <v>896</v>
      </c>
      <c r="B17" s="417">
        <v>29762.581340000001</v>
      </c>
      <c r="C17" s="418">
        <v>0.18084352468570297</v>
      </c>
      <c r="D17" s="417">
        <v>4558.0722600000017</v>
      </c>
    </row>
    <row r="18" spans="1:4" ht="22.5">
      <c r="A18" s="419" t="s">
        <v>898</v>
      </c>
      <c r="B18" s="417">
        <v>0</v>
      </c>
      <c r="C18" s="475">
        <v>0</v>
      </c>
      <c r="D18" s="470">
        <v>0</v>
      </c>
    </row>
    <row r="19" spans="1:4">
      <c r="A19" s="416" t="s">
        <v>899</v>
      </c>
      <c r="B19" s="417">
        <v>0</v>
      </c>
      <c r="C19" s="475">
        <v>0</v>
      </c>
      <c r="D19" s="470">
        <v>0</v>
      </c>
    </row>
    <row r="20" spans="1:4">
      <c r="A20" s="416" t="s">
        <v>1311</v>
      </c>
      <c r="B20" s="417">
        <v>13942.731920000002</v>
      </c>
      <c r="C20" s="475">
        <v>0</v>
      </c>
      <c r="D20" s="470">
        <v>13942.731920000002</v>
      </c>
    </row>
    <row r="21" spans="1:4">
      <c r="A21" s="416" t="s">
        <v>1312</v>
      </c>
      <c r="B21" s="417">
        <v>612487.13999000005</v>
      </c>
      <c r="C21" s="475">
        <v>0.25233840015581332</v>
      </c>
      <c r="D21" s="470">
        <v>123412.35005000001</v>
      </c>
    </row>
    <row r="22" spans="1:4">
      <c r="A22" s="416" t="s">
        <v>1313</v>
      </c>
      <c r="B22" s="417">
        <v>0</v>
      </c>
      <c r="C22" s="475">
        <v>0</v>
      </c>
      <c r="D22" s="470">
        <v>0</v>
      </c>
    </row>
    <row r="23" spans="1:4">
      <c r="A23" s="416" t="s">
        <v>1314</v>
      </c>
      <c r="B23" s="417">
        <v>0</v>
      </c>
      <c r="C23" s="475">
        <v>0</v>
      </c>
      <c r="D23" s="470">
        <v>0</v>
      </c>
    </row>
    <row r="24" spans="1:4">
      <c r="A24" s="416" t="s">
        <v>1315</v>
      </c>
      <c r="B24" s="417">
        <v>0</v>
      </c>
      <c r="C24" s="475">
        <v>0</v>
      </c>
      <c r="D24" s="470">
        <v>0</v>
      </c>
    </row>
    <row r="25" spans="1:4">
      <c r="A25" s="416" t="s">
        <v>1316</v>
      </c>
      <c r="B25" s="417">
        <v>4049.0971199999999</v>
      </c>
      <c r="C25" s="475">
        <v>0.10031057470818472</v>
      </c>
      <c r="D25" s="470">
        <v>369.13874000000021</v>
      </c>
    </row>
    <row r="26" spans="1:4">
      <c r="A26" s="419" t="s">
        <v>900</v>
      </c>
      <c r="B26" s="417">
        <v>39905.186230000007</v>
      </c>
      <c r="C26" s="418">
        <v>1.2611539668267557E-2</v>
      </c>
      <c r="D26" s="417">
        <v>496.99793000000716</v>
      </c>
    </row>
    <row r="27" spans="1:4" ht="22.5">
      <c r="A27" s="419" t="s">
        <v>901</v>
      </c>
      <c r="B27" s="417">
        <v>201.93422999999999</v>
      </c>
      <c r="C27" s="418">
        <v>0.41294798042163761</v>
      </c>
      <c r="D27" s="417">
        <v>59.017269999999961</v>
      </c>
    </row>
    <row r="28" spans="1:4">
      <c r="A28" s="776" t="s">
        <v>890</v>
      </c>
      <c r="B28" s="777">
        <v>700348.67082999996</v>
      </c>
      <c r="C28" s="778">
        <v>0.2562074496489859</v>
      </c>
      <c r="D28" s="777">
        <v>142838.30816999983</v>
      </c>
    </row>
    <row r="29" spans="1:4">
      <c r="A29" s="416" t="s">
        <v>908</v>
      </c>
      <c r="B29" s="417">
        <v>1476.2283300000001</v>
      </c>
      <c r="C29" s="475">
        <v>0</v>
      </c>
      <c r="D29" s="470">
        <v>1476.2283300000001</v>
      </c>
    </row>
    <row r="30" spans="1:4">
      <c r="A30" s="33" t="s">
        <v>503</v>
      </c>
      <c r="B30" s="779"/>
      <c r="C30" s="779"/>
      <c r="D30" s="780"/>
    </row>
    <row r="31" spans="1:4">
      <c r="A31" s="805"/>
      <c r="B31" s="782"/>
      <c r="C31" s="782"/>
      <c r="D31" s="780"/>
    </row>
    <row r="32" spans="1:4">
      <c r="A32" s="133" t="s">
        <v>1550</v>
      </c>
      <c r="B32" s="782"/>
      <c r="C32" s="782"/>
      <c r="D32" s="780"/>
    </row>
    <row r="33" spans="1:6">
      <c r="A33" s="484" t="s">
        <v>1551</v>
      </c>
      <c r="B33" s="782"/>
      <c r="C33" s="782"/>
      <c r="D33" s="780"/>
    </row>
    <row r="34" spans="1:6">
      <c r="A34" s="781"/>
      <c r="B34" s="782"/>
      <c r="C34" s="782"/>
      <c r="D34" s="780"/>
    </row>
    <row r="35" spans="1:6">
      <c r="A35" s="783"/>
      <c r="B35" s="263"/>
      <c r="C35" s="263"/>
      <c r="D35" s="13" t="s">
        <v>1241</v>
      </c>
    </row>
    <row r="36" spans="1:6" ht="40.5" customHeight="1">
      <c r="A36" s="1233" t="s">
        <v>286</v>
      </c>
      <c r="B36" s="773" t="s">
        <v>287</v>
      </c>
      <c r="C36" s="1235" t="s">
        <v>344</v>
      </c>
      <c r="D36" s="1235"/>
    </row>
    <row r="37" spans="1:6" ht="24">
      <c r="A37" s="1236"/>
      <c r="B37" s="774" t="s">
        <v>1675</v>
      </c>
      <c r="C37" s="775" t="s">
        <v>325</v>
      </c>
      <c r="D37" s="775" t="s">
        <v>326</v>
      </c>
    </row>
    <row r="38" spans="1:6">
      <c r="A38" s="78" t="s">
        <v>1317</v>
      </c>
      <c r="B38" s="417">
        <v>44078.773939999999</v>
      </c>
      <c r="C38" s="475">
        <v>0.43908433784657563</v>
      </c>
      <c r="D38" s="470">
        <v>13449.037529999998</v>
      </c>
    </row>
    <row r="39" spans="1:6">
      <c r="A39" s="78" t="s">
        <v>1318</v>
      </c>
      <c r="B39" s="417">
        <v>-41169.998489999998</v>
      </c>
      <c r="C39" s="475">
        <v>0.39686565315280031</v>
      </c>
      <c r="D39" s="470">
        <v>-11696.871709999994</v>
      </c>
    </row>
    <row r="40" spans="1:6">
      <c r="A40" s="78" t="s">
        <v>1319</v>
      </c>
      <c r="B40" s="417">
        <v>2908.7754499999996</v>
      </c>
      <c r="C40" s="475">
        <v>1.5149154689296509</v>
      </c>
      <c r="D40" s="470">
        <v>1752.1658199999999</v>
      </c>
    </row>
    <row r="41" spans="1:6">
      <c r="A41" s="78" t="s">
        <v>1320</v>
      </c>
      <c r="B41" s="417">
        <v>0</v>
      </c>
      <c r="C41" s="475">
        <v>0</v>
      </c>
      <c r="D41" s="470">
        <v>0</v>
      </c>
    </row>
    <row r="42" spans="1:6">
      <c r="A42" s="78" t="s">
        <v>1321</v>
      </c>
      <c r="B42" s="474">
        <v>0</v>
      </c>
      <c r="C42" s="475">
        <v>0</v>
      </c>
      <c r="D42" s="470">
        <v>0</v>
      </c>
    </row>
    <row r="43" spans="1:6">
      <c r="A43" s="78" t="s">
        <v>1322</v>
      </c>
      <c r="B43" s="474">
        <v>0</v>
      </c>
      <c r="C43" s="475">
        <v>0</v>
      </c>
      <c r="D43" s="470">
        <v>0</v>
      </c>
    </row>
    <row r="44" spans="1:6">
      <c r="A44" s="78" t="s">
        <v>1323</v>
      </c>
      <c r="B44" s="474">
        <v>11258.221300000001</v>
      </c>
      <c r="C44" s="475">
        <v>-0.35899009301710172</v>
      </c>
      <c r="D44" s="470">
        <v>-6305.0350199999993</v>
      </c>
    </row>
    <row r="45" spans="1:6" ht="22.5">
      <c r="A45" s="78" t="s">
        <v>1324</v>
      </c>
      <c r="B45" s="474">
        <v>2430.0795000000007</v>
      </c>
      <c r="C45" s="475">
        <v>-1.1446222222896707</v>
      </c>
      <c r="D45" s="470">
        <v>19233.026249999999</v>
      </c>
    </row>
    <row r="46" spans="1:6" ht="22.5">
      <c r="A46" s="78" t="s">
        <v>1325</v>
      </c>
      <c r="B46" s="474">
        <v>0</v>
      </c>
      <c r="C46" s="475">
        <v>0</v>
      </c>
      <c r="D46" s="470">
        <v>0</v>
      </c>
      <c r="E46" s="899"/>
      <c r="F46" s="899"/>
    </row>
    <row r="47" spans="1:6">
      <c r="A47" s="78" t="s">
        <v>1326</v>
      </c>
      <c r="B47" s="474">
        <v>-13942.731920000002</v>
      </c>
      <c r="C47" s="475">
        <v>0</v>
      </c>
      <c r="D47" s="470">
        <v>-13942.731920000002</v>
      </c>
    </row>
    <row r="48" spans="1:6">
      <c r="A48" s="78" t="s">
        <v>1327</v>
      </c>
      <c r="B48" s="474">
        <v>1060.18002</v>
      </c>
      <c r="C48" s="784">
        <v>-8.5363269291106492E-2</v>
      </c>
      <c r="D48" s="474">
        <v>-98.9468600000001</v>
      </c>
    </row>
    <row r="49" spans="1:5">
      <c r="A49" s="78" t="s">
        <v>1328</v>
      </c>
      <c r="B49" s="474">
        <v>-2176.1175800000001</v>
      </c>
      <c r="C49" s="784">
        <v>0.40255519244701921</v>
      </c>
      <c r="D49" s="474">
        <v>-624.5796499999999</v>
      </c>
    </row>
    <row r="50" spans="1:5">
      <c r="A50" s="78" t="s">
        <v>1329</v>
      </c>
      <c r="B50" s="474">
        <v>-3.7689999999999994E-2</v>
      </c>
      <c r="C50" s="475">
        <v>1.3439054726368158</v>
      </c>
      <c r="D50" s="470">
        <v>-2.1610000000000001E-2</v>
      </c>
    </row>
    <row r="51" spans="1:5" ht="33.75">
      <c r="A51" s="78" t="s">
        <v>1330</v>
      </c>
      <c r="B51" s="474">
        <v>0</v>
      </c>
      <c r="C51" s="475">
        <v>0</v>
      </c>
      <c r="D51" s="470">
        <v>0</v>
      </c>
    </row>
    <row r="52" spans="1:5" ht="22.5">
      <c r="A52" s="78" t="s">
        <v>1331</v>
      </c>
      <c r="B52" s="474">
        <v>1538.3690800000002</v>
      </c>
      <c r="C52" s="784">
        <v>9.1027105178711487E-3</v>
      </c>
      <c r="D52" s="474">
        <v>13.877010000000242</v>
      </c>
    </row>
    <row r="53" spans="1:5">
      <c r="A53" s="78" t="s">
        <v>1332</v>
      </c>
      <c r="B53" s="474">
        <v>-280.29680999999999</v>
      </c>
      <c r="C53" s="784">
        <v>-1.7597057923848696</v>
      </c>
      <c r="D53" s="474">
        <v>-649.25122999999996</v>
      </c>
    </row>
    <row r="54" spans="1:5" ht="22.5">
      <c r="A54" s="78" t="s">
        <v>1333</v>
      </c>
      <c r="B54" s="474">
        <v>1258.0722700000001</v>
      </c>
      <c r="C54" s="784">
        <v>-0.33556492003109106</v>
      </c>
      <c r="D54" s="474">
        <v>-635.37421999999992</v>
      </c>
    </row>
    <row r="55" spans="1:5">
      <c r="A55" s="78" t="s">
        <v>1334</v>
      </c>
      <c r="B55" s="474">
        <v>0</v>
      </c>
      <c r="C55" s="1043">
        <v>0</v>
      </c>
      <c r="D55" s="1044">
        <v>0</v>
      </c>
    </row>
    <row r="56" spans="1:5" ht="21.75">
      <c r="A56" s="785" t="s">
        <v>897</v>
      </c>
      <c r="B56" s="786">
        <v>1258.0722700000001</v>
      </c>
      <c r="C56" s="787">
        <v>-0.33556492003109106</v>
      </c>
      <c r="D56" s="786">
        <v>-635.37421999999992</v>
      </c>
    </row>
    <row r="57" spans="1:5">
      <c r="A57" s="33" t="s">
        <v>503</v>
      </c>
    </row>
    <row r="58" spans="1:5">
      <c r="A58" s="804"/>
    </row>
    <row r="59" spans="1:5">
      <c r="A59" s="571"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2" customWidth="1"/>
    <col min="2" max="2" width="13.140625" style="772" customWidth="1"/>
    <col min="3" max="3" width="13.42578125" style="772" customWidth="1"/>
    <col min="4" max="4" width="12.85546875" style="772" customWidth="1"/>
    <col min="5" max="5" width="12.7109375" style="772" bestFit="1" customWidth="1"/>
    <col min="6" max="6" width="15.7109375" style="772" bestFit="1" customWidth="1"/>
    <col min="7" max="16384" width="9.140625" style="772"/>
  </cols>
  <sheetData>
    <row r="1" spans="1:8">
      <c r="A1" s="1082" t="s">
        <v>1552</v>
      </c>
      <c r="B1" s="789"/>
      <c r="C1" s="789"/>
      <c r="D1" s="789"/>
      <c r="E1" s="654" t="s">
        <v>1672</v>
      </c>
    </row>
    <row r="2" spans="1:8">
      <c r="A2" s="491" t="s">
        <v>1587</v>
      </c>
      <c r="B2" s="789"/>
      <c r="C2" s="789"/>
      <c r="D2" s="789"/>
      <c r="E2" s="489" t="s">
        <v>1673</v>
      </c>
    </row>
    <row r="3" spans="1:8">
      <c r="A3" s="789"/>
      <c r="B3" s="789"/>
      <c r="C3" s="13" t="s">
        <v>1241</v>
      </c>
      <c r="D3" s="789"/>
    </row>
    <row r="4" spans="1:8" ht="24">
      <c r="A4" s="1069" t="s">
        <v>393</v>
      </c>
      <c r="B4" s="1083" t="s">
        <v>1553</v>
      </c>
      <c r="C4" s="1083" t="s">
        <v>1554</v>
      </c>
      <c r="D4" s="789"/>
      <c r="E4" s="995"/>
      <c r="F4" s="997"/>
      <c r="G4" s="997"/>
      <c r="H4" s="1084"/>
    </row>
    <row r="5" spans="1:8" ht="15">
      <c r="A5" s="1085" t="s">
        <v>1555</v>
      </c>
      <c r="B5" s="791">
        <v>5401.80386</v>
      </c>
      <c r="C5" s="792">
        <v>9.1169995306507393E-3</v>
      </c>
      <c r="D5" s="1000"/>
      <c r="E5" s="995"/>
      <c r="F5" s="996"/>
      <c r="G5" s="996"/>
      <c r="H5" s="997"/>
    </row>
    <row r="6" spans="1:8" ht="15">
      <c r="A6" s="1086" t="s">
        <v>1556</v>
      </c>
      <c r="B6" s="791">
        <v>9991.0679299999993</v>
      </c>
      <c r="C6" s="792">
        <v>1.6862619226702104E-2</v>
      </c>
      <c r="D6" s="1000"/>
      <c r="E6" s="995"/>
      <c r="F6" s="996"/>
      <c r="G6" s="996"/>
      <c r="H6" s="997"/>
    </row>
    <row r="7" spans="1:8" ht="15">
      <c r="A7" s="1086" t="s">
        <v>1557</v>
      </c>
      <c r="B7" s="791">
        <v>6286.56196</v>
      </c>
      <c r="C7" s="792">
        <v>1.0610267222610112E-2</v>
      </c>
      <c r="D7" s="1000"/>
      <c r="E7" s="995"/>
      <c r="F7" s="996"/>
      <c r="G7" s="996"/>
      <c r="H7" s="997"/>
    </row>
    <row r="8" spans="1:8" ht="15">
      <c r="A8" s="1086" t="s">
        <v>1558</v>
      </c>
      <c r="B8" s="791">
        <v>449801.2099300003</v>
      </c>
      <c r="C8" s="792">
        <v>0.75916074076372464</v>
      </c>
      <c r="D8" s="1000"/>
      <c r="E8" s="43"/>
      <c r="F8" s="996"/>
      <c r="G8" s="996"/>
      <c r="H8" s="1084"/>
    </row>
    <row r="9" spans="1:8" ht="15">
      <c r="A9" s="1086" t="s">
        <v>1559</v>
      </c>
      <c r="B9" s="791">
        <v>184.70329999999998</v>
      </c>
      <c r="C9" s="792">
        <v>3.1173658708327155E-4</v>
      </c>
      <c r="D9" s="1000"/>
      <c r="E9" s="995"/>
      <c r="F9" s="996"/>
      <c r="G9" s="996"/>
      <c r="H9" s="997"/>
    </row>
    <row r="10" spans="1:8" ht="15">
      <c r="A10" s="1086" t="s">
        <v>1560</v>
      </c>
      <c r="B10" s="791">
        <v>18778.91273</v>
      </c>
      <c r="C10" s="792">
        <v>3.1694475212867348E-2</v>
      </c>
      <c r="D10" s="1000"/>
      <c r="E10" s="995"/>
      <c r="F10" s="996"/>
      <c r="G10" s="996"/>
      <c r="H10" s="997"/>
    </row>
    <row r="11" spans="1:8" ht="15">
      <c r="A11" s="1086" t="s">
        <v>1561</v>
      </c>
      <c r="B11" s="791">
        <v>894.74300000000005</v>
      </c>
      <c r="C11" s="792">
        <v>1.5101199011422516E-3</v>
      </c>
      <c r="D11" s="1000"/>
      <c r="E11" s="995"/>
      <c r="F11" s="996"/>
      <c r="G11" s="996"/>
      <c r="H11" s="997"/>
    </row>
    <row r="12" spans="1:8" ht="15">
      <c r="A12" s="1087" t="s">
        <v>1562</v>
      </c>
      <c r="B12" s="791">
        <v>88785.171599999987</v>
      </c>
      <c r="C12" s="792">
        <v>0.14984890025346925</v>
      </c>
      <c r="D12" s="1000"/>
      <c r="E12" s="995"/>
      <c r="F12" s="996"/>
      <c r="G12" s="996"/>
      <c r="H12" s="997"/>
    </row>
    <row r="13" spans="1:8" ht="15">
      <c r="A13" s="1086" t="s">
        <v>1563</v>
      </c>
      <c r="B13" s="791">
        <v>12373.811659999999</v>
      </c>
      <c r="C13" s="792">
        <v>2.088414130175038E-2</v>
      </c>
      <c r="D13" s="1000"/>
      <c r="E13" s="43"/>
      <c r="F13" s="996"/>
      <c r="G13" s="996"/>
      <c r="H13" s="1084"/>
    </row>
    <row r="14" spans="1:8" ht="21.75">
      <c r="A14" s="1088" t="s">
        <v>1564</v>
      </c>
      <c r="B14" s="1089">
        <v>592497.98597000027</v>
      </c>
      <c r="C14" s="1090">
        <v>1.0000000000000002</v>
      </c>
      <c r="D14" s="1000"/>
      <c r="E14" s="995"/>
      <c r="F14" s="996"/>
      <c r="G14" s="996"/>
      <c r="H14" s="997"/>
    </row>
    <row r="15" spans="1:8">
      <c r="A15" s="33" t="s">
        <v>503</v>
      </c>
      <c r="B15" s="789"/>
      <c r="C15" s="789"/>
      <c r="D15" s="1000"/>
    </row>
    <row r="16" spans="1:8">
      <c r="A16" s="804"/>
      <c r="B16" s="789"/>
      <c r="C16" s="789"/>
      <c r="D16" s="789"/>
    </row>
    <row r="17" spans="1:5">
      <c r="A17" s="805"/>
      <c r="B17" s="789"/>
      <c r="C17" s="789"/>
      <c r="D17" s="789"/>
    </row>
    <row r="18" spans="1:5">
      <c r="A18" s="1082" t="s">
        <v>1588</v>
      </c>
      <c r="B18" s="789"/>
      <c r="C18" s="789"/>
      <c r="E18" s="654" t="s">
        <v>1672</v>
      </c>
    </row>
    <row r="19" spans="1:5">
      <c r="A19" s="491" t="s">
        <v>1589</v>
      </c>
      <c r="B19" s="789"/>
      <c r="C19" s="789"/>
      <c r="E19" s="489" t="s">
        <v>1673</v>
      </c>
    </row>
    <row r="20" spans="1:5">
      <c r="A20" s="789"/>
      <c r="B20" s="13" t="s">
        <v>1241</v>
      </c>
      <c r="C20" s="789"/>
      <c r="D20" s="789"/>
    </row>
    <row r="21" spans="1:5" ht="24">
      <c r="A21" s="1091" t="s">
        <v>1565</v>
      </c>
      <c r="B21" s="1092" t="s">
        <v>1566</v>
      </c>
      <c r="C21" s="789"/>
      <c r="D21" s="789"/>
    </row>
    <row r="22" spans="1:5">
      <c r="A22" s="1093" t="s">
        <v>1567</v>
      </c>
      <c r="B22" s="1094">
        <v>21711.476490000001</v>
      </c>
      <c r="C22" s="789"/>
      <c r="D22" s="789"/>
    </row>
    <row r="23" spans="1:5">
      <c r="A23" s="1093" t="s">
        <v>1568</v>
      </c>
      <c r="B23" s="1094">
        <v>40919.428260000001</v>
      </c>
      <c r="C23" s="789"/>
      <c r="D23" s="789"/>
    </row>
    <row r="24" spans="1:5" ht="21.75">
      <c r="A24" s="1095" t="s">
        <v>1569</v>
      </c>
      <c r="B24" s="1096">
        <v>19207.95177</v>
      </c>
      <c r="C24" s="789"/>
      <c r="D24" s="789"/>
    </row>
    <row r="25" spans="1:5">
      <c r="A25" s="1093" t="s">
        <v>1570</v>
      </c>
      <c r="B25" s="1094">
        <v>7237.1588300000003</v>
      </c>
      <c r="C25" s="789"/>
      <c r="D25" s="789"/>
    </row>
    <row r="26" spans="1:5">
      <c r="A26" s="1093" t="s">
        <v>1571</v>
      </c>
      <c r="B26" s="1094">
        <v>40919.428260000001</v>
      </c>
      <c r="C26" s="789"/>
      <c r="D26" s="789"/>
    </row>
    <row r="27" spans="1:5" ht="32.25">
      <c r="A27" s="1095" t="s">
        <v>1572</v>
      </c>
      <c r="B27" s="1096">
        <v>33682.26943</v>
      </c>
      <c r="C27" s="789"/>
      <c r="D27" s="789"/>
    </row>
    <row r="28" spans="1:5" ht="22.5">
      <c r="A28" s="1079" t="s">
        <v>1573</v>
      </c>
      <c r="B28" s="1094">
        <v>6131.7939999999999</v>
      </c>
      <c r="C28" s="789"/>
      <c r="D28" s="789"/>
    </row>
    <row r="29" spans="1:5">
      <c r="A29" s="1093" t="s">
        <v>1571</v>
      </c>
      <c r="B29" s="1094">
        <v>40919.428260000001</v>
      </c>
      <c r="C29" s="789"/>
      <c r="D29" s="789"/>
    </row>
    <row r="30" spans="1:5" ht="32.25">
      <c r="A30" s="1095" t="s">
        <v>1574</v>
      </c>
      <c r="B30" s="1096">
        <v>34787.634259999999</v>
      </c>
      <c r="C30" s="789"/>
      <c r="D30" s="789"/>
    </row>
    <row r="31" spans="1:5">
      <c r="A31" s="33" t="s">
        <v>503</v>
      </c>
      <c r="B31" s="789"/>
      <c r="C31" s="789"/>
      <c r="D31" s="789"/>
    </row>
    <row r="32" spans="1:5">
      <c r="A32" s="55" t="s">
        <v>917</v>
      </c>
      <c r="B32" s="789"/>
      <c r="C32" s="789"/>
      <c r="D32" s="789"/>
    </row>
    <row r="33" spans="1:4">
      <c r="A33" s="804"/>
      <c r="B33" s="789"/>
      <c r="C33" s="789"/>
      <c r="D33" s="789"/>
    </row>
    <row r="34" spans="1:4">
      <c r="A34" s="1082"/>
      <c r="B34" s="789"/>
      <c r="C34" s="789"/>
      <c r="D34" s="789"/>
    </row>
    <row r="35" spans="1:4">
      <c r="A35" s="571" t="s">
        <v>81</v>
      </c>
      <c r="B35" s="789"/>
      <c r="C35" s="789"/>
      <c r="D35" s="789"/>
    </row>
    <row r="36" spans="1:4">
      <c r="A36" s="789"/>
      <c r="C36" s="789"/>
      <c r="D36" s="13"/>
    </row>
    <row r="37" spans="1:4">
      <c r="A37" s="1097"/>
      <c r="B37" s="1097"/>
      <c r="C37" s="1237"/>
      <c r="D37" s="1237"/>
    </row>
    <row r="38" spans="1:4">
      <c r="A38" s="1098"/>
      <c r="B38" s="1099"/>
      <c r="C38" s="1100"/>
      <c r="D38" s="1100"/>
    </row>
    <row r="39" spans="1:4">
      <c r="A39" s="1101"/>
      <c r="B39" s="1102"/>
      <c r="C39" s="1058"/>
      <c r="D39" s="1102"/>
    </row>
    <row r="40" spans="1:4">
      <c r="A40" s="1101"/>
      <c r="B40" s="1102"/>
      <c r="C40" s="1058"/>
      <c r="D40" s="1102"/>
    </row>
    <row r="41" spans="1:4">
      <c r="A41" s="1101"/>
      <c r="B41" s="1102"/>
      <c r="C41" s="1058"/>
      <c r="D41" s="1102"/>
    </row>
    <row r="42" spans="1:4">
      <c r="A42" s="1101"/>
      <c r="B42" s="1102"/>
      <c r="C42" s="1058"/>
      <c r="D42" s="1102"/>
    </row>
    <row r="43" spans="1:4">
      <c r="A43" s="1101"/>
      <c r="B43" s="1102"/>
      <c r="C43" s="1058"/>
      <c r="D43" s="1102"/>
    </row>
    <row r="44" spans="1:4">
      <c r="A44" s="1103"/>
      <c r="B44" s="1104"/>
      <c r="C44" s="1061"/>
      <c r="D44" s="1104"/>
    </row>
    <row r="45" spans="1:4">
      <c r="A45" s="33"/>
    </row>
    <row r="47" spans="1:4">
      <c r="A47" s="804"/>
    </row>
    <row r="48" spans="1:4">
      <c r="A48" s="805"/>
    </row>
    <row r="62" spans="5:5">
      <c r="E62" s="60" t="s">
        <v>1575</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8" t="s">
        <v>591</v>
      </c>
    </row>
    <row r="4" spans="1:1">
      <c r="A4" s="588"/>
    </row>
    <row r="5" spans="1:1">
      <c r="A5" s="761" t="s">
        <v>717</v>
      </c>
    </row>
    <row r="6" spans="1:1">
      <c r="A6" s="762" t="s">
        <v>876</v>
      </c>
    </row>
    <row r="7" spans="1:1">
      <c r="A7" s="761" t="s">
        <v>609</v>
      </c>
    </row>
    <row r="8" spans="1:1">
      <c r="A8" s="762" t="s">
        <v>610</v>
      </c>
    </row>
    <row r="9" spans="1:1">
      <c r="A9" s="761" t="s">
        <v>690</v>
      </c>
    </row>
    <row r="10" spans="1:1">
      <c r="A10" s="762" t="s">
        <v>691</v>
      </c>
    </row>
    <row r="11" spans="1:1">
      <c r="A11" s="761" t="s">
        <v>611</v>
      </c>
    </row>
    <row r="12" spans="1:1" s="243" customFormat="1">
      <c r="A12" s="762" t="s">
        <v>727</v>
      </c>
    </row>
    <row r="13" spans="1:1">
      <c r="A13" s="761" t="s">
        <v>694</v>
      </c>
    </row>
    <row r="14" spans="1:1">
      <c r="A14" s="762" t="s">
        <v>877</v>
      </c>
    </row>
    <row r="15" spans="1:1">
      <c r="A15" s="761" t="s">
        <v>613</v>
      </c>
    </row>
    <row r="16" spans="1:1">
      <c r="A16" s="762" t="s">
        <v>878</v>
      </c>
    </row>
    <row r="17" spans="1:2">
      <c r="A17" s="761" t="s">
        <v>614</v>
      </c>
    </row>
    <row r="18" spans="1:2">
      <c r="A18" s="762" t="s">
        <v>615</v>
      </c>
      <c r="B18" s="135"/>
    </row>
    <row r="19" spans="1:2">
      <c r="A19" s="761" t="s">
        <v>616</v>
      </c>
      <c r="B19" s="511"/>
    </row>
    <row r="20" spans="1:2">
      <c r="A20" s="762" t="s">
        <v>617</v>
      </c>
      <c r="B20" s="316"/>
    </row>
    <row r="21" spans="1:2">
      <c r="A21" s="761" t="s">
        <v>618</v>
      </c>
      <c r="B21" s="135"/>
    </row>
    <row r="22" spans="1:2">
      <c r="A22" s="762" t="s">
        <v>861</v>
      </c>
      <c r="B22" s="511"/>
    </row>
    <row r="23" spans="1:2">
      <c r="A23" s="761" t="s">
        <v>619</v>
      </c>
      <c r="B23" s="135"/>
    </row>
    <row r="24" spans="1:2">
      <c r="A24" s="762" t="s">
        <v>862</v>
      </c>
      <c r="B24" s="511"/>
    </row>
    <row r="25" spans="1:2">
      <c r="A25" s="761" t="s">
        <v>736</v>
      </c>
      <c r="B25" s="284"/>
    </row>
    <row r="26" spans="1:2">
      <c r="A26" s="762" t="s">
        <v>879</v>
      </c>
      <c r="B26" s="516"/>
    </row>
    <row r="27" spans="1:2">
      <c r="A27" s="761" t="s">
        <v>622</v>
      </c>
      <c r="B27" s="121"/>
    </row>
    <row r="28" spans="1:2">
      <c r="A28" s="762" t="s">
        <v>621</v>
      </c>
      <c r="B28" s="487"/>
    </row>
    <row r="29" spans="1:2">
      <c r="A29" s="761" t="s">
        <v>692</v>
      </c>
      <c r="B29" s="136"/>
    </row>
    <row r="30" spans="1:2">
      <c r="A30" s="762" t="s">
        <v>880</v>
      </c>
      <c r="B30" s="514"/>
    </row>
    <row r="31" spans="1:2">
      <c r="A31" s="761" t="s">
        <v>624</v>
      </c>
      <c r="B31" s="135"/>
    </row>
    <row r="32" spans="1:2">
      <c r="A32" s="762" t="s">
        <v>865</v>
      </c>
      <c r="B32" s="511"/>
    </row>
    <row r="33" spans="1:2">
      <c r="A33" s="761" t="s">
        <v>625</v>
      </c>
      <c r="B33" s="121"/>
    </row>
    <row r="34" spans="1:2">
      <c r="A34" s="762" t="s">
        <v>866</v>
      </c>
      <c r="B34" s="487"/>
    </row>
    <row r="35" spans="1:2">
      <c r="A35" s="761" t="s">
        <v>693</v>
      </c>
      <c r="B35" s="121"/>
    </row>
    <row r="36" spans="1:2">
      <c r="A36" s="762" t="s">
        <v>881</v>
      </c>
      <c r="B36" s="487"/>
    </row>
    <row r="37" spans="1:2">
      <c r="A37" s="761" t="s">
        <v>626</v>
      </c>
      <c r="B37" s="135"/>
    </row>
    <row r="38" spans="1:2">
      <c r="A38" s="762" t="s">
        <v>867</v>
      </c>
      <c r="B38" s="513"/>
    </row>
    <row r="39" spans="1:2">
      <c r="A39" s="761" t="s">
        <v>954</v>
      </c>
      <c r="B39" s="137"/>
    </row>
    <row r="40" spans="1:2">
      <c r="A40" s="762" t="s">
        <v>955</v>
      </c>
      <c r="B40" s="513"/>
    </row>
    <row r="41" spans="1:2">
      <c r="A41" s="761" t="s">
        <v>956</v>
      </c>
      <c r="B41" s="136"/>
    </row>
    <row r="42" spans="1:2">
      <c r="A42" s="762" t="s">
        <v>957</v>
      </c>
      <c r="B42" s="487"/>
    </row>
    <row r="43" spans="1:2">
      <c r="A43" s="761" t="s">
        <v>958</v>
      </c>
      <c r="B43" s="136"/>
    </row>
    <row r="44" spans="1:2">
      <c r="A44" s="762" t="s">
        <v>959</v>
      </c>
      <c r="B44" s="487"/>
    </row>
    <row r="45" spans="1:2" s="243" customFormat="1">
      <c r="A45" s="761" t="s">
        <v>960</v>
      </c>
      <c r="B45" s="487"/>
    </row>
    <row r="46" spans="1:2" s="243" customFormat="1">
      <c r="A46" s="762" t="s">
        <v>868</v>
      </c>
      <c r="B46" s="487"/>
    </row>
    <row r="47" spans="1:2" s="243" customFormat="1">
      <c r="A47" s="761" t="s">
        <v>940</v>
      </c>
      <c r="B47" s="487"/>
    </row>
    <row r="48" spans="1:2" s="243" customFormat="1">
      <c r="A48" s="762" t="s">
        <v>941</v>
      </c>
      <c r="B48" s="487"/>
    </row>
    <row r="49" spans="1:5" s="243" customFormat="1">
      <c r="A49" s="761" t="s">
        <v>943</v>
      </c>
      <c r="B49" s="487"/>
    </row>
    <row r="50" spans="1:5" s="243" customFormat="1">
      <c r="A50" s="762" t="s">
        <v>944</v>
      </c>
      <c r="B50" s="487"/>
    </row>
    <row r="51" spans="1:5" s="243" customFormat="1">
      <c r="A51" s="761" t="s">
        <v>961</v>
      </c>
      <c r="B51" s="487"/>
    </row>
    <row r="52" spans="1:5" s="243" customFormat="1">
      <c r="A52" s="762" t="s">
        <v>962</v>
      </c>
      <c r="B52" s="487"/>
    </row>
    <row r="53" spans="1:5">
      <c r="A53" s="590"/>
      <c r="B53" s="511"/>
    </row>
    <row r="54" spans="1:5">
      <c r="A54" s="598" t="s">
        <v>592</v>
      </c>
      <c r="B54" s="121"/>
    </row>
    <row r="55" spans="1:5">
      <c r="A55" s="589"/>
      <c r="B55" s="487"/>
    </row>
    <row r="56" spans="1:5" ht="15" customHeight="1">
      <c r="A56" s="793" t="s">
        <v>1507</v>
      </c>
      <c r="C56" s="693"/>
      <c r="D56" s="57"/>
      <c r="E56" s="57"/>
    </row>
    <row r="57" spans="1:5">
      <c r="A57" s="763" t="s">
        <v>1508</v>
      </c>
      <c r="C57" s="694"/>
    </row>
    <row r="58" spans="1:5">
      <c r="A58" s="793" t="s">
        <v>1509</v>
      </c>
      <c r="C58" s="694"/>
    </row>
    <row r="59" spans="1:5">
      <c r="A59" s="763" t="s">
        <v>1510</v>
      </c>
      <c r="C59" s="694"/>
    </row>
    <row r="60" spans="1:5" s="243" customFormat="1">
      <c r="A60" s="793" t="s">
        <v>1547</v>
      </c>
    </row>
    <row r="61" spans="1:5" s="243" customFormat="1">
      <c r="A61" s="763" t="s">
        <v>1584</v>
      </c>
    </row>
    <row r="62" spans="1:5" s="243" customFormat="1">
      <c r="A62" s="793" t="s">
        <v>1585</v>
      </c>
    </row>
    <row r="63" spans="1:5" s="243" customFormat="1">
      <c r="A63" s="763" t="s">
        <v>1586</v>
      </c>
    </row>
    <row r="64" spans="1:5" s="243" customFormat="1">
      <c r="A64" s="793" t="s">
        <v>1548</v>
      </c>
    </row>
    <row r="65" spans="1:1" s="243" customFormat="1">
      <c r="A65" s="763" t="s">
        <v>1549</v>
      </c>
    </row>
    <row r="66" spans="1:1" s="243" customFormat="1">
      <c r="A66" s="793" t="s">
        <v>1550</v>
      </c>
    </row>
    <row r="67" spans="1:1" s="243" customFormat="1">
      <c r="A67" s="763" t="s">
        <v>1551</v>
      </c>
    </row>
    <row r="68" spans="1:1" s="995" customFormat="1">
      <c r="A68" s="793" t="s">
        <v>1552</v>
      </c>
    </row>
    <row r="69" spans="1:1" s="995" customFormat="1">
      <c r="A69" s="763" t="s">
        <v>1587</v>
      </c>
    </row>
    <row r="70" spans="1:1" s="995" customFormat="1">
      <c r="A70" s="793" t="s">
        <v>1588</v>
      </c>
    </row>
    <row r="71" spans="1:1" s="995" customFormat="1">
      <c r="A71" s="763" t="s">
        <v>1589</v>
      </c>
    </row>
    <row r="72" spans="1:1">
      <c r="A72" s="589"/>
    </row>
    <row r="73" spans="1:1">
      <c r="A73" s="599" t="s">
        <v>593</v>
      </c>
    </row>
    <row r="74" spans="1:1">
      <c r="A74" s="591"/>
    </row>
    <row r="75" spans="1:1">
      <c r="A75" s="795" t="s">
        <v>1299</v>
      </c>
    </row>
    <row r="76" spans="1:1">
      <c r="A76" s="796" t="s">
        <v>1298</v>
      </c>
    </row>
    <row r="77" spans="1:1">
      <c r="A77" s="795" t="s">
        <v>695</v>
      </c>
    </row>
    <row r="78" spans="1:1">
      <c r="A78" s="796" t="s">
        <v>696</v>
      </c>
    </row>
    <row r="79" spans="1:1">
      <c r="A79" s="592"/>
    </row>
    <row r="80" spans="1:1">
      <c r="A80" s="600" t="s">
        <v>594</v>
      </c>
    </row>
    <row r="81" spans="1:1">
      <c r="A81" s="593"/>
    </row>
    <row r="82" spans="1:1">
      <c r="A82" s="765" t="s">
        <v>627</v>
      </c>
    </row>
    <row r="83" spans="1:1">
      <c r="A83" s="794" t="s">
        <v>628</v>
      </c>
    </row>
    <row r="84" spans="1:1" s="243" customFormat="1">
      <c r="A84" s="765" t="s">
        <v>629</v>
      </c>
    </row>
    <row r="85" spans="1:1" s="243" customFormat="1">
      <c r="A85" s="794" t="s">
        <v>630</v>
      </c>
    </row>
    <row r="86" spans="1:1">
      <c r="A86" s="765" t="s">
        <v>836</v>
      </c>
    </row>
    <row r="87" spans="1:1">
      <c r="A87" s="794" t="s">
        <v>837</v>
      </c>
    </row>
    <row r="88" spans="1:1">
      <c r="A88" s="765" t="s">
        <v>844</v>
      </c>
    </row>
    <row r="89" spans="1:1">
      <c r="A89" s="794" t="s">
        <v>845</v>
      </c>
    </row>
    <row r="90" spans="1:1">
      <c r="A90" s="765" t="s">
        <v>846</v>
      </c>
    </row>
    <row r="91" spans="1:1">
      <c r="A91" s="794" t="s">
        <v>847</v>
      </c>
    </row>
    <row r="92" spans="1:1">
      <c r="A92" s="765" t="s">
        <v>848</v>
      </c>
    </row>
    <row r="93" spans="1:1">
      <c r="A93" s="794" t="s">
        <v>849</v>
      </c>
    </row>
    <row r="94" spans="1:1">
      <c r="A94" s="765" t="s">
        <v>850</v>
      </c>
    </row>
    <row r="95" spans="1:1">
      <c r="A95" s="794" t="s">
        <v>851</v>
      </c>
    </row>
    <row r="96" spans="1:1" s="243" customFormat="1">
      <c r="A96" s="765" t="s">
        <v>927</v>
      </c>
    </row>
    <row r="97" spans="1:5" s="243" customFormat="1">
      <c r="A97" s="794" t="s">
        <v>928</v>
      </c>
    </row>
    <row r="98" spans="1:5">
      <c r="A98" s="594"/>
    </row>
    <row r="99" spans="1:5" s="243" customFormat="1">
      <c r="A99" s="695" t="s">
        <v>700</v>
      </c>
    </row>
    <row r="100" spans="1:5" s="243" customFormat="1">
      <c r="A100" s="594"/>
    </row>
    <row r="101" spans="1:5" s="243" customFormat="1">
      <c r="A101" s="797" t="s">
        <v>634</v>
      </c>
      <c r="E101" s="133"/>
    </row>
    <row r="102" spans="1:5" s="243" customFormat="1">
      <c r="A102" s="794" t="s">
        <v>635</v>
      </c>
      <c r="E102" s="133"/>
    </row>
    <row r="103" spans="1:5" s="243" customFormat="1">
      <c r="A103" s="797" t="s">
        <v>636</v>
      </c>
      <c r="E103" s="133"/>
    </row>
    <row r="104" spans="1:5" s="243" customFormat="1">
      <c r="A104" s="794" t="s">
        <v>637</v>
      </c>
      <c r="E104" s="133"/>
    </row>
    <row r="105" spans="1:5" s="243" customFormat="1">
      <c r="A105" s="797" t="s">
        <v>638</v>
      </c>
      <c r="E105" s="133"/>
    </row>
    <row r="106" spans="1:5" s="243" customFormat="1">
      <c r="A106" s="794" t="s">
        <v>639</v>
      </c>
      <c r="E106" s="672"/>
    </row>
    <row r="107" spans="1:5" s="243" customFormat="1">
      <c r="A107" s="797" t="s">
        <v>818</v>
      </c>
      <c r="E107" s="672"/>
    </row>
    <row r="108" spans="1:5" s="243" customFormat="1">
      <c r="A108" s="794" t="s">
        <v>819</v>
      </c>
      <c r="E108" s="672"/>
    </row>
    <row r="109" spans="1:5" s="243" customFormat="1">
      <c r="A109" s="594"/>
      <c r="E109" s="672"/>
    </row>
    <row r="110" spans="1:5">
      <c r="A110" s="617" t="s">
        <v>697</v>
      </c>
      <c r="E110" s="133"/>
    </row>
    <row r="111" spans="1:5">
      <c r="A111" s="591"/>
      <c r="E111" s="672"/>
    </row>
    <row r="112" spans="1:5">
      <c r="A112" s="798" t="s">
        <v>701</v>
      </c>
    </row>
    <row r="113" spans="1:3">
      <c r="A113" s="794" t="s">
        <v>702</v>
      </c>
    </row>
    <row r="114" spans="1:3">
      <c r="A114" s="798" t="s">
        <v>703</v>
      </c>
    </row>
    <row r="115" spans="1:3">
      <c r="A115" s="794" t="s">
        <v>704</v>
      </c>
      <c r="C115" s="603"/>
    </row>
    <row r="116" spans="1:3">
      <c r="A116" s="798" t="s">
        <v>673</v>
      </c>
    </row>
    <row r="117" spans="1:3">
      <c r="A117" s="794" t="s">
        <v>674</v>
      </c>
    </row>
    <row r="118" spans="1:3">
      <c r="A118" s="798" t="s">
        <v>705</v>
      </c>
    </row>
    <row r="119" spans="1:3">
      <c r="A119" s="794" t="s">
        <v>706</v>
      </c>
    </row>
    <row r="120" spans="1:3">
      <c r="A120" s="798" t="s">
        <v>707</v>
      </c>
    </row>
    <row r="121" spans="1:3">
      <c r="A121" s="794" t="s">
        <v>708</v>
      </c>
    </row>
    <row r="122" spans="1:3">
      <c r="A122" s="798" t="s">
        <v>709</v>
      </c>
    </row>
    <row r="123" spans="1:3">
      <c r="A123" s="794" t="s">
        <v>776</v>
      </c>
    </row>
    <row r="124" spans="1:3">
      <c r="A124" s="798" t="s">
        <v>680</v>
      </c>
    </row>
    <row r="125" spans="1:3">
      <c r="A125" s="794" t="s">
        <v>772</v>
      </c>
    </row>
    <row r="126" spans="1:3">
      <c r="A126" s="798" t="s">
        <v>681</v>
      </c>
    </row>
    <row r="127" spans="1:3">
      <c r="A127" s="794" t="s">
        <v>774</v>
      </c>
    </row>
    <row r="128" spans="1:3">
      <c r="A128" s="798" t="s">
        <v>682</v>
      </c>
    </row>
    <row r="129" spans="1:1">
      <c r="A129" s="794" t="s">
        <v>710</v>
      </c>
    </row>
    <row r="130" spans="1:1">
      <c r="A130" s="798" t="s">
        <v>711</v>
      </c>
    </row>
    <row r="131" spans="1:1">
      <c r="A131" s="794" t="s">
        <v>712</v>
      </c>
    </row>
    <row r="132" spans="1:1">
      <c r="A132" s="798" t="s">
        <v>713</v>
      </c>
    </row>
    <row r="133" spans="1:1">
      <c r="A133" s="794" t="s">
        <v>714</v>
      </c>
    </row>
    <row r="134" spans="1:1">
      <c r="A134" s="798" t="s">
        <v>715</v>
      </c>
    </row>
    <row r="135" spans="1:1">
      <c r="A135" s="794" t="s">
        <v>716</v>
      </c>
    </row>
    <row r="136" spans="1:1">
      <c r="A136" s="604"/>
    </row>
    <row r="137" spans="1:1">
      <c r="A137" s="605" t="s">
        <v>698</v>
      </c>
    </row>
    <row r="138" spans="1:1">
      <c r="A138" s="594"/>
    </row>
    <row r="139" spans="1:1">
      <c r="A139" s="1105" t="s">
        <v>648</v>
      </c>
    </row>
    <row r="140" spans="1:1">
      <c r="A140" s="794" t="s">
        <v>649</v>
      </c>
    </row>
    <row r="141" spans="1:1">
      <c r="A141" s="1105" t="s">
        <v>650</v>
      </c>
    </row>
    <row r="142" spans="1:1">
      <c r="A142" s="794" t="s">
        <v>651</v>
      </c>
    </row>
    <row r="143" spans="1:1">
      <c r="A143" s="1105" t="s">
        <v>652</v>
      </c>
    </row>
    <row r="144" spans="1:1">
      <c r="A144" s="794" t="s">
        <v>653</v>
      </c>
    </row>
    <row r="145" spans="1:5">
      <c r="A145" s="1105" t="s">
        <v>654</v>
      </c>
    </row>
    <row r="146" spans="1:5">
      <c r="A146" s="794" t="s">
        <v>906</v>
      </c>
    </row>
    <row r="147" spans="1:5">
      <c r="A147" s="1105" t="s">
        <v>655</v>
      </c>
    </row>
    <row r="148" spans="1:5">
      <c r="A148" s="794" t="s">
        <v>656</v>
      </c>
    </row>
    <row r="149" spans="1:5">
      <c r="A149" s="1105" t="s">
        <v>657</v>
      </c>
    </row>
    <row r="150" spans="1:5">
      <c r="A150" s="794" t="s">
        <v>658</v>
      </c>
    </row>
    <row r="151" spans="1:5">
      <c r="A151" s="1105" t="s">
        <v>659</v>
      </c>
    </row>
    <row r="152" spans="1:5">
      <c r="A152" s="794" t="s">
        <v>660</v>
      </c>
    </row>
    <row r="153" spans="1:5" s="243" customFormat="1">
      <c r="A153" s="1105" t="s">
        <v>786</v>
      </c>
    </row>
    <row r="154" spans="1:5" s="243" customFormat="1">
      <c r="A154" s="794" t="s">
        <v>787</v>
      </c>
    </row>
    <row r="155" spans="1:5">
      <c r="A155" s="606"/>
    </row>
    <row r="156" spans="1:5">
      <c r="A156" s="587" t="s">
        <v>699</v>
      </c>
    </row>
    <row r="157" spans="1:5">
      <c r="A157" s="170"/>
      <c r="B157" s="170"/>
      <c r="C157" s="170"/>
      <c r="D157" s="170"/>
      <c r="E157" s="170"/>
    </row>
    <row r="158" spans="1:5">
      <c r="A158" s="1106" t="s">
        <v>663</v>
      </c>
    </row>
    <row r="159" spans="1:5">
      <c r="A159" s="794" t="s">
        <v>664</v>
      </c>
    </row>
    <row r="160" spans="1:5">
      <c r="A160" s="1106" t="s">
        <v>665</v>
      </c>
    </row>
    <row r="161" spans="1:8">
      <c r="A161" s="794" t="s">
        <v>666</v>
      </c>
      <c r="H161" s="216"/>
    </row>
    <row r="162" spans="1:8">
      <c r="A162" s="1106" t="s">
        <v>667</v>
      </c>
    </row>
    <row r="163" spans="1:8">
      <c r="A163" s="794" t="s">
        <v>668</v>
      </c>
      <c r="F163" s="61"/>
    </row>
    <row r="164" spans="1:8">
      <c r="A164" s="1106" t="s">
        <v>669</v>
      </c>
    </row>
    <row r="165" spans="1:8">
      <c r="A165" s="794" t="s">
        <v>670</v>
      </c>
    </row>
    <row r="166" spans="1:8">
      <c r="A166" s="1106" t="s">
        <v>671</v>
      </c>
    </row>
    <row r="167" spans="1:8" s="243" customFormat="1">
      <c r="A167" s="794" t="s">
        <v>672</v>
      </c>
    </row>
    <row r="168" spans="1:8">
      <c r="A168" s="1106" t="s">
        <v>791</v>
      </c>
    </row>
    <row r="169" spans="1:8" s="243" customFormat="1">
      <c r="A169" s="794" t="s">
        <v>792</v>
      </c>
    </row>
    <row r="170" spans="1:8" s="243" customFormat="1">
      <c r="A170" s="595"/>
    </row>
    <row r="171" spans="1:8">
      <c r="A171" s="596"/>
    </row>
    <row r="172" spans="1:8">
      <c r="A172" s="25" t="s">
        <v>4</v>
      </c>
    </row>
    <row r="173" spans="1:8">
      <c r="A173" s="597" t="s">
        <v>5</v>
      </c>
    </row>
    <row r="174" spans="1:8">
      <c r="A174" s="59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4" t="s">
        <v>1487</v>
      </c>
      <c r="B1" s="554"/>
      <c r="C1" s="505"/>
      <c r="D1" s="505"/>
      <c r="E1" s="179"/>
      <c r="F1" s="179"/>
      <c r="G1" s="179"/>
      <c r="H1" s="179"/>
      <c r="I1" s="179"/>
      <c r="J1" s="179"/>
      <c r="K1" s="179"/>
      <c r="L1" s="179"/>
      <c r="M1" s="179"/>
      <c r="N1" s="179"/>
      <c r="O1" s="179"/>
      <c r="P1" s="179"/>
      <c r="Q1" s="179"/>
    </row>
    <row r="2" spans="1:19" ht="18">
      <c r="A2" s="555" t="s">
        <v>87</v>
      </c>
      <c r="B2" s="555"/>
      <c r="C2" s="505"/>
      <c r="D2" s="505"/>
      <c r="E2" s="179"/>
      <c r="F2" s="179"/>
      <c r="G2" s="179"/>
      <c r="H2" s="179"/>
      <c r="I2" s="179"/>
      <c r="J2" s="179"/>
      <c r="K2" s="179"/>
      <c r="L2" s="179"/>
      <c r="M2" s="179"/>
      <c r="N2" s="179"/>
      <c r="O2" s="179"/>
      <c r="P2" s="179"/>
      <c r="Q2" s="179"/>
    </row>
    <row r="3" spans="1:19" s="243" customFormat="1" ht="18">
      <c r="A3" s="506"/>
      <c r="B3" s="506"/>
      <c r="C3" s="505"/>
      <c r="D3" s="505"/>
      <c r="E3" s="179"/>
      <c r="F3" s="179"/>
      <c r="G3" s="179"/>
      <c r="H3" s="179"/>
      <c r="I3" s="179"/>
      <c r="J3" s="179"/>
      <c r="K3" s="179"/>
      <c r="L3" s="179"/>
      <c r="M3" s="179"/>
      <c r="N3" s="179"/>
      <c r="O3" s="179"/>
      <c r="P3" s="179"/>
      <c r="Q3" s="179"/>
    </row>
    <row r="4" spans="1:19" ht="12.6" customHeight="1">
      <c r="A4" s="133" t="s">
        <v>1661</v>
      </c>
      <c r="B4" s="133"/>
    </row>
    <row r="5" spans="1:19" ht="12.75" customHeight="1">
      <c r="A5" s="484" t="s">
        <v>1662</v>
      </c>
      <c r="B5" s="484"/>
      <c r="I5" s="51"/>
      <c r="K5" s="51"/>
    </row>
    <row r="6" spans="1:19" ht="12.75" customHeight="1">
      <c r="N6" s="904"/>
      <c r="O6" s="904"/>
      <c r="P6" s="904"/>
      <c r="Q6" s="24" t="s">
        <v>1255</v>
      </c>
    </row>
    <row r="7" spans="1:19" ht="24" customHeight="1">
      <c r="A7" s="880"/>
      <c r="B7" s="879"/>
      <c r="C7" s="1238" t="s">
        <v>494</v>
      </c>
      <c r="D7" s="1238"/>
      <c r="E7" s="1238"/>
      <c r="F7" s="1238"/>
      <c r="G7" s="1238"/>
      <c r="H7" s="1238" t="s">
        <v>495</v>
      </c>
      <c r="I7" s="1238"/>
      <c r="J7" s="1238"/>
      <c r="K7" s="1238"/>
      <c r="L7" s="1238"/>
      <c r="M7" s="1238" t="s">
        <v>496</v>
      </c>
      <c r="N7" s="1238"/>
      <c r="O7" s="1238"/>
      <c r="P7" s="1238"/>
      <c r="Q7" s="1238"/>
    </row>
    <row r="8" spans="1:19" ht="24">
      <c r="A8" s="879" t="s">
        <v>1160</v>
      </c>
      <c r="B8" s="879" t="s">
        <v>1161</v>
      </c>
      <c r="C8" s="1239" t="s">
        <v>1265</v>
      </c>
      <c r="D8" s="1239"/>
      <c r="E8" s="1239"/>
      <c r="F8" s="1239" t="s">
        <v>497</v>
      </c>
      <c r="G8" s="1239"/>
      <c r="H8" s="1239" t="s">
        <v>1265</v>
      </c>
      <c r="I8" s="1239"/>
      <c r="J8" s="1239"/>
      <c r="K8" s="1239" t="s">
        <v>498</v>
      </c>
      <c r="L8" s="1239"/>
      <c r="M8" s="1239" t="s">
        <v>1265</v>
      </c>
      <c r="N8" s="1239"/>
      <c r="O8" s="1239"/>
      <c r="P8" s="1239" t="s">
        <v>498</v>
      </c>
      <c r="Q8" s="1239"/>
    </row>
    <row r="9" spans="1:19" ht="54.75" customHeight="1">
      <c r="A9" s="880"/>
      <c r="B9" s="879"/>
      <c r="C9" s="754" t="s">
        <v>1663</v>
      </c>
      <c r="D9" s="754" t="s">
        <v>1664</v>
      </c>
      <c r="E9" s="359" t="s">
        <v>1665</v>
      </c>
      <c r="F9" s="754" t="s">
        <v>1663</v>
      </c>
      <c r="G9" s="754" t="s">
        <v>1664</v>
      </c>
      <c r="H9" s="754" t="s">
        <v>1663</v>
      </c>
      <c r="I9" s="754" t="s">
        <v>1664</v>
      </c>
      <c r="J9" s="1126" t="s">
        <v>1665</v>
      </c>
      <c r="K9" s="754" t="s">
        <v>1663</v>
      </c>
      <c r="L9" s="754" t="s">
        <v>1664</v>
      </c>
      <c r="M9" s="754" t="s">
        <v>1663</v>
      </c>
      <c r="N9" s="754" t="s">
        <v>1664</v>
      </c>
      <c r="O9" s="1126" t="s">
        <v>1665</v>
      </c>
      <c r="P9" s="754" t="s">
        <v>1663</v>
      </c>
      <c r="Q9" s="754" t="s">
        <v>1664</v>
      </c>
    </row>
    <row r="10" spans="1:19">
      <c r="A10" s="80" t="s">
        <v>1423</v>
      </c>
      <c r="B10" s="80" t="s">
        <v>1424</v>
      </c>
      <c r="C10" s="1067">
        <v>19151.09002</v>
      </c>
      <c r="D10" s="1067">
        <v>18472.59619</v>
      </c>
      <c r="E10" s="1033">
        <v>96.457152938598114</v>
      </c>
      <c r="F10" s="1034">
        <v>0.14646895164308149</v>
      </c>
      <c r="G10" s="1035">
        <v>0.14136206981837701</v>
      </c>
      <c r="H10" s="1120">
        <v>0</v>
      </c>
      <c r="I10" s="1120">
        <v>0</v>
      </c>
      <c r="J10" s="1033">
        <v>0</v>
      </c>
      <c r="K10" s="1034">
        <v>0</v>
      </c>
      <c r="L10" s="1035">
        <v>0</v>
      </c>
      <c r="M10" s="1067">
        <v>19151.09002</v>
      </c>
      <c r="N10" s="1067">
        <v>18472.59619</v>
      </c>
      <c r="O10" s="1036">
        <v>96.457152938598114</v>
      </c>
      <c r="P10" s="1037">
        <v>0.12475218954873253</v>
      </c>
      <c r="Q10" s="1035">
        <v>0.12069412089866005</v>
      </c>
      <c r="R10" s="62"/>
    </row>
    <row r="11" spans="1:19">
      <c r="A11" s="80" t="s">
        <v>1425</v>
      </c>
      <c r="B11" s="80" t="s">
        <v>1426</v>
      </c>
      <c r="C11" s="1067">
        <v>960.29360999999994</v>
      </c>
      <c r="D11" s="1067">
        <v>1114.6077499999999</v>
      </c>
      <c r="E11" s="1033">
        <v>116.06947483488929</v>
      </c>
      <c r="F11" s="1034">
        <v>7.3443964901925805E-3</v>
      </c>
      <c r="G11" s="1035">
        <v>8.5295676338607886E-3</v>
      </c>
      <c r="H11" s="1120">
        <v>3427.7247599999996</v>
      </c>
      <c r="I11" s="1120">
        <v>3236.8435399999998</v>
      </c>
      <c r="J11" s="1033">
        <v>94.431255909824003</v>
      </c>
      <c r="K11" s="1034">
        <v>0.15059519668989707</v>
      </c>
      <c r="L11" s="1035">
        <v>0.14464898893984723</v>
      </c>
      <c r="M11" s="1067">
        <v>4388.0183699999998</v>
      </c>
      <c r="N11" s="1067">
        <v>4351.45129</v>
      </c>
      <c r="O11" s="1036">
        <v>99.166660735743463</v>
      </c>
      <c r="P11" s="1037">
        <v>2.858400743069351E-2</v>
      </c>
      <c r="Q11" s="1035">
        <v>2.8431011140935367E-2</v>
      </c>
      <c r="R11" s="62"/>
      <c r="S11" s="243"/>
    </row>
    <row r="12" spans="1:19">
      <c r="A12" s="80" t="s">
        <v>1427</v>
      </c>
      <c r="B12" s="80" t="s">
        <v>1428</v>
      </c>
      <c r="C12" s="1067">
        <v>12598.751480000001</v>
      </c>
      <c r="D12" s="1067">
        <v>13131.99728</v>
      </c>
      <c r="E12" s="1033">
        <v>104.23252892039743</v>
      </c>
      <c r="F12" s="1034">
        <v>9.6356182303994078E-2</v>
      </c>
      <c r="G12" s="1035">
        <v>0.10049298416185955</v>
      </c>
      <c r="H12" s="1120">
        <v>2831.5282400000001</v>
      </c>
      <c r="I12" s="1120">
        <v>2906.8678500000001</v>
      </c>
      <c r="J12" s="1033">
        <v>102.66074019448945</v>
      </c>
      <c r="K12" s="1034">
        <v>0.12440163142964786</v>
      </c>
      <c r="L12" s="1035">
        <v>0.12990294102514685</v>
      </c>
      <c r="M12" s="1067">
        <v>15430.27972</v>
      </c>
      <c r="N12" s="1067">
        <v>16038.86513</v>
      </c>
      <c r="O12" s="1036">
        <v>103.9440983640185</v>
      </c>
      <c r="P12" s="1037">
        <v>0.10051444478664738</v>
      </c>
      <c r="Q12" s="1035">
        <v>0.10479288927051043</v>
      </c>
      <c r="R12" s="62"/>
      <c r="S12" s="243"/>
    </row>
    <row r="13" spans="1:19">
      <c r="A13" s="80" t="s">
        <v>1429</v>
      </c>
      <c r="B13" s="80" t="s">
        <v>1430</v>
      </c>
      <c r="C13" s="1067">
        <v>37252.766080000001</v>
      </c>
      <c r="D13" s="1067">
        <v>38419.184450000001</v>
      </c>
      <c r="E13" s="1033">
        <v>103.13109197715715</v>
      </c>
      <c r="F13" s="1034">
        <v>0.28491190777362069</v>
      </c>
      <c r="G13" s="1035">
        <v>0.29400390604142823</v>
      </c>
      <c r="H13" s="1120">
        <v>2359.6057999999998</v>
      </c>
      <c r="I13" s="1120">
        <v>2079.9580099999998</v>
      </c>
      <c r="J13" s="1033">
        <v>88.148537776945631</v>
      </c>
      <c r="K13" s="1035">
        <v>0.10366797932796155</v>
      </c>
      <c r="L13" s="1035">
        <v>9.2949757832235747E-2</v>
      </c>
      <c r="M13" s="1067">
        <v>39612.371880000006</v>
      </c>
      <c r="N13" s="1067">
        <v>40499.142460000003</v>
      </c>
      <c r="O13" s="1036">
        <v>102.23862025401141</v>
      </c>
      <c r="P13" s="1037">
        <v>0.25803910482838632</v>
      </c>
      <c r="Q13" s="1035">
        <v>0.26460863140641722</v>
      </c>
      <c r="R13" s="62"/>
      <c r="S13" s="243"/>
    </row>
    <row r="14" spans="1:19">
      <c r="A14" s="80" t="s">
        <v>1431</v>
      </c>
      <c r="B14" s="80" t="s">
        <v>1432</v>
      </c>
      <c r="C14" s="1067">
        <v>19877.31969</v>
      </c>
      <c r="D14" s="1067">
        <v>20525.587010000003</v>
      </c>
      <c r="E14" s="1033">
        <v>103.26134172066537</v>
      </c>
      <c r="F14" s="1034">
        <v>0.15202320982399528</v>
      </c>
      <c r="G14" s="1035">
        <v>0.15707264069040383</v>
      </c>
      <c r="H14" s="1120">
        <v>0</v>
      </c>
      <c r="I14" s="1120">
        <v>0</v>
      </c>
      <c r="J14" s="1033">
        <v>0</v>
      </c>
      <c r="K14" s="1034">
        <v>0</v>
      </c>
      <c r="L14" s="1035">
        <v>0</v>
      </c>
      <c r="M14" s="1067">
        <v>19877.31969</v>
      </c>
      <c r="N14" s="1067">
        <v>20525.587010000003</v>
      </c>
      <c r="O14" s="1036">
        <v>103.26134172066537</v>
      </c>
      <c r="P14" s="1037">
        <v>0.12948292505011333</v>
      </c>
      <c r="Q14" s="1035">
        <v>0.13410771580889014</v>
      </c>
      <c r="R14" s="62"/>
      <c r="S14" s="243"/>
    </row>
    <row r="15" spans="1:19">
      <c r="A15" s="80" t="s">
        <v>1433</v>
      </c>
      <c r="B15" s="80" t="s">
        <v>1434</v>
      </c>
      <c r="C15" s="1067">
        <v>9818.5890899999995</v>
      </c>
      <c r="D15" s="1067">
        <v>7808.4858600000007</v>
      </c>
      <c r="E15" s="1033">
        <v>79.527575585709755</v>
      </c>
      <c r="F15" s="1034">
        <v>7.5093294905127159E-2</v>
      </c>
      <c r="G15" s="1035">
        <v>5.9754661010490581E-2</v>
      </c>
      <c r="H15" s="1120">
        <v>2674.9036700000001</v>
      </c>
      <c r="I15" s="1120">
        <v>2844.09773</v>
      </c>
      <c r="J15" s="1033">
        <v>106.32523936833955</v>
      </c>
      <c r="K15" s="1034">
        <v>0.11752041733659432</v>
      </c>
      <c r="L15" s="1035">
        <v>0.12709785196803633</v>
      </c>
      <c r="M15" s="1067">
        <v>12493.492759999999</v>
      </c>
      <c r="N15" s="1067">
        <v>10652.58359</v>
      </c>
      <c r="O15" s="1036">
        <v>85.265055934606409</v>
      </c>
      <c r="P15" s="1037">
        <v>8.1383909495154547E-2</v>
      </c>
      <c r="Q15" s="1035">
        <v>6.9600623457061681E-2</v>
      </c>
      <c r="R15" s="62"/>
      <c r="S15" s="243"/>
    </row>
    <row r="16" spans="1:19">
      <c r="A16" s="80" t="s">
        <v>1435</v>
      </c>
      <c r="B16" s="80" t="s">
        <v>1436</v>
      </c>
      <c r="C16" s="1067">
        <v>3057.6159300000004</v>
      </c>
      <c r="D16" s="1067">
        <v>3245.4414700000002</v>
      </c>
      <c r="E16" s="1033">
        <v>106.142875504969</v>
      </c>
      <c r="F16" s="1034">
        <v>2.3384872575220955E-2</v>
      </c>
      <c r="G16" s="1035">
        <v>2.4835833520896997E-2</v>
      </c>
      <c r="H16" s="1120">
        <v>2735.37734</v>
      </c>
      <c r="I16" s="1120">
        <v>2420.90263</v>
      </c>
      <c r="J16" s="1033">
        <v>88.503424905903486</v>
      </c>
      <c r="K16" s="1034">
        <v>0.12017729467239591</v>
      </c>
      <c r="L16" s="1035">
        <v>0.10818598842479643</v>
      </c>
      <c r="M16" s="1067">
        <v>5792.9932699999999</v>
      </c>
      <c r="N16" s="1067">
        <v>5666.3440999999993</v>
      </c>
      <c r="O16" s="1036">
        <v>97.813752509330982</v>
      </c>
      <c r="P16" s="1037">
        <v>3.773615985924815E-2</v>
      </c>
      <c r="Q16" s="1035">
        <v>3.702210630409547E-2</v>
      </c>
      <c r="R16" s="62"/>
      <c r="S16" s="243"/>
    </row>
    <row r="17" spans="1:19">
      <c r="A17" s="80" t="s">
        <v>1437</v>
      </c>
      <c r="B17" s="80" t="s">
        <v>1438</v>
      </c>
      <c r="C17" s="1067">
        <v>0</v>
      </c>
      <c r="D17" s="1067">
        <v>0</v>
      </c>
      <c r="E17" s="1033">
        <v>0</v>
      </c>
      <c r="F17" s="1034">
        <v>0</v>
      </c>
      <c r="G17" s="1035">
        <v>0</v>
      </c>
      <c r="H17" s="1120">
        <v>762.39445999999998</v>
      </c>
      <c r="I17" s="1120">
        <v>1053.3723500000001</v>
      </c>
      <c r="J17" s="1033">
        <v>138.16631747297851</v>
      </c>
      <c r="K17" s="1034">
        <v>3.34953800838396E-2</v>
      </c>
      <c r="L17" s="1035">
        <v>4.7073404544197069E-2</v>
      </c>
      <c r="M17" s="1067">
        <v>762.39445999999998</v>
      </c>
      <c r="N17" s="1067">
        <v>1053.3723500000001</v>
      </c>
      <c r="O17" s="1036">
        <v>138.16631747297851</v>
      </c>
      <c r="P17" s="1037">
        <v>4.9663166997542833E-3</v>
      </c>
      <c r="Q17" s="1035">
        <v>6.8824029093988255E-3</v>
      </c>
      <c r="R17" s="62"/>
      <c r="S17" s="243"/>
    </row>
    <row r="18" spans="1:19">
      <c r="A18" s="80" t="s">
        <v>1602</v>
      </c>
      <c r="B18" s="80" t="s">
        <v>1439</v>
      </c>
      <c r="C18" s="1067">
        <v>4447.3326299999999</v>
      </c>
      <c r="D18" s="1067">
        <v>4038.2018900000003</v>
      </c>
      <c r="E18" s="1033">
        <v>90.80053654543039</v>
      </c>
      <c r="F18" s="1034">
        <v>3.4013528589960047E-2</v>
      </c>
      <c r="G18" s="1035">
        <v>3.0902455271766653E-2</v>
      </c>
      <c r="H18" s="1120">
        <v>0</v>
      </c>
      <c r="I18" s="1120">
        <v>0</v>
      </c>
      <c r="J18" s="1033">
        <v>0</v>
      </c>
      <c r="K18" s="1034">
        <v>0</v>
      </c>
      <c r="L18" s="1035">
        <v>0</v>
      </c>
      <c r="M18" s="1067">
        <v>4447.3326299999999</v>
      </c>
      <c r="N18" s="1067">
        <v>4038.2018900000003</v>
      </c>
      <c r="O18" s="1036">
        <v>90.80053654543039</v>
      </c>
      <c r="P18" s="1037">
        <v>2.8970386681103553E-2</v>
      </c>
      <c r="Q18" s="1035">
        <v>2.6384338298300534E-2</v>
      </c>
      <c r="R18" s="62"/>
      <c r="S18" s="243"/>
    </row>
    <row r="19" spans="1:19">
      <c r="A19" s="80" t="s">
        <v>1440</v>
      </c>
      <c r="B19" s="80" t="s">
        <v>1441</v>
      </c>
      <c r="C19" s="1067">
        <v>200.19373999999999</v>
      </c>
      <c r="D19" s="1067">
        <v>167.56813</v>
      </c>
      <c r="E19" s="1033">
        <v>83.702981921412729</v>
      </c>
      <c r="F19" s="1034">
        <v>1.531096516839809E-3</v>
      </c>
      <c r="G19" s="1035">
        <v>1.2823198996369592E-3</v>
      </c>
      <c r="H19" s="1120">
        <v>0</v>
      </c>
      <c r="I19" s="1120">
        <v>0</v>
      </c>
      <c r="J19" s="1033">
        <v>0</v>
      </c>
      <c r="K19" s="1034">
        <v>0</v>
      </c>
      <c r="L19" s="1035">
        <v>0</v>
      </c>
      <c r="M19" s="1067">
        <v>200.19373999999999</v>
      </c>
      <c r="N19" s="1067">
        <v>167.56813</v>
      </c>
      <c r="O19" s="1036">
        <v>83.702981921412729</v>
      </c>
      <c r="P19" s="1037">
        <v>1.3040828158015039E-3</v>
      </c>
      <c r="Q19" s="1035">
        <v>1.0948373435419303E-3</v>
      </c>
      <c r="R19" s="62"/>
      <c r="S19" s="243"/>
    </row>
    <row r="20" spans="1:19">
      <c r="A20" s="80" t="s">
        <v>1442</v>
      </c>
      <c r="B20" s="80" t="s">
        <v>1443</v>
      </c>
      <c r="C20" s="1067">
        <v>633.34322999999995</v>
      </c>
      <c r="D20" s="1067">
        <v>696.30799999999999</v>
      </c>
      <c r="E20" s="1033">
        <v>109.94165043810449</v>
      </c>
      <c r="F20" s="1034">
        <v>4.8438558239487116E-3</v>
      </c>
      <c r="G20" s="1035">
        <v>5.3285168526760541E-3</v>
      </c>
      <c r="H20" s="1120">
        <v>2454.05942</v>
      </c>
      <c r="I20" s="1120">
        <v>2371.25407</v>
      </c>
      <c r="J20" s="1033">
        <v>96.625780560765719</v>
      </c>
      <c r="K20" s="1034">
        <v>0.10781774702458748</v>
      </c>
      <c r="L20" s="1035">
        <v>0.10596727939003124</v>
      </c>
      <c r="M20" s="1067">
        <v>3087.40265</v>
      </c>
      <c r="N20" s="1067">
        <v>3067.5620699999999</v>
      </c>
      <c r="O20" s="1036">
        <v>99.357369859094987</v>
      </c>
      <c r="P20" s="1037">
        <v>2.0111661540091239E-2</v>
      </c>
      <c r="Q20" s="1035">
        <v>2.0042483662429039E-2</v>
      </c>
      <c r="R20" s="62"/>
      <c r="S20" s="243"/>
    </row>
    <row r="21" spans="1:19">
      <c r="A21" s="80" t="s">
        <v>1444</v>
      </c>
      <c r="B21" s="80" t="s">
        <v>1445</v>
      </c>
      <c r="C21" s="1067">
        <v>7946.8225000000002</v>
      </c>
      <c r="D21" s="1067">
        <v>7586.8542400000006</v>
      </c>
      <c r="E21" s="1033">
        <v>95.470286897687728</v>
      </c>
      <c r="F21" s="1034">
        <v>6.0777885710583283E-2</v>
      </c>
      <c r="G21" s="1035">
        <v>5.8058618709876636E-2</v>
      </c>
      <c r="H21" s="1120">
        <v>693.51604000000009</v>
      </c>
      <c r="I21" s="1120">
        <v>684.66507999999999</v>
      </c>
      <c r="J21" s="1033">
        <v>98.723755545726078</v>
      </c>
      <c r="K21" s="1033">
        <v>3.0469244692621866E-2</v>
      </c>
      <c r="L21" s="1035">
        <v>3.0596508716148704E-2</v>
      </c>
      <c r="M21" s="1067">
        <v>8640.3385399999988</v>
      </c>
      <c r="N21" s="1067">
        <v>8271.5193199999994</v>
      </c>
      <c r="O21" s="1036">
        <v>95.731426282748416</v>
      </c>
      <c r="P21" s="1037">
        <v>5.6284062692077454E-2</v>
      </c>
      <c r="Q21" s="1035">
        <v>5.404350003407303E-2</v>
      </c>
      <c r="R21" s="62"/>
      <c r="S21" s="243"/>
    </row>
    <row r="22" spans="1:19">
      <c r="A22" s="80" t="s">
        <v>1446</v>
      </c>
      <c r="B22" s="80" t="s">
        <v>1447</v>
      </c>
      <c r="C22" s="1067">
        <v>6782.7856200000006</v>
      </c>
      <c r="D22" s="1067">
        <v>6849.5477099999998</v>
      </c>
      <c r="E22" s="1033">
        <v>100.98428719025326</v>
      </c>
      <c r="F22" s="1034">
        <v>5.1875245635818315E-2</v>
      </c>
      <c r="G22" s="1035">
        <v>5.2416359435686039E-2</v>
      </c>
      <c r="H22" s="1120">
        <v>2193.5826200000001</v>
      </c>
      <c r="I22" s="1120">
        <v>2258.9240800000002</v>
      </c>
      <c r="J22" s="1033">
        <v>102.97875536595929</v>
      </c>
      <c r="K22" s="1033">
        <v>9.637384248857829E-2</v>
      </c>
      <c r="L22" s="1035">
        <v>0.10094744470221587</v>
      </c>
      <c r="M22" s="1067">
        <v>8976.3682399999998</v>
      </c>
      <c r="N22" s="1067">
        <v>9108.4717899999996</v>
      </c>
      <c r="O22" s="1036">
        <v>101.47168149153383</v>
      </c>
      <c r="P22" s="1037">
        <v>5.8472995060137194E-2</v>
      </c>
      <c r="Q22" s="1035">
        <v>5.9511883663619154E-2</v>
      </c>
      <c r="R22" s="62"/>
      <c r="S22" s="243"/>
    </row>
    <row r="23" spans="1:19">
      <c r="A23" s="80" t="s">
        <v>1448</v>
      </c>
      <c r="B23" s="80" t="s">
        <v>1449</v>
      </c>
      <c r="C23" s="1067">
        <v>8024.9711299999999</v>
      </c>
      <c r="D23" s="1067">
        <v>8619.3820099999994</v>
      </c>
      <c r="E23" s="1033">
        <v>107.40701580567556</v>
      </c>
      <c r="F23" s="1034">
        <v>6.1375572207617621E-2</v>
      </c>
      <c r="G23" s="1035">
        <v>6.5960066953040603E-2</v>
      </c>
      <c r="H23" s="1120">
        <v>2628.4901800000002</v>
      </c>
      <c r="I23" s="1120">
        <v>2520.3435899999999</v>
      </c>
      <c r="J23" s="1033">
        <v>95.885600379149977</v>
      </c>
      <c r="K23" s="1033">
        <v>0.11548126625387596</v>
      </c>
      <c r="L23" s="1035">
        <v>0.11262983445734448</v>
      </c>
      <c r="M23" s="1067">
        <v>10653.461310000001</v>
      </c>
      <c r="N23" s="1067">
        <v>11139.7256</v>
      </c>
      <c r="O23" s="1036">
        <v>104.56437842922996</v>
      </c>
      <c r="P23" s="1037">
        <v>6.9397753512058763E-2</v>
      </c>
      <c r="Q23" s="1035">
        <v>7.2783455802067118E-2</v>
      </c>
      <c r="R23" s="62"/>
      <c r="S23" s="243"/>
    </row>
    <row r="24" spans="1:19" ht="18.75" customHeight="1">
      <c r="A24" s="1013" t="s">
        <v>499</v>
      </c>
      <c r="B24" s="360"/>
      <c r="C24" s="1068">
        <v>130751.87475</v>
      </c>
      <c r="D24" s="1068">
        <v>130675.76199000001</v>
      </c>
      <c r="E24" s="1038">
        <v>99.941788398716639</v>
      </c>
      <c r="F24" s="1039">
        <v>1</v>
      </c>
      <c r="G24" s="1040">
        <v>1</v>
      </c>
      <c r="H24" s="1068">
        <v>22761.182530000002</v>
      </c>
      <c r="I24" s="1068">
        <v>22377.228930000001</v>
      </c>
      <c r="J24" s="1038">
        <v>98.313121036246969</v>
      </c>
      <c r="K24" s="1039">
        <v>1</v>
      </c>
      <c r="L24" s="1040">
        <v>1</v>
      </c>
      <c r="M24" s="1068">
        <v>153513.05728000004</v>
      </c>
      <c r="N24" s="1068">
        <v>153052.99092000001</v>
      </c>
      <c r="O24" s="1041">
        <v>99.700307994543493</v>
      </c>
      <c r="P24" s="1042">
        <v>1</v>
      </c>
      <c r="Q24" s="1040">
        <v>1</v>
      </c>
      <c r="S24" s="243" t="str">
        <f t="shared" ref="S24:S25" si="0">IF(A24=R24,"OK","")</f>
        <v/>
      </c>
    </row>
    <row r="25" spans="1:19" ht="12.75" customHeight="1">
      <c r="A25" s="33" t="s">
        <v>500</v>
      </c>
      <c r="B25" s="33"/>
      <c r="S25" s="243" t="str">
        <f t="shared" si="0"/>
        <v/>
      </c>
    </row>
    <row r="26" spans="1:19" ht="12.75" customHeight="1">
      <c r="N26" s="75"/>
    </row>
    <row r="27" spans="1:19" ht="12.75" customHeight="1">
      <c r="A27" s="1004" t="s">
        <v>1268</v>
      </c>
      <c r="B27" s="264"/>
    </row>
    <row r="28" spans="1:19" ht="12.75" customHeight="1">
      <c r="A28" s="1005" t="s">
        <v>1269</v>
      </c>
      <c r="B28" s="800"/>
    </row>
    <row r="29" spans="1:19">
      <c r="A29" s="507"/>
      <c r="B29" s="876"/>
    </row>
    <row r="30" spans="1:19" ht="12.75" customHeight="1">
      <c r="A30" s="1020"/>
      <c r="B30" s="507"/>
    </row>
    <row r="31" spans="1:19" ht="12.75" customHeight="1">
      <c r="A31" s="49"/>
      <c r="B31" s="801"/>
    </row>
    <row r="32" spans="1:19" ht="12.75" customHeight="1">
      <c r="A32" s="801"/>
      <c r="B32" s="801"/>
    </row>
    <row r="33" spans="1:2" ht="12.75" customHeight="1">
      <c r="A33" s="571" t="s">
        <v>81</v>
      </c>
    </row>
    <row r="34" spans="1:2" ht="12.75" customHeight="1">
      <c r="B34" s="571"/>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1576</v>
      </c>
    </row>
    <row r="101" spans="1:2">
      <c r="A101" s="601"/>
      <c r="B101" s="601"/>
    </row>
    <row r="103" spans="1:2">
      <c r="A103" s="602"/>
      <c r="B103" s="602"/>
    </row>
    <row r="105" spans="1:2">
      <c r="A105" s="602"/>
      <c r="B105" s="602"/>
    </row>
    <row r="107" spans="1:2">
      <c r="A107" s="602"/>
      <c r="B107" s="602"/>
    </row>
    <row r="109" spans="1:2">
      <c r="A109" s="602"/>
      <c r="B109" s="602"/>
    </row>
    <row r="111" spans="1:2">
      <c r="A111" s="602"/>
      <c r="B111" s="602"/>
    </row>
    <row r="113" spans="1:2">
      <c r="A113" s="602"/>
      <c r="B113" s="602"/>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1666</v>
      </c>
      <c r="F1" s="179"/>
    </row>
    <row r="2" spans="1:8">
      <c r="A2" s="504" t="s">
        <v>1667</v>
      </c>
    </row>
    <row r="3" spans="1:8" ht="12.75" customHeight="1"/>
    <row r="4" spans="1:8" ht="12.75" customHeight="1">
      <c r="B4" s="753"/>
      <c r="C4" s="752"/>
      <c r="D4" s="752"/>
      <c r="E4" s="752"/>
      <c r="F4" s="24" t="s">
        <v>1267</v>
      </c>
    </row>
    <row r="5" spans="1:8">
      <c r="A5" s="1240" t="s">
        <v>462</v>
      </c>
      <c r="B5" s="1240" t="s">
        <v>463</v>
      </c>
      <c r="C5" s="1241" t="s">
        <v>821</v>
      </c>
      <c r="D5" s="1241"/>
      <c r="E5" s="1242" t="s">
        <v>822</v>
      </c>
      <c r="F5" s="1242"/>
    </row>
    <row r="6" spans="1:8" ht="65.25">
      <c r="A6" s="1240"/>
      <c r="B6" s="1240"/>
      <c r="C6" s="361" t="s">
        <v>464</v>
      </c>
      <c r="D6" s="361" t="s">
        <v>1266</v>
      </c>
      <c r="E6" s="361" t="s">
        <v>465</v>
      </c>
      <c r="F6" s="361" t="s">
        <v>466</v>
      </c>
    </row>
    <row r="7" spans="1:8" ht="22.5">
      <c r="A7" s="81">
        <v>1</v>
      </c>
      <c r="B7" s="82" t="s">
        <v>467</v>
      </c>
      <c r="C7" s="1064">
        <v>264439</v>
      </c>
      <c r="D7" s="1064">
        <v>6231.5001700000003</v>
      </c>
      <c r="E7" s="1064">
        <v>908</v>
      </c>
      <c r="F7" s="1064">
        <v>1089.3756699999999</v>
      </c>
      <c r="G7" s="51"/>
    </row>
    <row r="8" spans="1:8" ht="22.5">
      <c r="A8" s="81">
        <v>2</v>
      </c>
      <c r="B8" s="82" t="s">
        <v>469</v>
      </c>
      <c r="C8" s="1064">
        <v>114043</v>
      </c>
      <c r="D8" s="1064">
        <v>13056.992050000001</v>
      </c>
      <c r="E8" s="1064">
        <v>586238</v>
      </c>
      <c r="F8" s="1064">
        <v>8232.2855600000003</v>
      </c>
      <c r="G8" s="51"/>
    </row>
    <row r="9" spans="1:8" ht="22.5">
      <c r="A9" s="81">
        <v>3</v>
      </c>
      <c r="B9" s="82" t="s">
        <v>468</v>
      </c>
      <c r="C9" s="1064">
        <v>75649</v>
      </c>
      <c r="D9" s="1064">
        <v>26418.659520000001</v>
      </c>
      <c r="E9" s="1064">
        <v>9129</v>
      </c>
      <c r="F9" s="1064">
        <v>13427.504640000001</v>
      </c>
      <c r="G9" s="51"/>
    </row>
    <row r="10" spans="1:8" ht="22.5">
      <c r="A10" s="81">
        <v>4</v>
      </c>
      <c r="B10" s="82" t="s">
        <v>470</v>
      </c>
      <c r="C10" s="1064">
        <v>8</v>
      </c>
      <c r="D10" s="1064">
        <v>52.617510000000003</v>
      </c>
      <c r="E10" s="1064">
        <v>11</v>
      </c>
      <c r="F10" s="1064">
        <v>15.63402</v>
      </c>
    </row>
    <row r="11" spans="1:8" ht="22.5">
      <c r="A11" s="81">
        <v>5</v>
      </c>
      <c r="B11" s="82" t="s">
        <v>471</v>
      </c>
      <c r="C11" s="1064">
        <v>10</v>
      </c>
      <c r="D11" s="1064">
        <v>13.77576</v>
      </c>
      <c r="E11" s="1064">
        <v>1</v>
      </c>
      <c r="F11" s="354">
        <v>44.872050000000002</v>
      </c>
    </row>
    <row r="12" spans="1:8" ht="22.5">
      <c r="A12" s="81">
        <v>6</v>
      </c>
      <c r="B12" s="82" t="s">
        <v>472</v>
      </c>
      <c r="C12" s="1064">
        <v>972</v>
      </c>
      <c r="D12" s="1064">
        <v>1600.1543100000001</v>
      </c>
      <c r="E12" s="1064">
        <v>104</v>
      </c>
      <c r="F12" s="1064">
        <v>1362.1969299999998</v>
      </c>
    </row>
    <row r="13" spans="1:8" ht="22.5">
      <c r="A13" s="81">
        <v>7</v>
      </c>
      <c r="B13" s="82" t="s">
        <v>473</v>
      </c>
      <c r="C13" s="1064">
        <v>2502</v>
      </c>
      <c r="D13" s="1064">
        <v>491.38360999999998</v>
      </c>
      <c r="E13" s="1064">
        <v>92</v>
      </c>
      <c r="F13" s="1064">
        <v>137.45648</v>
      </c>
    </row>
    <row r="14" spans="1:8" ht="22.5">
      <c r="A14" s="81">
        <v>8</v>
      </c>
      <c r="B14" s="82" t="s">
        <v>474</v>
      </c>
      <c r="C14" s="1064">
        <v>84415</v>
      </c>
      <c r="D14" s="1064">
        <v>12327.90451</v>
      </c>
      <c r="E14" s="1064">
        <v>1886</v>
      </c>
      <c r="F14" s="1064">
        <v>4190.1447699999999</v>
      </c>
      <c r="H14" s="243"/>
    </row>
    <row r="15" spans="1:8" ht="22.5">
      <c r="A15" s="81">
        <v>9</v>
      </c>
      <c r="B15" s="82" t="s">
        <v>475</v>
      </c>
      <c r="C15" s="1064">
        <v>80066</v>
      </c>
      <c r="D15" s="1064">
        <v>9877.6435799999999</v>
      </c>
      <c r="E15" s="1064">
        <v>3486</v>
      </c>
      <c r="F15" s="1064">
        <v>3332.1544900000004</v>
      </c>
    </row>
    <row r="16" spans="1:8" ht="22.5">
      <c r="A16" s="81">
        <v>10</v>
      </c>
      <c r="B16" s="82" t="s">
        <v>476</v>
      </c>
      <c r="C16" s="1064">
        <v>270468</v>
      </c>
      <c r="D16" s="1064">
        <v>46894.67295</v>
      </c>
      <c r="E16" s="1064">
        <v>11222</v>
      </c>
      <c r="F16" s="1064">
        <v>25248.937329999997</v>
      </c>
    </row>
    <row r="17" spans="1:6" ht="22.5">
      <c r="A17" s="81">
        <v>11</v>
      </c>
      <c r="B17" s="82" t="s">
        <v>477</v>
      </c>
      <c r="C17" s="1064">
        <v>301</v>
      </c>
      <c r="D17" s="1064">
        <v>42.268879999999996</v>
      </c>
      <c r="E17" s="1064">
        <v>0</v>
      </c>
      <c r="F17" s="1064">
        <v>0</v>
      </c>
    </row>
    <row r="18" spans="1:6" ht="22.5">
      <c r="A18" s="81">
        <v>12</v>
      </c>
      <c r="B18" s="82" t="s">
        <v>478</v>
      </c>
      <c r="C18" s="1064">
        <v>1900</v>
      </c>
      <c r="D18" s="1064">
        <v>193.78543999999999</v>
      </c>
      <c r="E18" s="1064">
        <v>17</v>
      </c>
      <c r="F18" s="1064">
        <v>73.412909999999997</v>
      </c>
    </row>
    <row r="19" spans="1:6" ht="22.5">
      <c r="A19" s="81">
        <v>13</v>
      </c>
      <c r="B19" s="82" t="s">
        <v>479</v>
      </c>
      <c r="C19" s="1064">
        <v>55227</v>
      </c>
      <c r="D19" s="1064">
        <v>7092.8401699999995</v>
      </c>
      <c r="E19" s="1064">
        <v>899</v>
      </c>
      <c r="F19" s="1064">
        <v>3472.5182100000002</v>
      </c>
    </row>
    <row r="20" spans="1:6" ht="22.5">
      <c r="A20" s="81">
        <v>14</v>
      </c>
      <c r="B20" s="82" t="s">
        <v>480</v>
      </c>
      <c r="C20" s="1064">
        <v>1725</v>
      </c>
      <c r="D20" s="1064">
        <v>937.25666000000001</v>
      </c>
      <c r="E20" s="1064">
        <v>61</v>
      </c>
      <c r="F20" s="1064">
        <v>-517.99496999999997</v>
      </c>
    </row>
    <row r="21" spans="1:6" ht="22.5">
      <c r="A21" s="81">
        <v>15</v>
      </c>
      <c r="B21" s="82" t="s">
        <v>481</v>
      </c>
      <c r="C21" s="1064">
        <v>111</v>
      </c>
      <c r="D21" s="1064">
        <v>207.09595000000002</v>
      </c>
      <c r="E21" s="1064">
        <v>87</v>
      </c>
      <c r="F21" s="1064">
        <v>58.53143</v>
      </c>
    </row>
    <row r="22" spans="1:6" ht="22.5">
      <c r="A22" s="81">
        <v>16</v>
      </c>
      <c r="B22" s="82" t="s">
        <v>482</v>
      </c>
      <c r="C22" s="1064">
        <v>34405</v>
      </c>
      <c r="D22" s="1064">
        <v>2107.3609999999999</v>
      </c>
      <c r="E22" s="1064">
        <v>763</v>
      </c>
      <c r="F22" s="1064">
        <v>477.78586999999999</v>
      </c>
    </row>
    <row r="23" spans="1:6" ht="22.5">
      <c r="A23" s="81">
        <v>17</v>
      </c>
      <c r="B23" s="82" t="s">
        <v>483</v>
      </c>
      <c r="C23" s="1064">
        <v>1443</v>
      </c>
      <c r="D23" s="1064">
        <v>28.875679999999999</v>
      </c>
      <c r="E23" s="1064">
        <v>0</v>
      </c>
      <c r="F23" s="1064">
        <v>0</v>
      </c>
    </row>
    <row r="24" spans="1:6" ht="22.5">
      <c r="A24" s="81">
        <v>18</v>
      </c>
      <c r="B24" s="82" t="s">
        <v>484</v>
      </c>
      <c r="C24" s="1064">
        <v>131824</v>
      </c>
      <c r="D24" s="1064">
        <v>3100.9742299999998</v>
      </c>
      <c r="E24" s="1064">
        <v>38914</v>
      </c>
      <c r="F24" s="1064">
        <v>1503.7952399999999</v>
      </c>
    </row>
    <row r="25" spans="1:6" ht="22.5">
      <c r="A25" s="81">
        <v>19</v>
      </c>
      <c r="B25" s="82" t="s">
        <v>485</v>
      </c>
      <c r="C25" s="1064">
        <v>747693</v>
      </c>
      <c r="D25" s="1064">
        <v>16578.62412</v>
      </c>
      <c r="E25" s="1064">
        <v>4240</v>
      </c>
      <c r="F25" s="1064">
        <v>21347.385409999999</v>
      </c>
    </row>
    <row r="26" spans="1:6" ht="22.5">
      <c r="A26" s="81">
        <v>20</v>
      </c>
      <c r="B26" s="82" t="s">
        <v>486</v>
      </c>
      <c r="C26" s="1064">
        <v>2432</v>
      </c>
      <c r="D26" s="1064">
        <v>74.847030000000004</v>
      </c>
      <c r="E26" s="1064">
        <v>574</v>
      </c>
      <c r="F26" s="1064">
        <v>185.92271</v>
      </c>
    </row>
    <row r="27" spans="1:6" ht="33.75">
      <c r="A27" s="81">
        <v>21</v>
      </c>
      <c r="B27" s="82" t="s">
        <v>487</v>
      </c>
      <c r="C27" s="1064">
        <v>525171</v>
      </c>
      <c r="D27" s="1064">
        <v>1532.8089499999999</v>
      </c>
      <c r="E27" s="1064">
        <v>149</v>
      </c>
      <c r="F27" s="1064">
        <v>138.17226000000002</v>
      </c>
    </row>
    <row r="28" spans="1:6" ht="22.5">
      <c r="A28" s="81">
        <v>22</v>
      </c>
      <c r="B28" s="82" t="s">
        <v>488</v>
      </c>
      <c r="C28" s="1064">
        <v>1114</v>
      </c>
      <c r="D28" s="1064">
        <v>17.977040000000002</v>
      </c>
      <c r="E28" s="1064">
        <v>19</v>
      </c>
      <c r="F28" s="1064">
        <v>107.50364</v>
      </c>
    </row>
    <row r="29" spans="1:6" ht="45">
      <c r="A29" s="81">
        <v>23</v>
      </c>
      <c r="B29" s="82" t="s">
        <v>489</v>
      </c>
      <c r="C29" s="1064">
        <v>89746</v>
      </c>
      <c r="D29" s="1064">
        <v>4172.9717899999996</v>
      </c>
      <c r="E29" s="1064">
        <v>693</v>
      </c>
      <c r="F29" s="1064">
        <v>2800.2968799999999</v>
      </c>
    </row>
    <row r="30" spans="1:6" ht="22.5">
      <c r="A30" s="81">
        <v>24</v>
      </c>
      <c r="B30" s="82" t="s">
        <v>490</v>
      </c>
      <c r="C30" s="1064">
        <v>0</v>
      </c>
      <c r="D30" s="1064">
        <v>0</v>
      </c>
      <c r="E30" s="1064">
        <v>0</v>
      </c>
      <c r="F30" s="1064">
        <v>0</v>
      </c>
    </row>
    <row r="31" spans="1:6" ht="22.5">
      <c r="A31" s="81">
        <v>25</v>
      </c>
      <c r="B31" s="82" t="s">
        <v>491</v>
      </c>
      <c r="C31" s="1064">
        <v>0</v>
      </c>
      <c r="D31" s="1064">
        <v>0</v>
      </c>
      <c r="E31" s="1064">
        <v>0</v>
      </c>
      <c r="F31" s="1064">
        <v>0</v>
      </c>
    </row>
    <row r="32" spans="1:6" ht="22.5">
      <c r="A32" s="364"/>
      <c r="B32" s="365" t="s">
        <v>492</v>
      </c>
      <c r="C32" s="1065">
        <v>1119508</v>
      </c>
      <c r="D32" s="1065">
        <v>130675.76199</v>
      </c>
      <c r="E32" s="1065">
        <v>653818</v>
      </c>
      <c r="F32" s="1065">
        <v>62148.610630000003</v>
      </c>
    </row>
    <row r="33" spans="1:7" ht="22.5">
      <c r="A33" s="364"/>
      <c r="B33" s="365" t="s">
        <v>493</v>
      </c>
      <c r="C33" s="1065">
        <v>1366156</v>
      </c>
      <c r="D33" s="1065">
        <v>22377.228930000001</v>
      </c>
      <c r="E33" s="1065">
        <v>5675</v>
      </c>
      <c r="F33" s="1065">
        <v>24579.280899999998</v>
      </c>
    </row>
    <row r="34" spans="1:7">
      <c r="A34" s="362"/>
      <c r="B34" s="363" t="s">
        <v>258</v>
      </c>
      <c r="C34" s="1066">
        <v>2485664</v>
      </c>
      <c r="D34" s="1066">
        <v>153052.99091999998</v>
      </c>
      <c r="E34" s="1066">
        <v>659493</v>
      </c>
      <c r="F34" s="1066">
        <v>86727.891530000008</v>
      </c>
    </row>
    <row r="35" spans="1:7" ht="12.75" customHeight="1">
      <c r="A35" s="33" t="s">
        <v>461</v>
      </c>
      <c r="F35" s="243"/>
    </row>
    <row r="36" spans="1:7" ht="12.75" customHeight="1">
      <c r="G36" s="75"/>
    </row>
    <row r="37" spans="1:7" s="995" customFormat="1" ht="12.75" customHeight="1">
      <c r="A37" s="264" t="s">
        <v>1270</v>
      </c>
      <c r="G37" s="75"/>
    </row>
    <row r="38" spans="1:7" s="995" customFormat="1" ht="12.75" customHeight="1">
      <c r="A38" s="1006" t="s">
        <v>1271</v>
      </c>
      <c r="G38" s="75"/>
    </row>
    <row r="39" spans="1:7" ht="12.75" customHeight="1"/>
    <row r="40" spans="1:7" ht="12.75" customHeight="1">
      <c r="A40" s="571" t="s">
        <v>81</v>
      </c>
      <c r="F40" s="34" t="s">
        <v>1577</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6" t="s">
        <v>88</v>
      </c>
      <c r="B1" s="179"/>
      <c r="C1" s="179"/>
      <c r="D1" s="179"/>
      <c r="E1" s="179"/>
      <c r="F1" s="179"/>
      <c r="G1" s="179"/>
    </row>
    <row r="2" spans="1:7">
      <c r="A2" s="557" t="s">
        <v>89</v>
      </c>
      <c r="B2" s="179"/>
      <c r="C2" s="179"/>
      <c r="D2" s="179"/>
      <c r="E2" s="179"/>
      <c r="F2" s="179"/>
      <c r="G2" s="179"/>
    </row>
    <row r="3" spans="1:7" s="243" customFormat="1">
      <c r="A3" s="503"/>
      <c r="B3" s="179"/>
      <c r="C3" s="179"/>
      <c r="D3" s="179"/>
      <c r="E3" s="179"/>
      <c r="F3" s="179"/>
      <c r="G3" s="179"/>
    </row>
    <row r="4" spans="1:7" ht="12.75" customHeight="1">
      <c r="A4" s="23" t="s">
        <v>627</v>
      </c>
    </row>
    <row r="5" spans="1:7" ht="12.75" customHeight="1">
      <c r="A5" s="485" t="s">
        <v>628</v>
      </c>
      <c r="B5" s="179"/>
    </row>
    <row r="6" spans="1:7" ht="53.25" customHeight="1">
      <c r="A6" s="757" t="s">
        <v>1244</v>
      </c>
      <c r="B6" s="1243" t="s">
        <v>445</v>
      </c>
      <c r="C6" s="1244"/>
      <c r="D6" s="1245"/>
      <c r="E6" s="1243" t="s">
        <v>798</v>
      </c>
      <c r="F6" s="1244"/>
      <c r="G6" s="1245"/>
    </row>
    <row r="7" spans="1:7" s="243" customFormat="1">
      <c r="A7" s="1246" t="s">
        <v>808</v>
      </c>
      <c r="B7" s="373" t="str">
        <f>Naslovnica!A20</f>
        <v>Siječanj 2026.</v>
      </c>
      <c r="C7" s="1247" t="s">
        <v>809</v>
      </c>
      <c r="D7" s="1249" t="s">
        <v>804</v>
      </c>
      <c r="E7" s="373" t="str">
        <f>$B$7</f>
        <v>Siječanj 2026.</v>
      </c>
      <c r="F7" s="1247" t="s">
        <v>809</v>
      </c>
      <c r="G7" s="1249" t="s">
        <v>804</v>
      </c>
    </row>
    <row r="8" spans="1:7" s="243" customFormat="1">
      <c r="A8" s="1246"/>
      <c r="B8" s="744" t="str">
        <f>Naslovnica!A24</f>
        <v>January 2026</v>
      </c>
      <c r="C8" s="1248"/>
      <c r="D8" s="1246"/>
      <c r="E8" s="744" t="str">
        <f>$B$8</f>
        <v>January 2026</v>
      </c>
      <c r="F8" s="1248"/>
      <c r="G8" s="1246"/>
    </row>
    <row r="9" spans="1:7" ht="25.5">
      <c r="A9" s="223" t="s">
        <v>448</v>
      </c>
      <c r="B9" s="231">
        <v>57918410.520000003</v>
      </c>
      <c r="C9" s="227">
        <v>57918410.520000003</v>
      </c>
      <c r="D9" s="234">
        <v>0.33114852769393743</v>
      </c>
      <c r="E9" s="231">
        <v>2148483.7999999998</v>
      </c>
      <c r="F9" s="226">
        <v>2148483.7999999998</v>
      </c>
      <c r="G9" s="237">
        <v>6.4979716760544699</v>
      </c>
    </row>
    <row r="10" spans="1:7">
      <c r="A10" s="83" t="s">
        <v>450</v>
      </c>
      <c r="B10" s="232">
        <v>49670148</v>
      </c>
      <c r="C10" s="172">
        <v>49670148</v>
      </c>
      <c r="D10" s="235">
        <v>0.24334985037041301</v>
      </c>
      <c r="E10" s="232">
        <v>2148483.7999999998</v>
      </c>
      <c r="F10" s="173">
        <v>2148483.7999999998</v>
      </c>
      <c r="G10" s="235">
        <v>6.4979716760544699</v>
      </c>
    </row>
    <row r="11" spans="1:7">
      <c r="A11" s="83" t="s">
        <v>449</v>
      </c>
      <c r="B11" s="232">
        <v>1200095.67</v>
      </c>
      <c r="C11" s="172">
        <v>1200095.67</v>
      </c>
      <c r="D11" s="235">
        <v>2.4507479503759892</v>
      </c>
      <c r="E11" s="232" t="s">
        <v>138</v>
      </c>
      <c r="F11" s="173" t="s">
        <v>138</v>
      </c>
      <c r="G11" s="235" t="s">
        <v>138</v>
      </c>
    </row>
    <row r="12" spans="1:7">
      <c r="A12" s="83" t="s">
        <v>451</v>
      </c>
      <c r="B12" s="232" t="s">
        <v>138</v>
      </c>
      <c r="C12" s="173" t="s">
        <v>138</v>
      </c>
      <c r="D12" s="236" t="s">
        <v>138</v>
      </c>
      <c r="E12" s="232" t="s">
        <v>138</v>
      </c>
      <c r="F12" s="173" t="s">
        <v>138</v>
      </c>
      <c r="G12" s="235" t="s">
        <v>138</v>
      </c>
    </row>
    <row r="13" spans="1:7">
      <c r="A13" s="83" t="s">
        <v>1396</v>
      </c>
      <c r="B13" s="232">
        <v>938498.9</v>
      </c>
      <c r="C13" s="173">
        <v>938498.9</v>
      </c>
      <c r="D13" s="236">
        <v>-0.47579675077387795</v>
      </c>
      <c r="E13" s="232" t="s">
        <v>138</v>
      </c>
      <c r="F13" s="173" t="s">
        <v>138</v>
      </c>
      <c r="G13" s="235" t="s">
        <v>138</v>
      </c>
    </row>
    <row r="14" spans="1:7">
      <c r="A14" s="83" t="s">
        <v>452</v>
      </c>
      <c r="B14" s="232" t="s">
        <v>138</v>
      </c>
      <c r="C14" s="173" t="s">
        <v>138</v>
      </c>
      <c r="D14" s="236" t="s">
        <v>138</v>
      </c>
      <c r="E14" s="232" t="s">
        <v>138</v>
      </c>
      <c r="F14" s="173" t="s">
        <v>138</v>
      </c>
      <c r="G14" s="235" t="s">
        <v>138</v>
      </c>
    </row>
    <row r="15" spans="1:7" s="243" customFormat="1">
      <c r="A15" s="83" t="s">
        <v>923</v>
      </c>
      <c r="B15" s="232">
        <v>6109667.9500000002</v>
      </c>
      <c r="C15" s="173">
        <v>6109667.9500000002</v>
      </c>
      <c r="D15" s="236">
        <v>3.2924827004423838</v>
      </c>
      <c r="E15" s="232" t="s">
        <v>138</v>
      </c>
      <c r="F15" s="173" t="s">
        <v>138</v>
      </c>
      <c r="G15" s="235" t="s">
        <v>138</v>
      </c>
    </row>
    <row r="16" spans="1:7">
      <c r="A16" s="806" t="s">
        <v>919</v>
      </c>
      <c r="B16" s="807">
        <v>8223678</v>
      </c>
      <c r="C16" s="808">
        <v>8223678</v>
      </c>
      <c r="D16" s="809">
        <v>-0.89480863129322852</v>
      </c>
      <c r="E16" s="232" t="s">
        <v>138</v>
      </c>
      <c r="F16" s="173" t="s">
        <v>138</v>
      </c>
      <c r="G16" s="235" t="s">
        <v>138</v>
      </c>
    </row>
    <row r="17" spans="1:10">
      <c r="A17" s="806" t="s">
        <v>920</v>
      </c>
      <c r="B17" s="807" t="s">
        <v>138</v>
      </c>
      <c r="C17" s="808" t="s">
        <v>138</v>
      </c>
      <c r="D17" s="809" t="s">
        <v>138</v>
      </c>
      <c r="E17" s="232" t="s">
        <v>138</v>
      </c>
      <c r="F17" s="173" t="s">
        <v>138</v>
      </c>
      <c r="G17" s="235" t="s">
        <v>138</v>
      </c>
    </row>
    <row r="18" spans="1:10" ht="18.75" customHeight="1">
      <c r="A18" s="366" t="s">
        <v>453</v>
      </c>
      <c r="B18" s="367">
        <v>66142088.520000003</v>
      </c>
      <c r="C18" s="368">
        <v>66142088.520000003</v>
      </c>
      <c r="D18" s="369">
        <v>-0.4564633183978456</v>
      </c>
      <c r="E18" s="367">
        <v>2148483.7999999998</v>
      </c>
      <c r="F18" s="717">
        <v>2148483.7999999998</v>
      </c>
      <c r="G18" s="369">
        <v>6.4979716760544699</v>
      </c>
      <c r="J18" s="75"/>
    </row>
    <row r="19" spans="1:10" ht="15" customHeight="1">
      <c r="A19" s="1250" t="s">
        <v>807</v>
      </c>
      <c r="B19" s="370" t="str">
        <f>B7</f>
        <v>Siječanj 2026.</v>
      </c>
      <c r="C19" s="1248" t="s">
        <v>809</v>
      </c>
      <c r="D19" s="1246" t="s">
        <v>804</v>
      </c>
      <c r="E19" s="745" t="str">
        <f>E7</f>
        <v>Siječanj 2026.</v>
      </c>
      <c r="F19" s="1248" t="s">
        <v>809</v>
      </c>
      <c r="G19" s="1246" t="s">
        <v>804</v>
      </c>
    </row>
    <row r="20" spans="1:10" s="243" customFormat="1">
      <c r="A20" s="1250"/>
      <c r="B20" s="744" t="str">
        <f>B8</f>
        <v>January 2026</v>
      </c>
      <c r="C20" s="1248"/>
      <c r="D20" s="1246"/>
      <c r="E20" s="747" t="str">
        <f>E8</f>
        <v>January 2026</v>
      </c>
      <c r="F20" s="1248"/>
      <c r="G20" s="1246"/>
    </row>
    <row r="21" spans="1:10" ht="25.5">
      <c r="A21" s="224" t="s">
        <v>454</v>
      </c>
      <c r="B21" s="231">
        <v>3993874</v>
      </c>
      <c r="C21" s="226">
        <v>3993874</v>
      </c>
      <c r="D21" s="237">
        <v>0.2038436195782376</v>
      </c>
      <c r="E21" s="231">
        <v>2121</v>
      </c>
      <c r="F21" s="226">
        <v>2121</v>
      </c>
      <c r="G21" s="237">
        <v>3.0477099236641223</v>
      </c>
    </row>
    <row r="22" spans="1:10">
      <c r="A22" s="83" t="s">
        <v>450</v>
      </c>
      <c r="B22" s="232">
        <v>1687081</v>
      </c>
      <c r="C22" s="173">
        <v>1687081</v>
      </c>
      <c r="D22" s="235">
        <v>0.50788405848914953</v>
      </c>
      <c r="E22" s="232">
        <v>2121</v>
      </c>
      <c r="F22" s="173">
        <v>2121</v>
      </c>
      <c r="G22" s="235">
        <v>3.0477099236641223</v>
      </c>
    </row>
    <row r="23" spans="1:10">
      <c r="A23" s="83" t="s">
        <v>449</v>
      </c>
      <c r="B23" s="232">
        <v>1204240</v>
      </c>
      <c r="C23" s="173">
        <v>1204240</v>
      </c>
      <c r="D23" s="235">
        <v>2.4745376381315101</v>
      </c>
      <c r="E23" s="232" t="s">
        <v>138</v>
      </c>
      <c r="F23" s="173" t="s">
        <v>138</v>
      </c>
      <c r="G23" s="235" t="s">
        <v>138</v>
      </c>
    </row>
    <row r="24" spans="1:10">
      <c r="A24" s="83" t="s">
        <v>451</v>
      </c>
      <c r="B24" s="232" t="s">
        <v>138</v>
      </c>
      <c r="C24" s="173" t="s">
        <v>138</v>
      </c>
      <c r="D24" s="236" t="s">
        <v>138</v>
      </c>
      <c r="E24" s="232" t="s">
        <v>138</v>
      </c>
      <c r="F24" s="173" t="s">
        <v>138</v>
      </c>
      <c r="G24" s="235" t="s">
        <v>138</v>
      </c>
    </row>
    <row r="25" spans="1:10">
      <c r="A25" s="83" t="s">
        <v>1396</v>
      </c>
      <c r="B25" s="232">
        <v>948000</v>
      </c>
      <c r="C25" s="173">
        <v>948000</v>
      </c>
      <c r="D25" s="236">
        <v>-0.47710976282404849</v>
      </c>
      <c r="E25" s="232" t="s">
        <v>138</v>
      </c>
      <c r="F25" s="173" t="s">
        <v>138</v>
      </c>
      <c r="G25" s="235" t="s">
        <v>138</v>
      </c>
    </row>
    <row r="26" spans="1:10">
      <c r="A26" s="83" t="s">
        <v>452</v>
      </c>
      <c r="B26" s="232" t="s">
        <v>138</v>
      </c>
      <c r="C26" s="173" t="s">
        <v>138</v>
      </c>
      <c r="D26" s="236" t="s">
        <v>138</v>
      </c>
      <c r="E26" s="232" t="s">
        <v>138</v>
      </c>
      <c r="F26" s="173" t="s">
        <v>138</v>
      </c>
      <c r="G26" s="235" t="s">
        <v>138</v>
      </c>
    </row>
    <row r="27" spans="1:10" s="243" customFormat="1">
      <c r="A27" s="83" t="s">
        <v>923</v>
      </c>
      <c r="B27" s="232">
        <v>154553</v>
      </c>
      <c r="C27" s="173">
        <v>154553</v>
      </c>
      <c r="D27" s="236">
        <v>2.945496783416726</v>
      </c>
      <c r="E27" s="232" t="s">
        <v>138</v>
      </c>
      <c r="F27" s="173" t="s">
        <v>138</v>
      </c>
      <c r="G27" s="235" t="s">
        <v>138</v>
      </c>
    </row>
    <row r="28" spans="1:10">
      <c r="A28" s="806" t="s">
        <v>921</v>
      </c>
      <c r="B28" s="807">
        <v>50147</v>
      </c>
      <c r="C28" s="808">
        <v>50147</v>
      </c>
      <c r="D28" s="855">
        <v>-0.77664000142531353</v>
      </c>
      <c r="E28" s="232" t="s">
        <v>138</v>
      </c>
      <c r="F28" s="173" t="s">
        <v>138</v>
      </c>
      <c r="G28" s="235" t="s">
        <v>138</v>
      </c>
    </row>
    <row r="29" spans="1:10">
      <c r="A29" s="806" t="s">
        <v>922</v>
      </c>
      <c r="B29" s="807" t="s">
        <v>138</v>
      </c>
      <c r="C29" s="808" t="s">
        <v>138</v>
      </c>
      <c r="D29" s="809" t="s">
        <v>138</v>
      </c>
      <c r="E29" s="232" t="s">
        <v>138</v>
      </c>
      <c r="F29" s="173" t="s">
        <v>138</v>
      </c>
      <c r="G29" s="235" t="s">
        <v>138</v>
      </c>
    </row>
    <row r="30" spans="1:10" ht="18.75" customHeight="1">
      <c r="A30" s="366" t="s">
        <v>455</v>
      </c>
      <c r="B30" s="367">
        <v>4044021</v>
      </c>
      <c r="C30" s="371">
        <v>4044021</v>
      </c>
      <c r="D30" s="369">
        <v>0.14169702047986044</v>
      </c>
      <c r="E30" s="367">
        <v>2121</v>
      </c>
      <c r="F30" s="371">
        <v>2121</v>
      </c>
      <c r="G30" s="369">
        <v>3.0477099236641223</v>
      </c>
    </row>
    <row r="31" spans="1:10" ht="18.75" customHeight="1">
      <c r="A31" s="374" t="s">
        <v>456</v>
      </c>
      <c r="B31" s="231">
        <v>11886</v>
      </c>
      <c r="C31" s="375">
        <v>11886</v>
      </c>
      <c r="D31" s="376">
        <v>0.54183421974315737</v>
      </c>
      <c r="E31" s="231">
        <v>555</v>
      </c>
      <c r="F31" s="375">
        <v>555</v>
      </c>
      <c r="G31" s="376">
        <v>4.2857142857142856</v>
      </c>
    </row>
    <row r="32" spans="1:10" ht="15" customHeight="1">
      <c r="A32" s="1250" t="s">
        <v>806</v>
      </c>
      <c r="B32" s="370" t="str">
        <f>B7</f>
        <v>Siječanj 2026.</v>
      </c>
      <c r="C32" s="1248" t="s">
        <v>809</v>
      </c>
      <c r="D32" s="1246" t="s">
        <v>804</v>
      </c>
      <c r="E32" s="370" t="str">
        <f>E7</f>
        <v>Siječanj 2026.</v>
      </c>
      <c r="F32" s="1248" t="s">
        <v>809</v>
      </c>
      <c r="G32" s="1246" t="s">
        <v>804</v>
      </c>
    </row>
    <row r="33" spans="1:7" s="243" customFormat="1">
      <c r="A33" s="1250"/>
      <c r="B33" s="744" t="str">
        <f>B8</f>
        <v>January 2026</v>
      </c>
      <c r="C33" s="1248"/>
      <c r="D33" s="1246"/>
      <c r="E33" s="744" t="str">
        <f>E8</f>
        <v>January 2026</v>
      </c>
      <c r="F33" s="1248"/>
      <c r="G33" s="1246"/>
    </row>
    <row r="34" spans="1:7" ht="17.25" customHeight="1">
      <c r="A34" s="225" t="s">
        <v>457</v>
      </c>
      <c r="B34" s="232">
        <v>47985978.189999998</v>
      </c>
      <c r="C34" s="173">
        <v>462069293.82999998</v>
      </c>
      <c r="D34" s="235">
        <v>-0.20501049554696271</v>
      </c>
      <c r="E34" s="232" t="s">
        <v>138</v>
      </c>
      <c r="F34" s="173" t="s">
        <v>138</v>
      </c>
      <c r="G34" s="235" t="s">
        <v>138</v>
      </c>
    </row>
    <row r="35" spans="1:7" ht="17.25" customHeight="1">
      <c r="A35" s="225" t="s">
        <v>458</v>
      </c>
      <c r="B35" s="232">
        <v>43612316.25</v>
      </c>
      <c r="C35" s="241">
        <v>43612316.25</v>
      </c>
      <c r="D35" s="235">
        <v>-0.25520482823880464</v>
      </c>
      <c r="E35" s="232" t="s">
        <v>138</v>
      </c>
      <c r="F35" s="173" t="s">
        <v>138</v>
      </c>
      <c r="G35" s="235" t="s">
        <v>138</v>
      </c>
    </row>
    <row r="36" spans="1:7">
      <c r="A36" s="1250" t="s">
        <v>802</v>
      </c>
      <c r="B36" s="746" t="str">
        <f>B7</f>
        <v>Siječanj 2026.</v>
      </c>
      <c r="C36" s="1251" t="s">
        <v>803</v>
      </c>
      <c r="D36" s="1246" t="s">
        <v>804</v>
      </c>
      <c r="E36" s="372"/>
      <c r="F36" s="1251"/>
      <c r="G36" s="1246"/>
    </row>
    <row r="37" spans="1:7" s="243" customFormat="1" ht="21" customHeight="1">
      <c r="A37" s="1250"/>
      <c r="B37" s="744" t="str">
        <f>B8</f>
        <v>January 2026</v>
      </c>
      <c r="C37" s="1251"/>
      <c r="D37" s="1246"/>
      <c r="E37" s="372"/>
      <c r="F37" s="1251"/>
      <c r="G37" s="1246"/>
    </row>
    <row r="38" spans="1:7">
      <c r="A38" s="174" t="s">
        <v>62</v>
      </c>
      <c r="B38" s="233">
        <v>3985.92</v>
      </c>
      <c r="C38" s="84">
        <v>3.336599934667972E-2</v>
      </c>
      <c r="D38" s="235">
        <v>3.336599934667972E-2</v>
      </c>
      <c r="E38" s="233"/>
      <c r="F38" s="84"/>
      <c r="G38" s="235"/>
    </row>
    <row r="39" spans="1:7">
      <c r="A39" s="85" t="s">
        <v>110</v>
      </c>
      <c r="B39" s="233">
        <v>3167.17</v>
      </c>
      <c r="C39" s="84">
        <v>3.6703283754058846E-2</v>
      </c>
      <c r="D39" s="235">
        <v>3.6703283754058846E-2</v>
      </c>
      <c r="E39" s="233"/>
      <c r="F39" s="84"/>
      <c r="G39" s="235"/>
    </row>
    <row r="40" spans="1:7">
      <c r="A40" s="85" t="s">
        <v>63</v>
      </c>
      <c r="B40" s="233">
        <v>2558.12</v>
      </c>
      <c r="C40" s="84">
        <v>3.9201826439499099E-2</v>
      </c>
      <c r="D40" s="235">
        <v>3.9201826439499099E-2</v>
      </c>
      <c r="E40" s="233"/>
      <c r="F40" s="84"/>
      <c r="G40" s="235"/>
    </row>
    <row r="41" spans="1:7" s="243" customFormat="1">
      <c r="A41" s="85" t="s">
        <v>913</v>
      </c>
      <c r="B41" s="233">
        <v>2950.14</v>
      </c>
      <c r="C41" s="84">
        <v>4.1914771884469459E-2</v>
      </c>
      <c r="D41" s="235">
        <v>4.1914771884469459E-2</v>
      </c>
      <c r="E41" s="233"/>
      <c r="F41" s="84"/>
      <c r="G41" s="235"/>
    </row>
    <row r="42" spans="1:7">
      <c r="A42" s="85" t="s">
        <v>770</v>
      </c>
      <c r="B42" s="233">
        <v>2027.89</v>
      </c>
      <c r="C42" s="84">
        <v>-7.0606323232025314E-3</v>
      </c>
      <c r="D42" s="235">
        <v>-7.0606323232025314E-3</v>
      </c>
      <c r="E42" s="233"/>
      <c r="F42" s="84"/>
      <c r="G42" s="235"/>
    </row>
    <row r="43" spans="1:7" s="243" customFormat="1">
      <c r="A43" s="85" t="s">
        <v>90</v>
      </c>
      <c r="B43" s="233">
        <v>2488.81</v>
      </c>
      <c r="C43" s="84">
        <v>2.3670853795974001E-2</v>
      </c>
      <c r="D43" s="235">
        <v>2.3670853795974001E-2</v>
      </c>
      <c r="E43" s="233"/>
      <c r="F43" s="84"/>
      <c r="G43" s="235"/>
    </row>
    <row r="44" spans="1:7">
      <c r="A44" s="85" t="s">
        <v>91</v>
      </c>
      <c r="B44" s="233">
        <v>3425.79</v>
      </c>
      <c r="C44" s="84">
        <v>2.2114348966336239E-2</v>
      </c>
      <c r="D44" s="235">
        <v>2.2114348966336239E-2</v>
      </c>
      <c r="E44" s="233"/>
      <c r="F44" s="84"/>
      <c r="G44" s="235"/>
    </row>
    <row r="45" spans="1:7">
      <c r="A45" s="85" t="s">
        <v>92</v>
      </c>
      <c r="B45" s="233">
        <v>1160.72</v>
      </c>
      <c r="C45" s="84">
        <v>8.6043639357760382E-2</v>
      </c>
      <c r="D45" s="235">
        <v>8.6043639357760382E-2</v>
      </c>
      <c r="E45" s="233"/>
      <c r="F45" s="84"/>
      <c r="G45" s="235"/>
    </row>
    <row r="46" spans="1:7">
      <c r="A46" s="85" t="s">
        <v>93</v>
      </c>
      <c r="B46" s="233">
        <v>841.17</v>
      </c>
      <c r="C46" s="84">
        <v>3.3556139876637081E-2</v>
      </c>
      <c r="D46" s="235">
        <v>3.3556139876637081E-2</v>
      </c>
      <c r="E46" s="233"/>
      <c r="F46" s="84"/>
      <c r="G46" s="235"/>
    </row>
    <row r="47" spans="1:7">
      <c r="A47" s="85" t="s">
        <v>94</v>
      </c>
      <c r="B47" s="233">
        <v>1119.17</v>
      </c>
      <c r="C47" s="84">
        <v>3.9330312050278593E-4</v>
      </c>
      <c r="D47" s="235">
        <v>3.9330312050278593E-4</v>
      </c>
      <c r="E47" s="233"/>
      <c r="F47" s="84"/>
      <c r="G47" s="235"/>
    </row>
    <row r="48" spans="1:7">
      <c r="A48" s="85" t="s">
        <v>95</v>
      </c>
      <c r="B48" s="233">
        <v>4934.41</v>
      </c>
      <c r="C48" s="84">
        <v>1.9114555150293588E-2</v>
      </c>
      <c r="D48" s="235">
        <v>1.9114555150293588E-2</v>
      </c>
      <c r="E48" s="233"/>
      <c r="F48" s="84"/>
      <c r="G48" s="235"/>
    </row>
    <row r="49" spans="1:7">
      <c r="A49" s="174" t="s">
        <v>64</v>
      </c>
      <c r="B49" s="233">
        <v>98.902900000000002</v>
      </c>
      <c r="C49" s="84">
        <v>8.1459264296346312E-4</v>
      </c>
      <c r="D49" s="235">
        <v>8.1459264296346312E-4</v>
      </c>
      <c r="E49" s="233"/>
      <c r="F49" s="84"/>
      <c r="G49" s="235"/>
    </row>
    <row r="50" spans="1:7">
      <c r="A50" s="174" t="s">
        <v>82</v>
      </c>
      <c r="B50" s="233">
        <v>186.1096</v>
      </c>
      <c r="C50" s="84">
        <v>3.0104930719856426E-3</v>
      </c>
      <c r="D50" s="235">
        <v>3.0104930719856426E-3</v>
      </c>
      <c r="E50" s="233"/>
      <c r="F50" s="84"/>
      <c r="G50" s="235"/>
    </row>
    <row r="51" spans="1:7" ht="15" customHeight="1">
      <c r="A51" s="1250" t="s">
        <v>805</v>
      </c>
      <c r="B51" s="370" t="str">
        <f>B7</f>
        <v>Siječanj 2026.</v>
      </c>
      <c r="C51" s="1252"/>
      <c r="D51" s="1246" t="s">
        <v>804</v>
      </c>
      <c r="E51" s="370" t="str">
        <f>E7</f>
        <v>Siječanj 2026.</v>
      </c>
      <c r="F51" s="1252"/>
      <c r="G51" s="1246" t="s">
        <v>804</v>
      </c>
    </row>
    <row r="52" spans="1:7" s="243" customFormat="1">
      <c r="A52" s="1250"/>
      <c r="B52" s="744" t="str">
        <f>B8</f>
        <v>January 2026</v>
      </c>
      <c r="C52" s="1252"/>
      <c r="D52" s="1246"/>
      <c r="E52" s="744" t="str">
        <f>E8</f>
        <v>January 2026</v>
      </c>
      <c r="F52" s="1252"/>
      <c r="G52" s="1246"/>
    </row>
    <row r="53" spans="1:7">
      <c r="A53" s="83" t="s">
        <v>450</v>
      </c>
      <c r="B53" s="232">
        <v>32817.430784120006</v>
      </c>
      <c r="C53" s="173"/>
      <c r="D53" s="235">
        <v>2.0960573105128555E-2</v>
      </c>
      <c r="E53" s="232">
        <v>140.34096</v>
      </c>
      <c r="F53" s="173"/>
      <c r="G53" s="235">
        <v>0.27915736973356076</v>
      </c>
    </row>
    <row r="54" spans="1:7">
      <c r="A54" s="83" t="s">
        <v>449</v>
      </c>
      <c r="B54" s="232">
        <v>19470.831726479999</v>
      </c>
      <c r="C54" s="173"/>
      <c r="D54" s="235">
        <v>6.0519242206069634E-4</v>
      </c>
      <c r="E54" s="232">
        <v>1.32722808</v>
      </c>
      <c r="F54" s="173"/>
      <c r="G54" s="235">
        <v>0</v>
      </c>
    </row>
    <row r="55" spans="1:7">
      <c r="A55" s="83" t="s">
        <v>451</v>
      </c>
      <c r="B55" s="232" t="s">
        <v>138</v>
      </c>
      <c r="C55" s="173"/>
      <c r="D55" s="236" t="s">
        <v>138</v>
      </c>
      <c r="E55" s="232" t="s">
        <v>138</v>
      </c>
      <c r="F55" s="173"/>
      <c r="G55" s="235" t="s">
        <v>138</v>
      </c>
    </row>
    <row r="56" spans="1:7">
      <c r="A56" s="83" t="s">
        <v>1396</v>
      </c>
      <c r="B56" s="232">
        <v>5339.3395030000001</v>
      </c>
      <c r="C56" s="173"/>
      <c r="D56" s="236">
        <v>0.46717473051111691</v>
      </c>
      <c r="E56" s="232" t="s">
        <v>138</v>
      </c>
      <c r="F56" s="173"/>
      <c r="G56" s="235" t="s">
        <v>138</v>
      </c>
    </row>
    <row r="57" spans="1:7" s="243" customFormat="1">
      <c r="A57" s="83" t="s">
        <v>923</v>
      </c>
      <c r="B57" s="232">
        <v>151.46280024000001</v>
      </c>
      <c r="C57" s="173"/>
      <c r="D57" s="235">
        <v>0.21889013551958514</v>
      </c>
      <c r="E57" s="232" t="s">
        <v>138</v>
      </c>
      <c r="F57" s="173"/>
      <c r="G57" s="235" t="s">
        <v>138</v>
      </c>
    </row>
    <row r="58" spans="1:7" ht="18.75" customHeight="1">
      <c r="A58" s="366" t="s">
        <v>459</v>
      </c>
      <c r="B58" s="367">
        <v>57779.064813840007</v>
      </c>
      <c r="C58" s="371"/>
      <c r="D58" s="369">
        <v>4.3580160582434635E-2</v>
      </c>
      <c r="E58" s="367">
        <v>141.66818807999999</v>
      </c>
      <c r="F58" s="371"/>
      <c r="G58" s="369">
        <v>0.27582070963965011</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1" t="s">
        <v>81</v>
      </c>
      <c r="B62" s="220"/>
      <c r="C62" s="221"/>
      <c r="D62" s="222"/>
    </row>
    <row r="63" spans="1:7" ht="12.75" customHeight="1">
      <c r="B63" s="35"/>
      <c r="C63" s="35"/>
      <c r="D63" s="35"/>
    </row>
    <row r="64" spans="1:7" ht="12.75" customHeight="1">
      <c r="B64" s="50"/>
      <c r="C64" s="50"/>
      <c r="G64" s="13" t="s">
        <v>1578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1"/>
    </row>
    <row r="118" spans="1:1">
      <c r="A118" s="602"/>
    </row>
    <row r="120" spans="1:1">
      <c r="A120" s="602"/>
    </row>
    <row r="122" spans="1:1">
      <c r="A122" s="602"/>
    </row>
    <row r="124" spans="1:1">
      <c r="A124" s="602"/>
    </row>
    <row r="126" spans="1:1">
      <c r="A126" s="602"/>
    </row>
    <row r="128" spans="1:1">
      <c r="A128" s="60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Siječanj 2026.</v>
      </c>
      <c r="G1" s="124" t="s">
        <v>836</v>
      </c>
      <c r="H1" s="243"/>
      <c r="I1" s="243"/>
      <c r="J1" s="243"/>
      <c r="K1" s="122" t="str">
        <f>E1</f>
        <v>Siječanj 2026.</v>
      </c>
    </row>
    <row r="2" spans="1:18" ht="12.75" customHeight="1">
      <c r="A2" s="491" t="s">
        <v>630</v>
      </c>
      <c r="E2" s="501" t="str">
        <f>Naslovnica!A24</f>
        <v>January 2026</v>
      </c>
      <c r="G2" s="491" t="s">
        <v>837</v>
      </c>
      <c r="H2" s="243"/>
      <c r="I2" s="243"/>
      <c r="J2" s="243"/>
      <c r="K2" s="489" t="str">
        <f>E2</f>
        <v>January 2026</v>
      </c>
    </row>
    <row r="3" spans="1:18" ht="12.75" customHeight="1">
      <c r="A3" s="38" t="s">
        <v>1242</v>
      </c>
      <c r="G3" s="38" t="s">
        <v>1242</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1684</v>
      </c>
      <c r="B5" s="87">
        <v>18940072</v>
      </c>
      <c r="C5" s="88">
        <v>0.38131700352493419</v>
      </c>
      <c r="D5" s="89">
        <v>782</v>
      </c>
      <c r="E5" s="228">
        <v>11.709999999999999</v>
      </c>
      <c r="F5" s="51"/>
      <c r="G5" s="86" t="s">
        <v>1709</v>
      </c>
      <c r="H5" s="87">
        <v>2109550</v>
      </c>
      <c r="I5" s="88">
        <v>0.98187847634690106</v>
      </c>
      <c r="J5" s="89">
        <v>1690</v>
      </c>
      <c r="K5" s="228">
        <v>53.64</v>
      </c>
      <c r="P5" s="75"/>
      <c r="R5" s="743"/>
    </row>
    <row r="6" spans="1:18" ht="12.75" customHeight="1">
      <c r="A6" s="86" t="s">
        <v>1685</v>
      </c>
      <c r="B6" s="87">
        <v>4828243.8</v>
      </c>
      <c r="C6" s="88">
        <v>9.7206148852224089E-2</v>
      </c>
      <c r="D6" s="89">
        <v>11.2</v>
      </c>
      <c r="E6" s="228">
        <v>27.560000000000002</v>
      </c>
      <c r="F6" s="51"/>
      <c r="G6" s="86" t="s">
        <v>1710</v>
      </c>
      <c r="H6" s="87">
        <v>26533.8</v>
      </c>
      <c r="I6" s="88">
        <v>1.2350011668693988E-2</v>
      </c>
      <c r="J6" s="89">
        <v>39.799999999999997</v>
      </c>
      <c r="K6" s="228">
        <v>-0.5</v>
      </c>
      <c r="P6" s="75"/>
      <c r="R6" s="743"/>
    </row>
    <row r="7" spans="1:18" ht="12.75" customHeight="1">
      <c r="A7" s="86" t="s">
        <v>1686</v>
      </c>
      <c r="B7" s="87">
        <v>2682680</v>
      </c>
      <c r="C7" s="88">
        <v>5.4009905507026078E-2</v>
      </c>
      <c r="D7" s="89">
        <v>3980</v>
      </c>
      <c r="E7" s="228">
        <v>11.799999999999999</v>
      </c>
      <c r="F7" s="51"/>
      <c r="G7" s="86" t="s">
        <v>1711</v>
      </c>
      <c r="H7" s="87">
        <v>12400</v>
      </c>
      <c r="I7" s="88">
        <v>5.7715119844050028E-3</v>
      </c>
      <c r="J7" s="89">
        <v>3100</v>
      </c>
      <c r="K7" s="228">
        <v>-3.1300000000000003</v>
      </c>
      <c r="P7" s="75"/>
      <c r="R7" s="743"/>
    </row>
    <row r="8" spans="1:18" ht="12.75" customHeight="1">
      <c r="A8" s="86" t="s">
        <v>1687</v>
      </c>
      <c r="B8" s="87">
        <v>2663893.9</v>
      </c>
      <c r="C8" s="88">
        <v>5.3631688393600122E-2</v>
      </c>
      <c r="D8" s="89">
        <v>24.2</v>
      </c>
      <c r="E8" s="228">
        <v>0.83</v>
      </c>
      <c r="G8" s="86"/>
      <c r="H8" s="87"/>
      <c r="I8" s="88"/>
      <c r="J8" s="89"/>
      <c r="K8" s="228"/>
      <c r="P8" s="75"/>
      <c r="R8" s="743"/>
    </row>
    <row r="9" spans="1:18" ht="12.75" customHeight="1">
      <c r="A9" s="86" t="s">
        <v>1688</v>
      </c>
      <c r="B9" s="87">
        <v>1917497.8</v>
      </c>
      <c r="C9" s="88">
        <v>3.8604632303491433E-2</v>
      </c>
      <c r="D9" s="89">
        <v>40.9</v>
      </c>
      <c r="E9" s="228">
        <v>-1.4500000000000002</v>
      </c>
      <c r="G9" s="86"/>
      <c r="H9" s="87"/>
      <c r="I9" s="88"/>
      <c r="J9" s="89"/>
      <c r="K9" s="228"/>
      <c r="P9" s="75"/>
      <c r="R9" s="743"/>
    </row>
    <row r="10" spans="1:18" ht="12.75" customHeight="1">
      <c r="A10" s="86" t="s">
        <v>1689</v>
      </c>
      <c r="B10" s="87">
        <v>1865730</v>
      </c>
      <c r="C10" s="88">
        <v>3.7562400659647728E-2</v>
      </c>
      <c r="D10" s="89">
        <v>4250</v>
      </c>
      <c r="E10" s="229">
        <v>13.03</v>
      </c>
      <c r="G10" s="86"/>
      <c r="H10" s="87"/>
      <c r="I10" s="88"/>
      <c r="J10" s="89"/>
      <c r="K10" s="229"/>
    </row>
    <row r="11" spans="1:18" ht="12.75" customHeight="1">
      <c r="A11" s="86" t="s">
        <v>1690</v>
      </c>
      <c r="B11" s="87">
        <v>1851845</v>
      </c>
      <c r="C11" s="88">
        <v>3.7282856495615843E-2</v>
      </c>
      <c r="D11" s="89">
        <v>89.8</v>
      </c>
      <c r="E11" s="228">
        <v>9.25</v>
      </c>
      <c r="G11" s="86"/>
      <c r="H11" s="87"/>
      <c r="I11" s="88"/>
      <c r="J11" s="89"/>
      <c r="K11" s="228"/>
    </row>
    <row r="12" spans="1:18" ht="12.75" customHeight="1">
      <c r="A12" s="86" t="s">
        <v>1691</v>
      </c>
      <c r="B12" s="87">
        <v>1437361.75</v>
      </c>
      <c r="C12" s="88">
        <v>2.8938141074192094E-2</v>
      </c>
      <c r="D12" s="89">
        <v>19</v>
      </c>
      <c r="E12" s="228">
        <v>0</v>
      </c>
      <c r="G12" s="86"/>
      <c r="H12" s="87"/>
      <c r="I12" s="88"/>
      <c r="J12" s="89"/>
      <c r="K12" s="228"/>
    </row>
    <row r="13" spans="1:18" ht="12.75" customHeight="1">
      <c r="A13" s="86" t="s">
        <v>1692</v>
      </c>
      <c r="B13" s="87">
        <v>1380018</v>
      </c>
      <c r="C13" s="88">
        <v>2.7783649849402507E-2</v>
      </c>
      <c r="D13" s="89">
        <v>282</v>
      </c>
      <c r="E13" s="228">
        <v>-10.190000000000001</v>
      </c>
      <c r="G13" s="86"/>
      <c r="H13" s="87"/>
      <c r="I13" s="88"/>
      <c r="J13" s="89"/>
      <c r="K13" s="228"/>
    </row>
    <row r="14" spans="1:18" ht="12.75" customHeight="1">
      <c r="A14" s="86" t="s">
        <v>1693</v>
      </c>
      <c r="B14" s="87">
        <v>1373304.2</v>
      </c>
      <c r="C14" s="88">
        <v>2.7648482142634247E-2</v>
      </c>
      <c r="D14" s="89">
        <v>54.6</v>
      </c>
      <c r="E14" s="228">
        <v>-0.73</v>
      </c>
      <c r="G14" s="86"/>
      <c r="H14" s="87"/>
      <c r="I14" s="88"/>
      <c r="J14" s="89"/>
      <c r="K14" s="228"/>
    </row>
    <row r="15" spans="1:18" ht="12.75" customHeight="1">
      <c r="A15" s="86" t="s">
        <v>441</v>
      </c>
      <c r="B15" s="87">
        <v>10729501.549999997</v>
      </c>
      <c r="C15" s="88">
        <v>0.21601509119723172</v>
      </c>
      <c r="D15" s="90"/>
      <c r="E15" s="230"/>
      <c r="G15" s="86" t="s">
        <v>441</v>
      </c>
      <c r="H15" s="87"/>
      <c r="I15" s="88"/>
      <c r="J15" s="90"/>
      <c r="K15" s="230"/>
    </row>
    <row r="16" spans="1:18" ht="15.75" customHeight="1">
      <c r="A16" s="379" t="s">
        <v>438</v>
      </c>
      <c r="B16" s="380">
        <f>SUM(B5:B15)</f>
        <v>49670148</v>
      </c>
      <c r="C16" s="901">
        <f>SUM(C5:C15)</f>
        <v>1</v>
      </c>
      <c r="D16" s="381"/>
      <c r="E16" s="381"/>
      <c r="G16" s="379" t="s">
        <v>438</v>
      </c>
      <c r="H16" s="380">
        <f>SUM(H5:H15)</f>
        <v>2148483.7999999998</v>
      </c>
      <c r="I16" s="901">
        <f>SUM(I5:I15)</f>
        <v>1</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1345</v>
      </c>
    </row>
    <row r="20" spans="1:11" ht="12.75" customHeight="1">
      <c r="A20" s="491" t="s">
        <v>839</v>
      </c>
      <c r="G20" s="491" t="s">
        <v>1346</v>
      </c>
    </row>
    <row r="21" spans="1:11" ht="12.75" customHeight="1">
      <c r="A21" s="38" t="s">
        <v>1243</v>
      </c>
      <c r="G21" s="38" t="s">
        <v>1243</v>
      </c>
    </row>
    <row r="22" spans="1:11" ht="43.5">
      <c r="A22" s="377" t="s">
        <v>442</v>
      </c>
      <c r="B22" s="377" t="s">
        <v>434</v>
      </c>
      <c r="C22" s="377" t="s">
        <v>435</v>
      </c>
      <c r="D22" s="377" t="s">
        <v>443</v>
      </c>
      <c r="G22" s="377" t="s">
        <v>442</v>
      </c>
      <c r="H22" s="377" t="s">
        <v>434</v>
      </c>
      <c r="I22" s="377" t="s">
        <v>435</v>
      </c>
      <c r="J22" s="377" t="s">
        <v>443</v>
      </c>
    </row>
    <row r="23" spans="1:11" ht="15" customHeight="1">
      <c r="A23" s="92" t="s">
        <v>1694</v>
      </c>
      <c r="B23" s="87">
        <v>496250</v>
      </c>
      <c r="C23" s="93">
        <v>0.41350869968558424</v>
      </c>
      <c r="D23" s="119">
        <v>99.25</v>
      </c>
      <c r="E23" s="51"/>
      <c r="F23" s="51"/>
      <c r="G23" s="1022" t="s">
        <v>1713</v>
      </c>
      <c r="H23" s="87">
        <v>0</v>
      </c>
      <c r="I23" s="88" t="s">
        <v>138</v>
      </c>
      <c r="J23" s="119" t="s">
        <v>138</v>
      </c>
    </row>
    <row r="24" spans="1:11" ht="12.75" customHeight="1">
      <c r="A24" s="92" t="s">
        <v>1695</v>
      </c>
      <c r="B24" s="87">
        <v>484600.74</v>
      </c>
      <c r="C24" s="93">
        <v>0.40380175690493075</v>
      </c>
      <c r="D24" s="119">
        <v>100.05</v>
      </c>
      <c r="E24" s="51"/>
      <c r="F24" s="51"/>
      <c r="G24" s="92" t="s">
        <v>1714</v>
      </c>
      <c r="H24" s="87">
        <v>0</v>
      </c>
      <c r="I24" s="88" t="s">
        <v>138</v>
      </c>
      <c r="J24" s="119" t="s">
        <v>138</v>
      </c>
    </row>
    <row r="25" spans="1:11" ht="12.75" customHeight="1">
      <c r="A25" s="92" t="s">
        <v>1696</v>
      </c>
      <c r="B25" s="87">
        <v>203377.5</v>
      </c>
      <c r="C25" s="93">
        <v>0.16946773918449354</v>
      </c>
      <c r="D25" s="119">
        <v>101.25</v>
      </c>
      <c r="E25" s="51"/>
      <c r="F25" s="51"/>
      <c r="G25" s="92" t="s">
        <v>1715</v>
      </c>
      <c r="H25" s="87">
        <v>0</v>
      </c>
      <c r="I25" s="93" t="s">
        <v>138</v>
      </c>
      <c r="J25" s="119" t="s">
        <v>138</v>
      </c>
    </row>
    <row r="26" spans="1:11" ht="12.75" customHeight="1">
      <c r="A26" s="92" t="s">
        <v>1697</v>
      </c>
      <c r="B26" s="87">
        <v>10050</v>
      </c>
      <c r="C26" s="93">
        <v>8.3743323563528899E-3</v>
      </c>
      <c r="D26" s="119">
        <v>100.5</v>
      </c>
      <c r="E26" s="51"/>
      <c r="G26" s="92" t="s">
        <v>1716</v>
      </c>
      <c r="H26" s="87">
        <v>0</v>
      </c>
      <c r="I26" s="93" t="s">
        <v>138</v>
      </c>
      <c r="J26" s="119" t="s">
        <v>138</v>
      </c>
    </row>
    <row r="27" spans="1:11" ht="12.75" customHeight="1">
      <c r="A27" s="92" t="s">
        <v>1698</v>
      </c>
      <c r="B27" s="87">
        <v>5817.43</v>
      </c>
      <c r="C27" s="93">
        <v>4.8474718686386063E-3</v>
      </c>
      <c r="D27" s="119">
        <v>85</v>
      </c>
      <c r="G27" s="92" t="s">
        <v>1717</v>
      </c>
      <c r="H27" s="87">
        <v>0</v>
      </c>
      <c r="I27" s="93" t="s">
        <v>138</v>
      </c>
      <c r="J27" s="119">
        <v>100</v>
      </c>
    </row>
    <row r="28" spans="1:11" ht="12.75" customHeight="1">
      <c r="A28" s="92"/>
      <c r="B28" s="87"/>
      <c r="C28" s="93"/>
      <c r="D28" s="119"/>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48" t="s">
        <v>1488</v>
      </c>
      <c r="B34" s="385">
        <f>SUM(B23:B33)</f>
        <v>1200095.67</v>
      </c>
      <c r="C34" s="1032">
        <f>SUM(C23:C33)</f>
        <v>1</v>
      </c>
      <c r="D34" s="386"/>
      <c r="G34" s="384" t="s">
        <v>438</v>
      </c>
      <c r="H34" s="385">
        <f>SUM(H23:H33)</f>
        <v>0</v>
      </c>
      <c r="I34" s="1032" t="s">
        <v>138</v>
      </c>
      <c r="J34" s="386"/>
    </row>
    <row r="35" spans="1:10" ht="15" customHeight="1">
      <c r="A35" s="91" t="s">
        <v>444</v>
      </c>
      <c r="B35" s="87"/>
      <c r="C35" s="93"/>
      <c r="D35" s="94"/>
    </row>
    <row r="36" spans="1:10" ht="12.75" customHeight="1">
      <c r="A36" s="169" t="s">
        <v>138</v>
      </c>
      <c r="B36" s="245" t="s">
        <v>138</v>
      </c>
      <c r="C36" s="93" t="s">
        <v>138</v>
      </c>
      <c r="D36" s="94" t="s">
        <v>138</v>
      </c>
    </row>
    <row r="37" spans="1:10" ht="12.75" customHeight="1">
      <c r="A37" s="86" t="s">
        <v>441</v>
      </c>
      <c r="B37" s="246"/>
      <c r="C37" s="93"/>
      <c r="D37" s="94"/>
    </row>
    <row r="38" spans="1:10" ht="25.5">
      <c r="A38" s="1049" t="s">
        <v>1489</v>
      </c>
      <c r="B38" s="87">
        <f>SUM(B36:B37)</f>
        <v>0</v>
      </c>
      <c r="C38" s="93"/>
      <c r="D38" s="94"/>
    </row>
    <row r="39" spans="1:10" ht="26.25" customHeight="1">
      <c r="A39" s="384" t="s">
        <v>438</v>
      </c>
      <c r="B39" s="382">
        <f>B34+B38</f>
        <v>1200095.67</v>
      </c>
      <c r="C39" s="1050">
        <f>C34+C38</f>
        <v>1</v>
      </c>
      <c r="D39" s="383"/>
    </row>
    <row r="40" spans="1:10" ht="12.75" customHeight="1"/>
    <row r="41" spans="1:10" ht="12.75" customHeight="1">
      <c r="A41" s="124" t="s">
        <v>840</v>
      </c>
      <c r="G41" s="129"/>
      <c r="H41" s="179"/>
      <c r="I41" s="179"/>
      <c r="J41" s="179"/>
    </row>
    <row r="42" spans="1:10" ht="12.75" customHeight="1">
      <c r="A42" s="491" t="s">
        <v>841</v>
      </c>
      <c r="B42" s="44"/>
      <c r="G42" s="147"/>
      <c r="H42" s="179"/>
      <c r="I42" s="179"/>
      <c r="J42" s="179"/>
    </row>
    <row r="43" spans="1:10" ht="12.75" customHeight="1">
      <c r="A43" s="38" t="s">
        <v>1245</v>
      </c>
      <c r="G43" s="192"/>
      <c r="H43" s="179"/>
      <c r="I43" s="179"/>
      <c r="J43" s="179"/>
    </row>
    <row r="44" spans="1:10" ht="43.5">
      <c r="A44" s="377" t="s">
        <v>884</v>
      </c>
      <c r="B44" s="377" t="s">
        <v>434</v>
      </c>
      <c r="C44" s="377" t="s">
        <v>435</v>
      </c>
      <c r="D44" s="182"/>
      <c r="G44" s="182"/>
      <c r="H44" s="193"/>
      <c r="I44" s="182"/>
      <c r="J44" s="182"/>
    </row>
    <row r="45" spans="1:10" ht="12.75" customHeight="1">
      <c r="A45" s="92" t="s">
        <v>1699</v>
      </c>
      <c r="B45" s="87">
        <v>12600885</v>
      </c>
      <c r="C45" s="93">
        <v>0.2625951470678981</v>
      </c>
      <c r="D45" s="184"/>
      <c r="E45" s="51"/>
      <c r="F45" s="51"/>
      <c r="G45" s="181"/>
      <c r="H45" s="178"/>
      <c r="I45" s="183"/>
      <c r="J45" s="184"/>
    </row>
    <row r="46" spans="1:10" ht="12.75" customHeight="1">
      <c r="A46" s="92" t="s">
        <v>1694</v>
      </c>
      <c r="B46" s="87">
        <v>9206108.1400000006</v>
      </c>
      <c r="C46" s="93">
        <v>0.19184996299436699</v>
      </c>
      <c r="D46" s="184"/>
      <c r="E46" s="51"/>
      <c r="F46" s="51"/>
      <c r="G46" s="189"/>
      <c r="H46" s="190"/>
      <c r="I46" s="183"/>
      <c r="J46" s="184"/>
    </row>
    <row r="47" spans="1:10" ht="12.75" customHeight="1">
      <c r="A47" s="92" t="s">
        <v>1700</v>
      </c>
      <c r="B47" s="87">
        <v>7484580</v>
      </c>
      <c r="C47" s="93">
        <v>0.1559743133788975</v>
      </c>
      <c r="D47" s="184"/>
      <c r="E47" s="51"/>
      <c r="G47" s="189"/>
      <c r="H47" s="190"/>
      <c r="I47" s="183"/>
      <c r="J47" s="184"/>
    </row>
    <row r="48" spans="1:10" ht="12.75" customHeight="1">
      <c r="A48" s="92" t="s">
        <v>1701</v>
      </c>
      <c r="B48" s="87">
        <v>5943300</v>
      </c>
      <c r="C48" s="93">
        <v>0.12385493063135158</v>
      </c>
      <c r="D48" s="184"/>
      <c r="G48" s="189"/>
      <c r="H48" s="190"/>
      <c r="I48" s="183"/>
      <c r="J48" s="184"/>
    </row>
    <row r="49" spans="1:10" ht="12.75" customHeight="1">
      <c r="A49" s="92" t="s">
        <v>1702</v>
      </c>
      <c r="B49" s="87">
        <v>4069400</v>
      </c>
      <c r="C49" s="93">
        <v>8.4803939681863977E-2</v>
      </c>
      <c r="D49" s="184"/>
      <c r="G49" s="189"/>
      <c r="H49" s="190"/>
      <c r="I49" s="183"/>
      <c r="J49" s="184"/>
    </row>
    <row r="50" spans="1:10" ht="12.75" customHeight="1">
      <c r="A50" s="92" t="s">
        <v>1296</v>
      </c>
      <c r="B50" s="87">
        <v>3797679.91</v>
      </c>
      <c r="C50" s="93">
        <v>7.9141450341246034E-2</v>
      </c>
      <c r="D50" s="185"/>
      <c r="G50" s="189"/>
      <c r="H50" s="190"/>
      <c r="I50" s="183"/>
      <c r="J50" s="185"/>
    </row>
    <row r="51" spans="1:10" ht="12.75" customHeight="1">
      <c r="A51" s="92" t="s">
        <v>1703</v>
      </c>
      <c r="B51" s="87">
        <v>3074100</v>
      </c>
      <c r="C51" s="93">
        <v>6.4062463993713584E-2</v>
      </c>
      <c r="D51" s="184"/>
      <c r="G51" s="189"/>
      <c r="H51" s="190"/>
      <c r="I51" s="183"/>
      <c r="J51" s="184"/>
    </row>
    <row r="52" spans="1:10" ht="12.75" customHeight="1">
      <c r="A52" s="92" t="s">
        <v>998</v>
      </c>
      <c r="B52" s="87">
        <v>1484932.39</v>
      </c>
      <c r="C52" s="93">
        <v>3.0945131182288813E-2</v>
      </c>
      <c r="D52" s="184"/>
      <c r="G52" s="189"/>
      <c r="H52" s="190"/>
      <c r="I52" s="183"/>
      <c r="J52" s="184"/>
    </row>
    <row r="53" spans="1:10" ht="12.75" customHeight="1">
      <c r="A53" s="92" t="s">
        <v>918</v>
      </c>
      <c r="B53" s="87">
        <v>211149.89</v>
      </c>
      <c r="C53" s="93">
        <v>4.4002414447811018E-3</v>
      </c>
      <c r="D53" s="184"/>
      <c r="G53" s="189"/>
      <c r="H53" s="190"/>
      <c r="I53" s="183"/>
      <c r="J53" s="184"/>
    </row>
    <row r="54" spans="1:10" ht="12.75" customHeight="1">
      <c r="A54" s="95" t="s">
        <v>1704</v>
      </c>
      <c r="B54" s="87">
        <v>60911.99</v>
      </c>
      <c r="C54" s="93">
        <v>1.2693706015290463E-3</v>
      </c>
      <c r="D54" s="184"/>
      <c r="G54" s="189"/>
      <c r="H54" s="190"/>
      <c r="I54" s="183"/>
      <c r="J54" s="184"/>
    </row>
    <row r="55" spans="1:10">
      <c r="A55" s="86" t="s">
        <v>441</v>
      </c>
      <c r="B55" s="87">
        <v>52930.869999997318</v>
      </c>
      <c r="C55" s="93">
        <v>1.103048682063291E-3</v>
      </c>
      <c r="D55" s="186"/>
      <c r="G55" s="191"/>
      <c r="H55" s="190"/>
      <c r="I55" s="183"/>
      <c r="J55" s="186"/>
    </row>
    <row r="56" spans="1:10">
      <c r="A56" s="379" t="s">
        <v>438</v>
      </c>
      <c r="B56" s="382">
        <f>SUM(B45:B55)</f>
        <v>47985978.189999998</v>
      </c>
      <c r="C56" s="900">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2" t="s">
        <v>843</v>
      </c>
      <c r="G59" s="195"/>
      <c r="H59" s="179"/>
      <c r="I59" s="179"/>
      <c r="J59" s="179"/>
    </row>
    <row r="60" spans="1:10" ht="12.75" customHeight="1">
      <c r="A60" s="38" t="s">
        <v>1242</v>
      </c>
      <c r="G60" s="192"/>
      <c r="H60" s="179"/>
      <c r="I60" s="179"/>
      <c r="J60" s="179"/>
    </row>
    <row r="61" spans="1:10" ht="12.75" customHeight="1">
      <c r="A61" s="378"/>
      <c r="B61" s="810" t="s">
        <v>65</v>
      </c>
      <c r="C61" s="810" t="s">
        <v>66</v>
      </c>
      <c r="D61" s="810" t="s">
        <v>67</v>
      </c>
      <c r="E61" s="810" t="s">
        <v>68</v>
      </c>
      <c r="F61" s="810" t="s">
        <v>69</v>
      </c>
      <c r="G61" s="196"/>
      <c r="H61" s="176"/>
      <c r="I61" s="176"/>
      <c r="J61" s="176"/>
    </row>
    <row r="62" spans="1:10" ht="12.75" customHeight="1">
      <c r="A62" s="378"/>
      <c r="B62" s="811" t="s">
        <v>70</v>
      </c>
      <c r="C62" s="811" t="s">
        <v>71</v>
      </c>
      <c r="D62" s="811" t="s">
        <v>183</v>
      </c>
      <c r="E62" s="811" t="s">
        <v>72</v>
      </c>
      <c r="F62" s="811"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1394</v>
      </c>
    </row>
    <row r="67" spans="1:7" ht="12.75" customHeight="1">
      <c r="A67" s="502" t="s">
        <v>1395</v>
      </c>
    </row>
    <row r="68" spans="1:7" ht="12.75" customHeight="1">
      <c r="A68" s="38" t="s">
        <v>1242</v>
      </c>
    </row>
    <row r="69" spans="1:7" ht="12.75" customHeight="1">
      <c r="A69" s="378"/>
      <c r="B69" s="810" t="s">
        <v>65</v>
      </c>
      <c r="C69" s="810" t="s">
        <v>66</v>
      </c>
      <c r="D69" s="810" t="s">
        <v>67</v>
      </c>
      <c r="E69" s="810" t="s">
        <v>68</v>
      </c>
      <c r="F69" s="810" t="s">
        <v>69</v>
      </c>
    </row>
    <row r="70" spans="1:7" ht="12.75" customHeight="1">
      <c r="A70" s="378"/>
      <c r="B70" s="811" t="s">
        <v>70</v>
      </c>
      <c r="C70" s="811" t="s">
        <v>71</v>
      </c>
      <c r="D70" s="811" t="s">
        <v>183</v>
      </c>
      <c r="E70" s="811" t="s">
        <v>72</v>
      </c>
      <c r="F70" s="811" t="s">
        <v>73</v>
      </c>
    </row>
    <row r="71" spans="1:7" ht="12.75" customHeight="1">
      <c r="A71" s="1115" t="s">
        <v>1705</v>
      </c>
      <c r="B71" s="1116">
        <v>99.5</v>
      </c>
      <c r="C71" s="1116">
        <v>99.34</v>
      </c>
      <c r="D71" s="1116">
        <v>99.5</v>
      </c>
      <c r="E71" s="1117">
        <v>585000</v>
      </c>
      <c r="F71" s="1117">
        <v>581733.5</v>
      </c>
      <c r="G71" s="51"/>
    </row>
    <row r="72" spans="1:7" s="995" customFormat="1" ht="12.75" customHeight="1">
      <c r="A72" s="1115" t="s">
        <v>1706</v>
      </c>
      <c r="B72" s="1116">
        <v>98</v>
      </c>
      <c r="C72" s="1116">
        <v>97.81</v>
      </c>
      <c r="D72" s="1116">
        <v>98</v>
      </c>
      <c r="E72" s="1117">
        <v>240000</v>
      </c>
      <c r="F72" s="1117">
        <v>234814.9</v>
      </c>
      <c r="G72" s="51"/>
    </row>
    <row r="73" spans="1:7" s="995" customFormat="1" ht="12.75" customHeight="1">
      <c r="A73" s="1115" t="s">
        <v>1707</v>
      </c>
      <c r="B73" s="1116">
        <v>99.1</v>
      </c>
      <c r="C73" s="1116">
        <v>98.95</v>
      </c>
      <c r="D73" s="1116">
        <v>99.1</v>
      </c>
      <c r="E73" s="1117">
        <v>104000</v>
      </c>
      <c r="F73" s="1117">
        <v>102992</v>
      </c>
      <c r="G73" s="51"/>
    </row>
    <row r="74" spans="1:7" s="995" customFormat="1" ht="12.75" customHeight="1">
      <c r="A74" s="1115" t="s">
        <v>1708</v>
      </c>
      <c r="B74" s="1116">
        <v>99.8</v>
      </c>
      <c r="C74" s="1116">
        <v>99.73</v>
      </c>
      <c r="D74" s="1116">
        <v>99.8</v>
      </c>
      <c r="E74" s="1117">
        <v>19000</v>
      </c>
      <c r="F74" s="1117">
        <v>18958.5</v>
      </c>
      <c r="G74" s="51"/>
    </row>
    <row r="75" spans="1:7" ht="15" customHeight="1">
      <c r="A75" s="379" t="s">
        <v>438</v>
      </c>
      <c r="B75" s="389"/>
      <c r="C75" s="389"/>
      <c r="D75" s="389"/>
      <c r="E75" s="1118">
        <f>IF(SUM(E71:E74)=0,"",SUM(E71:E74))</f>
        <v>948000</v>
      </c>
      <c r="F75" s="1118">
        <f>IF(SUM(F71:F74)=0,"",SUM(F71:F74))</f>
        <v>938498.9</v>
      </c>
    </row>
    <row r="76" spans="1:7" ht="12.75" customHeight="1">
      <c r="A76" s="16"/>
    </row>
    <row r="77" spans="1:7" s="243" customFormat="1" ht="12.75" customHeight="1">
      <c r="A77" s="125" t="s">
        <v>925</v>
      </c>
    </row>
    <row r="78" spans="1:7" s="243" customFormat="1" ht="12.75" customHeight="1">
      <c r="A78" s="502" t="s">
        <v>926</v>
      </c>
    </row>
    <row r="79" spans="1:7" ht="12.75" customHeight="1">
      <c r="A79" s="38" t="s">
        <v>1242</v>
      </c>
    </row>
    <row r="80" spans="1:7" ht="43.5">
      <c r="A80" s="377" t="s">
        <v>924</v>
      </c>
      <c r="B80" s="377" t="s">
        <v>434</v>
      </c>
      <c r="C80" s="377" t="s">
        <v>435</v>
      </c>
      <c r="D80" s="377" t="s">
        <v>436</v>
      </c>
      <c r="E80" s="377" t="s">
        <v>437</v>
      </c>
    </row>
    <row r="81" spans="1:11" ht="12.75" customHeight="1">
      <c r="A81" s="1123" t="s">
        <v>998</v>
      </c>
      <c r="B81" s="87">
        <v>3845146.83</v>
      </c>
      <c r="C81" s="88">
        <v>0.62935446925556726</v>
      </c>
      <c r="D81" s="89">
        <v>56.75</v>
      </c>
      <c r="E81" s="228">
        <v>11.27</v>
      </c>
    </row>
    <row r="82" spans="1:11" s="995" customFormat="1" ht="12.75" customHeight="1">
      <c r="A82" s="1123" t="s">
        <v>1296</v>
      </c>
      <c r="B82" s="87">
        <v>1228388.83</v>
      </c>
      <c r="C82" s="88">
        <v>0.20105656151084284</v>
      </c>
      <c r="D82" s="89">
        <v>24.1</v>
      </c>
      <c r="E82" s="228">
        <v>13.68</v>
      </c>
    </row>
    <row r="83" spans="1:11" s="995" customFormat="1" ht="12.75" customHeight="1">
      <c r="A83" s="86" t="s">
        <v>918</v>
      </c>
      <c r="B83" s="87">
        <v>786713.57</v>
      </c>
      <c r="C83" s="88">
        <v>0.12876535622529206</v>
      </c>
      <c r="D83" s="89">
        <v>35.549999999999997</v>
      </c>
      <c r="E83" s="228">
        <v>2.8899999999999997</v>
      </c>
    </row>
    <row r="84" spans="1:11" s="995" customFormat="1" ht="12.75" customHeight="1">
      <c r="A84" s="86" t="s">
        <v>1343</v>
      </c>
      <c r="B84" s="87">
        <v>190784.78</v>
      </c>
      <c r="C84" s="88">
        <v>3.1226701935577365E-2</v>
      </c>
      <c r="D84" s="89">
        <v>106.34</v>
      </c>
      <c r="E84" s="228">
        <v>0.16999999999999998</v>
      </c>
    </row>
    <row r="85" spans="1:11" s="995" customFormat="1" ht="12.75" customHeight="1">
      <c r="A85" s="86" t="s">
        <v>1463</v>
      </c>
      <c r="B85" s="87">
        <v>58633.94</v>
      </c>
      <c r="C85" s="88">
        <v>9.5969110727204092E-3</v>
      </c>
      <c r="D85" s="89">
        <v>11.08</v>
      </c>
      <c r="E85" s="228">
        <v>2.31</v>
      </c>
    </row>
    <row r="86" spans="1:11" ht="12.75" customHeight="1">
      <c r="A86" s="379" t="s">
        <v>438</v>
      </c>
      <c r="B86" s="380">
        <f>SUM(B81:B85)</f>
        <v>6109667.9500000011</v>
      </c>
      <c r="C86" s="901">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1"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0" t="s">
        <v>631</v>
      </c>
      <c r="B1" s="669"/>
      <c r="C1" s="669"/>
      <c r="D1" s="669"/>
    </row>
    <row r="2" spans="1:7">
      <c r="A2" s="671" t="s">
        <v>632</v>
      </c>
      <c r="B2" s="669"/>
      <c r="C2" s="669"/>
      <c r="D2" s="669"/>
    </row>
    <row r="3" spans="1:7">
      <c r="A3" s="41" t="s">
        <v>799</v>
      </c>
    </row>
    <row r="4" spans="1:7">
      <c r="A4" s="1253"/>
      <c r="B4" s="1253"/>
      <c r="C4" s="1253"/>
      <c r="D4" s="1253"/>
      <c r="E4" s="1253"/>
      <c r="F4" s="1253"/>
      <c r="G4" s="1253"/>
    </row>
    <row r="5" spans="1:7">
      <c r="A5" s="133" t="s">
        <v>634</v>
      </c>
    </row>
    <row r="6" spans="1:7" s="673" customFormat="1">
      <c r="A6" s="672" t="s">
        <v>635</v>
      </c>
    </row>
    <row r="8" spans="1:7" ht="63.75">
      <c r="A8" s="692" t="s">
        <v>633</v>
      </c>
      <c r="B8" s="676" t="s">
        <v>596</v>
      </c>
      <c r="C8" s="676" t="s">
        <v>597</v>
      </c>
      <c r="D8" s="676" t="s">
        <v>598</v>
      </c>
      <c r="E8" s="668"/>
    </row>
    <row r="9" spans="1:7">
      <c r="A9" s="677" t="s">
        <v>1391</v>
      </c>
      <c r="B9" s="678">
        <v>5</v>
      </c>
      <c r="C9" s="678">
        <v>11</v>
      </c>
      <c r="D9" s="678">
        <v>6</v>
      </c>
    </row>
    <row r="10" spans="1:7">
      <c r="A10" s="677" t="s">
        <v>1422</v>
      </c>
      <c r="B10" s="678">
        <v>5</v>
      </c>
      <c r="C10" s="678">
        <v>11</v>
      </c>
      <c r="D10" s="678">
        <v>6</v>
      </c>
    </row>
    <row r="11" spans="1:7">
      <c r="A11" s="677" t="s">
        <v>1469</v>
      </c>
      <c r="B11" s="678">
        <v>5</v>
      </c>
      <c r="C11" s="678">
        <v>11</v>
      </c>
      <c r="D11" s="678">
        <v>4</v>
      </c>
    </row>
    <row r="12" spans="1:7">
      <c r="A12" s="677" t="s">
        <v>1490</v>
      </c>
      <c r="B12" s="678">
        <v>6</v>
      </c>
      <c r="C12" s="678">
        <v>11</v>
      </c>
      <c r="D12" s="678">
        <v>4</v>
      </c>
    </row>
    <row r="13" spans="1:7">
      <c r="A13" s="677" t="s">
        <v>1513</v>
      </c>
      <c r="B13" s="678">
        <v>6</v>
      </c>
      <c r="C13" s="678">
        <v>11</v>
      </c>
      <c r="D13" s="678">
        <v>4</v>
      </c>
    </row>
    <row r="14" spans="1:7">
      <c r="A14" s="677" t="s">
        <v>1606</v>
      </c>
      <c r="B14" s="678">
        <v>6</v>
      </c>
      <c r="C14" s="678">
        <v>11</v>
      </c>
      <c r="D14" s="678">
        <v>4</v>
      </c>
    </row>
    <row r="15" spans="1:7">
      <c r="A15" s="677" t="s">
        <v>1615</v>
      </c>
      <c r="B15" s="678">
        <v>7</v>
      </c>
      <c r="C15" s="678">
        <v>11</v>
      </c>
      <c r="D15" s="678">
        <v>4</v>
      </c>
    </row>
    <row r="16" spans="1:7">
      <c r="A16" s="292" t="s">
        <v>1634</v>
      </c>
      <c r="B16" s="292">
        <v>7</v>
      </c>
      <c r="C16" s="292">
        <v>11</v>
      </c>
      <c r="D16" s="292">
        <v>4</v>
      </c>
    </row>
    <row r="17" spans="1:9">
      <c r="A17" s="756" t="s">
        <v>1712</v>
      </c>
      <c r="B17" s="292">
        <v>7</v>
      </c>
      <c r="C17" s="292">
        <v>11</v>
      </c>
      <c r="D17" s="292">
        <v>4</v>
      </c>
    </row>
    <row r="18" spans="1:9">
      <c r="A18" s="33" t="s">
        <v>461</v>
      </c>
    </row>
    <row r="19" spans="1:9">
      <c r="A19" s="33"/>
    </row>
    <row r="20" spans="1:9">
      <c r="A20" s="133" t="s">
        <v>636</v>
      </c>
    </row>
    <row r="21" spans="1:9" s="673" customFormat="1">
      <c r="A21" s="672" t="s">
        <v>637</v>
      </c>
    </row>
    <row r="23" spans="1:9" s="674" customFormat="1">
      <c r="D23" s="122" t="s">
        <v>1256</v>
      </c>
    </row>
    <row r="24" spans="1:9" s="674" customFormat="1" ht="63.75">
      <c r="A24" s="692" t="s">
        <v>633</v>
      </c>
      <c r="B24" s="676" t="s">
        <v>596</v>
      </c>
      <c r="C24" s="676" t="s">
        <v>597</v>
      </c>
      <c r="D24" s="676" t="s">
        <v>598</v>
      </c>
      <c r="H24" s="572"/>
    </row>
    <row r="25" spans="1:9">
      <c r="A25" s="677" t="s">
        <v>1391</v>
      </c>
      <c r="B25" s="679">
        <v>5530726.3100000005</v>
      </c>
      <c r="C25" s="679">
        <v>50993044.340000004</v>
      </c>
      <c r="D25" s="679">
        <v>648160243.52999997</v>
      </c>
      <c r="H25" s="573"/>
    </row>
    <row r="26" spans="1:9">
      <c r="A26" s="677" t="s">
        <v>1422</v>
      </c>
      <c r="B26" s="679">
        <v>6900843.9000000004</v>
      </c>
      <c r="C26" s="679">
        <v>53636877.539999999</v>
      </c>
      <c r="D26" s="679">
        <v>660889391.06999993</v>
      </c>
    </row>
    <row r="27" spans="1:9">
      <c r="A27" s="677" t="s">
        <v>1469</v>
      </c>
      <c r="B27" s="679">
        <v>7251772.1699999999</v>
      </c>
      <c r="C27" s="679">
        <v>50674672.359999999</v>
      </c>
      <c r="D27" s="679">
        <v>171802095.93000001</v>
      </c>
      <c r="E27" s="999"/>
      <c r="F27" s="999"/>
      <c r="G27" s="999"/>
      <c r="I27" s="999"/>
    </row>
    <row r="28" spans="1:9">
      <c r="A28" s="677" t="s">
        <v>1490</v>
      </c>
      <c r="B28" s="679">
        <v>7734172.9299999997</v>
      </c>
      <c r="C28" s="679">
        <v>51542386.640000001</v>
      </c>
      <c r="D28" s="679">
        <v>172561738.19999999</v>
      </c>
    </row>
    <row r="29" spans="1:9">
      <c r="A29" s="677" t="s">
        <v>1513</v>
      </c>
      <c r="B29" s="679">
        <v>8457818.6999999993</v>
      </c>
      <c r="C29" s="679">
        <v>55303179.720000006</v>
      </c>
      <c r="D29" s="679">
        <v>197870406.38</v>
      </c>
      <c r="E29" s="863"/>
      <c r="F29" s="863"/>
      <c r="G29" s="863"/>
    </row>
    <row r="30" spans="1:9">
      <c r="A30" s="677" t="s">
        <v>1606</v>
      </c>
      <c r="B30" s="679">
        <v>8976151.379999999</v>
      </c>
      <c r="C30" s="679">
        <v>61247127.789999999</v>
      </c>
      <c r="D30" s="679">
        <v>222692562.91</v>
      </c>
    </row>
    <row r="31" spans="1:9">
      <c r="A31" s="292" t="s">
        <v>1615</v>
      </c>
      <c r="B31" s="679">
        <v>131899293.37</v>
      </c>
      <c r="C31" s="679">
        <v>59624995.090000004</v>
      </c>
      <c r="D31" s="679">
        <v>120957045.89</v>
      </c>
    </row>
    <row r="32" spans="1:9">
      <c r="A32" s="756" t="s">
        <v>1634</v>
      </c>
      <c r="B32" s="679">
        <v>154596020.75</v>
      </c>
      <c r="C32" s="679">
        <v>61469979.140000001</v>
      </c>
      <c r="D32" s="679">
        <v>121227332.38</v>
      </c>
    </row>
    <row r="33" spans="1:11">
      <c r="A33" s="756" t="s">
        <v>1712</v>
      </c>
      <c r="B33" s="679">
        <v>183119196.22999999</v>
      </c>
      <c r="C33" s="679">
        <v>65930787.049999997</v>
      </c>
      <c r="D33" s="679">
        <v>121185776.36</v>
      </c>
      <c r="E33" s="679"/>
      <c r="F33" s="679"/>
      <c r="G33" s="679"/>
      <c r="I33" s="748"/>
      <c r="J33" s="748"/>
      <c r="K33" s="748"/>
    </row>
    <row r="34" spans="1:11">
      <c r="A34" s="33" t="s">
        <v>461</v>
      </c>
      <c r="E34" s="863"/>
      <c r="F34" s="863"/>
      <c r="G34" s="863"/>
      <c r="I34" s="863"/>
      <c r="J34" s="863"/>
      <c r="K34" s="863"/>
    </row>
    <row r="35" spans="1:11">
      <c r="A35" s="515"/>
    </row>
    <row r="36" spans="1:11" s="673" customFormat="1">
      <c r="A36" s="133" t="s">
        <v>638</v>
      </c>
      <c r="B36" s="292"/>
      <c r="C36" s="292"/>
      <c r="D36" s="292"/>
      <c r="E36" s="292"/>
      <c r="F36" s="292"/>
      <c r="G36" s="292"/>
      <c r="H36" s="292"/>
      <c r="I36" s="292"/>
      <c r="J36" s="292"/>
    </row>
    <row r="37" spans="1:11">
      <c r="A37" s="672" t="s">
        <v>639</v>
      </c>
      <c r="B37" s="673"/>
      <c r="C37" s="673"/>
      <c r="D37" s="673"/>
      <c r="E37" s="673"/>
      <c r="F37" s="673"/>
      <c r="G37" s="673"/>
      <c r="H37" s="673"/>
      <c r="I37" s="673"/>
      <c r="J37" s="673"/>
    </row>
    <row r="38" spans="1:11" s="674" customFormat="1">
      <c r="A38" s="292"/>
      <c r="B38" s="292"/>
      <c r="C38" s="292"/>
      <c r="D38" s="292"/>
      <c r="E38" s="292"/>
      <c r="F38" s="292"/>
      <c r="G38" s="292"/>
      <c r="H38" s="292"/>
      <c r="I38" s="292"/>
      <c r="J38" s="292"/>
    </row>
    <row r="39" spans="1:11" s="674" customFormat="1">
      <c r="C39" s="122" t="s">
        <v>1256</v>
      </c>
    </row>
    <row r="40" spans="1:11" ht="51">
      <c r="A40" s="692" t="s">
        <v>633</v>
      </c>
      <c r="B40" s="676" t="s">
        <v>596</v>
      </c>
      <c r="C40" s="676" t="s">
        <v>597</v>
      </c>
      <c r="D40" s="674"/>
      <c r="E40" s="674"/>
      <c r="F40" s="674"/>
      <c r="G40" s="674"/>
      <c r="H40" s="674"/>
      <c r="I40" s="674"/>
      <c r="J40" s="674"/>
    </row>
    <row r="41" spans="1:11">
      <c r="A41" s="677" t="s">
        <v>1391</v>
      </c>
      <c r="B41" s="679">
        <v>977784997.59000003</v>
      </c>
      <c r="C41" s="679">
        <v>19160539854.84</v>
      </c>
      <c r="D41" s="999"/>
      <c r="E41" s="999"/>
      <c r="F41" s="999"/>
      <c r="G41" s="999"/>
      <c r="I41" s="999"/>
    </row>
    <row r="42" spans="1:11">
      <c r="A42" s="677" t="s">
        <v>1422</v>
      </c>
      <c r="B42" s="679">
        <v>1069299115.05</v>
      </c>
      <c r="C42" s="679">
        <v>19508207662.389999</v>
      </c>
    </row>
    <row r="43" spans="1:11">
      <c r="A43" s="677" t="s">
        <v>1469</v>
      </c>
      <c r="B43" s="679">
        <v>1024787953.86</v>
      </c>
      <c r="C43" s="679">
        <v>19634183961.16</v>
      </c>
    </row>
    <row r="44" spans="1:11">
      <c r="A44" s="677" t="s">
        <v>1490</v>
      </c>
      <c r="B44" s="679">
        <v>1032842945.9699999</v>
      </c>
      <c r="C44" s="679">
        <v>19965335308.479996</v>
      </c>
      <c r="D44" s="666"/>
      <c r="E44" s="666"/>
      <c r="F44" s="666"/>
      <c r="G44" s="666"/>
      <c r="H44" s="666"/>
      <c r="I44" s="666"/>
      <c r="J44" s="666"/>
    </row>
    <row r="45" spans="1:11">
      <c r="A45" s="677" t="s">
        <v>1513</v>
      </c>
      <c r="B45" s="679">
        <v>1090631809.2500002</v>
      </c>
      <c r="C45" s="679">
        <v>22254829384.259998</v>
      </c>
      <c r="H45" s="573"/>
    </row>
    <row r="46" spans="1:11">
      <c r="A46" s="677" t="s">
        <v>1606</v>
      </c>
      <c r="B46" s="679">
        <v>1285674481.74</v>
      </c>
      <c r="C46" s="679">
        <v>24512408090.379997</v>
      </c>
    </row>
    <row r="47" spans="1:11">
      <c r="A47" s="677" t="s">
        <v>1615</v>
      </c>
      <c r="B47" s="679">
        <v>1411809446.96</v>
      </c>
      <c r="C47" s="679">
        <v>28385880452</v>
      </c>
    </row>
    <row r="48" spans="1:11">
      <c r="A48" s="292" t="s">
        <v>1634</v>
      </c>
      <c r="B48" s="679">
        <v>1625934984.1199999</v>
      </c>
      <c r="C48" s="679">
        <v>29316230312.779999</v>
      </c>
    </row>
    <row r="49" spans="1:10">
      <c r="A49" s="756" t="s">
        <v>1712</v>
      </c>
      <c r="B49" s="679">
        <v>1714695728.3699999</v>
      </c>
      <c r="C49" s="679">
        <v>30313214482.98</v>
      </c>
    </row>
    <row r="50" spans="1:10">
      <c r="A50" s="257" t="s">
        <v>784</v>
      </c>
    </row>
    <row r="51" spans="1:10">
      <c r="A51" s="720" t="s">
        <v>785</v>
      </c>
    </row>
    <row r="52" spans="1:10">
      <c r="A52" s="33" t="s">
        <v>461</v>
      </c>
    </row>
    <row r="53" spans="1:10">
      <c r="A53" s="33"/>
    </row>
    <row r="54" spans="1:10">
      <c r="A54" s="133" t="s">
        <v>818</v>
      </c>
    </row>
    <row r="55" spans="1:10" ht="15" customHeight="1">
      <c r="A55" s="672" t="s">
        <v>819</v>
      </c>
    </row>
    <row r="56" spans="1:10" ht="15" customHeight="1">
      <c r="J56" s="122" t="s">
        <v>1256</v>
      </c>
    </row>
    <row r="57" spans="1:10" ht="15">
      <c r="A57" s="669"/>
      <c r="B57" s="1254" t="s">
        <v>827</v>
      </c>
      <c r="C57" s="1254"/>
      <c r="D57" s="1254"/>
      <c r="E57" s="1254"/>
      <c r="F57" s="1254"/>
      <c r="G57" s="1254"/>
      <c r="H57" s="1254"/>
      <c r="I57" s="1254"/>
      <c r="J57" s="1254"/>
    </row>
    <row r="58" spans="1:10" ht="84">
      <c r="A58" s="692" t="s">
        <v>633</v>
      </c>
      <c r="B58" s="749" t="s">
        <v>828</v>
      </c>
      <c r="C58" s="749" t="s">
        <v>829</v>
      </c>
      <c r="D58" s="749" t="s">
        <v>830</v>
      </c>
      <c r="E58" s="749" t="s">
        <v>831</v>
      </c>
      <c r="F58" s="749" t="s">
        <v>832</v>
      </c>
      <c r="G58" s="749" t="s">
        <v>833</v>
      </c>
      <c r="H58" s="755" t="s">
        <v>834</v>
      </c>
      <c r="I58" s="755" t="s">
        <v>835</v>
      </c>
      <c r="J58" s="749" t="s">
        <v>820</v>
      </c>
    </row>
    <row r="59" spans="1:10">
      <c r="A59" s="756" t="s">
        <v>1391</v>
      </c>
      <c r="B59" s="998">
        <v>227033204.83233634</v>
      </c>
      <c r="C59" s="998">
        <v>38749856.410000004</v>
      </c>
      <c r="D59" s="998">
        <v>0</v>
      </c>
      <c r="E59" s="998">
        <v>0</v>
      </c>
      <c r="F59" s="998">
        <v>0</v>
      </c>
      <c r="G59" s="998">
        <v>23928707.57</v>
      </c>
      <c r="H59" s="998">
        <v>0</v>
      </c>
      <c r="I59" s="998">
        <v>3856463.9834752027</v>
      </c>
      <c r="J59" s="998">
        <v>293568232.79581153</v>
      </c>
    </row>
    <row r="60" spans="1:10">
      <c r="A60" s="756" t="s">
        <v>1422</v>
      </c>
      <c r="B60" s="998">
        <v>375491974.08786798</v>
      </c>
      <c r="C60" s="998">
        <v>45925286.585696653</v>
      </c>
      <c r="D60" s="998">
        <v>0</v>
      </c>
      <c r="E60" s="998">
        <v>0</v>
      </c>
      <c r="F60" s="998">
        <v>0</v>
      </c>
      <c r="G60" s="998">
        <v>10975910.35</v>
      </c>
      <c r="H60" s="998">
        <v>0</v>
      </c>
      <c r="I60" s="998">
        <v>15741386.039999999</v>
      </c>
      <c r="J60" s="998">
        <v>448134557.06356466</v>
      </c>
    </row>
    <row r="61" spans="1:10">
      <c r="A61" s="756" t="s">
        <v>1469</v>
      </c>
      <c r="B61" s="998">
        <v>456606935.1764468</v>
      </c>
      <c r="C61" s="998">
        <v>18428722.329999998</v>
      </c>
      <c r="D61" s="998">
        <v>0</v>
      </c>
      <c r="E61" s="998">
        <v>0</v>
      </c>
      <c r="F61" s="998">
        <v>0</v>
      </c>
      <c r="G61" s="998">
        <v>17784305.09</v>
      </c>
      <c r="H61" s="998">
        <v>8500000</v>
      </c>
      <c r="I61" s="998">
        <v>2974572.0876133051</v>
      </c>
      <c r="J61" s="998">
        <v>504294534.68406004</v>
      </c>
    </row>
    <row r="62" spans="1:10">
      <c r="A62" s="756" t="s">
        <v>1490</v>
      </c>
      <c r="B62" s="998">
        <v>254197461.53150675</v>
      </c>
      <c r="C62" s="998">
        <v>3974778.6999999993</v>
      </c>
      <c r="D62" s="998">
        <v>0</v>
      </c>
      <c r="E62" s="998">
        <v>0</v>
      </c>
      <c r="F62" s="998">
        <v>0</v>
      </c>
      <c r="G62" s="998">
        <v>1084724.97</v>
      </c>
      <c r="H62" s="998">
        <v>0</v>
      </c>
      <c r="I62" s="998">
        <v>2713662.22</v>
      </c>
      <c r="J62" s="998">
        <v>261970627.42150673</v>
      </c>
    </row>
    <row r="63" spans="1:10">
      <c r="A63" s="756" t="s">
        <v>1513</v>
      </c>
      <c r="B63" s="998">
        <v>316799687.21999508</v>
      </c>
      <c r="C63" s="998">
        <v>39985428.539999999</v>
      </c>
      <c r="D63" s="998">
        <v>0</v>
      </c>
      <c r="E63" s="998">
        <v>0</v>
      </c>
      <c r="F63" s="998">
        <v>0</v>
      </c>
      <c r="G63" s="998">
        <v>22303808.495558973</v>
      </c>
      <c r="H63" s="998">
        <v>1100000</v>
      </c>
      <c r="I63" s="998">
        <v>445020</v>
      </c>
      <c r="J63" s="998">
        <v>380633944.25555408</v>
      </c>
    </row>
    <row r="64" spans="1:10">
      <c r="A64" s="756" t="s">
        <v>1606</v>
      </c>
      <c r="B64" s="998">
        <v>512959408.04517245</v>
      </c>
      <c r="C64" s="998">
        <v>33907462.700000003</v>
      </c>
      <c r="D64" s="998">
        <v>0</v>
      </c>
      <c r="E64" s="998">
        <v>0</v>
      </c>
      <c r="F64" s="998">
        <v>0</v>
      </c>
      <c r="G64" s="998">
        <v>15440863.52</v>
      </c>
      <c r="H64" s="998">
        <v>0</v>
      </c>
      <c r="I64" s="998">
        <v>22919067.82</v>
      </c>
      <c r="J64" s="998">
        <v>585226802.08517253</v>
      </c>
    </row>
    <row r="65" spans="1:10">
      <c r="A65" s="756" t="s">
        <v>1615</v>
      </c>
      <c r="B65" s="998">
        <v>509920645.23530358</v>
      </c>
      <c r="C65" s="998">
        <v>21920085.690000005</v>
      </c>
      <c r="D65" s="998">
        <v>0</v>
      </c>
      <c r="E65" s="998">
        <v>0</v>
      </c>
      <c r="F65" s="998">
        <v>0</v>
      </c>
      <c r="G65" s="998">
        <v>30955197.126802221</v>
      </c>
      <c r="H65" s="998">
        <v>0</v>
      </c>
      <c r="I65" s="998">
        <v>2752800</v>
      </c>
      <c r="J65" s="998">
        <v>565548728.05210578</v>
      </c>
    </row>
    <row r="66" spans="1:10">
      <c r="A66" s="756" t="s">
        <v>1634</v>
      </c>
      <c r="B66" s="998">
        <v>431724004.53267771</v>
      </c>
      <c r="C66" s="998">
        <v>17830576.940000001</v>
      </c>
      <c r="D66" s="998">
        <v>0</v>
      </c>
      <c r="E66" s="998">
        <v>0</v>
      </c>
      <c r="F66" s="998">
        <v>0</v>
      </c>
      <c r="G66" s="998">
        <v>16855700.210000001</v>
      </c>
      <c r="H66" s="998">
        <v>0</v>
      </c>
      <c r="I66" s="998">
        <v>5882000</v>
      </c>
      <c r="J66" s="998">
        <v>472292281.68267769</v>
      </c>
    </row>
    <row r="67" spans="1:10">
      <c r="A67" s="756" t="s">
        <v>1712</v>
      </c>
      <c r="B67" s="998">
        <v>448511539.59889632</v>
      </c>
      <c r="C67" s="998">
        <v>44116420.647028007</v>
      </c>
      <c r="D67" s="998">
        <v>0</v>
      </c>
      <c r="E67" s="998">
        <v>0</v>
      </c>
      <c r="F67" s="998">
        <v>0</v>
      </c>
      <c r="G67" s="998">
        <v>23920650</v>
      </c>
      <c r="H67" s="998">
        <v>0</v>
      </c>
      <c r="I67" s="998">
        <v>2434256.89</v>
      </c>
      <c r="J67" s="998">
        <v>518982867.13592434</v>
      </c>
    </row>
    <row r="68" spans="1:10">
      <c r="A68" s="33" t="s">
        <v>461</v>
      </c>
    </row>
    <row r="70" spans="1:10">
      <c r="A70" s="571" t="s">
        <v>81</v>
      </c>
    </row>
    <row r="75" spans="1:10">
      <c r="J75" s="34" t="s">
        <v>1579</v>
      </c>
    </row>
    <row r="106" spans="2:2">
      <c r="B106" s="675"/>
    </row>
    <row r="107" spans="2:2">
      <c r="B107" s="68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1"/>
  <sheetViews>
    <sheetView showGridLines="0" zoomScaleNormal="100" workbookViewId="0">
      <pane ySplit="10" topLeftCell="A11" activePane="bottomLeft" state="frozen"/>
      <selection pane="bottomLeft" activeCell="A146" sqref="A146"/>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8" t="s">
        <v>640</v>
      </c>
      <c r="B1" s="497"/>
      <c r="C1" s="497"/>
      <c r="D1" s="497"/>
      <c r="E1" s="498"/>
      <c r="F1" s="498"/>
      <c r="G1" s="498"/>
      <c r="H1" s="498"/>
      <c r="I1" s="498"/>
      <c r="J1" s="498"/>
      <c r="K1" s="498"/>
      <c r="L1" s="498"/>
    </row>
    <row r="2" spans="1:19" ht="15" customHeight="1">
      <c r="A2" s="559" t="s">
        <v>641</v>
      </c>
      <c r="B2" s="500"/>
      <c r="C2" s="500"/>
      <c r="D2" s="500"/>
      <c r="E2" s="500"/>
      <c r="F2" s="500"/>
      <c r="G2" s="500"/>
      <c r="H2" s="500"/>
      <c r="I2" s="500"/>
      <c r="J2" s="498"/>
      <c r="K2" s="498"/>
      <c r="L2" s="498"/>
    </row>
    <row r="3" spans="1:19" s="243" customFormat="1">
      <c r="A3" s="499"/>
      <c r="B3" s="500"/>
      <c r="C3" s="500"/>
      <c r="D3" s="500"/>
      <c r="E3" s="500"/>
      <c r="F3" s="500"/>
      <c r="G3" s="500"/>
      <c r="H3" s="500"/>
      <c r="I3" s="500"/>
      <c r="J3" s="498"/>
      <c r="K3" s="498"/>
      <c r="L3" s="498"/>
    </row>
    <row r="4" spans="1:19" ht="12.75" customHeight="1">
      <c r="A4" s="124" t="s">
        <v>642</v>
      </c>
    </row>
    <row r="5" spans="1:19" ht="12.75" customHeight="1">
      <c r="A5" s="491" t="s">
        <v>643</v>
      </c>
      <c r="H5" s="243"/>
      <c r="I5" s="243"/>
    </row>
    <row r="6" spans="1:19" ht="12.75" customHeight="1">
      <c r="F6" s="122"/>
      <c r="G6" s="122"/>
      <c r="H6" s="1256" t="str">
        <f>Naslovnica!A20</f>
        <v>Siječanj 2026.</v>
      </c>
      <c r="I6" s="1256"/>
    </row>
    <row r="7" spans="1:19" ht="12.75" customHeight="1">
      <c r="F7" s="262"/>
      <c r="G7" s="262"/>
      <c r="H7" s="1257" t="str">
        <f>Naslovnica!A24</f>
        <v>January 2026</v>
      </c>
      <c r="I7" s="1257"/>
    </row>
    <row r="8" spans="1:19" ht="15" customHeight="1">
      <c r="A8" s="519"/>
      <c r="B8" s="520"/>
      <c r="C8" s="520"/>
      <c r="D8" s="520"/>
      <c r="E8" s="520"/>
      <c r="F8" s="520"/>
      <c r="G8" s="520"/>
      <c r="H8" s="696"/>
      <c r="I8" s="696"/>
      <c r="J8" s="521"/>
      <c r="K8" s="1255" t="s">
        <v>997</v>
      </c>
      <c r="L8" s="1255"/>
    </row>
    <row r="9" spans="1:19" ht="33.75">
      <c r="A9" s="522" t="s">
        <v>74</v>
      </c>
      <c r="B9" s="523" t="s">
        <v>154</v>
      </c>
      <c r="C9" s="523" t="s">
        <v>155</v>
      </c>
      <c r="D9" s="524" t="s">
        <v>75</v>
      </c>
      <c r="E9" s="523" t="s">
        <v>103</v>
      </c>
      <c r="F9" s="523" t="s">
        <v>140</v>
      </c>
      <c r="G9" s="523" t="s">
        <v>605</v>
      </c>
      <c r="H9" s="523" t="s">
        <v>1246</v>
      </c>
      <c r="I9" s="523" t="s">
        <v>1248</v>
      </c>
      <c r="J9" s="523" t="s">
        <v>601</v>
      </c>
      <c r="K9" s="523" t="s">
        <v>603</v>
      </c>
      <c r="L9" s="523" t="s">
        <v>59</v>
      </c>
    </row>
    <row r="10" spans="1:19" ht="31.5">
      <c r="A10" s="525" t="s">
        <v>184</v>
      </c>
      <c r="B10" s="526" t="s">
        <v>157</v>
      </c>
      <c r="C10" s="526" t="s">
        <v>156</v>
      </c>
      <c r="D10" s="527" t="s">
        <v>76</v>
      </c>
      <c r="E10" s="526" t="s">
        <v>430</v>
      </c>
      <c r="F10" s="526" t="s">
        <v>141</v>
      </c>
      <c r="G10" s="528" t="s">
        <v>606</v>
      </c>
      <c r="H10" s="528" t="s">
        <v>1247</v>
      </c>
      <c r="I10" s="528" t="s">
        <v>1249</v>
      </c>
      <c r="J10" s="528" t="s">
        <v>731</v>
      </c>
      <c r="K10" s="528" t="s">
        <v>220</v>
      </c>
      <c r="L10" s="528" t="s">
        <v>221</v>
      </c>
    </row>
    <row r="11" spans="1:19" ht="12.75" customHeight="1">
      <c r="A11" s="118" t="s">
        <v>1036</v>
      </c>
      <c r="B11" s="171">
        <v>37695515978</v>
      </c>
      <c r="C11" s="390" t="s">
        <v>1037</v>
      </c>
      <c r="D11" s="390" t="s">
        <v>77</v>
      </c>
      <c r="E11" s="391" t="s">
        <v>1031</v>
      </c>
      <c r="F11" s="391" t="s">
        <v>1030</v>
      </c>
      <c r="G11" s="391" t="s">
        <v>1032</v>
      </c>
      <c r="H11" s="392">
        <v>947145.61</v>
      </c>
      <c r="I11" s="393">
        <v>15.942500000000001</v>
      </c>
      <c r="J11" s="394">
        <v>-1.4807599348504064E-2</v>
      </c>
      <c r="K11" s="394">
        <v>1.9269744455313376E-2</v>
      </c>
      <c r="L11" s="394">
        <v>1.9269744455313376E-2</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55989099.539999999</v>
      </c>
      <c r="I12" s="393">
        <v>115.56870000000001</v>
      </c>
      <c r="J12" s="394">
        <v>-4.0738730010533852E-2</v>
      </c>
      <c r="K12" s="394">
        <v>7.4296264527131672E-3</v>
      </c>
      <c r="L12" s="394">
        <v>7.4296264527131672E-3</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47004900.990000002</v>
      </c>
      <c r="I13" s="393">
        <v>170.71459999999999</v>
      </c>
      <c r="J13" s="394">
        <v>8.7673329133723055E-2</v>
      </c>
      <c r="K13" s="394">
        <v>4.8408759697872839E-2</v>
      </c>
      <c r="L13" s="394">
        <v>4.8408759697872839E-2</v>
      </c>
      <c r="M13" s="266"/>
      <c r="N13" s="266"/>
      <c r="O13" s="266"/>
      <c r="P13" s="148"/>
      <c r="Q13" s="175"/>
      <c r="R13" s="75"/>
      <c r="S13" s="75"/>
    </row>
    <row r="14" spans="1:19" s="995" customFormat="1" ht="12.75" customHeight="1">
      <c r="A14" s="118" t="s">
        <v>1042</v>
      </c>
      <c r="B14" s="171" t="s">
        <v>1043</v>
      </c>
      <c r="C14" s="390" t="s">
        <v>1044</v>
      </c>
      <c r="D14" s="390" t="s">
        <v>102</v>
      </c>
      <c r="E14" s="100" t="s">
        <v>1045</v>
      </c>
      <c r="F14" s="100" t="s">
        <v>1030</v>
      </c>
      <c r="G14" s="100" t="s">
        <v>1032</v>
      </c>
      <c r="H14" s="392">
        <v>21987388.09</v>
      </c>
      <c r="I14" s="393">
        <v>103.3038</v>
      </c>
      <c r="J14" s="394">
        <v>-1.3968502433466812E-3</v>
      </c>
      <c r="K14" s="394">
        <v>5.8655480840572594E-3</v>
      </c>
      <c r="L14" s="394">
        <v>5.8655480840572594E-3</v>
      </c>
      <c r="M14" s="266"/>
      <c r="N14" s="266"/>
      <c r="O14" s="266"/>
      <c r="P14" s="148"/>
      <c r="Q14" s="175"/>
      <c r="R14" s="75"/>
      <c r="S14" s="75"/>
    </row>
    <row r="15" spans="1:19" s="995" customFormat="1" ht="12.75" customHeight="1">
      <c r="A15" s="118" t="s">
        <v>1639</v>
      </c>
      <c r="B15" s="171">
        <v>99792542550</v>
      </c>
      <c r="C15" s="390" t="s">
        <v>1067</v>
      </c>
      <c r="D15" s="390" t="s">
        <v>102</v>
      </c>
      <c r="E15" s="100" t="s">
        <v>1033</v>
      </c>
      <c r="F15" s="100" t="s">
        <v>113</v>
      </c>
      <c r="G15" s="100" t="s">
        <v>1032</v>
      </c>
      <c r="H15" s="392">
        <v>12500033.82</v>
      </c>
      <c r="I15" s="393">
        <v>20.21</v>
      </c>
      <c r="J15" s="394">
        <v>1.8985109375295295E-2</v>
      </c>
      <c r="K15" s="394">
        <v>1.3032581453634062E-2</v>
      </c>
      <c r="L15" s="394">
        <v>1.3032581453634062E-2</v>
      </c>
      <c r="M15" s="266"/>
      <c r="N15" s="266"/>
      <c r="O15" s="266"/>
      <c r="P15" s="148"/>
      <c r="Q15" s="175"/>
      <c r="R15" s="75"/>
      <c r="S15" s="75"/>
    </row>
    <row r="16" spans="1:19" s="995" customFormat="1" ht="12.75" customHeight="1">
      <c r="A16" s="118" t="s">
        <v>1030</v>
      </c>
      <c r="B16" s="171" t="s">
        <v>1030</v>
      </c>
      <c r="C16" s="390" t="s">
        <v>1030</v>
      </c>
      <c r="D16" s="390" t="s">
        <v>1030</v>
      </c>
      <c r="E16" s="100" t="s">
        <v>1030</v>
      </c>
      <c r="F16" s="100" t="s">
        <v>114</v>
      </c>
      <c r="G16" s="100" t="s">
        <v>1032</v>
      </c>
      <c r="H16" s="392">
        <v>3990099.14</v>
      </c>
      <c r="I16" s="393">
        <v>19.28</v>
      </c>
      <c r="J16" s="394">
        <v>-0.10936991576415678</v>
      </c>
      <c r="K16" s="394">
        <v>1.26050420168069E-2</v>
      </c>
      <c r="L16" s="394">
        <v>1.26050420168069E-2</v>
      </c>
      <c r="M16" s="266"/>
      <c r="N16" s="266"/>
      <c r="O16" s="266"/>
      <c r="P16" s="148"/>
      <c r="Q16" s="175"/>
      <c r="R16" s="75"/>
      <c r="S16" s="75"/>
    </row>
    <row r="17" spans="1:19" s="995" customFormat="1" ht="12.75" customHeight="1">
      <c r="A17" s="118" t="s">
        <v>1030</v>
      </c>
      <c r="B17" s="171" t="s">
        <v>1030</v>
      </c>
      <c r="C17" s="390" t="s">
        <v>1030</v>
      </c>
      <c r="D17" s="390" t="s">
        <v>1030</v>
      </c>
      <c r="E17" s="100" t="s">
        <v>1030</v>
      </c>
      <c r="F17" s="100" t="s">
        <v>115</v>
      </c>
      <c r="G17" s="100" t="s">
        <v>1032</v>
      </c>
      <c r="H17" s="392">
        <v>0</v>
      </c>
      <c r="I17" s="393" t="s">
        <v>1030</v>
      </c>
      <c r="J17" s="394" t="s">
        <v>1030</v>
      </c>
      <c r="K17" s="394" t="s">
        <v>1030</v>
      </c>
      <c r="L17" s="394" t="s">
        <v>1030</v>
      </c>
      <c r="M17" s="266"/>
      <c r="N17" s="266"/>
      <c r="O17" s="266"/>
      <c r="P17" s="148"/>
      <c r="Q17" s="175"/>
      <c r="R17" s="75"/>
      <c r="S17" s="75"/>
    </row>
    <row r="18" spans="1:19" s="995" customFormat="1" ht="12.75" customHeight="1">
      <c r="A18" s="1125" t="s">
        <v>1640</v>
      </c>
      <c r="B18" s="171">
        <v>48827873221</v>
      </c>
      <c r="C18" s="390" t="s">
        <v>1068</v>
      </c>
      <c r="D18" s="390" t="s">
        <v>102</v>
      </c>
      <c r="E18" s="100" t="s">
        <v>1035</v>
      </c>
      <c r="F18" s="100" t="s">
        <v>113</v>
      </c>
      <c r="G18" s="100" t="s">
        <v>1032</v>
      </c>
      <c r="H18" s="392">
        <v>4937490.4000000004</v>
      </c>
      <c r="I18" s="393">
        <v>229.56</v>
      </c>
      <c r="J18" s="394">
        <v>2.1340772313392042E-2</v>
      </c>
      <c r="K18" s="394">
        <v>8.3900724796837078E-3</v>
      </c>
      <c r="L18" s="394">
        <v>8.3900724796837078E-3</v>
      </c>
      <c r="M18" s="266"/>
      <c r="N18" s="266"/>
      <c r="O18" s="266"/>
      <c r="P18" s="148"/>
      <c r="Q18" s="175"/>
      <c r="R18" s="75"/>
      <c r="S18" s="75"/>
    </row>
    <row r="19" spans="1:19" s="995" customFormat="1" ht="12.75" customHeight="1">
      <c r="A19" s="118" t="s">
        <v>1030</v>
      </c>
      <c r="B19" s="171" t="s">
        <v>1030</v>
      </c>
      <c r="C19" s="390" t="s">
        <v>1030</v>
      </c>
      <c r="D19" s="390" t="s">
        <v>1030</v>
      </c>
      <c r="E19" s="100" t="s">
        <v>1030</v>
      </c>
      <c r="F19" s="100" t="s">
        <v>114</v>
      </c>
      <c r="G19" s="100" t="s">
        <v>1032</v>
      </c>
      <c r="H19" s="392">
        <v>4652026.5599999996</v>
      </c>
      <c r="I19" s="393">
        <v>217.34</v>
      </c>
      <c r="J19" s="394">
        <v>-5.3242325039964955E-3</v>
      </c>
      <c r="K19" s="394">
        <v>7.9302508927330262E-3</v>
      </c>
      <c r="L19" s="394">
        <v>7.9302508927330262E-3</v>
      </c>
      <c r="M19" s="266"/>
      <c r="N19" s="266"/>
      <c r="O19" s="266"/>
      <c r="P19" s="148"/>
      <c r="Q19" s="175"/>
      <c r="R19" s="75"/>
      <c r="S19" s="75"/>
    </row>
    <row r="20" spans="1:19" s="995" customFormat="1" ht="12.75" customHeight="1">
      <c r="A20" s="118" t="s">
        <v>1030</v>
      </c>
      <c r="B20" s="171" t="s">
        <v>1030</v>
      </c>
      <c r="C20" s="390" t="s">
        <v>1030</v>
      </c>
      <c r="D20" s="390" t="s">
        <v>1030</v>
      </c>
      <c r="E20" s="100" t="s">
        <v>1030</v>
      </c>
      <c r="F20" s="100" t="s">
        <v>115</v>
      </c>
      <c r="G20" s="100" t="s">
        <v>1032</v>
      </c>
      <c r="H20" s="392">
        <v>0</v>
      </c>
      <c r="I20" s="393" t="s">
        <v>1030</v>
      </c>
      <c r="J20" s="394" t="s">
        <v>1030</v>
      </c>
      <c r="K20" s="394" t="s">
        <v>1030</v>
      </c>
      <c r="L20" s="394" t="s">
        <v>1030</v>
      </c>
      <c r="M20" s="266"/>
      <c r="N20" s="266"/>
      <c r="O20" s="266"/>
      <c r="P20" s="148"/>
      <c r="Q20" s="175"/>
      <c r="R20" s="75"/>
      <c r="S20" s="75"/>
    </row>
    <row r="21" spans="1:19" s="995" customFormat="1" ht="12.75" customHeight="1">
      <c r="A21" s="1125" t="s">
        <v>1641</v>
      </c>
      <c r="B21" s="171" t="s">
        <v>1237</v>
      </c>
      <c r="C21" s="390" t="s">
        <v>1238</v>
      </c>
      <c r="D21" s="390" t="s">
        <v>102</v>
      </c>
      <c r="E21" s="100" t="s">
        <v>1033</v>
      </c>
      <c r="F21" s="100" t="s">
        <v>113</v>
      </c>
      <c r="G21" s="100" t="s">
        <v>1054</v>
      </c>
      <c r="H21" s="392">
        <v>1156703.46</v>
      </c>
      <c r="I21" s="393">
        <v>113.27</v>
      </c>
      <c r="J21" s="394">
        <v>-5.0629294977525552E-2</v>
      </c>
      <c r="K21" s="394">
        <v>1.7011338157606248E-2</v>
      </c>
      <c r="L21" s="394">
        <v>1.7011338157606248E-2</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t="s">
        <v>1030</v>
      </c>
      <c r="J23" s="394" t="s">
        <v>1030</v>
      </c>
      <c r="K23" s="394" t="s">
        <v>1030</v>
      </c>
      <c r="L23" s="394" t="s">
        <v>1030</v>
      </c>
      <c r="M23" s="266"/>
      <c r="N23" s="266"/>
      <c r="O23" s="266"/>
      <c r="P23" s="148"/>
      <c r="Q23" s="175"/>
      <c r="R23" s="75"/>
      <c r="S23" s="75"/>
    </row>
    <row r="24" spans="1:19" s="243" customFormat="1" ht="12.75" customHeight="1">
      <c r="A24" s="118" t="s">
        <v>1177</v>
      </c>
      <c r="B24" s="171" t="s">
        <v>1178</v>
      </c>
      <c r="C24" s="390" t="s">
        <v>1179</v>
      </c>
      <c r="D24" s="390" t="s">
        <v>102</v>
      </c>
      <c r="E24" s="100" t="s">
        <v>1047</v>
      </c>
      <c r="F24" s="100" t="s">
        <v>1030</v>
      </c>
      <c r="G24" s="100" t="s">
        <v>1032</v>
      </c>
      <c r="H24" s="392">
        <v>3458291.79</v>
      </c>
      <c r="I24" s="393">
        <v>109.95950000000001</v>
      </c>
      <c r="J24" s="394">
        <v>-2.0913502016779217E-2</v>
      </c>
      <c r="K24" s="394">
        <v>7.8004993199423112E-3</v>
      </c>
      <c r="L24" s="394">
        <v>7.8004993199423112E-3</v>
      </c>
      <c r="M24" s="266"/>
      <c r="N24" s="266"/>
      <c r="O24" s="266"/>
      <c r="P24" s="148"/>
      <c r="Q24" s="175"/>
      <c r="R24" s="75"/>
      <c r="S24" s="75"/>
    </row>
    <row r="25" spans="1:19" s="243" customFormat="1" ht="12.75" customHeight="1">
      <c r="A25" s="1125" t="s">
        <v>1642</v>
      </c>
      <c r="B25" s="171">
        <v>61691616181</v>
      </c>
      <c r="C25" s="390" t="s">
        <v>1073</v>
      </c>
      <c r="D25" s="390" t="s">
        <v>102</v>
      </c>
      <c r="E25" s="100" t="s">
        <v>1031</v>
      </c>
      <c r="F25" s="100" t="s">
        <v>113</v>
      </c>
      <c r="G25" s="100" t="s">
        <v>1032</v>
      </c>
      <c r="H25" s="392">
        <v>21480717.949999999</v>
      </c>
      <c r="I25" s="393">
        <v>24.3</v>
      </c>
      <c r="J25" s="394">
        <v>5.1598526080236518E-3</v>
      </c>
      <c r="K25" s="394">
        <v>1.1656952539550458E-2</v>
      </c>
      <c r="L25" s="394">
        <v>1.1656952539550458E-2</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10187058.6</v>
      </c>
      <c r="I26" s="393">
        <v>22.64</v>
      </c>
      <c r="J26" s="394">
        <v>8.2368188758865646E-3</v>
      </c>
      <c r="K26" s="394">
        <v>1.0714285714285898E-2</v>
      </c>
      <c r="L26" s="394">
        <v>1.0714285714285898E-2</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t="s">
        <v>1030</v>
      </c>
      <c r="J27" s="394" t="s">
        <v>1030</v>
      </c>
      <c r="K27" s="394" t="s">
        <v>1030</v>
      </c>
      <c r="L27" s="394" t="s">
        <v>1030</v>
      </c>
      <c r="M27" s="266"/>
      <c r="N27" s="266"/>
      <c r="O27" s="266"/>
      <c r="P27" s="148"/>
      <c r="Q27" s="175"/>
      <c r="R27" s="75"/>
      <c r="S27" s="75"/>
    </row>
    <row r="28" spans="1:19" s="995" customFormat="1" ht="12.75" customHeight="1">
      <c r="A28" s="118" t="s">
        <v>1030</v>
      </c>
      <c r="B28" s="171" t="s">
        <v>1030</v>
      </c>
      <c r="C28" s="390" t="s">
        <v>1030</v>
      </c>
      <c r="D28" s="390" t="s">
        <v>1030</v>
      </c>
      <c r="E28" s="100" t="s">
        <v>1030</v>
      </c>
      <c r="F28" s="100" t="s">
        <v>1031</v>
      </c>
      <c r="G28" s="100" t="s">
        <v>1032</v>
      </c>
      <c r="H28" s="392">
        <v>0</v>
      </c>
      <c r="I28" s="393" t="s">
        <v>1030</v>
      </c>
      <c r="J28" s="394" t="s">
        <v>1030</v>
      </c>
      <c r="K28" s="394" t="s">
        <v>1030</v>
      </c>
      <c r="L28" s="394" t="s">
        <v>1030</v>
      </c>
      <c r="M28" s="266"/>
      <c r="N28" s="266"/>
      <c r="O28" s="266"/>
      <c r="P28" s="148"/>
      <c r="Q28" s="175"/>
      <c r="R28" s="75"/>
      <c r="S28" s="75"/>
    </row>
    <row r="29" spans="1:19" s="995" customFormat="1" ht="12.75" customHeight="1">
      <c r="A29" s="1125" t="s">
        <v>1643</v>
      </c>
      <c r="B29" s="171" t="s">
        <v>1074</v>
      </c>
      <c r="C29" s="390" t="s">
        <v>1075</v>
      </c>
      <c r="D29" s="390" t="s">
        <v>102</v>
      </c>
      <c r="E29" s="100" t="s">
        <v>1031</v>
      </c>
      <c r="F29" s="100" t="s">
        <v>113</v>
      </c>
      <c r="G29" s="100" t="s">
        <v>1054</v>
      </c>
      <c r="H29" s="392">
        <v>9414668.75</v>
      </c>
      <c r="I29" s="393">
        <v>116.18</v>
      </c>
      <c r="J29" s="394">
        <v>3.0905212317394515E-2</v>
      </c>
      <c r="K29" s="394">
        <v>1.1776025727054718E-2</v>
      </c>
      <c r="L29" s="394">
        <v>1.1776025727054718E-2</v>
      </c>
      <c r="M29" s="266"/>
      <c r="N29" s="266"/>
      <c r="O29" s="266"/>
      <c r="P29" s="148"/>
      <c r="Q29" s="175"/>
      <c r="R29" s="75"/>
      <c r="S29" s="75"/>
    </row>
    <row r="30" spans="1:19" s="995" customFormat="1" ht="12.75" customHeight="1">
      <c r="A30" s="118" t="s">
        <v>1030</v>
      </c>
      <c r="B30" s="171" t="s">
        <v>1030</v>
      </c>
      <c r="C30" s="390" t="s">
        <v>1030</v>
      </c>
      <c r="D30" s="390" t="s">
        <v>1030</v>
      </c>
      <c r="E30" s="100" t="s">
        <v>1030</v>
      </c>
      <c r="F30" s="100" t="s">
        <v>114</v>
      </c>
      <c r="G30" s="100" t="s">
        <v>1054</v>
      </c>
      <c r="H30" s="392">
        <v>6585450.3300000001</v>
      </c>
      <c r="I30" s="393">
        <v>110.79</v>
      </c>
      <c r="J30" s="394">
        <v>-3.7161989588673894E-2</v>
      </c>
      <c r="K30" s="394">
        <v>1.0950298908431577E-2</v>
      </c>
      <c r="L30" s="394">
        <v>1.0950298908431577E-2</v>
      </c>
      <c r="M30" s="266"/>
      <c r="N30" s="266"/>
      <c r="O30" s="266"/>
      <c r="P30" s="148"/>
      <c r="Q30" s="175"/>
      <c r="R30" s="75"/>
      <c r="S30" s="75"/>
    </row>
    <row r="31" spans="1:19" s="995" customFormat="1" ht="12.75" customHeight="1">
      <c r="A31" s="118" t="s">
        <v>1030</v>
      </c>
      <c r="B31" s="171" t="s">
        <v>1030</v>
      </c>
      <c r="C31" s="390" t="s">
        <v>1030</v>
      </c>
      <c r="D31" s="390" t="s">
        <v>1030</v>
      </c>
      <c r="E31" s="100" t="s">
        <v>1030</v>
      </c>
      <c r="F31" s="100" t="s">
        <v>115</v>
      </c>
      <c r="G31" s="100" t="s">
        <v>1054</v>
      </c>
      <c r="H31" s="392">
        <v>0</v>
      </c>
      <c r="I31" s="393" t="s">
        <v>1030</v>
      </c>
      <c r="J31" s="394" t="s">
        <v>1030</v>
      </c>
      <c r="K31" s="394" t="s">
        <v>1030</v>
      </c>
      <c r="L31" s="394" t="s">
        <v>1030</v>
      </c>
      <c r="M31" s="266"/>
      <c r="N31" s="266"/>
      <c r="O31" s="266"/>
      <c r="P31" s="148"/>
      <c r="Q31" s="175"/>
      <c r="R31" s="75"/>
      <c r="S31" s="75"/>
    </row>
    <row r="32" spans="1:19" s="995" customFormat="1" ht="12.75" customHeight="1">
      <c r="A32" s="118" t="s">
        <v>1030</v>
      </c>
      <c r="B32" s="171" t="s">
        <v>1030</v>
      </c>
      <c r="C32" s="390" t="s">
        <v>1030</v>
      </c>
      <c r="D32" s="390" t="s">
        <v>1030</v>
      </c>
      <c r="E32" s="100" t="s">
        <v>1030</v>
      </c>
      <c r="F32" s="100" t="s">
        <v>1031</v>
      </c>
      <c r="G32" s="100" t="s">
        <v>1054</v>
      </c>
      <c r="H32" s="392">
        <v>0</v>
      </c>
      <c r="I32" s="393" t="s">
        <v>1030</v>
      </c>
      <c r="J32" s="394" t="s">
        <v>1030</v>
      </c>
      <c r="K32" s="394" t="s">
        <v>1030</v>
      </c>
      <c r="L32" s="394" t="s">
        <v>1030</v>
      </c>
      <c r="M32" s="266"/>
      <c r="N32" s="266"/>
      <c r="O32" s="266"/>
      <c r="P32" s="148"/>
      <c r="Q32" s="175"/>
      <c r="R32" s="75"/>
      <c r="S32" s="75"/>
    </row>
    <row r="33" spans="1:19" s="995" customFormat="1" ht="12.75" customHeight="1">
      <c r="A33" s="118" t="s">
        <v>1046</v>
      </c>
      <c r="B33" s="171" t="s">
        <v>1140</v>
      </c>
      <c r="C33" s="390" t="s">
        <v>1141</v>
      </c>
      <c r="D33" s="390" t="s">
        <v>102</v>
      </c>
      <c r="E33" s="100" t="s">
        <v>1047</v>
      </c>
      <c r="F33" s="100" t="s">
        <v>1030</v>
      </c>
      <c r="G33" s="100" t="s">
        <v>1032</v>
      </c>
      <c r="H33" s="392">
        <v>4882481.47</v>
      </c>
      <c r="I33" s="393">
        <v>108.5806</v>
      </c>
      <c r="J33" s="394">
        <v>8.2724965255872585E-2</v>
      </c>
      <c r="K33" s="394">
        <v>9.2072310920059408E-2</v>
      </c>
      <c r="L33" s="394">
        <v>9.2072310920059408E-2</v>
      </c>
      <c r="M33" s="266"/>
      <c r="N33" s="266"/>
      <c r="O33" s="266"/>
      <c r="P33" s="148"/>
      <c r="Q33" s="175"/>
      <c r="R33" s="75"/>
      <c r="S33" s="75"/>
    </row>
    <row r="34" spans="1:19" s="995" customFormat="1" ht="12.75" customHeight="1">
      <c r="A34" s="118" t="s">
        <v>1180</v>
      </c>
      <c r="B34" s="171" t="s">
        <v>1181</v>
      </c>
      <c r="C34" s="390" t="s">
        <v>1182</v>
      </c>
      <c r="D34" s="390" t="s">
        <v>102</v>
      </c>
      <c r="E34" s="100" t="s">
        <v>1047</v>
      </c>
      <c r="F34" s="100" t="s">
        <v>1030</v>
      </c>
      <c r="G34" s="100" t="s">
        <v>1032</v>
      </c>
      <c r="H34" s="392">
        <v>2399970.67</v>
      </c>
      <c r="I34" s="393">
        <v>109.87909999999999</v>
      </c>
      <c r="J34" s="394">
        <v>7.4157566975091127E-2</v>
      </c>
      <c r="K34" s="394">
        <v>4.5734608883677641E-2</v>
      </c>
      <c r="L34" s="394">
        <v>4.5734608883677641E-2</v>
      </c>
      <c r="M34" s="266"/>
      <c r="N34" s="266"/>
      <c r="O34" s="266"/>
      <c r="P34" s="148"/>
      <c r="Q34" s="175"/>
      <c r="R34" s="75"/>
      <c r="S34" s="75"/>
    </row>
    <row r="35" spans="1:19" s="995" customFormat="1" ht="12.75" customHeight="1">
      <c r="A35" s="118" t="s">
        <v>1281</v>
      </c>
      <c r="B35" s="171" t="s">
        <v>1282</v>
      </c>
      <c r="C35" s="390" t="s">
        <v>1283</v>
      </c>
      <c r="D35" s="390" t="s">
        <v>102</v>
      </c>
      <c r="E35" s="100" t="s">
        <v>1045</v>
      </c>
      <c r="F35" s="100" t="s">
        <v>1030</v>
      </c>
      <c r="G35" s="100" t="s">
        <v>1032</v>
      </c>
      <c r="H35" s="392">
        <v>15520846.859999999</v>
      </c>
      <c r="I35" s="393">
        <v>107.47669999999999</v>
      </c>
      <c r="J35" s="394">
        <v>3.49819099667803E-4</v>
      </c>
      <c r="K35" s="394">
        <v>1.2912470036268164E-3</v>
      </c>
      <c r="L35" s="394">
        <v>1.2912470036268164E-3</v>
      </c>
      <c r="M35" s="266"/>
      <c r="N35" s="266"/>
      <c r="O35" s="266"/>
      <c r="P35" s="148"/>
      <c r="Q35" s="175"/>
      <c r="R35" s="75"/>
      <c r="S35" s="75"/>
    </row>
    <row r="36" spans="1:19" s="995" customFormat="1" ht="12.75" customHeight="1">
      <c r="A36" s="118" t="s">
        <v>1284</v>
      </c>
      <c r="B36" s="171" t="s">
        <v>1285</v>
      </c>
      <c r="C36" s="390" t="s">
        <v>1286</v>
      </c>
      <c r="D36" s="390" t="s">
        <v>102</v>
      </c>
      <c r="E36" s="100" t="s">
        <v>1045</v>
      </c>
      <c r="F36" s="100" t="s">
        <v>1030</v>
      </c>
      <c r="G36" s="100" t="s">
        <v>1032</v>
      </c>
      <c r="H36" s="392">
        <v>2814719.44</v>
      </c>
      <c r="I36" s="393">
        <v>108.176</v>
      </c>
      <c r="J36" s="394">
        <v>6.8198564267518691E-4</v>
      </c>
      <c r="K36" s="394">
        <v>1.2587930396148472E-3</v>
      </c>
      <c r="L36" s="394">
        <v>1.2587930396148472E-3</v>
      </c>
      <c r="M36" s="266"/>
      <c r="N36" s="266"/>
      <c r="O36" s="266"/>
      <c r="P36" s="148"/>
      <c r="Q36" s="175"/>
      <c r="R36" s="75"/>
      <c r="S36" s="75"/>
    </row>
    <row r="37" spans="1:19" s="995" customFormat="1" ht="12.75" customHeight="1">
      <c r="A37" s="118" t="s">
        <v>1339</v>
      </c>
      <c r="B37" s="171" t="s">
        <v>1374</v>
      </c>
      <c r="C37" s="390" t="s">
        <v>1375</v>
      </c>
      <c r="D37" s="390" t="s">
        <v>102</v>
      </c>
      <c r="E37" s="100" t="s">
        <v>1045</v>
      </c>
      <c r="F37" s="100" t="s">
        <v>1030</v>
      </c>
      <c r="G37" s="100" t="s">
        <v>1032</v>
      </c>
      <c r="H37" s="392">
        <v>14009907.890000001</v>
      </c>
      <c r="I37" s="393">
        <v>109.0498</v>
      </c>
      <c r="J37" s="394">
        <v>9.1105223287946124E-4</v>
      </c>
      <c r="K37" s="394">
        <v>1.3204047527224372E-3</v>
      </c>
      <c r="L37" s="394">
        <v>1.3204047527224372E-3</v>
      </c>
      <c r="M37" s="266"/>
      <c r="N37" s="266"/>
      <c r="O37" s="266"/>
      <c r="P37" s="148"/>
      <c r="Q37" s="175"/>
      <c r="R37" s="75"/>
      <c r="S37" s="75"/>
    </row>
    <row r="38" spans="1:19" s="995" customFormat="1" ht="12.75" customHeight="1">
      <c r="A38" s="118" t="s">
        <v>1344</v>
      </c>
      <c r="B38" s="171" t="s">
        <v>1376</v>
      </c>
      <c r="C38" s="390" t="s">
        <v>1377</v>
      </c>
      <c r="D38" s="390" t="s">
        <v>102</v>
      </c>
      <c r="E38" s="100" t="s">
        <v>1045</v>
      </c>
      <c r="F38" s="100" t="s">
        <v>1030</v>
      </c>
      <c r="G38" s="100" t="s">
        <v>1032</v>
      </c>
      <c r="H38" s="392">
        <v>6333112.54</v>
      </c>
      <c r="I38" s="393">
        <v>107.4425</v>
      </c>
      <c r="J38" s="394">
        <v>9.8836558762793736E-4</v>
      </c>
      <c r="K38" s="394">
        <v>1.3047226299480741E-3</v>
      </c>
      <c r="L38" s="394">
        <v>1.3047226299480741E-3</v>
      </c>
      <c r="M38" s="266"/>
      <c r="N38" s="266"/>
      <c r="O38" s="266"/>
      <c r="P38" s="148"/>
      <c r="Q38" s="175"/>
      <c r="R38" s="75"/>
      <c r="S38" s="75"/>
    </row>
    <row r="39" spans="1:19" s="995" customFormat="1" ht="12.75" customHeight="1">
      <c r="A39" s="118" t="s">
        <v>1397</v>
      </c>
      <c r="B39" s="171" t="s">
        <v>1398</v>
      </c>
      <c r="C39" s="390" t="s">
        <v>1399</v>
      </c>
      <c r="D39" s="390" t="s">
        <v>102</v>
      </c>
      <c r="E39" s="100" t="s">
        <v>1045</v>
      </c>
      <c r="F39" s="100" t="s">
        <v>1030</v>
      </c>
      <c r="G39" s="100" t="s">
        <v>1054</v>
      </c>
      <c r="H39" s="392">
        <v>8558198.6899999995</v>
      </c>
      <c r="I39" s="393">
        <v>90.01</v>
      </c>
      <c r="J39" s="394">
        <v>-1.2104909575703093E-2</v>
      </c>
      <c r="K39" s="394">
        <v>1.5074711022455833E-3</v>
      </c>
      <c r="L39" s="394">
        <v>1.5074711022455833E-3</v>
      </c>
      <c r="M39" s="266"/>
      <c r="N39" s="266"/>
      <c r="O39" s="266"/>
      <c r="P39" s="148"/>
      <c r="Q39" s="175"/>
      <c r="R39" s="75"/>
      <c r="S39" s="75"/>
    </row>
    <row r="40" spans="1:19" s="995" customFormat="1" ht="12.75" customHeight="1">
      <c r="A40" s="118" t="s">
        <v>1644</v>
      </c>
      <c r="B40" s="171" t="s">
        <v>1030</v>
      </c>
      <c r="C40" s="390" t="s">
        <v>1030</v>
      </c>
      <c r="D40" s="390" t="s">
        <v>1030</v>
      </c>
      <c r="E40" s="100" t="s">
        <v>1045</v>
      </c>
      <c r="F40" s="100" t="s">
        <v>1030</v>
      </c>
      <c r="G40" s="100" t="s">
        <v>1032</v>
      </c>
      <c r="H40" s="392">
        <v>5337549.28</v>
      </c>
      <c r="I40" s="393">
        <v>100.6939</v>
      </c>
      <c r="J40" s="394" t="s">
        <v>1030</v>
      </c>
      <c r="K40" s="394" t="s">
        <v>1030</v>
      </c>
      <c r="L40" s="394" t="s">
        <v>1030</v>
      </c>
      <c r="M40" s="266"/>
      <c r="N40" s="266"/>
      <c r="O40" s="266"/>
      <c r="P40" s="148"/>
      <c r="Q40" s="175"/>
      <c r="R40" s="75"/>
      <c r="S40" s="75"/>
    </row>
    <row r="41" spans="1:19" s="995" customFormat="1" ht="12.75" customHeight="1">
      <c r="A41" s="118" t="s">
        <v>1678</v>
      </c>
      <c r="B41" s="171" t="s">
        <v>1030</v>
      </c>
      <c r="C41" s="390" t="s">
        <v>1030</v>
      </c>
      <c r="D41" s="390" t="s">
        <v>1030</v>
      </c>
      <c r="E41" s="100" t="s">
        <v>1045</v>
      </c>
      <c r="F41" s="100" t="s">
        <v>1030</v>
      </c>
      <c r="G41" s="100" t="s">
        <v>1032</v>
      </c>
      <c r="H41" s="392">
        <v>3022052.94</v>
      </c>
      <c r="I41" s="393">
        <v>100.149</v>
      </c>
      <c r="J41" s="394" t="s">
        <v>1030</v>
      </c>
      <c r="K41" s="394" t="s">
        <v>1030</v>
      </c>
      <c r="L41" s="394" t="s">
        <v>1030</v>
      </c>
      <c r="M41" s="266"/>
      <c r="N41" s="266"/>
      <c r="O41" s="266"/>
      <c r="P41" s="148"/>
      <c r="Q41" s="175"/>
      <c r="R41" s="75"/>
      <c r="S41" s="75"/>
    </row>
    <row r="42" spans="1:19" s="995" customFormat="1" ht="12.75" customHeight="1">
      <c r="A42" s="118" t="s">
        <v>1645</v>
      </c>
      <c r="B42" s="171" t="s">
        <v>1030</v>
      </c>
      <c r="C42" s="390" t="s">
        <v>1030</v>
      </c>
      <c r="D42" s="390" t="s">
        <v>1030</v>
      </c>
      <c r="E42" s="100" t="s">
        <v>1045</v>
      </c>
      <c r="F42" s="100" t="s">
        <v>1030</v>
      </c>
      <c r="G42" s="100" t="s">
        <v>1054</v>
      </c>
      <c r="H42" s="392">
        <v>2681918.5</v>
      </c>
      <c r="I42" s="393">
        <v>84.152100000000004</v>
      </c>
      <c r="J42" s="394" t="s">
        <v>1030</v>
      </c>
      <c r="K42" s="394" t="s">
        <v>1030</v>
      </c>
      <c r="L42" s="394" t="s">
        <v>1030</v>
      </c>
      <c r="M42" s="266"/>
      <c r="N42" s="266"/>
      <c r="O42" s="266"/>
      <c r="P42" s="148"/>
      <c r="Q42" s="175"/>
      <c r="R42" s="75"/>
      <c r="S42" s="75"/>
    </row>
    <row r="43" spans="1:19" s="995" customFormat="1" ht="12.75" customHeight="1">
      <c r="A43" s="118" t="s">
        <v>1646</v>
      </c>
      <c r="B43" s="171" t="s">
        <v>1076</v>
      </c>
      <c r="C43" s="390" t="s">
        <v>1077</v>
      </c>
      <c r="D43" s="390" t="s">
        <v>102</v>
      </c>
      <c r="E43" s="100" t="s">
        <v>1045</v>
      </c>
      <c r="F43" s="100" t="s">
        <v>113</v>
      </c>
      <c r="G43" s="100" t="s">
        <v>1032</v>
      </c>
      <c r="H43" s="392">
        <v>2419995.2400000002</v>
      </c>
      <c r="I43" s="393">
        <v>127.77</v>
      </c>
      <c r="J43" s="394">
        <v>-2.2141558888910895E-2</v>
      </c>
      <c r="K43" s="394">
        <v>1.6225244571701269E-2</v>
      </c>
      <c r="L43" s="394">
        <v>1.6225244571701269E-2</v>
      </c>
      <c r="M43" s="266"/>
      <c r="N43" s="266"/>
      <c r="O43" s="266"/>
      <c r="P43" s="148"/>
      <c r="Q43" s="175"/>
      <c r="R43" s="75"/>
      <c r="S43" s="75"/>
    </row>
    <row r="44" spans="1:19" s="243" customFormat="1" ht="12.75" customHeight="1">
      <c r="A44" s="118" t="s">
        <v>1030</v>
      </c>
      <c r="B44" s="171" t="s">
        <v>1030</v>
      </c>
      <c r="C44" s="390" t="s">
        <v>1030</v>
      </c>
      <c r="D44" s="390" t="s">
        <v>1030</v>
      </c>
      <c r="E44" s="100" t="s">
        <v>1030</v>
      </c>
      <c r="F44" s="100" t="s">
        <v>114</v>
      </c>
      <c r="G44" s="100" t="s">
        <v>1032</v>
      </c>
      <c r="H44" s="392">
        <v>12696009.33</v>
      </c>
      <c r="I44" s="393">
        <v>122.27</v>
      </c>
      <c r="J44" s="394">
        <v>1.0556622838904905E-2</v>
      </c>
      <c r="K44" s="394">
        <v>1.5784663952812084E-2</v>
      </c>
      <c r="L44" s="394">
        <v>1.5784663952812084E-2</v>
      </c>
      <c r="M44" s="266"/>
      <c r="N44" s="266"/>
      <c r="O44" s="266"/>
      <c r="P44" s="148"/>
      <c r="Q44" s="175"/>
      <c r="R44" s="75"/>
      <c r="S44" s="75"/>
    </row>
    <row r="45" spans="1:19" s="243" customFormat="1" ht="12.75" customHeight="1">
      <c r="A45" s="118" t="s">
        <v>1030</v>
      </c>
      <c r="B45" s="171" t="s">
        <v>1030</v>
      </c>
      <c r="C45" s="390" t="s">
        <v>1030</v>
      </c>
      <c r="D45" s="390" t="s">
        <v>1030</v>
      </c>
      <c r="E45" s="100" t="s">
        <v>1030</v>
      </c>
      <c r="F45" s="100" t="s">
        <v>115</v>
      </c>
      <c r="G45" s="100" t="s">
        <v>1032</v>
      </c>
      <c r="H45" s="392">
        <v>0</v>
      </c>
      <c r="I45" s="393" t="s">
        <v>1030</v>
      </c>
      <c r="J45" s="394" t="s">
        <v>1030</v>
      </c>
      <c r="K45" s="394" t="s">
        <v>1030</v>
      </c>
      <c r="L45" s="394" t="s">
        <v>1030</v>
      </c>
      <c r="M45" s="266"/>
      <c r="N45" s="266"/>
      <c r="O45" s="266"/>
      <c r="P45" s="148"/>
      <c r="Q45" s="175"/>
      <c r="R45" s="75"/>
      <c r="S45" s="75"/>
    </row>
    <row r="46" spans="1:19" s="243" customFormat="1" ht="12.75" customHeight="1">
      <c r="A46" s="118" t="s">
        <v>1400</v>
      </c>
      <c r="B46" s="171" t="s">
        <v>1401</v>
      </c>
      <c r="C46" s="390" t="s">
        <v>1402</v>
      </c>
      <c r="D46" s="390" t="s">
        <v>102</v>
      </c>
      <c r="E46" s="100" t="s">
        <v>1341</v>
      </c>
      <c r="F46" s="100" t="s">
        <v>113</v>
      </c>
      <c r="G46" s="100" t="s">
        <v>1032</v>
      </c>
      <c r="H46" s="392">
        <v>328667410.10000002</v>
      </c>
      <c r="I46" s="393">
        <v>104.16</v>
      </c>
      <c r="J46" s="394">
        <v>3.8347638354854441E-2</v>
      </c>
      <c r="K46" s="394">
        <v>1.2496395270593652E-3</v>
      </c>
      <c r="L46" s="394">
        <v>1.2496395270593652E-3</v>
      </c>
      <c r="M46" s="266"/>
      <c r="N46" s="266"/>
      <c r="O46" s="266"/>
      <c r="P46" s="148"/>
      <c r="Q46" s="175"/>
      <c r="R46" s="75"/>
      <c r="S46" s="75"/>
    </row>
    <row r="47" spans="1:19" s="995" customFormat="1" ht="12.75" customHeight="1">
      <c r="A47" s="118" t="s">
        <v>1030</v>
      </c>
      <c r="B47" s="171" t="s">
        <v>1030</v>
      </c>
      <c r="C47" s="390" t="s">
        <v>1030</v>
      </c>
      <c r="D47" s="390" t="s">
        <v>1030</v>
      </c>
      <c r="E47" s="100" t="s">
        <v>1030</v>
      </c>
      <c r="F47" s="100" t="s">
        <v>114</v>
      </c>
      <c r="G47" s="100" t="s">
        <v>1032</v>
      </c>
      <c r="H47" s="392">
        <v>22092588.079999998</v>
      </c>
      <c r="I47" s="393">
        <v>104.68</v>
      </c>
      <c r="J47" s="394">
        <v>-1.3428931686481738E-2</v>
      </c>
      <c r="K47" s="394">
        <v>1.4349947383527351E-3</v>
      </c>
      <c r="L47" s="394">
        <v>1.4349947383527351E-3</v>
      </c>
      <c r="M47" s="266"/>
      <c r="N47" s="266"/>
      <c r="O47" s="266"/>
      <c r="P47" s="148"/>
      <c r="Q47" s="175"/>
      <c r="R47" s="75"/>
      <c r="S47" s="75"/>
    </row>
    <row r="48" spans="1:19" s="995" customFormat="1" ht="12.75" customHeight="1">
      <c r="A48" s="118" t="s">
        <v>1030</v>
      </c>
      <c r="B48" s="171" t="s">
        <v>1030</v>
      </c>
      <c r="C48" s="390" t="s">
        <v>1030</v>
      </c>
      <c r="D48" s="390" t="s">
        <v>1030</v>
      </c>
      <c r="E48" s="100" t="s">
        <v>1030</v>
      </c>
      <c r="F48" s="100" t="s">
        <v>115</v>
      </c>
      <c r="G48" s="100" t="s">
        <v>1032</v>
      </c>
      <c r="H48" s="392">
        <v>41423420.020000003</v>
      </c>
      <c r="I48" s="393">
        <v>104.94</v>
      </c>
      <c r="J48" s="394">
        <v>-0.31594027381131573</v>
      </c>
      <c r="K48" s="394">
        <v>1.6226018898539696E-3</v>
      </c>
      <c r="L48" s="394">
        <v>1.6226018898539696E-3</v>
      </c>
      <c r="M48" s="266"/>
      <c r="N48" s="266"/>
      <c r="O48" s="266"/>
      <c r="P48" s="148"/>
      <c r="Q48" s="175"/>
      <c r="R48" s="75"/>
      <c r="S48" s="75"/>
    </row>
    <row r="49" spans="1:19" s="995" customFormat="1" ht="12.75" customHeight="1">
      <c r="A49" s="118" t="s">
        <v>1030</v>
      </c>
      <c r="B49" s="171" t="s">
        <v>1030</v>
      </c>
      <c r="C49" s="390" t="s">
        <v>1030</v>
      </c>
      <c r="D49" s="390" t="s">
        <v>1030</v>
      </c>
      <c r="E49" s="100" t="s">
        <v>1030</v>
      </c>
      <c r="F49" s="100" t="s">
        <v>1031</v>
      </c>
      <c r="G49" s="100" t="s">
        <v>1032</v>
      </c>
      <c r="H49" s="392">
        <v>58635831.880000003</v>
      </c>
      <c r="I49" s="393">
        <v>104.95</v>
      </c>
      <c r="J49" s="394">
        <v>1.5988712656904713E-3</v>
      </c>
      <c r="K49" s="394">
        <v>1.6224470318764173E-3</v>
      </c>
      <c r="L49" s="394">
        <v>1.6224470318764173E-3</v>
      </c>
      <c r="M49" s="266"/>
      <c r="N49" s="266"/>
      <c r="O49" s="266"/>
      <c r="P49" s="148"/>
      <c r="Q49" s="175"/>
      <c r="R49" s="75"/>
      <c r="S49" s="75"/>
    </row>
    <row r="50" spans="1:19" s="995" customFormat="1" ht="12.75" customHeight="1">
      <c r="A50" s="118" t="s">
        <v>1453</v>
      </c>
      <c r="B50" s="171" t="s">
        <v>1457</v>
      </c>
      <c r="C50" s="390" t="s">
        <v>1458</v>
      </c>
      <c r="D50" s="390" t="s">
        <v>102</v>
      </c>
      <c r="E50" s="100" t="s">
        <v>1341</v>
      </c>
      <c r="F50" s="100" t="s">
        <v>1030</v>
      </c>
      <c r="G50" s="100" t="s">
        <v>1054</v>
      </c>
      <c r="H50" s="392">
        <v>37040380.350000001</v>
      </c>
      <c r="I50" s="393">
        <v>89.013800000000003</v>
      </c>
      <c r="J50" s="394">
        <v>1.9078344601255459E-3</v>
      </c>
      <c r="K50" s="394">
        <v>1.7486512278284128E-3</v>
      </c>
      <c r="L50" s="394">
        <v>1.7486512278284128E-3</v>
      </c>
      <c r="M50" s="266"/>
      <c r="N50" s="266"/>
      <c r="O50" s="266"/>
      <c r="P50" s="148"/>
      <c r="Q50" s="175"/>
      <c r="R50" s="75"/>
      <c r="S50" s="75"/>
    </row>
    <row r="51" spans="1:19" s="243" customFormat="1" ht="12.75" customHeight="1">
      <c r="A51" s="118" t="s">
        <v>1647</v>
      </c>
      <c r="B51" s="171">
        <v>30290598804</v>
      </c>
      <c r="C51" s="390" t="s">
        <v>1049</v>
      </c>
      <c r="D51" s="390" t="s">
        <v>102</v>
      </c>
      <c r="E51" s="100" t="s">
        <v>1031</v>
      </c>
      <c r="F51" s="100" t="s">
        <v>1030</v>
      </c>
      <c r="G51" s="100" t="s">
        <v>1032</v>
      </c>
      <c r="H51" s="392">
        <v>6202036.6500000004</v>
      </c>
      <c r="I51" s="393">
        <v>0.73460000000000003</v>
      </c>
      <c r="J51" s="394">
        <v>0.11681211635954547</v>
      </c>
      <c r="K51" s="394">
        <v>8.2682387619749553E-2</v>
      </c>
      <c r="L51" s="394">
        <v>8.2682387619749553E-2</v>
      </c>
      <c r="M51" s="266"/>
      <c r="N51" s="266"/>
      <c r="O51" s="266"/>
      <c r="P51" s="148"/>
      <c r="Q51" s="175"/>
      <c r="R51" s="75"/>
      <c r="S51" s="75"/>
    </row>
    <row r="52" spans="1:19" s="243" customFormat="1" ht="12.75" customHeight="1">
      <c r="A52" s="118" t="s">
        <v>1048</v>
      </c>
      <c r="B52" s="171" t="s">
        <v>1142</v>
      </c>
      <c r="C52" s="390" t="s">
        <v>1143</v>
      </c>
      <c r="D52" s="390" t="s">
        <v>102</v>
      </c>
      <c r="E52" s="100" t="s">
        <v>1047</v>
      </c>
      <c r="F52" s="100" t="s">
        <v>1030</v>
      </c>
      <c r="G52" s="100" t="s">
        <v>1032</v>
      </c>
      <c r="H52" s="392">
        <v>16617137.1</v>
      </c>
      <c r="I52" s="393">
        <v>150.3897</v>
      </c>
      <c r="J52" s="394">
        <v>3.1882214134302256E-3</v>
      </c>
      <c r="K52" s="394">
        <v>-1.104572385026259E-3</v>
      </c>
      <c r="L52" s="394">
        <v>-1.104572385026259E-3</v>
      </c>
      <c r="M52" s="266"/>
      <c r="N52" s="266"/>
      <c r="O52" s="266"/>
      <c r="P52" s="148"/>
      <c r="Q52" s="175"/>
      <c r="R52" s="75"/>
      <c r="S52" s="75"/>
    </row>
    <row r="53" spans="1:19" s="995" customFormat="1" ht="12.75" customHeight="1">
      <c r="A53" s="118" t="s">
        <v>1648</v>
      </c>
      <c r="B53" s="171" t="s">
        <v>1080</v>
      </c>
      <c r="C53" s="390" t="s">
        <v>1081</v>
      </c>
      <c r="D53" s="390" t="s">
        <v>102</v>
      </c>
      <c r="E53" s="100" t="s">
        <v>1031</v>
      </c>
      <c r="F53" s="100" t="s">
        <v>113</v>
      </c>
      <c r="G53" s="100" t="s">
        <v>1032</v>
      </c>
      <c r="H53" s="392">
        <v>67629601.579999998</v>
      </c>
      <c r="I53" s="393">
        <v>340.77</v>
      </c>
      <c r="J53" s="394">
        <v>0.13792169679989774</v>
      </c>
      <c r="K53" s="394">
        <v>7.9000696599328624E-2</v>
      </c>
      <c r="L53" s="394">
        <v>7.9000696599328624E-2</v>
      </c>
      <c r="M53" s="266"/>
      <c r="N53" s="266"/>
      <c r="O53" s="266"/>
      <c r="P53" s="148"/>
      <c r="Q53" s="175"/>
      <c r="R53" s="75"/>
      <c r="S53" s="75"/>
    </row>
    <row r="54" spans="1:19" s="995" customFormat="1" ht="12.75" customHeight="1">
      <c r="A54" s="118" t="s">
        <v>1030</v>
      </c>
      <c r="B54" s="171" t="s">
        <v>1030</v>
      </c>
      <c r="C54" s="390" t="s">
        <v>1030</v>
      </c>
      <c r="D54" s="390" t="s">
        <v>1030</v>
      </c>
      <c r="E54" s="100" t="s">
        <v>1030</v>
      </c>
      <c r="F54" s="100" t="s">
        <v>114</v>
      </c>
      <c r="G54" s="100" t="s">
        <v>1032</v>
      </c>
      <c r="H54" s="392">
        <v>23819620.260000002</v>
      </c>
      <c r="I54" s="393">
        <v>304.43</v>
      </c>
      <c r="J54" s="394">
        <v>7.5349325845176063E-2</v>
      </c>
      <c r="K54" s="394">
        <v>7.81244466480151E-2</v>
      </c>
      <c r="L54" s="394">
        <v>7.81244466480151E-2</v>
      </c>
      <c r="M54" s="266"/>
      <c r="N54" s="266"/>
      <c r="O54" s="266"/>
      <c r="P54" s="148"/>
      <c r="Q54" s="175"/>
      <c r="R54" s="75"/>
      <c r="S54" s="75"/>
    </row>
    <row r="55" spans="1:19" s="243" customFormat="1" ht="12.75" customHeight="1">
      <c r="A55" s="118" t="s">
        <v>1030</v>
      </c>
      <c r="B55" s="171" t="s">
        <v>1030</v>
      </c>
      <c r="C55" s="390" t="s">
        <v>1030</v>
      </c>
      <c r="D55" s="390" t="s">
        <v>1030</v>
      </c>
      <c r="E55" s="100" t="s">
        <v>1030</v>
      </c>
      <c r="F55" s="100" t="s">
        <v>115</v>
      </c>
      <c r="G55" s="100" t="s">
        <v>1032</v>
      </c>
      <c r="H55" s="392">
        <v>0</v>
      </c>
      <c r="I55" s="393" t="s">
        <v>1030</v>
      </c>
      <c r="J55" s="394" t="s">
        <v>1030</v>
      </c>
      <c r="K55" s="394" t="s">
        <v>1030</v>
      </c>
      <c r="L55" s="394" t="s">
        <v>1030</v>
      </c>
      <c r="M55" s="266"/>
      <c r="N55" s="266"/>
      <c r="O55" s="266"/>
      <c r="P55" s="148"/>
      <c r="Q55" s="175"/>
      <c r="R55" s="75"/>
      <c r="S55" s="75"/>
    </row>
    <row r="56" spans="1:19" s="243" customFormat="1" ht="12.75" customHeight="1">
      <c r="A56" s="118" t="s">
        <v>1030</v>
      </c>
      <c r="B56" s="171" t="s">
        <v>1030</v>
      </c>
      <c r="C56" s="390" t="s">
        <v>1030</v>
      </c>
      <c r="D56" s="390" t="s">
        <v>1030</v>
      </c>
      <c r="E56" s="100" t="s">
        <v>1030</v>
      </c>
      <c r="F56" s="100" t="s">
        <v>1031</v>
      </c>
      <c r="G56" s="100" t="s">
        <v>1032</v>
      </c>
      <c r="H56" s="392">
        <v>0</v>
      </c>
      <c r="I56" s="393" t="s">
        <v>1030</v>
      </c>
      <c r="J56" s="394" t="s">
        <v>1030</v>
      </c>
      <c r="K56" s="394" t="s">
        <v>1030</v>
      </c>
      <c r="L56" s="394" t="s">
        <v>1030</v>
      </c>
      <c r="M56" s="266"/>
      <c r="N56" s="266"/>
      <c r="O56" s="266"/>
      <c r="P56" s="148"/>
      <c r="Q56" s="175"/>
      <c r="R56" s="75"/>
      <c r="S56" s="75"/>
    </row>
    <row r="57" spans="1:19" ht="12.75" customHeight="1">
      <c r="A57" s="118" t="s">
        <v>1649</v>
      </c>
      <c r="B57" s="171">
        <v>74643964821</v>
      </c>
      <c r="C57" s="390" t="s">
        <v>1082</v>
      </c>
      <c r="D57" s="390" t="s">
        <v>102</v>
      </c>
      <c r="E57" s="391" t="s">
        <v>1035</v>
      </c>
      <c r="F57" s="391" t="s">
        <v>1030</v>
      </c>
      <c r="G57" s="391" t="s">
        <v>1032</v>
      </c>
      <c r="H57" s="392">
        <v>31480696.760000002</v>
      </c>
      <c r="I57" s="393">
        <v>140.74510000000001</v>
      </c>
      <c r="J57" s="394">
        <v>-8.8584773852590781E-2</v>
      </c>
      <c r="K57" s="394">
        <v>1.5940666561820027E-3</v>
      </c>
      <c r="L57" s="394">
        <v>1.5940666561820027E-3</v>
      </c>
      <c r="M57" s="266"/>
      <c r="N57" s="266"/>
      <c r="O57" s="266"/>
      <c r="P57" s="148"/>
      <c r="Q57" s="175"/>
      <c r="R57" s="75"/>
      <c r="S57" s="75"/>
    </row>
    <row r="58" spans="1:19" s="243" customFormat="1" ht="12.75" customHeight="1">
      <c r="A58" s="118" t="s">
        <v>1650</v>
      </c>
      <c r="B58" s="171" t="s">
        <v>1071</v>
      </c>
      <c r="C58" s="390" t="s">
        <v>1072</v>
      </c>
      <c r="D58" s="390" t="s">
        <v>102</v>
      </c>
      <c r="E58" s="391" t="s">
        <v>1035</v>
      </c>
      <c r="F58" s="391" t="s">
        <v>113</v>
      </c>
      <c r="G58" s="391" t="s">
        <v>1054</v>
      </c>
      <c r="H58" s="392">
        <v>2906070.7</v>
      </c>
      <c r="I58" s="393">
        <v>94.01</v>
      </c>
      <c r="J58" s="394">
        <v>-3.0126385074150996E-2</v>
      </c>
      <c r="K58" s="394">
        <v>1.1067874457770799E-3</v>
      </c>
      <c r="L58" s="394">
        <v>1.1067874457770799E-3</v>
      </c>
      <c r="M58" s="266"/>
      <c r="N58" s="266"/>
      <c r="O58" s="266"/>
      <c r="P58" s="148"/>
      <c r="Q58" s="175"/>
      <c r="R58" s="75"/>
      <c r="S58" s="75"/>
    </row>
    <row r="59" spans="1:19" s="243" customFormat="1" ht="12.75" customHeight="1">
      <c r="A59" s="118" t="s">
        <v>1030</v>
      </c>
      <c r="B59" s="171" t="s">
        <v>1030</v>
      </c>
      <c r="C59" s="390" t="s">
        <v>1030</v>
      </c>
      <c r="D59" s="390" t="s">
        <v>1030</v>
      </c>
      <c r="E59" s="391" t="s">
        <v>1030</v>
      </c>
      <c r="F59" s="391" t="s">
        <v>114</v>
      </c>
      <c r="G59" s="391" t="s">
        <v>1054</v>
      </c>
      <c r="H59" s="392">
        <v>415033.49</v>
      </c>
      <c r="I59" s="393">
        <v>90.85</v>
      </c>
      <c r="J59" s="394">
        <v>-1.2450941807835125E-2</v>
      </c>
      <c r="K59" s="394">
        <v>1.2156152300411005E-3</v>
      </c>
      <c r="L59" s="394">
        <v>1.2156152300411005E-3</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t="s">
        <v>1030</v>
      </c>
      <c r="J60" s="394" t="s">
        <v>1030</v>
      </c>
      <c r="K60" s="394" t="s">
        <v>1030</v>
      </c>
      <c r="L60" s="394" t="s">
        <v>1030</v>
      </c>
      <c r="M60" s="266"/>
      <c r="N60" s="266"/>
      <c r="O60" s="266"/>
      <c r="P60" s="148"/>
      <c r="Q60" s="175"/>
      <c r="R60" s="75"/>
      <c r="S60" s="75"/>
    </row>
    <row r="61" spans="1:19" s="243" customFormat="1" ht="12.75" customHeight="1">
      <c r="A61" s="118" t="s">
        <v>1214</v>
      </c>
      <c r="B61" s="171" t="s">
        <v>1235</v>
      </c>
      <c r="C61" s="390" t="s">
        <v>1236</v>
      </c>
      <c r="D61" s="390" t="s">
        <v>1165</v>
      </c>
      <c r="E61" s="391" t="s">
        <v>1045</v>
      </c>
      <c r="F61" s="391" t="s">
        <v>1030</v>
      </c>
      <c r="G61" s="391" t="s">
        <v>1032</v>
      </c>
      <c r="H61" s="392">
        <v>13974425.99</v>
      </c>
      <c r="I61" s="393">
        <v>113.0488</v>
      </c>
      <c r="J61" s="394">
        <v>2.8974614299235313E-3</v>
      </c>
      <c r="K61" s="394">
        <v>3.4412942888006892E-3</v>
      </c>
      <c r="L61" s="394">
        <v>3.4412942888006892E-3</v>
      </c>
      <c r="M61" s="266"/>
      <c r="N61" s="266"/>
      <c r="O61" s="266"/>
      <c r="P61" s="148"/>
      <c r="Q61" s="175"/>
      <c r="R61" s="75"/>
      <c r="S61" s="75"/>
    </row>
    <row r="62" spans="1:19" s="243" customFormat="1" ht="12.75" customHeight="1">
      <c r="A62" s="99" t="s">
        <v>1192</v>
      </c>
      <c r="B62" s="395" t="s">
        <v>1193</v>
      </c>
      <c r="C62" s="396" t="s">
        <v>1194</v>
      </c>
      <c r="D62" s="396" t="s">
        <v>1165</v>
      </c>
      <c r="E62" s="100" t="s">
        <v>1045</v>
      </c>
      <c r="F62" s="100" t="s">
        <v>1030</v>
      </c>
      <c r="G62" s="100" t="s">
        <v>1032</v>
      </c>
      <c r="H62" s="392">
        <v>10074655.470000001</v>
      </c>
      <c r="I62" s="393">
        <v>119.664</v>
      </c>
      <c r="J62" s="394">
        <v>1.6905794359338699E-3</v>
      </c>
      <c r="K62" s="394">
        <v>2.4612507979377973E-3</v>
      </c>
      <c r="L62" s="394">
        <v>2.4612507979377973E-3</v>
      </c>
      <c r="M62" s="266"/>
      <c r="N62" s="266"/>
      <c r="O62" s="266"/>
      <c r="P62" s="148"/>
      <c r="Q62" s="175"/>
      <c r="R62" s="75"/>
      <c r="S62" s="75"/>
    </row>
    <row r="63" spans="1:19" s="243" customFormat="1" ht="12.75" customHeight="1">
      <c r="A63" s="99" t="s">
        <v>1164</v>
      </c>
      <c r="B63" s="395" t="s">
        <v>1094</v>
      </c>
      <c r="C63" s="396" t="s">
        <v>1095</v>
      </c>
      <c r="D63" s="396" t="s">
        <v>1165</v>
      </c>
      <c r="E63" s="100" t="s">
        <v>1035</v>
      </c>
      <c r="F63" s="100" t="s">
        <v>1030</v>
      </c>
      <c r="G63" s="100" t="s">
        <v>1032</v>
      </c>
      <c r="H63" s="392">
        <v>58731873.859999999</v>
      </c>
      <c r="I63" s="393">
        <v>135.42920000000001</v>
      </c>
      <c r="J63" s="394">
        <v>1.9504064050547276E-2</v>
      </c>
      <c r="K63" s="394">
        <v>7.0463171169885541E-3</v>
      </c>
      <c r="L63" s="394">
        <v>7.0463171169885541E-3</v>
      </c>
      <c r="M63" s="266"/>
      <c r="N63" s="266"/>
      <c r="O63" s="266"/>
      <c r="P63" s="148"/>
      <c r="Q63" s="175"/>
      <c r="R63" s="75"/>
      <c r="S63" s="75"/>
    </row>
    <row r="64" spans="1:19" s="243" customFormat="1" ht="12.75" customHeight="1">
      <c r="A64" s="400" t="s">
        <v>1380</v>
      </c>
      <c r="B64" s="395" t="s">
        <v>1459</v>
      </c>
      <c r="C64" s="396" t="s">
        <v>1460</v>
      </c>
      <c r="D64" s="396" t="s">
        <v>1165</v>
      </c>
      <c r="E64" s="100" t="s">
        <v>1341</v>
      </c>
      <c r="F64" s="100" t="s">
        <v>113</v>
      </c>
      <c r="G64" s="100" t="s">
        <v>1032</v>
      </c>
      <c r="H64" s="392">
        <v>453811428.14999998</v>
      </c>
      <c r="I64" s="393">
        <v>105.27</v>
      </c>
      <c r="J64" s="394">
        <v>6.7502458326409442E-3</v>
      </c>
      <c r="K64" s="394">
        <v>1.331684580994974E-3</v>
      </c>
      <c r="L64" s="394">
        <v>1.331684580994974E-3</v>
      </c>
      <c r="M64" s="266"/>
      <c r="N64" s="266"/>
      <c r="O64" s="266"/>
      <c r="P64" s="148"/>
      <c r="Q64" s="175"/>
      <c r="R64" s="75"/>
      <c r="S64" s="75"/>
    </row>
    <row r="65" spans="1:19" s="243" customFormat="1" ht="12.75" customHeight="1">
      <c r="A65" s="400" t="s">
        <v>1030</v>
      </c>
      <c r="B65" s="395" t="s">
        <v>1030</v>
      </c>
      <c r="C65" s="396" t="s">
        <v>1030</v>
      </c>
      <c r="D65" s="396" t="s">
        <v>1030</v>
      </c>
      <c r="E65" s="100" t="s">
        <v>1030</v>
      </c>
      <c r="F65" s="100" t="s">
        <v>114</v>
      </c>
      <c r="G65" s="100" t="s">
        <v>1032</v>
      </c>
      <c r="H65" s="392">
        <v>60136870.909999996</v>
      </c>
      <c r="I65" s="393">
        <v>105.38</v>
      </c>
      <c r="J65" s="394">
        <v>-4.3741259502309005E-3</v>
      </c>
      <c r="K65" s="394">
        <v>1.3302926643861124E-3</v>
      </c>
      <c r="L65" s="394">
        <v>1.3302926643861124E-3</v>
      </c>
      <c r="M65" s="266"/>
      <c r="N65" s="266"/>
      <c r="O65" s="266"/>
      <c r="P65" s="148"/>
      <c r="Q65" s="175"/>
      <c r="R65" s="75"/>
      <c r="S65" s="75"/>
    </row>
    <row r="66" spans="1:19" s="243" customFormat="1" ht="12.75" customHeight="1">
      <c r="A66" s="400" t="s">
        <v>1030</v>
      </c>
      <c r="B66" s="395" t="s">
        <v>1030</v>
      </c>
      <c r="C66" s="396" t="s">
        <v>1030</v>
      </c>
      <c r="D66" s="396" t="s">
        <v>1030</v>
      </c>
      <c r="E66" s="100" t="s">
        <v>1030</v>
      </c>
      <c r="F66" s="100" t="s">
        <v>115</v>
      </c>
      <c r="G66" s="100" t="s">
        <v>1032</v>
      </c>
      <c r="H66" s="392">
        <v>16140179.07</v>
      </c>
      <c r="I66" s="393">
        <v>105.48</v>
      </c>
      <c r="J66" s="394">
        <v>1.3731527551310574E-3</v>
      </c>
      <c r="K66" s="394">
        <v>1.329029808240012E-3</v>
      </c>
      <c r="L66" s="394">
        <v>1.329029808240012E-3</v>
      </c>
      <c r="M66" s="266"/>
      <c r="N66" s="266"/>
      <c r="O66" s="266"/>
      <c r="P66" s="148"/>
      <c r="Q66" s="175"/>
      <c r="R66" s="75"/>
      <c r="S66" s="75"/>
    </row>
    <row r="67" spans="1:19" s="243" customFormat="1" ht="12.75" customHeight="1">
      <c r="A67" s="400" t="s">
        <v>1166</v>
      </c>
      <c r="B67" s="395">
        <v>97407922886</v>
      </c>
      <c r="C67" s="396" t="s">
        <v>1096</v>
      </c>
      <c r="D67" s="396" t="s">
        <v>1165</v>
      </c>
      <c r="E67" s="100" t="s">
        <v>1035</v>
      </c>
      <c r="F67" s="100" t="s">
        <v>1030</v>
      </c>
      <c r="G67" s="100" t="s">
        <v>1032</v>
      </c>
      <c r="H67" s="392">
        <v>54525405.219999999</v>
      </c>
      <c r="I67" s="393">
        <v>120.8194</v>
      </c>
      <c r="J67" s="394">
        <v>-1.5090550137972336E-2</v>
      </c>
      <c r="K67" s="394">
        <v>1.37086213469928E-3</v>
      </c>
      <c r="L67" s="394">
        <v>1.37086213469928E-3</v>
      </c>
      <c r="M67" s="266"/>
      <c r="N67" s="266"/>
      <c r="O67" s="266"/>
      <c r="P67" s="148"/>
      <c r="Q67" s="175"/>
      <c r="R67" s="75"/>
      <c r="S67" s="75"/>
    </row>
    <row r="68" spans="1:19" s="243" customFormat="1" ht="12.75" customHeight="1">
      <c r="A68" s="400" t="s">
        <v>1635</v>
      </c>
      <c r="B68" s="395" t="s">
        <v>1636</v>
      </c>
      <c r="C68" s="396" t="s">
        <v>1637</v>
      </c>
      <c r="D68" s="396" t="s">
        <v>1165</v>
      </c>
      <c r="E68" s="100" t="s">
        <v>1045</v>
      </c>
      <c r="F68" s="100" t="s">
        <v>1030</v>
      </c>
      <c r="G68" s="100" t="s">
        <v>1054</v>
      </c>
      <c r="H68" s="392">
        <v>4634438.67</v>
      </c>
      <c r="I68" s="393">
        <v>84.423299999999998</v>
      </c>
      <c r="J68" s="394">
        <v>-1.3046566237723711E-2</v>
      </c>
      <c r="K68" s="394">
        <v>5.5262064762162666E-4</v>
      </c>
      <c r="L68" s="394">
        <v>5.5262064762162666E-4</v>
      </c>
      <c r="M68" s="266"/>
      <c r="N68" s="266"/>
      <c r="O68" s="266"/>
      <c r="P68" s="148"/>
      <c r="Q68" s="175"/>
      <c r="R68" s="75"/>
      <c r="S68" s="75"/>
    </row>
    <row r="69" spans="1:19" s="243" customFormat="1" ht="12.75" customHeight="1">
      <c r="A69" s="400" t="s">
        <v>1167</v>
      </c>
      <c r="B69" s="395" t="s">
        <v>1097</v>
      </c>
      <c r="C69" s="396" t="s">
        <v>1098</v>
      </c>
      <c r="D69" s="396" t="s">
        <v>1165</v>
      </c>
      <c r="E69" s="100" t="s">
        <v>1045</v>
      </c>
      <c r="F69" s="100" t="s">
        <v>1030</v>
      </c>
      <c r="G69" s="100" t="s">
        <v>1054</v>
      </c>
      <c r="H69" s="392">
        <v>11850852.779999999</v>
      </c>
      <c r="I69" s="393">
        <v>98.113900000000001</v>
      </c>
      <c r="J69" s="394">
        <v>2.5383425484991173E-2</v>
      </c>
      <c r="K69" s="394">
        <v>4.4738576025806776E-3</v>
      </c>
      <c r="L69" s="394">
        <v>4.4738576025806776E-3</v>
      </c>
      <c r="M69" s="266"/>
      <c r="N69" s="266"/>
      <c r="O69" s="266"/>
      <c r="P69" s="148"/>
      <c r="Q69" s="175"/>
      <c r="R69" s="75"/>
      <c r="S69" s="75"/>
    </row>
    <row r="70" spans="1:19" s="243" customFormat="1" ht="12.75" customHeight="1">
      <c r="A70" s="400" t="s">
        <v>1168</v>
      </c>
      <c r="B70" s="395">
        <v>30096106301</v>
      </c>
      <c r="C70" s="396" t="s">
        <v>1099</v>
      </c>
      <c r="D70" s="396" t="s">
        <v>1165</v>
      </c>
      <c r="E70" s="100" t="s">
        <v>1035</v>
      </c>
      <c r="F70" s="100" t="s">
        <v>1030</v>
      </c>
      <c r="G70" s="100" t="s">
        <v>1054</v>
      </c>
      <c r="H70" s="392">
        <v>54982250.340000004</v>
      </c>
      <c r="I70" s="393">
        <v>131.0735</v>
      </c>
      <c r="J70" s="394">
        <v>3.2034808686647098E-2</v>
      </c>
      <c r="K70" s="394">
        <v>1.4210840796984314E-3</v>
      </c>
      <c r="L70" s="394">
        <v>1.4210840796984314E-3</v>
      </c>
      <c r="M70" s="266"/>
      <c r="N70" s="266"/>
      <c r="O70" s="266"/>
      <c r="P70" s="148"/>
      <c r="Q70" s="175"/>
      <c r="R70" s="75"/>
      <c r="S70" s="75"/>
    </row>
    <row r="71" spans="1:19" ht="12.75" customHeight="1">
      <c r="A71" s="99" t="s">
        <v>1169</v>
      </c>
      <c r="B71" s="395">
        <v>18911840764</v>
      </c>
      <c r="C71" s="396" t="s">
        <v>1100</v>
      </c>
      <c r="D71" s="396" t="s">
        <v>1165</v>
      </c>
      <c r="E71" s="100" t="s">
        <v>1031</v>
      </c>
      <c r="F71" s="100" t="s">
        <v>1030</v>
      </c>
      <c r="G71" s="100" t="s">
        <v>1032</v>
      </c>
      <c r="H71" s="392">
        <v>217769783.96000001</v>
      </c>
      <c r="I71" s="393">
        <v>28.1066</v>
      </c>
      <c r="J71" s="394">
        <v>0.1045928536172549</v>
      </c>
      <c r="K71" s="394">
        <v>4.7440522330212787E-2</v>
      </c>
      <c r="L71" s="394">
        <v>4.7440522330212787E-2</v>
      </c>
      <c r="M71" s="266"/>
      <c r="N71" s="266"/>
      <c r="O71" s="266"/>
      <c r="P71" s="148"/>
      <c r="Q71" s="175"/>
      <c r="R71" s="75"/>
      <c r="S71" s="75"/>
    </row>
    <row r="72" spans="1:19" ht="12.75" customHeight="1">
      <c r="A72" s="400" t="s">
        <v>1170</v>
      </c>
      <c r="B72" s="395" t="s">
        <v>1150</v>
      </c>
      <c r="C72" s="396" t="s">
        <v>1151</v>
      </c>
      <c r="D72" s="396" t="s">
        <v>1165</v>
      </c>
      <c r="E72" s="100" t="s">
        <v>1045</v>
      </c>
      <c r="F72" s="100" t="s">
        <v>1030</v>
      </c>
      <c r="G72" s="100" t="s">
        <v>1032</v>
      </c>
      <c r="H72" s="392">
        <v>21996995.66</v>
      </c>
      <c r="I72" s="393">
        <v>137.5737</v>
      </c>
      <c r="J72" s="394">
        <v>3.6032258121900584E-2</v>
      </c>
      <c r="K72" s="394">
        <v>1.1629343447638885E-2</v>
      </c>
      <c r="L72" s="394">
        <v>1.1629343447638885E-2</v>
      </c>
      <c r="M72" s="266"/>
      <c r="N72" s="266"/>
      <c r="O72" s="266"/>
      <c r="P72" s="148"/>
      <c r="Q72" s="175"/>
      <c r="R72" s="75"/>
      <c r="S72" s="75"/>
    </row>
    <row r="73" spans="1:19" ht="12.75" customHeight="1">
      <c r="A73" s="99" t="s">
        <v>1171</v>
      </c>
      <c r="B73" s="171" t="s">
        <v>1101</v>
      </c>
      <c r="C73" s="390" t="s">
        <v>1102</v>
      </c>
      <c r="D73" s="396" t="s">
        <v>1165</v>
      </c>
      <c r="E73" s="100" t="s">
        <v>1035</v>
      </c>
      <c r="F73" s="100" t="s">
        <v>1030</v>
      </c>
      <c r="G73" s="100" t="s">
        <v>1032</v>
      </c>
      <c r="H73" s="397">
        <v>90607198.709999993</v>
      </c>
      <c r="I73" s="398">
        <v>107.3043</v>
      </c>
      <c r="J73" s="394">
        <v>4.1906541528334396E-2</v>
      </c>
      <c r="K73" s="394">
        <v>2.8354901687741574E-3</v>
      </c>
      <c r="L73" s="394">
        <v>2.8354901687741574E-3</v>
      </c>
      <c r="M73" s="266"/>
      <c r="N73" s="266"/>
      <c r="O73" s="266"/>
      <c r="P73" s="148"/>
      <c r="Q73" s="175"/>
      <c r="R73" s="75"/>
      <c r="S73" s="75"/>
    </row>
    <row r="74" spans="1:19" ht="12.75" customHeight="1">
      <c r="A74" s="99" t="s">
        <v>1172</v>
      </c>
      <c r="B74" s="171">
        <v>62937824927</v>
      </c>
      <c r="C74" s="390" t="s">
        <v>1103</v>
      </c>
      <c r="D74" s="396" t="s">
        <v>1165</v>
      </c>
      <c r="E74" s="100" t="s">
        <v>1045</v>
      </c>
      <c r="F74" s="100" t="s">
        <v>1030</v>
      </c>
      <c r="G74" s="100" t="s">
        <v>1032</v>
      </c>
      <c r="H74" s="392">
        <v>22401686.23</v>
      </c>
      <c r="I74" s="393">
        <v>115.3767</v>
      </c>
      <c r="J74" s="394">
        <v>7.9184835476295845E-3</v>
      </c>
      <c r="K74" s="394">
        <v>3.2145869381863257E-3</v>
      </c>
      <c r="L74" s="394">
        <v>3.2145869381863257E-3</v>
      </c>
      <c r="M74" s="266"/>
      <c r="N74" s="266"/>
      <c r="O74" s="266"/>
      <c r="P74" s="148"/>
      <c r="Q74" s="175"/>
      <c r="R74" s="75"/>
      <c r="S74" s="75"/>
    </row>
    <row r="75" spans="1:19" ht="12.75" customHeight="1">
      <c r="A75" s="400" t="s">
        <v>1173</v>
      </c>
      <c r="B75" s="171">
        <v>52772437018</v>
      </c>
      <c r="C75" s="390" t="s">
        <v>1104</v>
      </c>
      <c r="D75" s="390" t="s">
        <v>1165</v>
      </c>
      <c r="E75" s="100" t="s">
        <v>1033</v>
      </c>
      <c r="F75" s="100" t="s">
        <v>1030</v>
      </c>
      <c r="G75" s="100" t="s">
        <v>1032</v>
      </c>
      <c r="H75" s="392">
        <v>68327234.340000004</v>
      </c>
      <c r="I75" s="393">
        <v>22.4893</v>
      </c>
      <c r="J75" s="394">
        <v>6.6862907011997486E-3</v>
      </c>
      <c r="K75" s="394">
        <v>8.2084801534998419E-3</v>
      </c>
      <c r="L75" s="394">
        <v>8.2084801534998419E-3</v>
      </c>
      <c r="M75" s="266"/>
      <c r="N75" s="266"/>
      <c r="O75" s="266"/>
      <c r="P75" s="148"/>
      <c r="Q75" s="175"/>
      <c r="R75" s="75"/>
      <c r="S75" s="75"/>
    </row>
    <row r="76" spans="1:19" ht="12.75" customHeight="1">
      <c r="A76" s="400" t="s">
        <v>1174</v>
      </c>
      <c r="B76" s="171" t="s">
        <v>1105</v>
      </c>
      <c r="C76" s="390" t="s">
        <v>1106</v>
      </c>
      <c r="D76" s="390" t="s">
        <v>1165</v>
      </c>
      <c r="E76" s="100" t="s">
        <v>1045</v>
      </c>
      <c r="F76" s="100" t="s">
        <v>1030</v>
      </c>
      <c r="G76" s="100" t="s">
        <v>1032</v>
      </c>
      <c r="H76" s="392">
        <v>3658428.99</v>
      </c>
      <c r="I76" s="393">
        <v>108.0437</v>
      </c>
      <c r="J76" s="394">
        <v>-3.8126736423134133E-3</v>
      </c>
      <c r="K76" s="394">
        <v>8.8217526043685712E-3</v>
      </c>
      <c r="L76" s="394">
        <v>8.8217526043685712E-3</v>
      </c>
      <c r="M76" s="266"/>
      <c r="N76" s="266"/>
      <c r="O76" s="266"/>
      <c r="P76" s="148"/>
      <c r="Q76" s="175"/>
      <c r="R76" s="75"/>
      <c r="S76" s="75"/>
    </row>
    <row r="77" spans="1:19" ht="12.75" customHeight="1">
      <c r="A77" s="99" t="s">
        <v>1175</v>
      </c>
      <c r="B77" s="171" t="s">
        <v>1107</v>
      </c>
      <c r="C77" s="390" t="s">
        <v>1108</v>
      </c>
      <c r="D77" s="390" t="s">
        <v>1165</v>
      </c>
      <c r="E77" s="100" t="s">
        <v>1045</v>
      </c>
      <c r="F77" s="100" t="s">
        <v>1030</v>
      </c>
      <c r="G77" s="100" t="s">
        <v>1032</v>
      </c>
      <c r="H77" s="101">
        <v>3279234.72</v>
      </c>
      <c r="I77" s="102">
        <v>102.7128</v>
      </c>
      <c r="J77" s="394">
        <v>-1.2373963060864246E-2</v>
      </c>
      <c r="K77" s="394">
        <v>8.19510413936686E-3</v>
      </c>
      <c r="L77" s="394">
        <v>8.19510413936686E-3</v>
      </c>
      <c r="M77" s="266"/>
      <c r="N77" s="266"/>
      <c r="O77" s="266"/>
      <c r="P77" s="148"/>
      <c r="Q77" s="175"/>
      <c r="R77" s="75"/>
      <c r="S77" s="75"/>
    </row>
    <row r="78" spans="1:19" ht="12.75" customHeight="1">
      <c r="A78" s="99" t="s">
        <v>1176</v>
      </c>
      <c r="B78" s="171">
        <v>66324185184</v>
      </c>
      <c r="C78" s="390" t="s">
        <v>1109</v>
      </c>
      <c r="D78" s="390" t="s">
        <v>1165</v>
      </c>
      <c r="E78" s="100" t="s">
        <v>1035</v>
      </c>
      <c r="F78" s="100" t="s">
        <v>1030</v>
      </c>
      <c r="G78" s="100" t="s">
        <v>1032</v>
      </c>
      <c r="H78" s="101">
        <v>88544494.480000004</v>
      </c>
      <c r="I78" s="102">
        <v>20.163399999999999</v>
      </c>
      <c r="J78" s="394">
        <v>5.2610220552520515E-2</v>
      </c>
      <c r="K78" s="394">
        <v>2.2566855552241805E-3</v>
      </c>
      <c r="L78" s="394">
        <v>2.2566855552241805E-3</v>
      </c>
      <c r="M78" s="266"/>
      <c r="N78" s="266"/>
      <c r="O78" s="266"/>
      <c r="P78" s="148"/>
      <c r="Q78" s="175"/>
      <c r="R78" s="75"/>
      <c r="S78" s="75"/>
    </row>
    <row r="79" spans="1:19" ht="12.75" customHeight="1">
      <c r="A79" s="99" t="s">
        <v>1304</v>
      </c>
      <c r="B79" s="395" t="s">
        <v>1305</v>
      </c>
      <c r="C79" s="396" t="s">
        <v>1306</v>
      </c>
      <c r="D79" s="396" t="s">
        <v>1165</v>
      </c>
      <c r="E79" s="100" t="s">
        <v>1045</v>
      </c>
      <c r="F79" s="100" t="s">
        <v>1030</v>
      </c>
      <c r="G79" s="100" t="s">
        <v>1032</v>
      </c>
      <c r="H79" s="392">
        <v>26246581.010000002</v>
      </c>
      <c r="I79" s="399">
        <v>107.3537</v>
      </c>
      <c r="J79" s="394">
        <v>-1.6637483880382886E-3</v>
      </c>
      <c r="K79" s="394">
        <v>1.2880588272603521E-3</v>
      </c>
      <c r="L79" s="394">
        <v>1.2880588272603521E-3</v>
      </c>
      <c r="M79" s="266"/>
      <c r="N79" s="266"/>
      <c r="O79" s="266"/>
      <c r="P79" s="148"/>
      <c r="Q79" s="175"/>
      <c r="R79" s="75"/>
      <c r="S79" s="75"/>
    </row>
    <row r="80" spans="1:19" ht="12.75" customHeight="1">
      <c r="A80" s="118" t="s">
        <v>1393</v>
      </c>
      <c r="B80" s="395" t="s">
        <v>1403</v>
      </c>
      <c r="C80" s="396" t="s">
        <v>1404</v>
      </c>
      <c r="D80" s="396" t="s">
        <v>1165</v>
      </c>
      <c r="E80" s="100" t="s">
        <v>1045</v>
      </c>
      <c r="F80" s="100" t="s">
        <v>1030</v>
      </c>
      <c r="G80" s="100" t="s">
        <v>1032</v>
      </c>
      <c r="H80" s="392">
        <v>14196497.699999999</v>
      </c>
      <c r="I80" s="399">
        <v>105.72110000000001</v>
      </c>
      <c r="J80" s="394">
        <v>-1.1114567391040664E-3</v>
      </c>
      <c r="K80" s="394">
        <v>1.3800563388819409E-3</v>
      </c>
      <c r="L80" s="394">
        <v>1.3800563388819409E-3</v>
      </c>
      <c r="M80" s="266"/>
      <c r="N80" s="266"/>
      <c r="O80" s="266"/>
      <c r="P80" s="148"/>
      <c r="Q80" s="175"/>
      <c r="R80" s="75"/>
      <c r="S80" s="75"/>
    </row>
    <row r="81" spans="1:19" s="243" customFormat="1" ht="13.5" customHeight="1">
      <c r="A81" s="99" t="s">
        <v>1208</v>
      </c>
      <c r="B81" s="395" t="s">
        <v>1209</v>
      </c>
      <c r="C81" s="396" t="s">
        <v>1210</v>
      </c>
      <c r="D81" s="396" t="s">
        <v>1165</v>
      </c>
      <c r="E81" s="100" t="s">
        <v>1045</v>
      </c>
      <c r="F81" s="100" t="s">
        <v>1030</v>
      </c>
      <c r="G81" s="100" t="s">
        <v>1032</v>
      </c>
      <c r="H81" s="392">
        <v>22727816.260000002</v>
      </c>
      <c r="I81" s="399">
        <v>107.69</v>
      </c>
      <c r="J81" s="394">
        <v>-1.0178636904182303E-3</v>
      </c>
      <c r="K81" s="394">
        <v>2.1356684549207472E-3</v>
      </c>
      <c r="L81" s="394">
        <v>2.1356684549207472E-3</v>
      </c>
      <c r="M81" s="266"/>
      <c r="N81" s="266"/>
      <c r="O81" s="266"/>
      <c r="P81" s="148"/>
      <c r="Q81" s="175"/>
      <c r="R81" s="75"/>
      <c r="S81" s="75"/>
    </row>
    <row r="82" spans="1:19" s="243" customFormat="1" ht="13.5" customHeight="1">
      <c r="A82" s="99" t="s">
        <v>1225</v>
      </c>
      <c r="B82" s="395" t="s">
        <v>1233</v>
      </c>
      <c r="C82" s="396" t="s">
        <v>1234</v>
      </c>
      <c r="D82" s="396" t="s">
        <v>1165</v>
      </c>
      <c r="E82" s="100" t="s">
        <v>1045</v>
      </c>
      <c r="F82" s="100" t="s">
        <v>1030</v>
      </c>
      <c r="G82" s="100" t="s">
        <v>1032</v>
      </c>
      <c r="H82" s="392">
        <v>19119013.879999999</v>
      </c>
      <c r="I82" s="399">
        <v>110.69459999999999</v>
      </c>
      <c r="J82" s="394">
        <v>2.2364135256354167E-3</v>
      </c>
      <c r="K82" s="394">
        <v>2.2363546152202041E-3</v>
      </c>
      <c r="L82" s="394">
        <v>2.2363546152202041E-3</v>
      </c>
      <c r="M82" s="266"/>
      <c r="N82" s="266"/>
      <c r="O82" s="266"/>
      <c r="P82" s="148"/>
      <c r="Q82" s="175"/>
      <c r="R82" s="75"/>
      <c r="S82" s="75"/>
    </row>
    <row r="83" spans="1:19" s="243" customFormat="1" ht="13.5" customHeight="1">
      <c r="A83" s="99" t="s">
        <v>1226</v>
      </c>
      <c r="B83" s="395" t="s">
        <v>1231</v>
      </c>
      <c r="C83" s="396" t="s">
        <v>1232</v>
      </c>
      <c r="D83" s="396" t="s">
        <v>1165</v>
      </c>
      <c r="E83" s="100" t="s">
        <v>1045</v>
      </c>
      <c r="F83" s="100" t="s">
        <v>1030</v>
      </c>
      <c r="G83" s="100" t="s">
        <v>1032</v>
      </c>
      <c r="H83" s="392">
        <v>7156765.1699999999</v>
      </c>
      <c r="I83" s="399">
        <v>112.8443</v>
      </c>
      <c r="J83" s="394">
        <v>5.7744873931353524E-4</v>
      </c>
      <c r="K83" s="394">
        <v>1.8920157114548086E-3</v>
      </c>
      <c r="L83" s="394">
        <v>1.8920157114548086E-3</v>
      </c>
      <c r="M83" s="266"/>
      <c r="N83" s="266"/>
      <c r="O83" s="266"/>
      <c r="P83" s="148"/>
      <c r="Q83" s="175"/>
      <c r="R83" s="75"/>
      <c r="S83" s="75"/>
    </row>
    <row r="84" spans="1:19" s="243" customFormat="1" ht="13.5" customHeight="1">
      <c r="A84" s="99" t="s">
        <v>1050</v>
      </c>
      <c r="B84" s="395">
        <v>84300431782</v>
      </c>
      <c r="C84" s="396" t="s">
        <v>1051</v>
      </c>
      <c r="D84" s="396" t="s">
        <v>139</v>
      </c>
      <c r="E84" s="100" t="s">
        <v>1031</v>
      </c>
      <c r="F84" s="100" t="s">
        <v>1030</v>
      </c>
      <c r="G84" s="100" t="s">
        <v>1032</v>
      </c>
      <c r="H84" s="392">
        <v>27877603.359999999</v>
      </c>
      <c r="I84" s="399">
        <v>49.318399999999997</v>
      </c>
      <c r="J84" s="394">
        <v>5.3689944931326838E-2</v>
      </c>
      <c r="K84" s="394">
        <v>2.9824535760000437E-2</v>
      </c>
      <c r="L84" s="394">
        <v>2.9824535760000437E-2</v>
      </c>
      <c r="M84" s="266"/>
      <c r="N84" s="266"/>
      <c r="O84" s="266"/>
      <c r="P84" s="148"/>
      <c r="Q84" s="175"/>
      <c r="R84" s="75"/>
      <c r="S84" s="75"/>
    </row>
    <row r="85" spans="1:19" ht="13.5" customHeight="1">
      <c r="A85" s="400" t="s">
        <v>1511</v>
      </c>
      <c r="B85" s="395" t="s">
        <v>1052</v>
      </c>
      <c r="C85" s="396" t="s">
        <v>1053</v>
      </c>
      <c r="D85" s="396" t="s">
        <v>139</v>
      </c>
      <c r="E85" s="100" t="s">
        <v>1031</v>
      </c>
      <c r="F85" s="100" t="s">
        <v>1030</v>
      </c>
      <c r="G85" s="100" t="s">
        <v>1054</v>
      </c>
      <c r="H85" s="392">
        <v>1826561.74</v>
      </c>
      <c r="I85" s="399">
        <v>39.397599999999997</v>
      </c>
      <c r="J85" s="394">
        <v>0.12835078663838884</v>
      </c>
      <c r="K85" s="394">
        <v>4.6430166542505091E-2</v>
      </c>
      <c r="L85" s="394">
        <v>4.6430166542505091E-2</v>
      </c>
      <c r="M85" s="266"/>
      <c r="N85" s="266"/>
      <c r="O85" s="266"/>
      <c r="P85" s="148"/>
      <c r="Q85" s="175"/>
      <c r="R85" s="75"/>
      <c r="S85" s="75"/>
    </row>
    <row r="86" spans="1:19" s="243" customFormat="1" ht="12.75" customHeight="1">
      <c r="A86" s="400" t="s">
        <v>1058</v>
      </c>
      <c r="B86" s="395">
        <v>80921653541</v>
      </c>
      <c r="C86" s="396" t="s">
        <v>1059</v>
      </c>
      <c r="D86" s="396" t="s">
        <v>1057</v>
      </c>
      <c r="E86" s="100" t="s">
        <v>1031</v>
      </c>
      <c r="F86" s="100" t="s">
        <v>1030</v>
      </c>
      <c r="G86" s="100" t="s">
        <v>1032</v>
      </c>
      <c r="H86" s="392">
        <v>12535068.939999999</v>
      </c>
      <c r="I86" s="399">
        <v>30.963200000000001</v>
      </c>
      <c r="J86" s="394">
        <v>7.400059629795952E-2</v>
      </c>
      <c r="K86" s="394">
        <v>2.9786215062060251E-2</v>
      </c>
      <c r="L86" s="394">
        <v>2.9786215062060251E-2</v>
      </c>
      <c r="M86" s="266"/>
      <c r="N86" s="266"/>
      <c r="O86" s="266"/>
      <c r="P86" s="148"/>
      <c r="Q86" s="175"/>
      <c r="R86" s="75"/>
      <c r="S86" s="75"/>
    </row>
    <row r="87" spans="1:19" ht="12.75" customHeight="1">
      <c r="A87" s="118" t="s">
        <v>1493</v>
      </c>
      <c r="B87" s="395" t="s">
        <v>1495</v>
      </c>
      <c r="C87" s="396" t="s">
        <v>1496</v>
      </c>
      <c r="D87" s="396" t="s">
        <v>1057</v>
      </c>
      <c r="E87" s="100" t="s">
        <v>1045</v>
      </c>
      <c r="F87" s="100" t="s">
        <v>1030</v>
      </c>
      <c r="G87" s="100" t="s">
        <v>1032</v>
      </c>
      <c r="H87" s="392">
        <v>1123525.32</v>
      </c>
      <c r="I87" s="393">
        <v>102.8775</v>
      </c>
      <c r="J87" s="394">
        <v>-1.3259266186561591E-3</v>
      </c>
      <c r="K87" s="394">
        <v>1.4172812923736178E-3</v>
      </c>
      <c r="L87" s="394">
        <v>1.4172812923736178E-3</v>
      </c>
      <c r="M87" s="266"/>
      <c r="N87" s="266"/>
      <c r="O87" s="266"/>
      <c r="P87" s="148"/>
      <c r="Q87" s="175"/>
      <c r="R87" s="75"/>
      <c r="S87" s="75"/>
    </row>
    <row r="88" spans="1:19" ht="12.75" customHeight="1">
      <c r="A88" s="118" t="s">
        <v>1060</v>
      </c>
      <c r="B88" s="395">
        <v>43449016606</v>
      </c>
      <c r="C88" s="396" t="s">
        <v>1061</v>
      </c>
      <c r="D88" s="396" t="s">
        <v>1057</v>
      </c>
      <c r="E88" s="100" t="s">
        <v>1033</v>
      </c>
      <c r="F88" s="100" t="s">
        <v>1030</v>
      </c>
      <c r="G88" s="100" t="s">
        <v>1032</v>
      </c>
      <c r="H88" s="392">
        <v>18332124.449999999</v>
      </c>
      <c r="I88" s="393">
        <v>23.8736</v>
      </c>
      <c r="J88" s="394">
        <v>4.2501778807765511E-2</v>
      </c>
      <c r="K88" s="394">
        <v>1.7751479289940697E-2</v>
      </c>
      <c r="L88" s="394">
        <v>1.7751479289940697E-2</v>
      </c>
      <c r="M88" s="266"/>
      <c r="N88" s="266"/>
      <c r="O88" s="266"/>
      <c r="P88" s="148"/>
      <c r="Q88" s="175"/>
      <c r="R88" s="75"/>
      <c r="S88" s="75"/>
    </row>
    <row r="89" spans="1:19" s="243" customFormat="1" ht="12.75" customHeight="1">
      <c r="A89" s="118" t="s">
        <v>1252</v>
      </c>
      <c r="B89" s="395" t="s">
        <v>1062</v>
      </c>
      <c r="C89" s="396" t="s">
        <v>1063</v>
      </c>
      <c r="D89" s="396" t="s">
        <v>1057</v>
      </c>
      <c r="E89" s="100" t="s">
        <v>1035</v>
      </c>
      <c r="F89" s="100" t="s">
        <v>1030</v>
      </c>
      <c r="G89" s="100" t="s">
        <v>1032</v>
      </c>
      <c r="H89" s="392">
        <v>9827581.0600000005</v>
      </c>
      <c r="I89" s="393">
        <v>19.883099999999999</v>
      </c>
      <c r="J89" s="394">
        <v>-7.3518125343779994E-3</v>
      </c>
      <c r="K89" s="394">
        <v>4.6485541480765225E-3</v>
      </c>
      <c r="L89" s="394">
        <v>4.6485541480765225E-3</v>
      </c>
      <c r="M89" s="266"/>
      <c r="N89" s="266"/>
      <c r="O89" s="266"/>
      <c r="P89" s="217"/>
      <c r="Q89" s="218"/>
      <c r="R89" s="75"/>
      <c r="S89" s="75"/>
    </row>
    <row r="90" spans="1:19" s="243" customFormat="1" ht="12.75" customHeight="1">
      <c r="A90" s="118" t="s">
        <v>1064</v>
      </c>
      <c r="B90" s="395" t="s">
        <v>1065</v>
      </c>
      <c r="C90" s="396" t="s">
        <v>1066</v>
      </c>
      <c r="D90" s="396" t="s">
        <v>1057</v>
      </c>
      <c r="E90" s="100" t="s">
        <v>1035</v>
      </c>
      <c r="F90" s="100" t="s">
        <v>1030</v>
      </c>
      <c r="G90" s="100" t="s">
        <v>1032</v>
      </c>
      <c r="H90" s="392">
        <v>21643387.649999999</v>
      </c>
      <c r="I90" s="393">
        <v>173.3878</v>
      </c>
      <c r="J90" s="394">
        <v>7.1072570431727211E-3</v>
      </c>
      <c r="K90" s="394">
        <v>1.0191769329142453E-2</v>
      </c>
      <c r="L90" s="394">
        <v>1.0191769329142453E-2</v>
      </c>
      <c r="M90" s="266"/>
      <c r="N90" s="266"/>
      <c r="O90" s="266"/>
      <c r="P90" s="217"/>
      <c r="Q90" s="218"/>
      <c r="R90" s="75"/>
      <c r="S90" s="75"/>
    </row>
    <row r="91" spans="1:19" s="243" customFormat="1" ht="12.75" customHeight="1">
      <c r="A91" s="118" t="s">
        <v>1512</v>
      </c>
      <c r="B91" s="395" t="s">
        <v>1055</v>
      </c>
      <c r="C91" s="396" t="s">
        <v>1056</v>
      </c>
      <c r="D91" s="396" t="s">
        <v>1057</v>
      </c>
      <c r="E91" s="100" t="s">
        <v>1033</v>
      </c>
      <c r="F91" s="100" t="s">
        <v>1030</v>
      </c>
      <c r="G91" s="100" t="s">
        <v>1032</v>
      </c>
      <c r="H91" s="392">
        <v>5317780.7</v>
      </c>
      <c r="I91" s="393">
        <v>114.2315</v>
      </c>
      <c r="J91" s="394">
        <v>-4.5604169607510459E-3</v>
      </c>
      <c r="K91" s="394">
        <v>1.5442560200827904E-2</v>
      </c>
      <c r="L91" s="394">
        <v>1.5442560200827904E-2</v>
      </c>
      <c r="M91" s="266"/>
      <c r="N91" s="266"/>
      <c r="O91" s="266"/>
      <c r="P91" s="217"/>
      <c r="Q91" s="218"/>
      <c r="R91" s="75"/>
      <c r="S91" s="75"/>
    </row>
    <row r="92" spans="1:19" s="243" customFormat="1" ht="12.75" customHeight="1">
      <c r="A92" s="118" t="s">
        <v>1294</v>
      </c>
      <c r="B92" s="395" t="s">
        <v>1295</v>
      </c>
      <c r="C92" s="396" t="s">
        <v>1296</v>
      </c>
      <c r="D92" s="396" t="s">
        <v>1607</v>
      </c>
      <c r="E92" s="100" t="s">
        <v>1031</v>
      </c>
      <c r="F92" s="100" t="s">
        <v>113</v>
      </c>
      <c r="G92" s="100" t="s">
        <v>1032</v>
      </c>
      <c r="H92" s="392">
        <v>24124873.379999999</v>
      </c>
      <c r="I92" s="393">
        <v>23.71</v>
      </c>
      <c r="J92" s="394">
        <v>0.21574790100665742</v>
      </c>
      <c r="K92" s="394">
        <v>0.11053864168618266</v>
      </c>
      <c r="L92" s="394">
        <v>0.11053864168618266</v>
      </c>
      <c r="M92" s="266"/>
      <c r="N92" s="266"/>
      <c r="O92" s="266"/>
      <c r="P92" s="217"/>
      <c r="Q92" s="218"/>
      <c r="R92" s="75"/>
      <c r="S92" s="75"/>
    </row>
    <row r="93" spans="1:19" s="995" customFormat="1" ht="12.75" customHeight="1">
      <c r="A93" s="118" t="s">
        <v>1030</v>
      </c>
      <c r="B93" s="395" t="s">
        <v>1030</v>
      </c>
      <c r="C93" s="396" t="s">
        <v>1030</v>
      </c>
      <c r="D93" s="396" t="s">
        <v>1030</v>
      </c>
      <c r="E93" s="100" t="s">
        <v>1030</v>
      </c>
      <c r="F93" s="100" t="s">
        <v>114</v>
      </c>
      <c r="G93" s="100" t="s">
        <v>1032</v>
      </c>
      <c r="H93" s="392">
        <v>13231139.289999999</v>
      </c>
      <c r="I93" s="393">
        <v>23.71</v>
      </c>
      <c r="J93" s="394">
        <v>0.1902459788656512</v>
      </c>
      <c r="K93" s="394">
        <v>0.11053864168618266</v>
      </c>
      <c r="L93" s="394">
        <v>0.11053864168618266</v>
      </c>
      <c r="M93" s="266"/>
      <c r="N93" s="266"/>
      <c r="O93" s="266"/>
      <c r="P93" s="217"/>
      <c r="Q93" s="218"/>
      <c r="R93" s="75"/>
      <c r="S93" s="75"/>
    </row>
    <row r="94" spans="1:19" s="995" customFormat="1" ht="12.75" customHeight="1">
      <c r="A94" s="118" t="s">
        <v>1069</v>
      </c>
      <c r="B94" s="395" t="s">
        <v>1070</v>
      </c>
      <c r="C94" s="396" t="s">
        <v>918</v>
      </c>
      <c r="D94" s="396" t="s">
        <v>1607</v>
      </c>
      <c r="E94" s="100" t="s">
        <v>1031</v>
      </c>
      <c r="F94" s="100" t="s">
        <v>113</v>
      </c>
      <c r="G94" s="100" t="s">
        <v>1032</v>
      </c>
      <c r="H94" s="392">
        <v>15809972.6</v>
      </c>
      <c r="I94" s="393">
        <v>35.65</v>
      </c>
      <c r="J94" s="394">
        <v>9.5442727732282906E-2</v>
      </c>
      <c r="K94" s="394">
        <v>4.1179906542055944E-2</v>
      </c>
      <c r="L94" s="394">
        <v>4.1179906542055944E-2</v>
      </c>
      <c r="M94" s="266"/>
      <c r="N94" s="266"/>
      <c r="O94" s="266"/>
      <c r="P94" s="217"/>
      <c r="Q94" s="218"/>
      <c r="R94" s="75"/>
      <c r="S94" s="75"/>
    </row>
    <row r="95" spans="1:19" s="243" customFormat="1" ht="12.75" customHeight="1">
      <c r="A95" s="118" t="s">
        <v>1030</v>
      </c>
      <c r="B95" s="395" t="s">
        <v>1030</v>
      </c>
      <c r="C95" s="396" t="s">
        <v>1030</v>
      </c>
      <c r="D95" s="396" t="s">
        <v>1030</v>
      </c>
      <c r="E95" s="100" t="s">
        <v>1030</v>
      </c>
      <c r="F95" s="100" t="s">
        <v>114</v>
      </c>
      <c r="G95" s="897" t="s">
        <v>1032</v>
      </c>
      <c r="H95" s="392">
        <v>214852.11</v>
      </c>
      <c r="I95" s="898">
        <v>35.65</v>
      </c>
      <c r="J95" s="394">
        <v>0.24837307819398635</v>
      </c>
      <c r="K95" s="394">
        <v>4.1179906542055944E-2</v>
      </c>
      <c r="L95" s="394">
        <v>4.1179906542055944E-2</v>
      </c>
      <c r="M95" s="266"/>
      <c r="N95" s="266"/>
      <c r="O95" s="266"/>
      <c r="P95" s="217"/>
      <c r="Q95" s="218"/>
      <c r="R95" s="75"/>
      <c r="S95" s="75"/>
    </row>
    <row r="96" spans="1:19" ht="12.75" customHeight="1">
      <c r="A96" s="99" t="s">
        <v>1030</v>
      </c>
      <c r="B96" s="171" t="s">
        <v>1030</v>
      </c>
      <c r="C96" s="390" t="s">
        <v>1030</v>
      </c>
      <c r="D96" s="390" t="s">
        <v>1030</v>
      </c>
      <c r="E96" s="100" t="s">
        <v>1030</v>
      </c>
      <c r="F96" s="100" t="s">
        <v>115</v>
      </c>
      <c r="G96" s="100" t="s">
        <v>1032</v>
      </c>
      <c r="H96" s="392">
        <v>179913.72</v>
      </c>
      <c r="I96" s="393">
        <v>35.65</v>
      </c>
      <c r="J96" s="394">
        <v>0.31348551811957104</v>
      </c>
      <c r="K96" s="394">
        <v>4.1179906542055944E-2</v>
      </c>
      <c r="L96" s="394">
        <v>4.1179906542055944E-2</v>
      </c>
      <c r="M96" s="266"/>
      <c r="N96" s="266"/>
      <c r="O96" s="266"/>
      <c r="P96" s="148"/>
      <c r="Q96" s="175"/>
      <c r="R96" s="75"/>
      <c r="S96" s="75"/>
    </row>
    <row r="97" spans="1:19" ht="12.75" customHeight="1">
      <c r="A97" s="99" t="s">
        <v>1461</v>
      </c>
      <c r="B97" s="171" t="s">
        <v>1462</v>
      </c>
      <c r="C97" s="390" t="s">
        <v>1463</v>
      </c>
      <c r="D97" s="390" t="s">
        <v>1607</v>
      </c>
      <c r="E97" s="100" t="s">
        <v>1035</v>
      </c>
      <c r="F97" s="100" t="s">
        <v>113</v>
      </c>
      <c r="G97" s="100" t="s">
        <v>1032</v>
      </c>
      <c r="H97" s="392">
        <v>1260298.43</v>
      </c>
      <c r="I97" s="393">
        <v>11.22</v>
      </c>
      <c r="J97" s="394">
        <v>0.4263825323005932</v>
      </c>
      <c r="K97" s="394">
        <v>2.4657534246575574E-2</v>
      </c>
      <c r="L97" s="394">
        <v>2.4657534246575574E-2</v>
      </c>
      <c r="M97" s="266"/>
      <c r="N97" s="266"/>
      <c r="O97" s="266"/>
      <c r="P97" s="148"/>
      <c r="Q97" s="175"/>
      <c r="R97" s="75"/>
      <c r="S97" s="75"/>
    </row>
    <row r="98" spans="1:19" ht="12.75" customHeight="1">
      <c r="A98" s="99" t="s">
        <v>1030</v>
      </c>
      <c r="B98" s="171" t="s">
        <v>1030</v>
      </c>
      <c r="C98" s="390" t="s">
        <v>1030</v>
      </c>
      <c r="D98" s="390" t="s">
        <v>1030</v>
      </c>
      <c r="E98" s="100" t="s">
        <v>1030</v>
      </c>
      <c r="F98" s="100" t="s">
        <v>114</v>
      </c>
      <c r="G98" s="100" t="s">
        <v>1032</v>
      </c>
      <c r="H98" s="392">
        <v>25363.279999999999</v>
      </c>
      <c r="I98" s="393">
        <v>11.22</v>
      </c>
      <c r="J98" s="394" t="s">
        <v>1030</v>
      </c>
      <c r="K98" s="394">
        <v>2.4657534246575574E-2</v>
      </c>
      <c r="L98" s="394">
        <v>2.4657534246575574E-2</v>
      </c>
      <c r="M98" s="266"/>
      <c r="N98" s="266"/>
      <c r="O98" s="266"/>
      <c r="P98" s="148"/>
      <c r="Q98" s="175"/>
      <c r="R98" s="75"/>
      <c r="S98" s="75"/>
    </row>
    <row r="99" spans="1:19" ht="12.75" customHeight="1">
      <c r="A99" s="99" t="s">
        <v>1340</v>
      </c>
      <c r="B99" s="171" t="s">
        <v>1378</v>
      </c>
      <c r="C99" s="390" t="s">
        <v>1343</v>
      </c>
      <c r="D99" s="390" t="s">
        <v>1607</v>
      </c>
      <c r="E99" s="100" t="s">
        <v>1341</v>
      </c>
      <c r="F99" s="100" t="s">
        <v>1030</v>
      </c>
      <c r="G99" s="100" t="s">
        <v>1032</v>
      </c>
      <c r="H99" s="392">
        <v>57404042.240000002</v>
      </c>
      <c r="I99" s="393">
        <v>106.3473</v>
      </c>
      <c r="J99" s="394">
        <v>0.30366328065360038</v>
      </c>
      <c r="K99" s="394">
        <v>1.6520378744282471E-3</v>
      </c>
      <c r="L99" s="394">
        <v>1.6520378744282471E-3</v>
      </c>
      <c r="M99" s="266"/>
      <c r="N99" s="266"/>
      <c r="O99" s="266"/>
      <c r="P99" s="148"/>
      <c r="Q99" s="175"/>
      <c r="R99" s="75"/>
      <c r="S99" s="75"/>
    </row>
    <row r="100" spans="1:19" s="995" customFormat="1" ht="12.75" customHeight="1">
      <c r="A100" s="118" t="s">
        <v>1078</v>
      </c>
      <c r="B100" s="171" t="s">
        <v>1079</v>
      </c>
      <c r="C100" s="390" t="s">
        <v>998</v>
      </c>
      <c r="D100" s="390" t="s">
        <v>1607</v>
      </c>
      <c r="E100" s="100" t="s">
        <v>1031</v>
      </c>
      <c r="F100" s="100" t="s">
        <v>113</v>
      </c>
      <c r="G100" s="100" t="s">
        <v>1032</v>
      </c>
      <c r="H100" s="392">
        <v>54332073.859999999</v>
      </c>
      <c r="I100" s="393">
        <v>56.74</v>
      </c>
      <c r="J100" s="394">
        <v>0.17575251821006344</v>
      </c>
      <c r="K100" s="394">
        <v>0.11254901960784314</v>
      </c>
      <c r="L100" s="394">
        <v>0.11254901960784314</v>
      </c>
      <c r="M100" s="266"/>
      <c r="N100" s="266"/>
      <c r="O100" s="266"/>
      <c r="P100" s="148"/>
      <c r="Q100" s="175"/>
      <c r="R100" s="75"/>
      <c r="S100" s="75"/>
    </row>
    <row r="101" spans="1:19" s="995" customFormat="1" ht="12.75" customHeight="1">
      <c r="A101" s="118" t="s">
        <v>1030</v>
      </c>
      <c r="B101" s="171" t="s">
        <v>1030</v>
      </c>
      <c r="C101" s="390" t="s">
        <v>1030</v>
      </c>
      <c r="D101" s="390" t="s">
        <v>1030</v>
      </c>
      <c r="E101" s="100" t="s">
        <v>1030</v>
      </c>
      <c r="F101" s="100" t="s">
        <v>114</v>
      </c>
      <c r="G101" s="100" t="s">
        <v>1032</v>
      </c>
      <c r="H101" s="392">
        <v>3823611.19</v>
      </c>
      <c r="I101" s="393">
        <v>56.74</v>
      </c>
      <c r="J101" s="394">
        <v>0.20974808522078936</v>
      </c>
      <c r="K101" s="394">
        <v>0.11254901960784314</v>
      </c>
      <c r="L101" s="394">
        <v>0.11254901960784314</v>
      </c>
      <c r="M101" s="266"/>
      <c r="N101" s="266"/>
      <c r="O101" s="266"/>
      <c r="P101" s="148"/>
      <c r="Q101" s="175"/>
      <c r="R101" s="75"/>
      <c r="S101" s="75"/>
    </row>
    <row r="102" spans="1:19" s="995" customFormat="1" ht="12.75" customHeight="1">
      <c r="A102" s="118" t="s">
        <v>1030</v>
      </c>
      <c r="B102" s="171" t="s">
        <v>1030</v>
      </c>
      <c r="C102" s="390" t="s">
        <v>1030</v>
      </c>
      <c r="D102" s="390" t="s">
        <v>1030</v>
      </c>
      <c r="E102" s="100" t="s">
        <v>1030</v>
      </c>
      <c r="F102" s="100" t="s">
        <v>115</v>
      </c>
      <c r="G102" s="100" t="s">
        <v>1032</v>
      </c>
      <c r="H102" s="392">
        <v>678889.38</v>
      </c>
      <c r="I102" s="393">
        <v>56.74</v>
      </c>
      <c r="J102" s="394">
        <v>0.1611135699716042</v>
      </c>
      <c r="K102" s="394">
        <v>0.11254901960784314</v>
      </c>
      <c r="L102" s="394">
        <v>0.11254901960784314</v>
      </c>
      <c r="M102" s="266"/>
      <c r="N102" s="266"/>
      <c r="O102" s="266"/>
      <c r="P102" s="148"/>
      <c r="Q102" s="175"/>
      <c r="R102" s="75"/>
      <c r="S102" s="75"/>
    </row>
    <row r="103" spans="1:19" s="995" customFormat="1" ht="12.75" customHeight="1">
      <c r="A103" s="118" t="s">
        <v>1083</v>
      </c>
      <c r="B103" s="171" t="s">
        <v>1084</v>
      </c>
      <c r="C103" s="390" t="s">
        <v>1085</v>
      </c>
      <c r="D103" s="390" t="s">
        <v>916</v>
      </c>
      <c r="E103" s="100" t="s">
        <v>1045</v>
      </c>
      <c r="F103" s="100" t="s">
        <v>1030</v>
      </c>
      <c r="G103" s="100" t="s">
        <v>1032</v>
      </c>
      <c r="H103" s="392">
        <v>3726319.11</v>
      </c>
      <c r="I103" s="393">
        <v>111.07</v>
      </c>
      <c r="J103" s="394">
        <v>-1.4485369546612614E-2</v>
      </c>
      <c r="K103" s="394">
        <v>1.7455308273293779E-2</v>
      </c>
      <c r="L103" s="394">
        <v>1.7455308273293779E-2</v>
      </c>
      <c r="M103" s="266"/>
      <c r="N103" s="266"/>
      <c r="O103" s="266"/>
      <c r="P103" s="148"/>
      <c r="Q103" s="175"/>
      <c r="R103" s="75"/>
      <c r="S103" s="75"/>
    </row>
    <row r="104" spans="1:19" ht="12.75" customHeight="1">
      <c r="A104" s="99" t="s">
        <v>1086</v>
      </c>
      <c r="B104" s="171">
        <v>85535430386</v>
      </c>
      <c r="C104" s="390" t="s">
        <v>1087</v>
      </c>
      <c r="D104" s="390" t="s">
        <v>916</v>
      </c>
      <c r="E104" s="100" t="s">
        <v>1031</v>
      </c>
      <c r="F104" s="100" t="s">
        <v>1030</v>
      </c>
      <c r="G104" s="100" t="s">
        <v>1032</v>
      </c>
      <c r="H104" s="392">
        <v>70731247.549999997</v>
      </c>
      <c r="I104" s="393">
        <v>14.346399999999999</v>
      </c>
      <c r="J104" s="394">
        <v>4.3073199633208992E-2</v>
      </c>
      <c r="K104" s="394">
        <v>3.5429973656670555E-2</v>
      </c>
      <c r="L104" s="394">
        <v>3.5429973656670555E-2</v>
      </c>
      <c r="M104" s="266"/>
      <c r="N104" s="266"/>
      <c r="O104" s="266"/>
      <c r="P104" s="148"/>
      <c r="Q104" s="175"/>
      <c r="R104" s="75"/>
      <c r="S104" s="75"/>
    </row>
    <row r="105" spans="1:19" ht="12.75" customHeight="1">
      <c r="A105" s="99" t="s">
        <v>1088</v>
      </c>
      <c r="B105" s="171">
        <v>40425097619</v>
      </c>
      <c r="C105" s="390" t="s">
        <v>1089</v>
      </c>
      <c r="D105" s="390" t="s">
        <v>916</v>
      </c>
      <c r="E105" s="100" t="s">
        <v>1031</v>
      </c>
      <c r="F105" s="100" t="s">
        <v>1030</v>
      </c>
      <c r="G105" s="100" t="s">
        <v>1032</v>
      </c>
      <c r="H105" s="392">
        <v>7915241</v>
      </c>
      <c r="I105" s="393">
        <v>195.46299999999999</v>
      </c>
      <c r="J105" s="394">
        <v>0.17764536037901602</v>
      </c>
      <c r="K105" s="394">
        <v>5.5967698019267154E-2</v>
      </c>
      <c r="L105" s="394">
        <v>5.5967698019267154E-2</v>
      </c>
      <c r="M105" s="266"/>
      <c r="N105" s="266"/>
      <c r="O105" s="266"/>
      <c r="P105" s="148"/>
      <c r="Q105" s="175"/>
      <c r="R105" s="75"/>
      <c r="S105" s="75"/>
    </row>
    <row r="106" spans="1:19" s="243" customFormat="1" ht="12.75" customHeight="1">
      <c r="A106" s="118" t="s">
        <v>1454</v>
      </c>
      <c r="B106" s="171" t="s">
        <v>1464</v>
      </c>
      <c r="C106" s="390" t="s">
        <v>1465</v>
      </c>
      <c r="D106" s="390" t="s">
        <v>916</v>
      </c>
      <c r="E106" s="100" t="s">
        <v>1045</v>
      </c>
      <c r="F106" s="100" t="s">
        <v>1030</v>
      </c>
      <c r="G106" s="100" t="s">
        <v>1032</v>
      </c>
      <c r="H106" s="392">
        <v>20054459.199999999</v>
      </c>
      <c r="I106" s="393">
        <v>103.6283</v>
      </c>
      <c r="J106" s="394">
        <v>1.1311224711569867E-3</v>
      </c>
      <c r="K106" s="394">
        <v>1.1873776633877231E-3</v>
      </c>
      <c r="L106" s="394">
        <v>1.1873776633877231E-3</v>
      </c>
      <c r="M106" s="266"/>
      <c r="N106" s="266"/>
      <c r="O106" s="266"/>
      <c r="P106" s="148"/>
      <c r="Q106" s="175"/>
      <c r="R106" s="75"/>
      <c r="S106" s="75"/>
    </row>
    <row r="107" spans="1:19" s="995" customFormat="1" ht="12.75" customHeight="1">
      <c r="A107" s="118" t="s">
        <v>1612</v>
      </c>
      <c r="B107" s="171" t="s">
        <v>1613</v>
      </c>
      <c r="C107" s="390" t="s">
        <v>1614</v>
      </c>
      <c r="D107" s="390" t="s">
        <v>916</v>
      </c>
      <c r="E107" s="100" t="s">
        <v>1045</v>
      </c>
      <c r="F107" s="100" t="s">
        <v>1030</v>
      </c>
      <c r="G107" s="100" t="s">
        <v>1032</v>
      </c>
      <c r="H107" s="392">
        <v>20211670.68</v>
      </c>
      <c r="I107" s="393">
        <v>100.92959999999999</v>
      </c>
      <c r="J107" s="394">
        <v>1.6958274991811795E-3</v>
      </c>
      <c r="K107" s="394">
        <v>1.6961314506835912E-3</v>
      </c>
      <c r="L107" s="394">
        <v>1.6961314506835912E-3</v>
      </c>
      <c r="M107" s="266"/>
      <c r="N107" s="266"/>
      <c r="O107" s="266"/>
      <c r="P107" s="148"/>
      <c r="Q107" s="175"/>
      <c r="R107" s="75"/>
      <c r="S107" s="75"/>
    </row>
    <row r="108" spans="1:19" s="995" customFormat="1" ht="12.75" customHeight="1">
      <c r="A108" s="118" t="s">
        <v>1651</v>
      </c>
      <c r="B108" s="171" t="s">
        <v>1659</v>
      </c>
      <c r="C108" s="390" t="s">
        <v>1660</v>
      </c>
      <c r="D108" s="390" t="s">
        <v>916</v>
      </c>
      <c r="E108" s="100" t="s">
        <v>1045</v>
      </c>
      <c r="F108" s="100" t="s">
        <v>1030</v>
      </c>
      <c r="G108" s="100" t="s">
        <v>1054</v>
      </c>
      <c r="H108" s="392">
        <v>12147704.890000001</v>
      </c>
      <c r="I108" s="393">
        <v>84.128799999999998</v>
      </c>
      <c r="J108" s="394" t="s">
        <v>1030</v>
      </c>
      <c r="K108" s="394" t="s">
        <v>1030</v>
      </c>
      <c r="L108" s="394" t="s">
        <v>1030</v>
      </c>
      <c r="M108" s="266"/>
      <c r="N108" s="266"/>
      <c r="O108" s="266"/>
      <c r="P108" s="148"/>
      <c r="Q108" s="175"/>
      <c r="R108" s="75"/>
      <c r="S108" s="75"/>
    </row>
    <row r="109" spans="1:19" s="995" customFormat="1" ht="12.75" customHeight="1">
      <c r="A109" s="118" t="s">
        <v>1090</v>
      </c>
      <c r="B109" s="171">
        <v>61515780704</v>
      </c>
      <c r="C109" s="390" t="s">
        <v>1091</v>
      </c>
      <c r="D109" s="390" t="s">
        <v>916</v>
      </c>
      <c r="E109" s="100" t="s">
        <v>1035</v>
      </c>
      <c r="F109" s="100" t="s">
        <v>1030</v>
      </c>
      <c r="G109" s="100" t="s">
        <v>1032</v>
      </c>
      <c r="H109" s="392">
        <v>56284914.469999999</v>
      </c>
      <c r="I109" s="393">
        <v>18.272600000000001</v>
      </c>
      <c r="J109" s="394">
        <v>-4.7762964203918568E-2</v>
      </c>
      <c r="K109" s="394">
        <v>1.7103950354688813E-3</v>
      </c>
      <c r="L109" s="394">
        <v>1.7103950354688813E-3</v>
      </c>
      <c r="M109" s="266"/>
      <c r="N109" s="266"/>
      <c r="O109" s="266"/>
      <c r="P109" s="148"/>
      <c r="Q109" s="175"/>
      <c r="R109" s="75"/>
      <c r="S109" s="75"/>
    </row>
    <row r="110" spans="1:19" s="243" customFormat="1" ht="12.75" customHeight="1">
      <c r="A110" s="99" t="s">
        <v>1092</v>
      </c>
      <c r="B110" s="171">
        <v>16128752508</v>
      </c>
      <c r="C110" s="390" t="s">
        <v>1093</v>
      </c>
      <c r="D110" s="390" t="s">
        <v>916</v>
      </c>
      <c r="E110" s="100" t="s">
        <v>1033</v>
      </c>
      <c r="F110" s="100" t="s">
        <v>1030</v>
      </c>
      <c r="G110" s="100" t="s">
        <v>1032</v>
      </c>
      <c r="H110" s="392">
        <v>9490641.2400000002</v>
      </c>
      <c r="I110" s="393">
        <v>17.857700000000001</v>
      </c>
      <c r="J110" s="394">
        <v>2.4364155853377145E-2</v>
      </c>
      <c r="K110" s="394">
        <v>2.1514049057294482E-2</v>
      </c>
      <c r="L110" s="394">
        <v>2.1514049057294482E-2</v>
      </c>
      <c r="M110" s="266"/>
      <c r="N110" s="266"/>
      <c r="O110" s="266"/>
      <c r="P110" s="148"/>
      <c r="Q110" s="175"/>
      <c r="R110" s="75"/>
      <c r="S110" s="75"/>
    </row>
    <row r="111" spans="1:19" s="243" customFormat="1" ht="12.75" customHeight="1">
      <c r="A111" s="99" t="s">
        <v>1111</v>
      </c>
      <c r="B111" s="171" t="s">
        <v>1112</v>
      </c>
      <c r="C111" s="390" t="s">
        <v>1113</v>
      </c>
      <c r="D111" s="390" t="s">
        <v>1110</v>
      </c>
      <c r="E111" s="100" t="s">
        <v>1035</v>
      </c>
      <c r="F111" s="100" t="s">
        <v>1030</v>
      </c>
      <c r="G111" s="100" t="s">
        <v>1032</v>
      </c>
      <c r="H111" s="392">
        <v>19701169.050000001</v>
      </c>
      <c r="I111" s="393">
        <v>107.0029</v>
      </c>
      <c r="J111" s="394">
        <v>-4.9092711450061666E-3</v>
      </c>
      <c r="K111" s="394">
        <v>7.6978495180604067E-3</v>
      </c>
      <c r="L111" s="394">
        <v>7.6978495180604067E-3</v>
      </c>
      <c r="M111" s="266"/>
      <c r="N111" s="266"/>
      <c r="O111" s="266"/>
      <c r="P111" s="148"/>
      <c r="Q111" s="175"/>
      <c r="R111" s="75"/>
      <c r="S111" s="75"/>
    </row>
    <row r="112" spans="1:19" s="243" customFormat="1" ht="12.75" customHeight="1">
      <c r="A112" s="99" t="s">
        <v>1405</v>
      </c>
      <c r="B112" s="171" t="s">
        <v>1406</v>
      </c>
      <c r="C112" s="390" t="s">
        <v>1407</v>
      </c>
      <c r="D112" s="390" t="s">
        <v>1110</v>
      </c>
      <c r="E112" s="100" t="s">
        <v>1045</v>
      </c>
      <c r="F112" s="100" t="s">
        <v>1030</v>
      </c>
      <c r="G112" s="100" t="s">
        <v>1032</v>
      </c>
      <c r="H112" s="392">
        <v>14657587.09</v>
      </c>
      <c r="I112" s="393">
        <v>105.95610000000001</v>
      </c>
      <c r="J112" s="394">
        <v>-2.0291046495809484E-3</v>
      </c>
      <c r="K112" s="394">
        <v>2.0370585782012451E-3</v>
      </c>
      <c r="L112" s="394">
        <v>2.0370585782012451E-3</v>
      </c>
      <c r="M112" s="266"/>
      <c r="N112" s="266"/>
      <c r="O112" s="266"/>
      <c r="P112" s="148"/>
      <c r="Q112" s="175"/>
      <c r="R112" s="75"/>
      <c r="S112" s="75"/>
    </row>
    <row r="113" spans="1:19" s="243" customFormat="1" ht="12.75" customHeight="1">
      <c r="A113" s="99" t="s">
        <v>1264</v>
      </c>
      <c r="B113" s="171" t="s">
        <v>1115</v>
      </c>
      <c r="C113" s="390" t="s">
        <v>1116</v>
      </c>
      <c r="D113" s="390" t="s">
        <v>1110</v>
      </c>
      <c r="E113" s="100" t="s">
        <v>1035</v>
      </c>
      <c r="F113" s="100" t="s">
        <v>1030</v>
      </c>
      <c r="G113" s="100" t="s">
        <v>1032</v>
      </c>
      <c r="H113" s="392">
        <v>26661452.800000001</v>
      </c>
      <c r="I113" s="393">
        <v>14.25</v>
      </c>
      <c r="J113" s="394">
        <v>2.2382196794565434E-2</v>
      </c>
      <c r="K113" s="394">
        <v>3.4080666967102324E-3</v>
      </c>
      <c r="L113" s="394">
        <v>3.4080666967102324E-3</v>
      </c>
      <c r="M113" s="266"/>
      <c r="N113" s="266"/>
      <c r="O113" s="266"/>
      <c r="P113" s="148"/>
      <c r="Q113" s="175"/>
      <c r="R113" s="75"/>
      <c r="S113" s="75"/>
    </row>
    <row r="114" spans="1:19" s="243" customFormat="1" ht="12.75" customHeight="1">
      <c r="A114" s="99" t="s">
        <v>1287</v>
      </c>
      <c r="B114" s="171">
        <v>20010251059</v>
      </c>
      <c r="C114" s="390" t="s">
        <v>1114</v>
      </c>
      <c r="D114" s="390" t="s">
        <v>1110</v>
      </c>
      <c r="E114" s="100" t="s">
        <v>1047</v>
      </c>
      <c r="F114" s="100" t="s">
        <v>1030</v>
      </c>
      <c r="G114" s="100" t="s">
        <v>1032</v>
      </c>
      <c r="H114" s="392">
        <v>15174217.859999999</v>
      </c>
      <c r="I114" s="393">
        <v>110.2958</v>
      </c>
      <c r="J114" s="394">
        <v>1.0942976583496744E-3</v>
      </c>
      <c r="K114" s="394">
        <v>2.4220821181266672E-3</v>
      </c>
      <c r="L114" s="394">
        <v>2.4220821181266672E-3</v>
      </c>
      <c r="M114" s="266"/>
      <c r="N114" s="266"/>
      <c r="O114" s="266"/>
      <c r="P114" s="148"/>
      <c r="Q114" s="175"/>
      <c r="R114" s="75"/>
      <c r="S114" s="75"/>
    </row>
    <row r="115" spans="1:19" s="243" customFormat="1" ht="12.75" customHeight="1">
      <c r="A115" s="99" t="s">
        <v>1117</v>
      </c>
      <c r="B115" s="171" t="s">
        <v>1118</v>
      </c>
      <c r="C115" s="390" t="s">
        <v>1119</v>
      </c>
      <c r="D115" s="390" t="s">
        <v>1110</v>
      </c>
      <c r="E115" s="100" t="s">
        <v>1035</v>
      </c>
      <c r="F115" s="100" t="s">
        <v>1030</v>
      </c>
      <c r="G115" s="100" t="s">
        <v>1054</v>
      </c>
      <c r="H115" s="392">
        <v>13388976.460000001</v>
      </c>
      <c r="I115" s="393">
        <v>94.900700000000001</v>
      </c>
      <c r="J115" s="394">
        <v>-3.5691020814513363E-3</v>
      </c>
      <c r="K115" s="394">
        <v>1.432685955639057E-3</v>
      </c>
      <c r="L115" s="394">
        <v>1.432685955639057E-3</v>
      </c>
      <c r="M115" s="266"/>
      <c r="N115" s="266"/>
      <c r="O115" s="266"/>
      <c r="P115" s="148"/>
      <c r="Q115" s="175"/>
      <c r="R115" s="75"/>
      <c r="S115" s="75"/>
    </row>
    <row r="116" spans="1:19" s="243" customFormat="1" ht="12.75" customHeight="1">
      <c r="A116" s="99" t="s">
        <v>1122</v>
      </c>
      <c r="B116" s="171">
        <v>79301865686</v>
      </c>
      <c r="C116" s="390" t="s">
        <v>1123</v>
      </c>
      <c r="D116" s="390" t="s">
        <v>1110</v>
      </c>
      <c r="E116" s="100" t="s">
        <v>1047</v>
      </c>
      <c r="F116" s="100" t="s">
        <v>1030</v>
      </c>
      <c r="G116" s="100" t="s">
        <v>1032</v>
      </c>
      <c r="H116" s="392">
        <v>11412141.220000001</v>
      </c>
      <c r="I116" s="393">
        <v>138.32669999999999</v>
      </c>
      <c r="J116" s="394">
        <v>1.6566212114068612E-2</v>
      </c>
      <c r="K116" s="394">
        <v>1.7371407893807644E-2</v>
      </c>
      <c r="L116" s="394">
        <v>1.7371407893807644E-2</v>
      </c>
      <c r="M116" s="266"/>
      <c r="N116" s="266"/>
      <c r="O116" s="266"/>
      <c r="P116" s="148"/>
      <c r="Q116" s="175"/>
      <c r="R116" s="75"/>
      <c r="S116" s="75"/>
    </row>
    <row r="117" spans="1:19" s="243" customFormat="1" ht="12.75" customHeight="1">
      <c r="A117" s="99" t="s">
        <v>1466</v>
      </c>
      <c r="B117" s="171" t="s">
        <v>1467</v>
      </c>
      <c r="C117" s="390" t="s">
        <v>1468</v>
      </c>
      <c r="D117" s="390" t="s">
        <v>1110</v>
      </c>
      <c r="E117" s="100" t="s">
        <v>1341</v>
      </c>
      <c r="F117" s="100" t="s">
        <v>1030</v>
      </c>
      <c r="G117" s="100" t="s">
        <v>1032</v>
      </c>
      <c r="H117" s="392">
        <v>131301106.81999999</v>
      </c>
      <c r="I117" s="393">
        <v>102.9469</v>
      </c>
      <c r="J117" s="394">
        <v>3.5036177141111402E-2</v>
      </c>
      <c r="K117" s="394">
        <v>1.1027534801402172E-3</v>
      </c>
      <c r="L117" s="394">
        <v>1.1027534801402172E-3</v>
      </c>
      <c r="M117" s="266"/>
      <c r="N117" s="266"/>
      <c r="O117" s="266"/>
      <c r="P117" s="148"/>
      <c r="Q117" s="175"/>
      <c r="R117" s="75"/>
      <c r="S117" s="75"/>
    </row>
    <row r="118" spans="1:19" s="243" customFormat="1" ht="12.75" customHeight="1">
      <c r="A118" s="99" t="s">
        <v>1183</v>
      </c>
      <c r="B118" s="171" t="s">
        <v>1120</v>
      </c>
      <c r="C118" s="390" t="s">
        <v>1121</v>
      </c>
      <c r="D118" s="390" t="s">
        <v>1110</v>
      </c>
      <c r="E118" s="100" t="s">
        <v>1047</v>
      </c>
      <c r="F118" s="100" t="s">
        <v>1030</v>
      </c>
      <c r="G118" s="100" t="s">
        <v>1032</v>
      </c>
      <c r="H118" s="392">
        <v>4100393.7</v>
      </c>
      <c r="I118" s="393">
        <v>143.554</v>
      </c>
      <c r="J118" s="394">
        <v>2.2421717276008613E-2</v>
      </c>
      <c r="K118" s="394">
        <v>-3.4294124180828112E-3</v>
      </c>
      <c r="L118" s="394">
        <v>-3.4294124180828112E-3</v>
      </c>
      <c r="M118" s="266"/>
      <c r="N118" s="266"/>
      <c r="O118" s="266"/>
      <c r="P118" s="148"/>
      <c r="Q118" s="175"/>
      <c r="R118" s="75"/>
      <c r="S118" s="75"/>
    </row>
    <row r="119" spans="1:19" s="243" customFormat="1" ht="12.75" customHeight="1">
      <c r="A119" s="99" t="s">
        <v>1124</v>
      </c>
      <c r="B119" s="171" t="s">
        <v>1125</v>
      </c>
      <c r="C119" s="390" t="s">
        <v>1126</v>
      </c>
      <c r="D119" s="390" t="s">
        <v>1110</v>
      </c>
      <c r="E119" s="100" t="s">
        <v>1047</v>
      </c>
      <c r="F119" s="100" t="s">
        <v>1030</v>
      </c>
      <c r="G119" s="100" t="s">
        <v>1032</v>
      </c>
      <c r="H119" s="392">
        <v>14794911.41</v>
      </c>
      <c r="I119" s="393">
        <v>113.1491</v>
      </c>
      <c r="J119" s="394">
        <v>-1.1871578184956988E-2</v>
      </c>
      <c r="K119" s="394">
        <v>-3.0569772855981725E-4</v>
      </c>
      <c r="L119" s="394">
        <v>-3.0569772855981725E-4</v>
      </c>
      <c r="M119" s="266"/>
      <c r="N119" s="266"/>
      <c r="O119" s="266"/>
      <c r="P119" s="148"/>
      <c r="Q119" s="175"/>
      <c r="R119" s="75"/>
      <c r="S119" s="75"/>
    </row>
    <row r="120" spans="1:19" s="243" customFormat="1" ht="12.75" customHeight="1">
      <c r="A120" s="99" t="s">
        <v>1186</v>
      </c>
      <c r="B120" s="171" t="s">
        <v>1190</v>
      </c>
      <c r="C120" s="390" t="s">
        <v>1191</v>
      </c>
      <c r="D120" s="390" t="s">
        <v>1110</v>
      </c>
      <c r="E120" s="100" t="s">
        <v>1047</v>
      </c>
      <c r="F120" s="100" t="s">
        <v>1030</v>
      </c>
      <c r="G120" s="100" t="s">
        <v>1032</v>
      </c>
      <c r="H120" s="392">
        <v>5404714.3700000001</v>
      </c>
      <c r="I120" s="393">
        <v>112.46129999999999</v>
      </c>
      <c r="J120" s="394">
        <v>-4.8760886772929446E-3</v>
      </c>
      <c r="K120" s="394">
        <v>3.0038038073747497E-3</v>
      </c>
      <c r="L120" s="394">
        <v>3.0038038073747497E-3</v>
      </c>
      <c r="M120" s="266"/>
      <c r="N120" s="266"/>
      <c r="O120" s="266"/>
      <c r="P120" s="148"/>
      <c r="Q120" s="175"/>
      <c r="R120" s="75"/>
      <c r="S120" s="75"/>
    </row>
    <row r="121" spans="1:19" s="243" customFormat="1" ht="12.75" customHeight="1">
      <c r="A121" s="99" t="s">
        <v>1156</v>
      </c>
      <c r="B121" s="171" t="s">
        <v>1157</v>
      </c>
      <c r="C121" s="390" t="s">
        <v>1158</v>
      </c>
      <c r="D121" s="390" t="s">
        <v>1110</v>
      </c>
      <c r="E121" s="100" t="s">
        <v>1035</v>
      </c>
      <c r="F121" s="100" t="s">
        <v>1030</v>
      </c>
      <c r="G121" s="100" t="s">
        <v>1054</v>
      </c>
      <c r="H121" s="392">
        <v>5414317.3200000003</v>
      </c>
      <c r="I121" s="393">
        <v>84.059799999999996</v>
      </c>
      <c r="J121" s="394">
        <v>-1.1971702929434835E-2</v>
      </c>
      <c r="K121" s="394">
        <v>1.6427468306314807E-3</v>
      </c>
      <c r="L121" s="394">
        <v>1.6427468306314807E-3</v>
      </c>
      <c r="M121" s="266"/>
      <c r="N121" s="266"/>
      <c r="O121" s="266"/>
      <c r="P121" s="148"/>
      <c r="Q121" s="175"/>
      <c r="R121" s="75"/>
      <c r="S121" s="75"/>
    </row>
    <row r="122" spans="1:19" s="995" customFormat="1" ht="12.75" customHeight="1">
      <c r="A122" s="99" t="s">
        <v>1127</v>
      </c>
      <c r="B122" s="171" t="s">
        <v>1128</v>
      </c>
      <c r="C122" s="390" t="s">
        <v>1129</v>
      </c>
      <c r="D122" s="390" t="s">
        <v>1110</v>
      </c>
      <c r="E122" s="100" t="s">
        <v>1047</v>
      </c>
      <c r="F122" s="100" t="s">
        <v>1030</v>
      </c>
      <c r="G122" s="100" t="s">
        <v>1032</v>
      </c>
      <c r="H122" s="392">
        <v>13483385.52</v>
      </c>
      <c r="I122" s="393">
        <v>105.6236</v>
      </c>
      <c r="J122" s="394">
        <v>-1.5900174023890656E-3</v>
      </c>
      <c r="K122" s="394">
        <v>9.463517385462028E-3</v>
      </c>
      <c r="L122" s="394">
        <v>9.463517385462028E-3</v>
      </c>
      <c r="M122" s="266"/>
      <c r="N122" s="266"/>
      <c r="O122" s="266"/>
      <c r="P122" s="148"/>
      <c r="Q122" s="175"/>
      <c r="R122" s="75"/>
      <c r="S122" s="75"/>
    </row>
    <row r="123" spans="1:19" s="995" customFormat="1" ht="12.75" customHeight="1">
      <c r="A123" s="99" t="s">
        <v>1679</v>
      </c>
      <c r="B123" s="171" t="s">
        <v>1136</v>
      </c>
      <c r="C123" s="390" t="s">
        <v>1137</v>
      </c>
      <c r="D123" s="390" t="s">
        <v>79</v>
      </c>
      <c r="E123" s="100" t="s">
        <v>1033</v>
      </c>
      <c r="F123" s="100" t="s">
        <v>1030</v>
      </c>
      <c r="G123" s="100" t="s">
        <v>1032</v>
      </c>
      <c r="H123" s="392">
        <v>28731938.010000002</v>
      </c>
      <c r="I123" s="393">
        <v>115.6392</v>
      </c>
      <c r="J123" s="394">
        <v>0.29023179481378492</v>
      </c>
      <c r="K123" s="394">
        <v>7.9422634404853198E-3</v>
      </c>
      <c r="L123" s="394">
        <v>7.9422634404853198E-3</v>
      </c>
      <c r="M123" s="266"/>
      <c r="N123" s="266"/>
      <c r="O123" s="266"/>
      <c r="P123" s="148"/>
      <c r="Q123" s="175"/>
      <c r="R123" s="75"/>
      <c r="S123" s="75"/>
    </row>
    <row r="124" spans="1:19" s="995" customFormat="1" ht="12.75" customHeight="1">
      <c r="A124" s="99" t="s">
        <v>1652</v>
      </c>
      <c r="B124" s="171" t="s">
        <v>1239</v>
      </c>
      <c r="C124" s="390" t="s">
        <v>1240</v>
      </c>
      <c r="D124" s="390" t="s">
        <v>79</v>
      </c>
      <c r="E124" s="100" t="s">
        <v>1031</v>
      </c>
      <c r="F124" s="100" t="s">
        <v>1030</v>
      </c>
      <c r="G124" s="100" t="s">
        <v>1054</v>
      </c>
      <c r="H124" s="392">
        <v>9191863.4100000001</v>
      </c>
      <c r="I124" s="393">
        <v>103.5095</v>
      </c>
      <c r="J124" s="394">
        <v>0.1203630600196246</v>
      </c>
      <c r="K124" s="394">
        <v>5.9978585580618082E-2</v>
      </c>
      <c r="L124" s="394">
        <v>5.9978585580618082E-2</v>
      </c>
      <c r="M124" s="266"/>
      <c r="N124" s="266"/>
      <c r="O124" s="266"/>
      <c r="P124" s="148"/>
      <c r="Q124" s="175"/>
      <c r="R124" s="75"/>
      <c r="S124" s="75"/>
    </row>
    <row r="125" spans="1:19" s="243" customFormat="1" ht="12.75" customHeight="1">
      <c r="A125" s="99" t="s">
        <v>1342</v>
      </c>
      <c r="B125" s="171" t="s">
        <v>1381</v>
      </c>
      <c r="C125" s="390" t="s">
        <v>1379</v>
      </c>
      <c r="D125" s="390" t="s">
        <v>79</v>
      </c>
      <c r="E125" s="100" t="s">
        <v>1045</v>
      </c>
      <c r="F125" s="100" t="s">
        <v>1030</v>
      </c>
      <c r="G125" s="100" t="s">
        <v>1032</v>
      </c>
      <c r="H125" s="392">
        <v>25727160.02</v>
      </c>
      <c r="I125" s="393">
        <v>106.7529</v>
      </c>
      <c r="J125" s="394">
        <v>-6.1912198375165817E-3</v>
      </c>
      <c r="K125" s="394">
        <v>1.2765342797758095E-3</v>
      </c>
      <c r="L125" s="394">
        <v>1.2765342797758095E-3</v>
      </c>
      <c r="M125" s="266"/>
      <c r="N125" s="266"/>
      <c r="O125" s="266"/>
      <c r="P125" s="148"/>
      <c r="Q125" s="175"/>
      <c r="R125" s="75"/>
      <c r="S125" s="75"/>
    </row>
    <row r="126" spans="1:19" s="243" customFormat="1" ht="12.75" customHeight="1">
      <c r="A126" s="99" t="s">
        <v>1484</v>
      </c>
      <c r="B126" s="171" t="s">
        <v>1485</v>
      </c>
      <c r="C126" s="390" t="s">
        <v>1486</v>
      </c>
      <c r="D126" s="390" t="s">
        <v>79</v>
      </c>
      <c r="E126" s="100" t="s">
        <v>1045</v>
      </c>
      <c r="F126" s="100" t="s">
        <v>1030</v>
      </c>
      <c r="G126" s="100" t="s">
        <v>1032</v>
      </c>
      <c r="H126" s="392">
        <v>18668020.75</v>
      </c>
      <c r="I126" s="393">
        <v>104.7599</v>
      </c>
      <c r="J126" s="394">
        <v>-7.4596396509239993E-3</v>
      </c>
      <c r="K126" s="394">
        <v>1.492297602954995E-3</v>
      </c>
      <c r="L126" s="394">
        <v>1.492297602954995E-3</v>
      </c>
      <c r="M126" s="266"/>
      <c r="N126" s="266"/>
      <c r="O126" s="266"/>
      <c r="P126" s="148"/>
      <c r="Q126" s="175"/>
      <c r="R126" s="75"/>
      <c r="S126" s="75"/>
    </row>
    <row r="127" spans="1:19" s="243" customFormat="1" ht="12.75" customHeight="1">
      <c r="A127" s="99" t="s">
        <v>1494</v>
      </c>
      <c r="B127" s="171" t="s">
        <v>1497</v>
      </c>
      <c r="C127" s="390" t="s">
        <v>1498</v>
      </c>
      <c r="D127" s="390" t="s">
        <v>79</v>
      </c>
      <c r="E127" s="100" t="s">
        <v>1045</v>
      </c>
      <c r="F127" s="100" t="s">
        <v>1030</v>
      </c>
      <c r="G127" s="100" t="s">
        <v>1032</v>
      </c>
      <c r="H127" s="392">
        <v>32227414.059999999</v>
      </c>
      <c r="I127" s="393">
        <v>103.4123</v>
      </c>
      <c r="J127" s="394">
        <v>-6.0975901967732504E-3</v>
      </c>
      <c r="K127" s="394">
        <v>1.0764648198324789E-3</v>
      </c>
      <c r="L127" s="394">
        <v>1.0764648198324789E-3</v>
      </c>
      <c r="M127" s="266"/>
      <c r="N127" s="266"/>
      <c r="O127" s="266"/>
      <c r="P127" s="148"/>
      <c r="Q127" s="175"/>
      <c r="R127" s="75"/>
      <c r="S127" s="75"/>
    </row>
    <row r="128" spans="1:19" s="995" customFormat="1" ht="12.75" customHeight="1">
      <c r="A128" s="99" t="s">
        <v>1288</v>
      </c>
      <c r="B128" s="171" t="s">
        <v>1289</v>
      </c>
      <c r="C128" s="390" t="s">
        <v>1290</v>
      </c>
      <c r="D128" s="390" t="s">
        <v>79</v>
      </c>
      <c r="E128" s="100" t="s">
        <v>1045</v>
      </c>
      <c r="F128" s="100" t="s">
        <v>1030</v>
      </c>
      <c r="G128" s="100" t="s">
        <v>1054</v>
      </c>
      <c r="H128" s="392">
        <v>4458852.17</v>
      </c>
      <c r="I128" s="393">
        <v>91.115300000000005</v>
      </c>
      <c r="J128" s="394">
        <v>-1.2996692346854632E-2</v>
      </c>
      <c r="K128" s="394">
        <v>1.3005851484582109E-3</v>
      </c>
      <c r="L128" s="394">
        <v>1.3005851484582109E-3</v>
      </c>
      <c r="M128" s="266"/>
      <c r="N128" s="266"/>
      <c r="O128" s="266"/>
      <c r="P128" s="148"/>
      <c r="Q128" s="175"/>
      <c r="R128" s="75"/>
      <c r="S128" s="75"/>
    </row>
    <row r="129" spans="1:19" s="243" customFormat="1" ht="12.75" customHeight="1">
      <c r="A129" s="99" t="s">
        <v>1408</v>
      </c>
      <c r="B129" s="171" t="s">
        <v>1409</v>
      </c>
      <c r="C129" s="390" t="s">
        <v>1410</v>
      </c>
      <c r="D129" s="390" t="s">
        <v>79</v>
      </c>
      <c r="E129" s="100" t="s">
        <v>1045</v>
      </c>
      <c r="F129" s="100" t="s">
        <v>1030</v>
      </c>
      <c r="G129" s="100" t="s">
        <v>1054</v>
      </c>
      <c r="H129" s="392">
        <v>8016883.7400000002</v>
      </c>
      <c r="I129" s="393">
        <v>90.169399999999996</v>
      </c>
      <c r="J129" s="394">
        <v>-2.1888204746478679E-2</v>
      </c>
      <c r="K129" s="394">
        <v>1.5157350207724019E-3</v>
      </c>
      <c r="L129" s="394">
        <v>1.5157350207724019E-3</v>
      </c>
      <c r="M129" s="266"/>
      <c r="N129" s="266"/>
      <c r="O129" s="266"/>
      <c r="P129" s="148"/>
      <c r="Q129" s="175"/>
      <c r="R129" s="75"/>
      <c r="S129" s="75"/>
    </row>
    <row r="130" spans="1:19" s="243" customFormat="1" ht="12.75" customHeight="1">
      <c r="A130" s="99" t="s">
        <v>1227</v>
      </c>
      <c r="B130" s="171" t="s">
        <v>1229</v>
      </c>
      <c r="C130" s="390" t="s">
        <v>1230</v>
      </c>
      <c r="D130" s="390" t="s">
        <v>79</v>
      </c>
      <c r="E130" s="100" t="s">
        <v>1045</v>
      </c>
      <c r="F130" s="100" t="s">
        <v>1030</v>
      </c>
      <c r="G130" s="100" t="s">
        <v>1032</v>
      </c>
      <c r="H130" s="392">
        <v>25117256.190000001</v>
      </c>
      <c r="I130" s="393">
        <v>109.8531</v>
      </c>
      <c r="J130" s="394">
        <v>-3.5008953205367677E-3</v>
      </c>
      <c r="K130" s="394">
        <v>1.6010576462812676E-3</v>
      </c>
      <c r="L130" s="394">
        <v>1.6010576462812676E-3</v>
      </c>
      <c r="M130" s="266"/>
      <c r="N130" s="266"/>
      <c r="O130" s="266"/>
      <c r="P130" s="148"/>
      <c r="Q130" s="175"/>
      <c r="R130" s="75"/>
      <c r="S130" s="75"/>
    </row>
    <row r="131" spans="1:19" s="243" customFormat="1" ht="12.75" customHeight="1">
      <c r="A131" s="99" t="s">
        <v>1291</v>
      </c>
      <c r="B131" s="171" t="s">
        <v>1292</v>
      </c>
      <c r="C131" s="390" t="s">
        <v>1293</v>
      </c>
      <c r="D131" s="390" t="s">
        <v>79</v>
      </c>
      <c r="E131" s="100" t="s">
        <v>1045</v>
      </c>
      <c r="F131" s="100" t="s">
        <v>1030</v>
      </c>
      <c r="G131" s="100" t="s">
        <v>1032</v>
      </c>
      <c r="H131" s="392">
        <v>23947237.600000001</v>
      </c>
      <c r="I131" s="393">
        <v>110.9066</v>
      </c>
      <c r="J131" s="394">
        <v>-8.7872565480425768E-3</v>
      </c>
      <c r="K131" s="394">
        <v>1.7387125939694048E-3</v>
      </c>
      <c r="L131" s="394">
        <v>1.7387125939694048E-3</v>
      </c>
      <c r="M131" s="266"/>
      <c r="N131" s="266"/>
      <c r="O131" s="266"/>
      <c r="P131" s="148"/>
      <c r="Q131" s="175"/>
      <c r="R131" s="75"/>
      <c r="S131" s="75"/>
    </row>
    <row r="132" spans="1:19" s="243" customFormat="1" ht="12.75" customHeight="1">
      <c r="A132" s="118" t="s">
        <v>1392</v>
      </c>
      <c r="B132" s="171" t="s">
        <v>1411</v>
      </c>
      <c r="C132" s="390" t="s">
        <v>1412</v>
      </c>
      <c r="D132" s="390" t="s">
        <v>79</v>
      </c>
      <c r="E132" s="100" t="s">
        <v>1045</v>
      </c>
      <c r="F132" s="100" t="s">
        <v>1030</v>
      </c>
      <c r="G132" s="100" t="s">
        <v>1032</v>
      </c>
      <c r="H132" s="392">
        <v>24616373.98</v>
      </c>
      <c r="I132" s="393">
        <v>109.66679999999999</v>
      </c>
      <c r="J132" s="394">
        <v>-1.6924426112086E-3</v>
      </c>
      <c r="K132" s="394">
        <v>2.6128852360098875E-3</v>
      </c>
      <c r="L132" s="394">
        <v>2.6128852360098875E-3</v>
      </c>
      <c r="M132" s="266"/>
      <c r="N132" s="266"/>
      <c r="O132" s="266"/>
      <c r="P132" s="148"/>
      <c r="Q132" s="175"/>
      <c r="R132" s="75"/>
      <c r="S132" s="75"/>
    </row>
    <row r="133" spans="1:19" s="243" customFormat="1" ht="12.75" customHeight="1">
      <c r="A133" s="99" t="s">
        <v>1413</v>
      </c>
      <c r="B133" s="171" t="s">
        <v>1414</v>
      </c>
      <c r="C133" s="390" t="s">
        <v>1415</v>
      </c>
      <c r="D133" s="390" t="s">
        <v>79</v>
      </c>
      <c r="E133" s="100" t="s">
        <v>1045</v>
      </c>
      <c r="F133" s="100" t="s">
        <v>1030</v>
      </c>
      <c r="G133" s="100" t="s">
        <v>1032</v>
      </c>
      <c r="H133" s="392">
        <v>26035057.199999999</v>
      </c>
      <c r="I133" s="393">
        <v>107.2908</v>
      </c>
      <c r="J133" s="394">
        <v>-1.8319929564309945E-2</v>
      </c>
      <c r="K133" s="394">
        <v>2.1951169390168612E-3</v>
      </c>
      <c r="L133" s="394">
        <v>2.1951169390168612E-3</v>
      </c>
      <c r="M133" s="266"/>
      <c r="N133" s="266"/>
      <c r="O133" s="266"/>
      <c r="P133" s="148"/>
      <c r="Q133" s="175"/>
      <c r="R133" s="75"/>
      <c r="S133" s="75"/>
    </row>
    <row r="134" spans="1:19" s="995" customFormat="1" ht="12.75" customHeight="1">
      <c r="A134" s="99" t="s">
        <v>1595</v>
      </c>
      <c r="B134" s="171" t="s">
        <v>1596</v>
      </c>
      <c r="C134" s="390" t="s">
        <v>1597</v>
      </c>
      <c r="D134" s="390" t="s">
        <v>79</v>
      </c>
      <c r="E134" s="100" t="s">
        <v>1045</v>
      </c>
      <c r="F134" s="100" t="s">
        <v>1030</v>
      </c>
      <c r="G134" s="100" t="s">
        <v>1032</v>
      </c>
      <c r="H134" s="392">
        <v>22997805.68</v>
      </c>
      <c r="I134" s="393">
        <v>102.3976</v>
      </c>
      <c r="J134" s="394">
        <v>-2.1440416527223061E-2</v>
      </c>
      <c r="K134" s="394">
        <v>2.2551268900390387E-3</v>
      </c>
      <c r="L134" s="394">
        <v>2.2551268900390387E-3</v>
      </c>
      <c r="M134" s="266"/>
      <c r="N134" s="266"/>
      <c r="O134" s="266"/>
      <c r="P134" s="148"/>
      <c r="Q134" s="175"/>
      <c r="R134" s="75"/>
      <c r="S134" s="75"/>
    </row>
    <row r="135" spans="1:19" s="995" customFormat="1" ht="12.75" customHeight="1">
      <c r="A135" s="99" t="s">
        <v>1307</v>
      </c>
      <c r="B135" s="171" t="s">
        <v>1308</v>
      </c>
      <c r="C135" s="390" t="s">
        <v>1309</v>
      </c>
      <c r="D135" s="390" t="s">
        <v>79</v>
      </c>
      <c r="E135" s="100" t="s">
        <v>1045</v>
      </c>
      <c r="F135" s="100" t="s">
        <v>1030</v>
      </c>
      <c r="G135" s="100" t="s">
        <v>1032</v>
      </c>
      <c r="H135" s="392">
        <v>9088216.3699999992</v>
      </c>
      <c r="I135" s="393">
        <v>112.44459999999999</v>
      </c>
      <c r="J135" s="394">
        <v>2.8518649231170645E-3</v>
      </c>
      <c r="K135" s="394">
        <v>4.3516551831319639E-3</v>
      </c>
      <c r="L135" s="394">
        <v>4.3516551831319639E-3</v>
      </c>
      <c r="M135" s="266"/>
      <c r="N135" s="266"/>
      <c r="O135" s="266"/>
      <c r="P135" s="148"/>
      <c r="Q135" s="175"/>
      <c r="R135" s="75"/>
      <c r="S135" s="75"/>
    </row>
    <row r="136" spans="1:19" s="995" customFormat="1" ht="12.75" customHeight="1">
      <c r="A136" s="99" t="s">
        <v>1616</v>
      </c>
      <c r="B136" s="171" t="s">
        <v>1628</v>
      </c>
      <c r="C136" s="390" t="s">
        <v>1629</v>
      </c>
      <c r="D136" s="390" t="s">
        <v>79</v>
      </c>
      <c r="E136" s="100" t="s">
        <v>1045</v>
      </c>
      <c r="F136" s="100" t="s">
        <v>1030</v>
      </c>
      <c r="G136" s="100" t="s">
        <v>1032</v>
      </c>
      <c r="H136" s="392">
        <v>21841328.379999999</v>
      </c>
      <c r="I136" s="393">
        <v>101.8663</v>
      </c>
      <c r="J136" s="394">
        <v>-5.068629697134619E-3</v>
      </c>
      <c r="K136" s="394">
        <v>6.46067082689461E-3</v>
      </c>
      <c r="L136" s="394">
        <v>6.46067082689461E-3</v>
      </c>
      <c r="M136" s="266"/>
      <c r="N136" s="266"/>
      <c r="O136" s="266"/>
      <c r="P136" s="148"/>
      <c r="Q136" s="175"/>
      <c r="R136" s="75"/>
      <c r="S136" s="75"/>
    </row>
    <row r="137" spans="1:19" s="995" customFormat="1" ht="12.75" customHeight="1">
      <c r="A137" s="99" t="s">
        <v>1598</v>
      </c>
      <c r="B137" s="171" t="s">
        <v>1599</v>
      </c>
      <c r="C137" s="390" t="s">
        <v>1600</v>
      </c>
      <c r="D137" s="390" t="s">
        <v>79</v>
      </c>
      <c r="E137" s="100" t="s">
        <v>1045</v>
      </c>
      <c r="F137" s="100" t="s">
        <v>1030</v>
      </c>
      <c r="G137" s="100" t="s">
        <v>1032</v>
      </c>
      <c r="H137" s="392">
        <v>7232250.4299999997</v>
      </c>
      <c r="I137" s="393">
        <v>105.2466</v>
      </c>
      <c r="J137" s="394">
        <v>-2.8310166580769458E-3</v>
      </c>
      <c r="K137" s="394">
        <v>7.6169687221760984E-3</v>
      </c>
      <c r="L137" s="394">
        <v>7.6169687221760984E-3</v>
      </c>
      <c r="M137" s="266"/>
      <c r="N137" s="266"/>
      <c r="O137" s="266"/>
      <c r="P137" s="148"/>
      <c r="Q137" s="175"/>
      <c r="R137" s="75"/>
      <c r="S137" s="75"/>
    </row>
    <row r="138" spans="1:19" s="995" customFormat="1" ht="12.75" customHeight="1">
      <c r="A138" s="99" t="s">
        <v>1680</v>
      </c>
      <c r="B138" s="171">
        <v>94465089647</v>
      </c>
      <c r="C138" s="390" t="s">
        <v>1131</v>
      </c>
      <c r="D138" s="390" t="s">
        <v>79</v>
      </c>
      <c r="E138" s="100" t="s">
        <v>1035</v>
      </c>
      <c r="F138" s="100"/>
      <c r="G138" s="100" t="s">
        <v>1032</v>
      </c>
      <c r="H138" s="392">
        <v>114665580.39</v>
      </c>
      <c r="I138" s="393">
        <v>209.44120000000001</v>
      </c>
      <c r="J138" s="394">
        <v>0.17208894324322044</v>
      </c>
      <c r="K138" s="394">
        <v>6.9690280910248426E-3</v>
      </c>
      <c r="L138" s="394">
        <v>6.9690280910248426E-3</v>
      </c>
      <c r="M138" s="266"/>
      <c r="N138" s="266"/>
      <c r="O138" s="266"/>
      <c r="P138" s="148"/>
      <c r="Q138" s="175"/>
      <c r="R138" s="75"/>
      <c r="S138" s="75"/>
    </row>
    <row r="139" spans="1:19" s="995" customFormat="1" ht="12.75" customHeight="1">
      <c r="A139" s="99" t="s">
        <v>1653</v>
      </c>
      <c r="B139" s="171">
        <v>37884602446</v>
      </c>
      <c r="C139" s="390" t="s">
        <v>1130</v>
      </c>
      <c r="D139" s="390" t="s">
        <v>79</v>
      </c>
      <c r="E139" s="100" t="s">
        <v>1031</v>
      </c>
      <c r="F139" s="100" t="s">
        <v>1030</v>
      </c>
      <c r="G139" s="100" t="s">
        <v>1032</v>
      </c>
      <c r="H139" s="392">
        <v>89213854.599999994</v>
      </c>
      <c r="I139" s="393">
        <v>34.289400000000001</v>
      </c>
      <c r="J139" s="394">
        <v>0.16084524824468538</v>
      </c>
      <c r="K139" s="394">
        <v>7.1928974475202079E-2</v>
      </c>
      <c r="L139" s="394">
        <v>7.1928974475202079E-2</v>
      </c>
      <c r="M139" s="266"/>
      <c r="N139" s="266"/>
      <c r="O139" s="266"/>
      <c r="P139" s="148"/>
      <c r="Q139" s="175"/>
      <c r="R139" s="75"/>
      <c r="S139" s="75"/>
    </row>
    <row r="140" spans="1:19" s="995" customFormat="1" ht="12.75" customHeight="1">
      <c r="A140" s="99" t="s">
        <v>1654</v>
      </c>
      <c r="B140" s="171">
        <v>35313366580</v>
      </c>
      <c r="C140" s="390" t="s">
        <v>1297</v>
      </c>
      <c r="D140" s="390" t="s">
        <v>79</v>
      </c>
      <c r="E140" s="100" t="s">
        <v>1035</v>
      </c>
      <c r="F140" s="100" t="s">
        <v>1030</v>
      </c>
      <c r="G140" s="100" t="s">
        <v>1032</v>
      </c>
      <c r="H140" s="392">
        <v>177393477.44</v>
      </c>
      <c r="I140" s="393">
        <v>153.60659999999999</v>
      </c>
      <c r="J140" s="394">
        <v>-2.0299022127868827E-2</v>
      </c>
      <c r="K140" s="394">
        <v>2.5624290208465794E-3</v>
      </c>
      <c r="L140" s="394">
        <v>2.5624290208465794E-3</v>
      </c>
      <c r="M140" s="266"/>
      <c r="N140" s="266"/>
      <c r="O140" s="266"/>
      <c r="P140" s="148"/>
      <c r="Q140" s="175"/>
      <c r="R140" s="75"/>
      <c r="S140" s="75"/>
    </row>
    <row r="141" spans="1:19" s="995" customFormat="1" ht="12.75" customHeight="1">
      <c r="A141" s="99" t="s">
        <v>1655</v>
      </c>
      <c r="B141" s="171">
        <v>41002460007</v>
      </c>
      <c r="C141" s="390" t="s">
        <v>1132</v>
      </c>
      <c r="D141" s="390" t="s">
        <v>79</v>
      </c>
      <c r="E141" s="100" t="s">
        <v>1031</v>
      </c>
      <c r="F141" s="100" t="s">
        <v>1030</v>
      </c>
      <c r="G141" s="100" t="s">
        <v>1032</v>
      </c>
      <c r="H141" s="392">
        <v>58877770.310000002</v>
      </c>
      <c r="I141" s="393">
        <v>218.9486</v>
      </c>
      <c r="J141" s="394">
        <v>4.506942655469115E-2</v>
      </c>
      <c r="K141" s="394">
        <v>1.8939979188267841E-2</v>
      </c>
      <c r="L141" s="394">
        <v>1.8939979188267841E-2</v>
      </c>
      <c r="M141" s="266"/>
      <c r="N141" s="266"/>
      <c r="O141" s="266"/>
      <c r="P141" s="148"/>
      <c r="Q141" s="175"/>
      <c r="R141" s="75"/>
      <c r="S141" s="75"/>
    </row>
    <row r="142" spans="1:19" s="995" customFormat="1" ht="12.75" customHeight="1">
      <c r="A142" s="99" t="s">
        <v>1656</v>
      </c>
      <c r="B142" s="171">
        <v>31982273976</v>
      </c>
      <c r="C142" s="390" t="s">
        <v>1133</v>
      </c>
      <c r="D142" s="390" t="s">
        <v>79</v>
      </c>
      <c r="E142" s="100" t="s">
        <v>1045</v>
      </c>
      <c r="F142" s="100" t="s">
        <v>1030</v>
      </c>
      <c r="G142" s="100" t="s">
        <v>1032</v>
      </c>
      <c r="H142" s="392">
        <v>6434465.3799999999</v>
      </c>
      <c r="I142" s="393">
        <v>157.5582</v>
      </c>
      <c r="J142" s="394">
        <v>3.1240104992010131E-2</v>
      </c>
      <c r="K142" s="394">
        <v>5.1303316023834089E-3</v>
      </c>
      <c r="L142" s="394">
        <v>5.1303316023834089E-3</v>
      </c>
      <c r="M142" s="266"/>
      <c r="N142" s="266"/>
      <c r="O142" s="266"/>
      <c r="P142" s="148"/>
      <c r="Q142" s="175"/>
      <c r="R142" s="75"/>
      <c r="S142" s="75"/>
    </row>
    <row r="143" spans="1:19" s="995" customFormat="1" ht="12.75" customHeight="1">
      <c r="A143" s="99" t="s">
        <v>1657</v>
      </c>
      <c r="B143" s="171" t="s">
        <v>1134</v>
      </c>
      <c r="C143" s="390" t="s">
        <v>1135</v>
      </c>
      <c r="D143" s="390" t="s">
        <v>79</v>
      </c>
      <c r="E143" s="100" t="s">
        <v>1045</v>
      </c>
      <c r="F143" s="100" t="s">
        <v>1030</v>
      </c>
      <c r="G143" s="100" t="s">
        <v>1032</v>
      </c>
      <c r="H143" s="392">
        <v>22756438.09</v>
      </c>
      <c r="I143" s="393">
        <v>186.02180000000001</v>
      </c>
      <c r="J143" s="394">
        <v>0.83915490125139391</v>
      </c>
      <c r="K143" s="394">
        <v>5.6618614998285022E-3</v>
      </c>
      <c r="L143" s="394">
        <v>5.6618614998285022E-3</v>
      </c>
      <c r="M143" s="266"/>
      <c r="N143" s="266"/>
      <c r="O143" s="266"/>
      <c r="P143" s="148"/>
      <c r="Q143" s="175"/>
      <c r="R143" s="75"/>
      <c r="S143" s="75"/>
    </row>
    <row r="144" spans="1:19" s="995" customFormat="1" ht="12.75" customHeight="1">
      <c r="A144" s="99" t="s">
        <v>1501</v>
      </c>
      <c r="B144" s="171">
        <v>12916294683</v>
      </c>
      <c r="C144" s="390" t="s">
        <v>1034</v>
      </c>
      <c r="D144" s="390" t="s">
        <v>79</v>
      </c>
      <c r="E144" s="100" t="s">
        <v>1035</v>
      </c>
      <c r="F144" s="100" t="s">
        <v>1030</v>
      </c>
      <c r="G144" s="100" t="s">
        <v>1032</v>
      </c>
      <c r="H144" s="392">
        <v>6715283.6299999999</v>
      </c>
      <c r="I144" s="393">
        <v>16.921500000000002</v>
      </c>
      <c r="J144" s="394">
        <v>1.6228961579678458E-3</v>
      </c>
      <c r="K144" s="394">
        <v>1.627796850953267E-3</v>
      </c>
      <c r="L144" s="394">
        <v>1.627796850953267E-3</v>
      </c>
      <c r="M144" s="266"/>
      <c r="N144" s="266"/>
      <c r="O144" s="266"/>
      <c r="P144" s="148"/>
      <c r="Q144" s="175"/>
      <c r="R144" s="75"/>
      <c r="S144" s="75"/>
    </row>
    <row r="145" spans="1:19" s="995" customFormat="1" ht="12.75" customHeight="1">
      <c r="A145" s="99" t="s">
        <v>1658</v>
      </c>
      <c r="B145" s="171">
        <v>88183360964</v>
      </c>
      <c r="C145" s="390" t="s">
        <v>1139</v>
      </c>
      <c r="D145" s="390" t="s">
        <v>79</v>
      </c>
      <c r="E145" s="100" t="s">
        <v>1031</v>
      </c>
      <c r="F145" s="100" t="s">
        <v>1030</v>
      </c>
      <c r="G145" s="100" t="s">
        <v>1054</v>
      </c>
      <c r="H145" s="392">
        <v>52201087.149999999</v>
      </c>
      <c r="I145" s="393">
        <v>370.13319999999999</v>
      </c>
      <c r="J145" s="394">
        <v>-5.0060710253488905E-3</v>
      </c>
      <c r="K145" s="394">
        <v>1.3697137053739095E-2</v>
      </c>
      <c r="L145" s="394">
        <v>1.3697137053739095E-2</v>
      </c>
      <c r="M145" s="266"/>
      <c r="N145" s="266"/>
      <c r="O145" s="266"/>
      <c r="P145" s="148"/>
      <c r="Q145" s="175"/>
      <c r="R145" s="75"/>
      <c r="S145" s="75"/>
    </row>
    <row r="146" spans="1:19" s="995" customFormat="1" ht="12.75" customHeight="1">
      <c r="A146" s="99" t="s">
        <v>1681</v>
      </c>
      <c r="B146" s="171">
        <v>84643903663</v>
      </c>
      <c r="C146" s="390" t="s">
        <v>1138</v>
      </c>
      <c r="D146" s="390" t="s">
        <v>79</v>
      </c>
      <c r="E146" s="100" t="s">
        <v>1031</v>
      </c>
      <c r="F146" s="100"/>
      <c r="G146" s="100" t="s">
        <v>1032</v>
      </c>
      <c r="H146" s="392">
        <v>68520722.900000006</v>
      </c>
      <c r="I146" s="393">
        <v>33.050199999999997</v>
      </c>
      <c r="J146" s="394">
        <v>9.2830869104058245E-2</v>
      </c>
      <c r="K146" s="394">
        <v>-3.3172296910153332E-3</v>
      </c>
      <c r="L146" s="394">
        <v>-3.3172296910153332E-3</v>
      </c>
      <c r="M146" s="266"/>
      <c r="N146" s="266"/>
      <c r="O146" s="266"/>
      <c r="P146" s="148"/>
      <c r="Q146" s="175"/>
      <c r="R146" s="75"/>
      <c r="S146" s="75"/>
    </row>
    <row r="147" spans="1:19" s="995" customFormat="1" ht="12.75" customHeight="1">
      <c r="A147" s="99" t="s">
        <v>1590</v>
      </c>
      <c r="B147" s="171" t="s">
        <v>1591</v>
      </c>
      <c r="C147" s="390" t="s">
        <v>1592</v>
      </c>
      <c r="D147" s="390" t="s">
        <v>79</v>
      </c>
      <c r="E147" s="100" t="s">
        <v>1341</v>
      </c>
      <c r="F147" s="100" t="s">
        <v>1030</v>
      </c>
      <c r="G147" s="100" t="s">
        <v>1032</v>
      </c>
      <c r="H147" s="392">
        <v>235650671.09999999</v>
      </c>
      <c r="I147" s="393">
        <v>101.3489</v>
      </c>
      <c r="J147" s="394">
        <v>-7.8510451928925917E-3</v>
      </c>
      <c r="K147" s="394">
        <v>1.1814761141291097E-3</v>
      </c>
      <c r="L147" s="394">
        <v>1.1814761141291097E-3</v>
      </c>
      <c r="M147" s="266"/>
      <c r="N147" s="266"/>
      <c r="O147" s="266"/>
      <c r="P147" s="148"/>
      <c r="Q147" s="175"/>
      <c r="R147" s="75"/>
      <c r="S147" s="75"/>
    </row>
    <row r="148" spans="1:19" ht="18.75" customHeight="1">
      <c r="A148" s="1027" t="s">
        <v>383</v>
      </c>
      <c r="B148" s="1028"/>
      <c r="C148" s="1028"/>
      <c r="D148" s="1028"/>
      <c r="E148" s="1029"/>
      <c r="F148" s="1029"/>
      <c r="G148" s="1029"/>
      <c r="H148" s="1030">
        <f>SUM(H11:H147)</f>
        <v>4132744019.8599997</v>
      </c>
      <c r="I148" s="1030"/>
      <c r="J148" s="1031">
        <v>2.2365797874823734E-2</v>
      </c>
      <c r="K148" s="1031"/>
      <c r="L148" s="1031"/>
      <c r="M148" s="266"/>
      <c r="N148" s="266"/>
      <c r="O148" s="266"/>
      <c r="P148" s="148"/>
    </row>
    <row r="149" spans="1:19" ht="12.75" customHeight="1">
      <c r="A149" s="21" t="s">
        <v>285</v>
      </c>
      <c r="M149" s="148"/>
      <c r="N149" s="148"/>
      <c r="O149" s="148"/>
      <c r="P149" s="148"/>
    </row>
    <row r="150" spans="1:19" ht="12.75" customHeight="1">
      <c r="A150" s="45" t="s">
        <v>388</v>
      </c>
      <c r="C150" s="203"/>
      <c r="F150" s="204"/>
      <c r="G150" s="204"/>
      <c r="M150" s="148"/>
      <c r="N150" s="148"/>
      <c r="O150" s="148"/>
      <c r="P150" s="148"/>
    </row>
    <row r="151" spans="1:19" ht="12.75" customHeight="1">
      <c r="A151" s="46" t="s">
        <v>431</v>
      </c>
      <c r="F151" s="204"/>
      <c r="G151" s="204"/>
      <c r="M151" s="148"/>
      <c r="N151" s="148"/>
      <c r="O151" s="148"/>
      <c r="P151" s="148"/>
    </row>
    <row r="152" spans="1:19" ht="12.75" customHeight="1">
      <c r="A152" s="33" t="s">
        <v>108</v>
      </c>
      <c r="M152" s="148"/>
      <c r="N152" s="148"/>
      <c r="O152" s="148"/>
      <c r="P152" s="148"/>
    </row>
    <row r="153" spans="1:19" ht="12.75" customHeight="1">
      <c r="A153" s="490" t="s">
        <v>109</v>
      </c>
      <c r="H153" s="117"/>
    </row>
    <row r="154" spans="1:19" ht="12.75" customHeight="1">
      <c r="A154" s="490" t="s">
        <v>432</v>
      </c>
      <c r="H154" s="75"/>
    </row>
    <row r="155" spans="1:19" ht="12.75" customHeight="1">
      <c r="A155" s="32" t="s">
        <v>1638</v>
      </c>
      <c r="B155" s="48"/>
      <c r="C155" s="48"/>
      <c r="D155" s="48"/>
      <c r="E155" s="48"/>
      <c r="F155" s="48"/>
      <c r="G155" s="48"/>
      <c r="H155" s="48"/>
      <c r="I155" s="48"/>
      <c r="J155" s="48"/>
    </row>
    <row r="156" spans="1:19" s="995" customFormat="1" ht="12.75" customHeight="1">
      <c r="A156" s="1127" t="s">
        <v>1720</v>
      </c>
      <c r="B156" s="48"/>
      <c r="C156" s="48"/>
      <c r="D156" s="48"/>
      <c r="E156" s="48"/>
      <c r="F156" s="48"/>
      <c r="G156" s="48"/>
      <c r="H156" s="48"/>
      <c r="I156" s="48"/>
      <c r="J156" s="48"/>
    </row>
    <row r="157" spans="1:19" s="995" customFormat="1">
      <c r="A157" s="1128" t="s">
        <v>1721</v>
      </c>
      <c r="B157" s="48"/>
      <c r="C157" s="48"/>
      <c r="D157" s="48"/>
      <c r="E157" s="48"/>
      <c r="F157" s="48"/>
      <c r="G157" s="48"/>
      <c r="H157" s="48"/>
      <c r="I157" s="48"/>
      <c r="J157" s="48"/>
    </row>
    <row r="158" spans="1:19" s="995" customFormat="1">
      <c r="A158" s="1128"/>
      <c r="B158" s="48"/>
      <c r="C158" s="1130" t="s">
        <v>1722</v>
      </c>
      <c r="D158" s="48"/>
      <c r="E158" s="48"/>
      <c r="F158" s="48"/>
      <c r="G158" s="48"/>
      <c r="H158" s="48"/>
      <c r="I158" s="48"/>
      <c r="J158" s="48"/>
    </row>
    <row r="159" spans="1:19" s="995" customFormat="1">
      <c r="A159" s="1128" t="s">
        <v>1723</v>
      </c>
      <c r="B159" s="48"/>
      <c r="C159" s="1130"/>
      <c r="D159" s="48"/>
      <c r="E159" s="48"/>
      <c r="F159" s="48"/>
      <c r="G159" s="48"/>
      <c r="H159" s="48"/>
      <c r="I159" s="48"/>
      <c r="J159" s="48"/>
    </row>
    <row r="160" spans="1:19" s="243" customFormat="1">
      <c r="A160" s="1129"/>
      <c r="B160" s="48"/>
      <c r="C160" s="48"/>
      <c r="D160" s="48"/>
      <c r="E160" s="48"/>
      <c r="F160" s="48"/>
      <c r="G160" s="48"/>
      <c r="H160" s="48"/>
      <c r="I160" s="48"/>
      <c r="J160" s="48"/>
    </row>
    <row r="161" spans="1:19" s="243" customFormat="1">
      <c r="A161" s="566" t="s">
        <v>377</v>
      </c>
      <c r="B161" s="567"/>
      <c r="C161" s="567"/>
      <c r="D161" s="550"/>
      <c r="E161" s="865"/>
      <c r="F161" s="865"/>
      <c r="G161" s="865"/>
      <c r="H161" s="865"/>
      <c r="I161" s="865"/>
      <c r="J161" s="865"/>
      <c r="K161" s="865"/>
      <c r="L161" s="865"/>
    </row>
    <row r="162" spans="1:19" ht="12.75" customHeight="1">
      <c r="A162" s="550" t="s">
        <v>1633</v>
      </c>
      <c r="B162" s="567"/>
      <c r="C162" s="567"/>
      <c r="D162" s="550"/>
    </row>
    <row r="163" spans="1:19" ht="12.75" customHeight="1">
      <c r="A163" s="550" t="s">
        <v>209</v>
      </c>
      <c r="B163" s="550"/>
      <c r="C163" s="550"/>
      <c r="D163" s="550"/>
    </row>
    <row r="164" spans="1:19" ht="12.75" customHeight="1">
      <c r="A164" s="571" t="s">
        <v>81</v>
      </c>
    </row>
    <row r="165" spans="1:19" ht="12.75" customHeight="1">
      <c r="L165" s="34" t="s">
        <v>950</v>
      </c>
    </row>
    <row r="166" spans="1:19" s="995" customFormat="1" ht="12.75" customHeight="1">
      <c r="A166" s="1124"/>
      <c r="I166" s="995" t="s">
        <v>1030</v>
      </c>
      <c r="J166" s="995" t="s">
        <v>1030</v>
      </c>
      <c r="K166" s="995" t="s">
        <v>1030</v>
      </c>
      <c r="L166" s="995" t="s">
        <v>1030</v>
      </c>
      <c r="N166" s="266"/>
      <c r="O166" s="266"/>
      <c r="P166" s="148"/>
      <c r="Q166" s="175"/>
      <c r="R166" s="75"/>
      <c r="S166" s="75"/>
    </row>
    <row r="167" spans="1:19" ht="12.75" customHeight="1">
      <c r="A167" s="33"/>
      <c r="B167" s="995"/>
      <c r="C167" s="995"/>
      <c r="D167" s="995"/>
      <c r="E167" s="995"/>
      <c r="F167" s="995"/>
      <c r="G167" s="995"/>
      <c r="H167" s="995"/>
      <c r="I167" s="995" t="s">
        <v>1030</v>
      </c>
      <c r="J167" s="995"/>
      <c r="K167" s="995"/>
      <c r="L167" s="995"/>
      <c r="M167" s="995"/>
      <c r="N167" s="266"/>
      <c r="O167" s="266"/>
      <c r="P167" s="148"/>
      <c r="Q167" s="175"/>
      <c r="R167" s="75"/>
      <c r="S167" s="75"/>
    </row>
    <row r="168" spans="1:19" s="995" customFormat="1" ht="12.75" customHeight="1">
      <c r="A168" s="52"/>
      <c r="I168" s="995" t="s">
        <v>1030</v>
      </c>
      <c r="J168" s="995" t="s">
        <v>1030</v>
      </c>
      <c r="K168" s="995" t="s">
        <v>1030</v>
      </c>
      <c r="L168" s="995" t="s">
        <v>1030</v>
      </c>
      <c r="N168" s="266"/>
      <c r="O168" s="266"/>
      <c r="P168" s="148"/>
      <c r="Q168" s="175"/>
      <c r="R168" s="75"/>
      <c r="S168" s="75"/>
    </row>
    <row r="169" spans="1:19" s="995" customFormat="1" ht="12.75" customHeight="1">
      <c r="A169" s="33"/>
      <c r="I169" s="995" t="s">
        <v>1030</v>
      </c>
      <c r="J169" s="995" t="s">
        <v>1030</v>
      </c>
      <c r="K169" s="995" t="s">
        <v>1030</v>
      </c>
      <c r="L169" s="995" t="s">
        <v>1030</v>
      </c>
      <c r="N169" s="266"/>
      <c r="O169" s="266"/>
      <c r="P169" s="148"/>
      <c r="Q169" s="175"/>
      <c r="R169" s="75"/>
      <c r="S169" s="75"/>
    </row>
    <row r="170" spans="1:19" ht="12.75" customHeight="1">
      <c r="A170" s="33"/>
      <c r="B170" s="995"/>
      <c r="C170" s="995"/>
      <c r="D170" s="995"/>
      <c r="E170" s="995"/>
      <c r="F170" s="995"/>
      <c r="G170" s="995"/>
      <c r="H170" s="995"/>
      <c r="I170" s="995"/>
      <c r="J170" s="995"/>
      <c r="K170" s="995"/>
      <c r="L170" s="995"/>
      <c r="M170" s="995"/>
    </row>
    <row r="171" spans="1:19" ht="12.75" customHeight="1">
      <c r="A171" s="52"/>
      <c r="B171" s="995"/>
      <c r="C171" s="995"/>
      <c r="D171" s="995"/>
      <c r="E171" s="995"/>
      <c r="F171" s="995"/>
      <c r="G171" s="995"/>
      <c r="H171" s="995"/>
    </row>
    <row r="172" spans="1:19" ht="12.75" customHeight="1">
      <c r="A172" s="995"/>
      <c r="B172" s="995"/>
      <c r="C172" s="995"/>
      <c r="D172" s="995"/>
      <c r="E172" s="995"/>
      <c r="F172" s="995"/>
      <c r="G172" s="995"/>
      <c r="H172" s="995"/>
    </row>
    <row r="173" spans="1:19">
      <c r="A173" s="1124"/>
      <c r="B173" s="52"/>
      <c r="C173" s="52"/>
      <c r="D173" s="52"/>
      <c r="E173" s="52"/>
      <c r="F173" s="52"/>
      <c r="G173" s="52"/>
      <c r="H173" s="52"/>
      <c r="I173" s="52"/>
      <c r="J173" s="52"/>
      <c r="K173" s="52"/>
    </row>
    <row r="174" spans="1:19" ht="12.75" customHeight="1">
      <c r="A174" s="1124"/>
    </row>
    <row r="175" spans="1:19" ht="12.75" customHeight="1">
      <c r="A175" s="33"/>
    </row>
    <row r="176" spans="1:19" ht="12.75" customHeight="1">
      <c r="A176" s="52"/>
    </row>
    <row r="177" spans="1:1" ht="12.75" customHeight="1">
      <c r="A177" s="33"/>
    </row>
    <row r="178" spans="1:1" ht="12.75" customHeight="1">
      <c r="A178" s="33"/>
    </row>
    <row r="179" spans="1:1" ht="12.75" customHeight="1">
      <c r="A179" s="52"/>
    </row>
    <row r="180" spans="1:1" ht="12.75" customHeight="1"/>
    <row r="181" spans="1:1" ht="12.75" customHeight="1">
      <c r="A181" s="33"/>
    </row>
    <row r="182" spans="1:1" ht="12.75" customHeight="1">
      <c r="A182" s="52"/>
    </row>
    <row r="183" spans="1:1" ht="12.75" customHeight="1">
      <c r="A183" s="55"/>
    </row>
    <row r="184" spans="1:1" ht="12.75" customHeight="1">
      <c r="A184" s="33"/>
    </row>
    <row r="185" spans="1:1" ht="12.75" customHeight="1">
      <c r="A185" s="52"/>
    </row>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sheetData>
  <mergeCells count="3">
    <mergeCell ref="K8:L8"/>
    <mergeCell ref="H6:I6"/>
    <mergeCell ref="H7:I7"/>
  </mergeCells>
  <hyperlinks>
    <hyperlink ref="A164" location="'2 Sadržaj'!A1" display="Sadržaj / Contents" xr:uid="{00000000-0004-0000-1700-000000000000}"/>
  </hyperlinks>
  <pageMargins left="0.7" right="0.7" top="0.75" bottom="0.75" header="0.3" footer="0.3"/>
  <pageSetup paperSize="9" scale="34" orientation="portrait" r:id="rId1"/>
  <ignoredErrors>
    <ignoredError sqref="B14:B34 B79:B105 B35:B78 B106:B123 B124:B138 B139 B140:B141 B142:B143 B144:B14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5" customWidth="1"/>
    <col min="10" max="10" width="9.85546875" customWidth="1"/>
    <col min="11" max="15" width="8.85546875" customWidth="1"/>
  </cols>
  <sheetData>
    <row r="1" spans="1:15" ht="12.75" customHeight="1">
      <c r="A1" s="126" t="s">
        <v>644</v>
      </c>
      <c r="O1" s="122" t="str">
        <f>Naslovnica!A20</f>
        <v>Siječanj 2026.</v>
      </c>
    </row>
    <row r="2" spans="1:15" ht="12.75" customHeight="1">
      <c r="A2" s="495" t="s">
        <v>645</v>
      </c>
      <c r="O2" s="489" t="str">
        <f>Naslovnica!A24</f>
        <v>January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61" t="s">
        <v>393</v>
      </c>
      <c r="B5" s="1262" t="s">
        <v>394</v>
      </c>
      <c r="C5" s="1263"/>
      <c r="D5" s="1258" t="s">
        <v>395</v>
      </c>
      <c r="E5" s="1259"/>
      <c r="F5" s="1258" t="s">
        <v>396</v>
      </c>
      <c r="G5" s="1259"/>
      <c r="H5" s="1258" t="s">
        <v>1337</v>
      </c>
      <c r="I5" s="1259"/>
      <c r="J5" s="1258" t="s">
        <v>397</v>
      </c>
      <c r="K5" s="1259"/>
      <c r="L5" s="1258" t="s">
        <v>398</v>
      </c>
      <c r="M5" s="1259"/>
      <c r="N5" s="1258" t="s">
        <v>399</v>
      </c>
      <c r="O5" s="1259"/>
    </row>
    <row r="6" spans="1:15" ht="12.75" customHeight="1">
      <c r="A6" s="1261"/>
      <c r="B6" s="532" t="s">
        <v>31</v>
      </c>
      <c r="C6" s="532" t="s">
        <v>32</v>
      </c>
      <c r="D6" s="532" t="s">
        <v>31</v>
      </c>
      <c r="E6" s="532" t="s">
        <v>32</v>
      </c>
      <c r="F6" s="532" t="s">
        <v>31</v>
      </c>
      <c r="G6" s="532" t="s">
        <v>32</v>
      </c>
      <c r="H6" s="532" t="s">
        <v>31</v>
      </c>
      <c r="I6" s="532" t="s">
        <v>32</v>
      </c>
      <c r="J6" s="532" t="s">
        <v>31</v>
      </c>
      <c r="K6" s="532" t="s">
        <v>32</v>
      </c>
      <c r="L6" s="532" t="s">
        <v>31</v>
      </c>
      <c r="M6" s="532" t="s">
        <v>32</v>
      </c>
      <c r="N6" s="532" t="s">
        <v>31</v>
      </c>
      <c r="O6" s="532" t="s">
        <v>32</v>
      </c>
    </row>
    <row r="7" spans="1:15" ht="12.75" customHeight="1">
      <c r="A7" s="1261"/>
      <c r="B7" s="533" t="s">
        <v>29</v>
      </c>
      <c r="C7" s="533" t="s">
        <v>30</v>
      </c>
      <c r="D7" s="533" t="s">
        <v>29</v>
      </c>
      <c r="E7" s="533" t="s">
        <v>30</v>
      </c>
      <c r="F7" s="533" t="s">
        <v>29</v>
      </c>
      <c r="G7" s="533" t="s">
        <v>30</v>
      </c>
      <c r="H7" s="533" t="s">
        <v>29</v>
      </c>
      <c r="I7" s="533" t="s">
        <v>30</v>
      </c>
      <c r="J7" s="533" t="s">
        <v>29</v>
      </c>
      <c r="K7" s="533" t="s">
        <v>30</v>
      </c>
      <c r="L7" s="533" t="s">
        <v>29</v>
      </c>
      <c r="M7" s="533" t="s">
        <v>30</v>
      </c>
      <c r="N7" s="533" t="s">
        <v>29</v>
      </c>
      <c r="O7" s="533" t="s">
        <v>30</v>
      </c>
    </row>
    <row r="8" spans="1:15" ht="21.75">
      <c r="A8" s="113" t="s">
        <v>999</v>
      </c>
      <c r="B8" s="856">
        <v>68779.231600000014</v>
      </c>
      <c r="C8" s="857">
        <v>7.4571390514397401E-2</v>
      </c>
      <c r="D8" s="856">
        <v>5555.9735400000009</v>
      </c>
      <c r="E8" s="857">
        <v>3.7579323664365019E-2</v>
      </c>
      <c r="F8" s="856">
        <v>1013.9036799999999</v>
      </c>
      <c r="G8" s="857">
        <v>1.1053414473844371E-2</v>
      </c>
      <c r="H8" s="856">
        <v>5491.0433600000006</v>
      </c>
      <c r="I8" s="857">
        <v>3.8071333302044361E-3</v>
      </c>
      <c r="J8" s="856">
        <v>25775.953559999998</v>
      </c>
      <c r="K8" s="857">
        <v>2.8615992297253839E-2</v>
      </c>
      <c r="L8" s="856">
        <v>7906.0128599999998</v>
      </c>
      <c r="M8" s="857">
        <v>1.2593501568856314E-2</v>
      </c>
      <c r="N8" s="856">
        <v>114522.11860000002</v>
      </c>
      <c r="O8" s="857">
        <v>2.7710915086435191E-2</v>
      </c>
    </row>
    <row r="9" spans="1:15" ht="21.75">
      <c r="A9" s="113" t="s">
        <v>1000</v>
      </c>
      <c r="B9" s="856">
        <v>830.10435999999504</v>
      </c>
      <c r="C9" s="857">
        <v>9.0001058396912276E-4</v>
      </c>
      <c r="D9" s="856">
        <v>19.862659999999998</v>
      </c>
      <c r="E9" s="857">
        <v>1.3434645136471194E-4</v>
      </c>
      <c r="F9" s="856">
        <v>38.945050000000002</v>
      </c>
      <c r="G9" s="857">
        <v>4.2457265699498474E-4</v>
      </c>
      <c r="H9" s="856">
        <v>2.9999999999999997E-5</v>
      </c>
      <c r="I9" s="857">
        <v>2.0800054273498407E-11</v>
      </c>
      <c r="J9" s="856">
        <v>1596.2236800000621</v>
      </c>
      <c r="K9" s="857">
        <v>1.772098340620069E-3</v>
      </c>
      <c r="L9" s="856">
        <v>7562.8955499999083</v>
      </c>
      <c r="M9" s="857">
        <v>1.2046949411870839E-2</v>
      </c>
      <c r="N9" s="856">
        <v>10048.031329999965</v>
      </c>
      <c r="O9" s="857">
        <v>2.4313219697235803E-3</v>
      </c>
    </row>
    <row r="10" spans="1:15" ht="21.75">
      <c r="A10" s="113" t="s">
        <v>1001</v>
      </c>
      <c r="B10" s="856">
        <v>863603.42577000032</v>
      </c>
      <c r="C10" s="857">
        <v>0.93633073261414701</v>
      </c>
      <c r="D10" s="856">
        <v>142850.93964000003</v>
      </c>
      <c r="E10" s="857">
        <v>0.96621081037225953</v>
      </c>
      <c r="F10" s="856">
        <v>90868.755900000004</v>
      </c>
      <c r="G10" s="857">
        <v>0.99063652839813265</v>
      </c>
      <c r="H10" s="856">
        <v>1464722.5603700001</v>
      </c>
      <c r="I10" s="857">
        <v>1.015543625043785</v>
      </c>
      <c r="J10" s="856">
        <v>889839.00004000007</v>
      </c>
      <c r="K10" s="857">
        <v>0.98788298604230962</v>
      </c>
      <c r="L10" s="856">
        <v>613093.28697000002</v>
      </c>
      <c r="M10" s="857">
        <v>0.97659735799012737</v>
      </c>
      <c r="N10" s="856">
        <v>4064977.9686900005</v>
      </c>
      <c r="O10" s="857">
        <v>0.98360264982557177</v>
      </c>
    </row>
    <row r="11" spans="1:15" ht="22.5">
      <c r="A11" s="113" t="s">
        <v>1002</v>
      </c>
      <c r="B11" s="791">
        <v>265640.47207000008</v>
      </c>
      <c r="C11" s="792">
        <v>0.28801105971007745</v>
      </c>
      <c r="D11" s="791">
        <v>33384.981870000003</v>
      </c>
      <c r="E11" s="792">
        <v>0.22580831787433028</v>
      </c>
      <c r="F11" s="791">
        <v>0</v>
      </c>
      <c r="G11" s="792">
        <v>0</v>
      </c>
      <c r="H11" s="791">
        <v>692996.53122000012</v>
      </c>
      <c r="I11" s="792">
        <v>0.48047884869073793</v>
      </c>
      <c r="J11" s="791">
        <v>282099.61583000002</v>
      </c>
      <c r="K11" s="792">
        <v>0.31318183495553864</v>
      </c>
      <c r="L11" s="791">
        <v>70925.428870000003</v>
      </c>
      <c r="M11" s="792">
        <v>0.11297723840866002</v>
      </c>
      <c r="N11" s="791">
        <v>1345047.0298600001</v>
      </c>
      <c r="O11" s="792">
        <v>0.32546100689856011</v>
      </c>
    </row>
    <row r="12" spans="1:15" ht="22.5">
      <c r="A12" s="78" t="s">
        <v>1003</v>
      </c>
      <c r="B12" s="791">
        <v>216292.57911000005</v>
      </c>
      <c r="C12" s="792">
        <v>0.23450739426664377</v>
      </c>
      <c r="D12" s="791">
        <v>4548.5242799999996</v>
      </c>
      <c r="E12" s="792">
        <v>3.076516921521243E-2</v>
      </c>
      <c r="F12" s="791">
        <v>0</v>
      </c>
      <c r="G12" s="792">
        <v>0</v>
      </c>
      <c r="H12" s="791">
        <v>0</v>
      </c>
      <c r="I12" s="792">
        <v>0</v>
      </c>
      <c r="J12" s="791">
        <v>0</v>
      </c>
      <c r="K12" s="792">
        <v>0</v>
      </c>
      <c r="L12" s="791">
        <v>205.78457</v>
      </c>
      <c r="M12" s="792">
        <v>3.2779459773626301E-4</v>
      </c>
      <c r="N12" s="791">
        <v>221046.88796000005</v>
      </c>
      <c r="O12" s="792">
        <v>5.3486711713524954E-2</v>
      </c>
    </row>
    <row r="13" spans="1:15" ht="22.5">
      <c r="A13" s="78" t="s">
        <v>1004</v>
      </c>
      <c r="B13" s="791">
        <v>0</v>
      </c>
      <c r="C13" s="792">
        <v>0</v>
      </c>
      <c r="D13" s="791">
        <v>22846.884810000003</v>
      </c>
      <c r="E13" s="792">
        <v>0.15453105973529435</v>
      </c>
      <c r="F13" s="791">
        <v>0</v>
      </c>
      <c r="G13" s="792">
        <v>0</v>
      </c>
      <c r="H13" s="791">
        <v>0</v>
      </c>
      <c r="I13" s="792">
        <v>0</v>
      </c>
      <c r="J13" s="791">
        <v>192911.56422</v>
      </c>
      <c r="K13" s="792">
        <v>0.21416689097149</v>
      </c>
      <c r="L13" s="791">
        <v>42614.826699999998</v>
      </c>
      <c r="M13" s="792">
        <v>6.7881231210518159E-2</v>
      </c>
      <c r="N13" s="791">
        <v>258373.27573000002</v>
      </c>
      <c r="O13" s="792">
        <v>6.2518577126271707E-2</v>
      </c>
    </row>
    <row r="14" spans="1:15" ht="22.5">
      <c r="A14" s="78" t="s">
        <v>1005</v>
      </c>
      <c r="B14" s="791">
        <v>80.066699999999997</v>
      </c>
      <c r="C14" s="792">
        <v>8.6809419268055632E-5</v>
      </c>
      <c r="D14" s="791">
        <v>16.013339999999999</v>
      </c>
      <c r="E14" s="792">
        <v>1.0831053864369608E-4</v>
      </c>
      <c r="F14" s="791">
        <v>0</v>
      </c>
      <c r="G14" s="792">
        <v>0</v>
      </c>
      <c r="H14" s="791">
        <v>0</v>
      </c>
      <c r="I14" s="792">
        <v>0</v>
      </c>
      <c r="J14" s="791">
        <v>146.72017000000002</v>
      </c>
      <c r="K14" s="792">
        <v>1.6288604977498163E-4</v>
      </c>
      <c r="L14" s="791">
        <v>0</v>
      </c>
      <c r="M14" s="792">
        <v>0</v>
      </c>
      <c r="N14" s="791">
        <v>242.80021000000002</v>
      </c>
      <c r="O14" s="792">
        <v>5.8750362676914642E-5</v>
      </c>
    </row>
    <row r="15" spans="1:15" ht="22.5">
      <c r="A15" s="78" t="s">
        <v>1006</v>
      </c>
      <c r="B15" s="791">
        <v>0</v>
      </c>
      <c r="C15" s="792">
        <v>0</v>
      </c>
      <c r="D15" s="791">
        <v>768.77661000000001</v>
      </c>
      <c r="E15" s="792">
        <v>5.1998276890251917E-3</v>
      </c>
      <c r="F15" s="791">
        <v>0</v>
      </c>
      <c r="G15" s="792">
        <v>0</v>
      </c>
      <c r="H15" s="791">
        <v>0</v>
      </c>
      <c r="I15" s="792">
        <v>0</v>
      </c>
      <c r="J15" s="791">
        <v>16355.012600000002</v>
      </c>
      <c r="K15" s="792">
        <v>1.815703591697073E-2</v>
      </c>
      <c r="L15" s="791">
        <v>1304.3746299999998</v>
      </c>
      <c r="M15" s="792">
        <v>2.0777406058104203E-3</v>
      </c>
      <c r="N15" s="791">
        <v>18428.163840000001</v>
      </c>
      <c r="O15" s="792">
        <v>4.459062490389131E-3</v>
      </c>
    </row>
    <row r="16" spans="1:15" ht="22.5">
      <c r="A16" s="790" t="s">
        <v>1007</v>
      </c>
      <c r="B16" s="791">
        <v>0</v>
      </c>
      <c r="C16" s="792">
        <v>0</v>
      </c>
      <c r="D16" s="791">
        <v>0</v>
      </c>
      <c r="E16" s="792">
        <v>0</v>
      </c>
      <c r="F16" s="791">
        <v>0</v>
      </c>
      <c r="G16" s="792">
        <v>0</v>
      </c>
      <c r="H16" s="791">
        <v>0</v>
      </c>
      <c r="I16" s="792">
        <v>0</v>
      </c>
      <c r="J16" s="791">
        <v>0</v>
      </c>
      <c r="K16" s="792">
        <v>0</v>
      </c>
      <c r="L16" s="791">
        <v>0</v>
      </c>
      <c r="M16" s="792">
        <v>0</v>
      </c>
      <c r="N16" s="791">
        <v>0</v>
      </c>
      <c r="O16" s="792">
        <v>0</v>
      </c>
    </row>
    <row r="17" spans="1:15" ht="22.5">
      <c r="A17" s="790" t="s">
        <v>1008</v>
      </c>
      <c r="B17" s="791">
        <v>959.85</v>
      </c>
      <c r="C17" s="792">
        <v>1.0406825944424237E-3</v>
      </c>
      <c r="D17" s="791">
        <v>0</v>
      </c>
      <c r="E17" s="792">
        <v>0</v>
      </c>
      <c r="F17" s="791">
        <v>0</v>
      </c>
      <c r="G17" s="792">
        <v>0</v>
      </c>
      <c r="H17" s="791">
        <v>0</v>
      </c>
      <c r="I17" s="792">
        <v>0</v>
      </c>
      <c r="J17" s="791">
        <v>0</v>
      </c>
      <c r="K17" s="792">
        <v>0</v>
      </c>
      <c r="L17" s="791">
        <v>8533.4883399999999</v>
      </c>
      <c r="M17" s="792">
        <v>1.359300834701742E-2</v>
      </c>
      <c r="N17" s="791">
        <v>9493.3383400000002</v>
      </c>
      <c r="O17" s="792">
        <v>2.297102916384046E-3</v>
      </c>
    </row>
    <row r="18" spans="1:15" ht="22.5">
      <c r="A18" s="78" t="s">
        <v>1009</v>
      </c>
      <c r="B18" s="791">
        <v>0</v>
      </c>
      <c r="C18" s="792">
        <v>0</v>
      </c>
      <c r="D18" s="791">
        <v>0</v>
      </c>
      <c r="E18" s="792">
        <v>0</v>
      </c>
      <c r="F18" s="791">
        <v>0</v>
      </c>
      <c r="G18" s="792">
        <v>0</v>
      </c>
      <c r="H18" s="791">
        <v>0</v>
      </c>
      <c r="I18" s="792">
        <v>0</v>
      </c>
      <c r="J18" s="791">
        <v>12425.764999999999</v>
      </c>
      <c r="K18" s="792">
        <v>1.3794857082582606E-2</v>
      </c>
      <c r="L18" s="791">
        <v>5158.0640000000003</v>
      </c>
      <c r="M18" s="792">
        <v>8.2162890734611433E-3</v>
      </c>
      <c r="N18" s="791">
        <v>17583.828999999998</v>
      </c>
      <c r="O18" s="792">
        <v>4.2547588035399524E-3</v>
      </c>
    </row>
    <row r="19" spans="1:15" ht="22.5">
      <c r="A19" s="113" t="s">
        <v>1010</v>
      </c>
      <c r="B19" s="791">
        <v>48307.97626000001</v>
      </c>
      <c r="C19" s="792">
        <v>5.2376173429723206E-2</v>
      </c>
      <c r="D19" s="791">
        <v>5204.782830000001</v>
      </c>
      <c r="E19" s="792">
        <v>3.5203950696154639E-2</v>
      </c>
      <c r="F19" s="791">
        <v>0</v>
      </c>
      <c r="G19" s="792">
        <v>0</v>
      </c>
      <c r="H19" s="791">
        <v>692996.53122000012</v>
      </c>
      <c r="I19" s="792">
        <v>0.48047884869073793</v>
      </c>
      <c r="J19" s="791">
        <v>60260.55384</v>
      </c>
      <c r="K19" s="792">
        <v>6.6900164934720285E-2</v>
      </c>
      <c r="L19" s="791">
        <v>13108.890630000002</v>
      </c>
      <c r="M19" s="792">
        <v>2.08811745741166E-2</v>
      </c>
      <c r="N19" s="791">
        <v>819878.73478000017</v>
      </c>
      <c r="O19" s="792">
        <v>0.19838604348577341</v>
      </c>
    </row>
    <row r="20" spans="1:15" ht="22.5">
      <c r="A20" s="78" t="s">
        <v>1011</v>
      </c>
      <c r="B20" s="791">
        <v>597962.95370000019</v>
      </c>
      <c r="C20" s="792">
        <v>0.64831967290406944</v>
      </c>
      <c r="D20" s="791">
        <v>109465.95777000002</v>
      </c>
      <c r="E20" s="792">
        <v>0.74040249249792922</v>
      </c>
      <c r="F20" s="791">
        <v>90868.755900000004</v>
      </c>
      <c r="G20" s="792">
        <v>0.99063652839813265</v>
      </c>
      <c r="H20" s="791">
        <v>771726.02914999996</v>
      </c>
      <c r="I20" s="792">
        <v>0.53506477635304717</v>
      </c>
      <c r="J20" s="791">
        <v>607739.38421000005</v>
      </c>
      <c r="K20" s="792">
        <v>0.67470115108677109</v>
      </c>
      <c r="L20" s="791">
        <v>542167.85810000007</v>
      </c>
      <c r="M20" s="792">
        <v>0.86362011958146745</v>
      </c>
      <c r="N20" s="791">
        <v>2719930.9388300003</v>
      </c>
      <c r="O20" s="792">
        <v>0.65814164292701161</v>
      </c>
    </row>
    <row r="21" spans="1:15" ht="18" customHeight="1">
      <c r="A21" s="78" t="s">
        <v>1012</v>
      </c>
      <c r="B21" s="791">
        <v>581969.26673000003</v>
      </c>
      <c r="C21" s="792">
        <v>0.63097909713635603</v>
      </c>
      <c r="D21" s="791">
        <v>25013.311450000016</v>
      </c>
      <c r="E21" s="792">
        <v>0.16918426989073063</v>
      </c>
      <c r="F21" s="791">
        <v>0</v>
      </c>
      <c r="G21" s="792">
        <v>0</v>
      </c>
      <c r="H21" s="791">
        <v>0</v>
      </c>
      <c r="I21" s="792">
        <v>0</v>
      </c>
      <c r="J21" s="791">
        <v>0</v>
      </c>
      <c r="K21" s="792">
        <v>0</v>
      </c>
      <c r="L21" s="791">
        <v>137.57531</v>
      </c>
      <c r="M21" s="792">
        <v>2.1914394942192062E-4</v>
      </c>
      <c r="N21" s="791">
        <v>607120.15349000006</v>
      </c>
      <c r="O21" s="792">
        <v>0.14690485319597371</v>
      </c>
    </row>
    <row r="22" spans="1:15" ht="22.5">
      <c r="A22" s="78" t="s">
        <v>1013</v>
      </c>
      <c r="B22" s="791">
        <v>1590.7213099999999</v>
      </c>
      <c r="C22" s="792">
        <v>1.7246819606455705E-3</v>
      </c>
      <c r="D22" s="791">
        <v>38642.552030000006</v>
      </c>
      <c r="E22" s="792">
        <v>0.2613693098963959</v>
      </c>
      <c r="F22" s="791">
        <v>0</v>
      </c>
      <c r="G22" s="792">
        <v>0</v>
      </c>
      <c r="H22" s="791">
        <v>0</v>
      </c>
      <c r="I22" s="792">
        <v>0</v>
      </c>
      <c r="J22" s="791">
        <v>528764.7341</v>
      </c>
      <c r="K22" s="792">
        <v>0.58702493868339645</v>
      </c>
      <c r="L22" s="791">
        <v>461365.20024000009</v>
      </c>
      <c r="M22" s="792">
        <v>0.73490942601858467</v>
      </c>
      <c r="N22" s="791">
        <v>1030363.20768</v>
      </c>
      <c r="O22" s="792">
        <v>0.24931696780719059</v>
      </c>
    </row>
    <row r="23" spans="1:15" ht="18" customHeight="1">
      <c r="A23" s="78" t="s">
        <v>1005</v>
      </c>
      <c r="B23" s="791">
        <v>0</v>
      </c>
      <c r="C23" s="792">
        <v>0</v>
      </c>
      <c r="D23" s="791">
        <v>0</v>
      </c>
      <c r="E23" s="792">
        <v>0</v>
      </c>
      <c r="F23" s="791">
        <v>0</v>
      </c>
      <c r="G23" s="792">
        <v>0</v>
      </c>
      <c r="H23" s="791">
        <v>0</v>
      </c>
      <c r="I23" s="792">
        <v>0</v>
      </c>
      <c r="J23" s="791">
        <v>0</v>
      </c>
      <c r="K23" s="792">
        <v>0</v>
      </c>
      <c r="L23" s="791">
        <v>0</v>
      </c>
      <c r="M23" s="792">
        <v>0</v>
      </c>
      <c r="N23" s="791">
        <v>0</v>
      </c>
      <c r="O23" s="792">
        <v>0</v>
      </c>
    </row>
    <row r="24" spans="1:15" ht="22.5">
      <c r="A24" s="78" t="s">
        <v>1014</v>
      </c>
      <c r="B24" s="791">
        <v>0</v>
      </c>
      <c r="C24" s="792">
        <v>0</v>
      </c>
      <c r="D24" s="791">
        <v>2432.4931499999998</v>
      </c>
      <c r="E24" s="792">
        <v>1.6452822666826593E-2</v>
      </c>
      <c r="F24" s="791">
        <v>0</v>
      </c>
      <c r="G24" s="792">
        <v>0</v>
      </c>
      <c r="H24" s="791">
        <v>0</v>
      </c>
      <c r="I24" s="792">
        <v>0</v>
      </c>
      <c r="J24" s="791">
        <v>4705.7476900000001</v>
      </c>
      <c r="K24" s="792">
        <v>5.2242350350455886E-3</v>
      </c>
      <c r="L24" s="791">
        <v>3287.3053399999999</v>
      </c>
      <c r="M24" s="792">
        <v>5.2363543659350613E-3</v>
      </c>
      <c r="N24" s="791">
        <v>10425.546180000001</v>
      </c>
      <c r="O24" s="792">
        <v>2.5226692315460601E-3</v>
      </c>
    </row>
    <row r="25" spans="1:15" ht="22.5">
      <c r="A25" s="790" t="s">
        <v>1007</v>
      </c>
      <c r="B25" s="791">
        <v>16.678439999999998</v>
      </c>
      <c r="C25" s="792">
        <v>1.808299443710194E-5</v>
      </c>
      <c r="D25" s="791">
        <v>0</v>
      </c>
      <c r="E25" s="792">
        <v>0</v>
      </c>
      <c r="F25" s="791">
        <v>0</v>
      </c>
      <c r="G25" s="792">
        <v>0</v>
      </c>
      <c r="H25" s="791">
        <v>0</v>
      </c>
      <c r="I25" s="792">
        <v>0</v>
      </c>
      <c r="J25" s="791">
        <v>0</v>
      </c>
      <c r="K25" s="792">
        <v>0</v>
      </c>
      <c r="L25" s="791">
        <v>0</v>
      </c>
      <c r="M25" s="792">
        <v>0</v>
      </c>
      <c r="N25" s="791">
        <v>16.678439999999998</v>
      </c>
      <c r="O25" s="792">
        <v>4.0356818426358034E-6</v>
      </c>
    </row>
    <row r="26" spans="1:15" ht="22.5">
      <c r="A26" s="790" t="s">
        <v>1015</v>
      </c>
      <c r="B26" s="791">
        <v>14386.28722</v>
      </c>
      <c r="C26" s="792">
        <v>1.5597810812630602E-2</v>
      </c>
      <c r="D26" s="791">
        <v>43293.844590000001</v>
      </c>
      <c r="E26" s="792">
        <v>0.29282958005633847</v>
      </c>
      <c r="F26" s="791">
        <v>90868.755900000004</v>
      </c>
      <c r="G26" s="792">
        <v>0.99063652839813265</v>
      </c>
      <c r="H26" s="791">
        <v>0</v>
      </c>
      <c r="I26" s="792">
        <v>0</v>
      </c>
      <c r="J26" s="791">
        <v>3876.69065</v>
      </c>
      <c r="K26" s="792">
        <v>4.3038310695666842E-3</v>
      </c>
      <c r="L26" s="791">
        <v>75286.970090000017</v>
      </c>
      <c r="M26" s="792">
        <v>0.1199247449671937</v>
      </c>
      <c r="N26" s="791">
        <v>227712.54845000003</v>
      </c>
      <c r="O26" s="792">
        <v>5.5099601468721948E-2</v>
      </c>
    </row>
    <row r="27" spans="1:15" ht="22.5">
      <c r="A27" s="78" t="s">
        <v>1009</v>
      </c>
      <c r="B27" s="791">
        <v>0</v>
      </c>
      <c r="C27" s="792">
        <v>0</v>
      </c>
      <c r="D27" s="791">
        <v>83.756550000000004</v>
      </c>
      <c r="E27" s="792">
        <v>5.6650998763766109E-4</v>
      </c>
      <c r="F27" s="791">
        <v>0</v>
      </c>
      <c r="G27" s="792">
        <v>0</v>
      </c>
      <c r="H27" s="791">
        <v>771726.02914999996</v>
      </c>
      <c r="I27" s="792">
        <v>0.53506477635304717</v>
      </c>
      <c r="J27" s="791">
        <v>70392.211769999994</v>
      </c>
      <c r="K27" s="792">
        <v>7.8148146298762225E-2</v>
      </c>
      <c r="L27" s="791">
        <v>2090.8071199999999</v>
      </c>
      <c r="M27" s="792">
        <v>3.3304502803320705E-3</v>
      </c>
      <c r="N27" s="791">
        <v>844292.80459000007</v>
      </c>
      <c r="O27" s="792">
        <v>0.20429351554173666</v>
      </c>
    </row>
    <row r="28" spans="1:15" ht="22.5">
      <c r="A28" s="78" t="s">
        <v>1010</v>
      </c>
      <c r="B28" s="791">
        <v>0</v>
      </c>
      <c r="C28" s="792">
        <v>0</v>
      </c>
      <c r="D28" s="791">
        <v>0</v>
      </c>
      <c r="E28" s="792">
        <v>0</v>
      </c>
      <c r="F28" s="791">
        <v>0</v>
      </c>
      <c r="G28" s="792">
        <v>0</v>
      </c>
      <c r="H28" s="791">
        <v>0</v>
      </c>
      <c r="I28" s="792">
        <v>0</v>
      </c>
      <c r="J28" s="791">
        <v>0</v>
      </c>
      <c r="K28" s="792">
        <v>0</v>
      </c>
      <c r="L28" s="791">
        <v>0</v>
      </c>
      <c r="M28" s="792">
        <v>0</v>
      </c>
      <c r="N28" s="791">
        <v>0</v>
      </c>
      <c r="O28" s="792">
        <v>0</v>
      </c>
    </row>
    <row r="29" spans="1:15" ht="22.5">
      <c r="A29" s="78" t="s">
        <v>1016</v>
      </c>
      <c r="B29" s="791">
        <v>9.300000000000001E-3</v>
      </c>
      <c r="C29" s="792">
        <v>1.0083188131806576E-8</v>
      </c>
      <c r="D29" s="791">
        <v>0</v>
      </c>
      <c r="E29" s="792">
        <v>0</v>
      </c>
      <c r="F29" s="791">
        <v>0</v>
      </c>
      <c r="G29" s="792">
        <v>0</v>
      </c>
      <c r="H29" s="791">
        <v>0</v>
      </c>
      <c r="I29" s="792">
        <v>0</v>
      </c>
      <c r="J29" s="791">
        <v>123.57491</v>
      </c>
      <c r="K29" s="792">
        <v>1.3719060536256789E-4</v>
      </c>
      <c r="L29" s="791">
        <v>0</v>
      </c>
      <c r="M29" s="792">
        <v>0</v>
      </c>
      <c r="N29" s="791">
        <v>123.58421</v>
      </c>
      <c r="O29" s="792">
        <v>2.990366918809494E-5</v>
      </c>
    </row>
    <row r="30" spans="1:15" ht="21.75">
      <c r="A30" s="113" t="s">
        <v>1017</v>
      </c>
      <c r="B30" s="856">
        <v>933212.77103000006</v>
      </c>
      <c r="C30" s="857">
        <v>1.0118021437957014</v>
      </c>
      <c r="D30" s="856">
        <v>148426.77584000005</v>
      </c>
      <c r="E30" s="857">
        <v>1.0039244804879894</v>
      </c>
      <c r="F30" s="856">
        <v>91921.604630000016</v>
      </c>
      <c r="G30" s="857">
        <v>1.0021145155289721</v>
      </c>
      <c r="H30" s="856">
        <v>1470213.6037600003</v>
      </c>
      <c r="I30" s="857">
        <v>1.0193507583947898</v>
      </c>
      <c r="J30" s="856">
        <v>917334.75218999991</v>
      </c>
      <c r="K30" s="857">
        <v>1.0184082672855459</v>
      </c>
      <c r="L30" s="856">
        <v>628562.19537999993</v>
      </c>
      <c r="M30" s="857">
        <v>1.0012378089708545</v>
      </c>
      <c r="N30" s="856">
        <v>4189671.7028299998</v>
      </c>
      <c r="O30" s="857">
        <v>1.0137747905509185</v>
      </c>
    </row>
    <row r="31" spans="1:15" ht="22.5">
      <c r="A31" s="78" t="s">
        <v>1018</v>
      </c>
      <c r="B31" s="791">
        <v>10885.439789999999</v>
      </c>
      <c r="C31" s="792">
        <v>1.1802143795701402E-2</v>
      </c>
      <c r="D31" s="791">
        <v>580.22092000000009</v>
      </c>
      <c r="E31" s="792">
        <v>3.924480487989445E-3</v>
      </c>
      <c r="F31" s="791">
        <v>193.95953</v>
      </c>
      <c r="G31" s="792">
        <v>2.1145155289721915E-3</v>
      </c>
      <c r="H31" s="791">
        <v>27909.674860000006</v>
      </c>
      <c r="I31" s="792">
        <v>1.9350758394789808E-2</v>
      </c>
      <c r="J31" s="791">
        <v>16581.310120000002</v>
      </c>
      <c r="K31" s="792">
        <v>1.8408267285545853E-2</v>
      </c>
      <c r="L31" s="791">
        <v>777.07805000000008</v>
      </c>
      <c r="M31" s="792">
        <v>1.2378089708544703E-3</v>
      </c>
      <c r="N31" s="791">
        <v>56927.683270000009</v>
      </c>
      <c r="O31" s="792">
        <v>1.3774790550918495E-2</v>
      </c>
    </row>
    <row r="32" spans="1:15" ht="26.25" customHeight="1">
      <c r="A32" s="534" t="s">
        <v>1019</v>
      </c>
      <c r="B32" s="535">
        <v>922327.33124000009</v>
      </c>
      <c r="C32" s="536">
        <v>1</v>
      </c>
      <c r="D32" s="535">
        <v>147846.55492000005</v>
      </c>
      <c r="E32" s="536">
        <v>1</v>
      </c>
      <c r="F32" s="535">
        <v>91727.645100000023</v>
      </c>
      <c r="G32" s="536">
        <v>1</v>
      </c>
      <c r="H32" s="535">
        <v>1442303.9289000004</v>
      </c>
      <c r="I32" s="536">
        <v>1</v>
      </c>
      <c r="J32" s="535">
        <v>900753.44206999987</v>
      </c>
      <c r="K32" s="536">
        <v>1</v>
      </c>
      <c r="L32" s="535">
        <v>627785.11732999992</v>
      </c>
      <c r="M32" s="536">
        <v>1</v>
      </c>
      <c r="N32" s="535">
        <v>4132744.0195599999</v>
      </c>
      <c r="O32" s="536">
        <v>1</v>
      </c>
    </row>
    <row r="33" spans="1:15" ht="22.5">
      <c r="A33" s="78" t="s">
        <v>1020</v>
      </c>
      <c r="B33" s="791">
        <v>-6.3277099999999997</v>
      </c>
      <c r="C33" s="792">
        <v>-6.8605903627434167E-6</v>
      </c>
      <c r="D33" s="791">
        <v>-18.455819999999999</v>
      </c>
      <c r="E33" s="792">
        <v>-1.2483091006068058E-4</v>
      </c>
      <c r="F33" s="791">
        <v>0</v>
      </c>
      <c r="G33" s="792">
        <v>0</v>
      </c>
      <c r="H33" s="791">
        <v>0</v>
      </c>
      <c r="I33" s="792">
        <v>0</v>
      </c>
      <c r="J33" s="791">
        <v>0</v>
      </c>
      <c r="K33" s="792">
        <v>0</v>
      </c>
      <c r="L33" s="791">
        <v>989.23946999999998</v>
      </c>
      <c r="M33" s="792">
        <v>1.5757612639931361E-3</v>
      </c>
      <c r="N33" s="791">
        <v>964.45593999999994</v>
      </c>
      <c r="O33" s="792">
        <v>2.3336938736957691E-4</v>
      </c>
    </row>
    <row r="34" spans="1:15" ht="33">
      <c r="A34" s="78" t="s">
        <v>1021</v>
      </c>
      <c r="B34" s="791">
        <v>0</v>
      </c>
      <c r="C34" s="792">
        <v>0</v>
      </c>
      <c r="D34" s="791">
        <v>0</v>
      </c>
      <c r="E34" s="792">
        <v>0</v>
      </c>
      <c r="F34" s="791">
        <v>0</v>
      </c>
      <c r="G34" s="792">
        <v>0</v>
      </c>
      <c r="H34" s="791">
        <v>0</v>
      </c>
      <c r="I34" s="792">
        <v>0</v>
      </c>
      <c r="J34" s="791">
        <v>0</v>
      </c>
      <c r="K34" s="792">
        <v>0</v>
      </c>
      <c r="L34" s="791">
        <v>0</v>
      </c>
      <c r="M34" s="792">
        <v>0</v>
      </c>
      <c r="N34" s="791">
        <v>0</v>
      </c>
      <c r="O34" s="792">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8"/>
    </row>
    <row r="39" spans="1:15" ht="12.75" customHeight="1">
      <c r="L39" s="117"/>
    </row>
    <row r="40" spans="1:15" ht="12.75" customHeight="1"/>
    <row r="41" spans="1:15" ht="12.75" customHeight="1">
      <c r="A41" s="126" t="s">
        <v>673</v>
      </c>
      <c r="H41" s="122" t="str">
        <f>O1</f>
        <v>Siječanj 2026.</v>
      </c>
      <c r="I41" s="1015"/>
    </row>
    <row r="42" spans="1:15">
      <c r="A42" s="495" t="s">
        <v>674</v>
      </c>
      <c r="H42" s="489" t="str">
        <f>O2</f>
        <v>January 2026</v>
      </c>
      <c r="I42" s="501"/>
    </row>
    <row r="43" spans="1:15" ht="12.75" customHeight="1">
      <c r="H43"/>
      <c r="I43" s="179"/>
    </row>
    <row r="44" spans="1:15">
      <c r="H44" s="13" t="s">
        <v>1250</v>
      </c>
      <c r="I44" s="26"/>
    </row>
    <row r="45" spans="1:15" ht="22.5">
      <c r="A45" s="1260" t="s">
        <v>424</v>
      </c>
      <c r="B45" s="537" t="s">
        <v>394</v>
      </c>
      <c r="C45" s="537" t="s">
        <v>395</v>
      </c>
      <c r="D45" s="537" t="s">
        <v>396</v>
      </c>
      <c r="E45" s="537" t="s">
        <v>1338</v>
      </c>
      <c r="F45" s="1014" t="s">
        <v>397</v>
      </c>
      <c r="G45" s="1014" t="s">
        <v>426</v>
      </c>
      <c r="H45" s="1014" t="s">
        <v>399</v>
      </c>
      <c r="I45" s="1016"/>
    </row>
    <row r="46" spans="1:15" ht="22.5">
      <c r="A46" s="1260"/>
      <c r="B46" s="538" t="s">
        <v>425</v>
      </c>
      <c r="C46" s="538" t="s">
        <v>425</v>
      </c>
      <c r="D46" s="538" t="s">
        <v>425</v>
      </c>
      <c r="E46" s="538" t="s">
        <v>425</v>
      </c>
      <c r="F46" s="538" t="s">
        <v>425</v>
      </c>
      <c r="G46" s="538" t="s">
        <v>425</v>
      </c>
      <c r="H46" s="538" t="s">
        <v>425</v>
      </c>
      <c r="I46" s="1017"/>
    </row>
    <row r="47" spans="1:15" ht="22.5">
      <c r="A47" s="78" t="s">
        <v>427</v>
      </c>
      <c r="B47" s="401">
        <v>54653.540930000003</v>
      </c>
      <c r="C47" s="401">
        <v>5266.0210399999987</v>
      </c>
      <c r="D47" s="401">
        <v>1423.9057900000003</v>
      </c>
      <c r="E47" s="401">
        <v>98102.657539999986</v>
      </c>
      <c r="F47" s="401">
        <v>26374.697759999999</v>
      </c>
      <c r="G47" s="401">
        <v>8798.6293399999995</v>
      </c>
      <c r="H47" s="1026">
        <f>SUM(B47:G47)</f>
        <v>194619.45240000001</v>
      </c>
      <c r="I47" s="1018"/>
    </row>
    <row r="48" spans="1:15" ht="22.5">
      <c r="A48" s="402" t="s">
        <v>428</v>
      </c>
      <c r="B48" s="401">
        <v>20271.49079</v>
      </c>
      <c r="C48" s="401">
        <v>7062.2112999999972</v>
      </c>
      <c r="D48" s="401">
        <v>1716.4014900000004</v>
      </c>
      <c r="E48" s="401">
        <v>87824.909849999996</v>
      </c>
      <c r="F48" s="401">
        <v>27036.739410000002</v>
      </c>
      <c r="G48" s="401">
        <v>6997.3457400000007</v>
      </c>
      <c r="H48" s="1026">
        <f>SUM(B48:G48)</f>
        <v>150909.09857999999</v>
      </c>
      <c r="I48" s="1018"/>
    </row>
    <row r="49" spans="1:15" ht="21.75">
      <c r="A49" s="534" t="s">
        <v>429</v>
      </c>
      <c r="B49" s="539">
        <f>B47-B48</f>
        <v>34382.050140000007</v>
      </c>
      <c r="C49" s="539">
        <f t="shared" ref="C49:D49" si="0">C47-C48</f>
        <v>-1796.1902599999985</v>
      </c>
      <c r="D49" s="539">
        <f t="shared" si="0"/>
        <v>-292.49570000000017</v>
      </c>
      <c r="E49" s="539">
        <f>E47-E48</f>
        <v>10277.747689999989</v>
      </c>
      <c r="F49" s="539">
        <f>F47-F48</f>
        <v>-662.04165000000285</v>
      </c>
      <c r="G49" s="539">
        <f>G47-G48</f>
        <v>1801.2835999999988</v>
      </c>
      <c r="H49" s="539">
        <f>H47-H48</f>
        <v>43710.353820000018</v>
      </c>
      <c r="I49" s="1019"/>
    </row>
    <row r="50" spans="1:15" ht="12.75" customHeight="1">
      <c r="A50" s="21" t="s">
        <v>373</v>
      </c>
    </row>
    <row r="51" spans="1:15" ht="12.75" customHeight="1">
      <c r="A51" s="39" t="s">
        <v>423</v>
      </c>
    </row>
    <row r="52" spans="1:15" ht="12.75" customHeight="1"/>
    <row r="53" spans="1:15" ht="12.75" customHeight="1">
      <c r="A53" s="571" t="s">
        <v>81</v>
      </c>
    </row>
    <row r="54" spans="1:15" ht="12.75" customHeight="1"/>
    <row r="55" spans="1:15" ht="12.75" customHeight="1">
      <c r="B55" s="995"/>
      <c r="C55" s="995"/>
      <c r="D55" s="995"/>
      <c r="E55" s="995"/>
      <c r="F55" s="995"/>
      <c r="G55" s="995"/>
    </row>
    <row r="56" spans="1:15" ht="12.75" customHeight="1">
      <c r="B56" s="995"/>
      <c r="C56" s="995"/>
      <c r="D56" s="995"/>
      <c r="E56" s="995"/>
      <c r="F56" s="995"/>
      <c r="G56" s="995"/>
      <c r="O56" s="34" t="s">
        <v>1580</v>
      </c>
    </row>
    <row r="57" spans="1:15" ht="12.75" customHeight="1">
      <c r="B57" s="995"/>
      <c r="C57" s="995"/>
      <c r="D57" s="995"/>
      <c r="E57" s="995"/>
      <c r="F57" s="995"/>
      <c r="G57" s="995"/>
    </row>
    <row r="58" spans="1:15" ht="12.75" customHeight="1">
      <c r="B58" s="995"/>
      <c r="C58" s="995"/>
      <c r="D58" s="995"/>
      <c r="E58" s="995"/>
      <c r="F58" s="995"/>
      <c r="G58" s="995"/>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1608</v>
      </c>
    </row>
    <row r="2" spans="1:13">
      <c r="A2" s="491" t="s">
        <v>676</v>
      </c>
      <c r="F2" s="492" t="s">
        <v>203</v>
      </c>
      <c r="G2" s="493" t="s">
        <v>1609</v>
      </c>
    </row>
    <row r="3" spans="1:13" ht="12.75" customHeight="1"/>
    <row r="4" spans="1:13" ht="12.75" customHeight="1">
      <c r="C4" s="168"/>
      <c r="G4" s="141" t="s">
        <v>1251</v>
      </c>
    </row>
    <row r="5" spans="1:13" ht="22.5" customHeight="1">
      <c r="A5" s="523" t="s">
        <v>378</v>
      </c>
      <c r="B5" s="523" t="s">
        <v>379</v>
      </c>
      <c r="C5" s="523" t="s">
        <v>369</v>
      </c>
      <c r="D5" s="523" t="s">
        <v>380</v>
      </c>
      <c r="E5" s="523"/>
      <c r="F5" s="523" t="s">
        <v>381</v>
      </c>
      <c r="G5" s="523"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1253</v>
      </c>
      <c r="B10" s="171" t="s">
        <v>1272</v>
      </c>
      <c r="C10" s="258" t="s">
        <v>1273</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29" t="s">
        <v>383</v>
      </c>
      <c r="B12" s="541"/>
      <c r="C12" s="542"/>
      <c r="D12" s="530"/>
      <c r="E12" s="530"/>
      <c r="F12" s="531">
        <f>SUM(F6:F11)</f>
        <v>80212341.890000001</v>
      </c>
      <c r="G12" s="543"/>
      <c r="J12" s="117"/>
      <c r="L12" s="117"/>
      <c r="M12" s="117"/>
    </row>
    <row r="13" spans="1:13" s="995" customFormat="1" ht="18.75" customHeight="1">
      <c r="A13" s="1021" t="s">
        <v>1627</v>
      </c>
    </row>
    <row r="14" spans="1:13" ht="12.75" customHeight="1">
      <c r="A14" s="21" t="s">
        <v>365</v>
      </c>
    </row>
    <row r="15" spans="1:13" ht="12.75" customHeight="1">
      <c r="A15" s="45" t="s">
        <v>384</v>
      </c>
    </row>
    <row r="16" spans="1:13" s="995" customFormat="1" ht="12.75" customHeight="1">
      <c r="A16" s="1021"/>
    </row>
    <row r="17" spans="1:7" ht="12.75" customHeight="1">
      <c r="A17" s="124" t="s">
        <v>677</v>
      </c>
      <c r="G17" s="142" t="s">
        <v>1608</v>
      </c>
    </row>
    <row r="18" spans="1:7" ht="12.75" customHeight="1">
      <c r="A18" s="491" t="s">
        <v>678</v>
      </c>
      <c r="G18" s="493" t="s">
        <v>1609</v>
      </c>
    </row>
    <row r="19" spans="1:7" ht="12.75" customHeight="1">
      <c r="A19" s="52"/>
    </row>
    <row r="20" spans="1:7" ht="12.75" customHeight="1">
      <c r="A20" s="52"/>
      <c r="G20" s="903" t="s">
        <v>1251</v>
      </c>
    </row>
    <row r="21" spans="1:7" ht="21.75">
      <c r="A21" s="523" t="s">
        <v>385</v>
      </c>
      <c r="B21" s="523" t="s">
        <v>379</v>
      </c>
      <c r="C21" s="523" t="s">
        <v>369</v>
      </c>
      <c r="D21" s="523" t="s">
        <v>380</v>
      </c>
      <c r="E21" s="523" t="s">
        <v>386</v>
      </c>
      <c r="F21" s="523" t="s">
        <v>381</v>
      </c>
      <c r="G21" s="523" t="s">
        <v>382</v>
      </c>
    </row>
    <row r="22" spans="1:7">
      <c r="A22" s="99" t="s">
        <v>185</v>
      </c>
      <c r="B22" s="171" t="s">
        <v>190</v>
      </c>
      <c r="C22" s="258" t="s">
        <v>191</v>
      </c>
      <c r="D22" s="99" t="s">
        <v>77</v>
      </c>
      <c r="E22" s="100"/>
      <c r="F22" s="103">
        <v>571120.14</v>
      </c>
      <c r="G22" s="1121">
        <v>17.9803</v>
      </c>
    </row>
    <row r="23" spans="1:7" s="995" customFormat="1">
      <c r="A23" s="118" t="s">
        <v>1470</v>
      </c>
      <c r="B23" s="171" t="s">
        <v>1473</v>
      </c>
      <c r="C23" s="258" t="s">
        <v>1474</v>
      </c>
      <c r="D23" s="99" t="s">
        <v>77</v>
      </c>
      <c r="E23" s="100"/>
      <c r="F23" s="103">
        <v>2342317.33</v>
      </c>
      <c r="G23" s="1121">
        <v>218.89009999999999</v>
      </c>
    </row>
    <row r="24" spans="1:7" s="995" customFormat="1">
      <c r="A24" s="118" t="s">
        <v>1617</v>
      </c>
      <c r="B24" s="171"/>
      <c r="C24" s="258"/>
      <c r="D24" s="99" t="s">
        <v>77</v>
      </c>
      <c r="E24" s="100"/>
      <c r="F24" s="103">
        <v>1059523.68</v>
      </c>
      <c r="G24" s="1121">
        <v>98.145300000000006</v>
      </c>
    </row>
    <row r="25" spans="1:7" s="995" customFormat="1">
      <c r="A25" s="118" t="s">
        <v>186</v>
      </c>
      <c r="B25" s="171" t="s">
        <v>192</v>
      </c>
      <c r="C25" s="258" t="s">
        <v>193</v>
      </c>
      <c r="D25" s="99" t="s">
        <v>189</v>
      </c>
      <c r="E25" s="100"/>
      <c r="F25" s="103">
        <v>33656287.130000003</v>
      </c>
      <c r="G25" s="1121">
        <v>137.7123</v>
      </c>
    </row>
    <row r="26" spans="1:7">
      <c r="A26" s="99" t="s">
        <v>187</v>
      </c>
      <c r="B26" s="171" t="s">
        <v>194</v>
      </c>
      <c r="C26" s="258" t="s">
        <v>195</v>
      </c>
      <c r="D26" s="99" t="s">
        <v>189</v>
      </c>
      <c r="E26" s="100"/>
      <c r="F26" s="103">
        <v>3134673.6</v>
      </c>
      <c r="G26" s="1121">
        <v>134.11340000000001</v>
      </c>
    </row>
    <row r="27" spans="1:7">
      <c r="A27" s="99" t="s">
        <v>1028</v>
      </c>
      <c r="B27" s="171" t="s">
        <v>1144</v>
      </c>
      <c r="C27" s="258" t="s">
        <v>1145</v>
      </c>
      <c r="D27" s="99" t="s">
        <v>189</v>
      </c>
      <c r="E27" s="100"/>
      <c r="F27" s="103">
        <v>6234450.9500000002</v>
      </c>
      <c r="G27" s="1121">
        <v>160.5976</v>
      </c>
    </row>
    <row r="28" spans="1:7">
      <c r="A28" s="99" t="s">
        <v>188</v>
      </c>
      <c r="B28" s="171" t="s">
        <v>196</v>
      </c>
      <c r="C28" s="258" t="s">
        <v>197</v>
      </c>
      <c r="D28" s="99" t="s">
        <v>189</v>
      </c>
      <c r="E28" s="100"/>
      <c r="F28" s="103">
        <v>737110.19</v>
      </c>
      <c r="G28" s="1121">
        <v>22.008099999999999</v>
      </c>
    </row>
    <row r="29" spans="1:7" s="243" customFormat="1">
      <c r="A29" s="118" t="s">
        <v>1217</v>
      </c>
      <c r="B29" s="171" t="s">
        <v>1221</v>
      </c>
      <c r="C29" s="258" t="s">
        <v>1222</v>
      </c>
      <c r="D29" s="99" t="s">
        <v>1187</v>
      </c>
      <c r="E29" s="100"/>
      <c r="F29" s="103">
        <v>785.93</v>
      </c>
      <c r="G29" s="1121">
        <v>17.503299999999999</v>
      </c>
    </row>
    <row r="30" spans="1:7" s="243" customFormat="1">
      <c r="A30" s="118" t="s">
        <v>1218</v>
      </c>
      <c r="B30" s="171" t="s">
        <v>1223</v>
      </c>
      <c r="C30" s="258" t="s">
        <v>1224</v>
      </c>
      <c r="D30" s="99" t="s">
        <v>1187</v>
      </c>
      <c r="E30" s="100"/>
      <c r="F30" s="103">
        <v>772.69</v>
      </c>
      <c r="G30" s="1121">
        <v>17.208400000000001</v>
      </c>
    </row>
    <row r="31" spans="1:7" s="995" customFormat="1">
      <c r="A31" s="99" t="s">
        <v>1152</v>
      </c>
      <c r="B31" s="171" t="s">
        <v>1184</v>
      </c>
      <c r="C31" s="258" t="s">
        <v>1185</v>
      </c>
      <c r="D31" s="99" t="s">
        <v>1153</v>
      </c>
      <c r="E31" s="100"/>
      <c r="F31" s="103" t="s">
        <v>138</v>
      </c>
      <c r="G31" s="1121" t="s">
        <v>138</v>
      </c>
    </row>
    <row r="32" spans="1:7" s="243" customFormat="1">
      <c r="A32" s="118" t="s">
        <v>1350</v>
      </c>
      <c r="B32" s="171" t="s">
        <v>1356</v>
      </c>
      <c r="C32" s="258" t="s">
        <v>1357</v>
      </c>
      <c r="D32" s="99" t="s">
        <v>139</v>
      </c>
      <c r="E32" s="100"/>
      <c r="F32" s="103">
        <v>1853512.62</v>
      </c>
      <c r="G32" s="1121">
        <v>211.37110000000001</v>
      </c>
    </row>
    <row r="33" spans="1:7" s="995" customFormat="1">
      <c r="A33" s="99" t="s">
        <v>1351</v>
      </c>
      <c r="B33" s="171" t="s">
        <v>1358</v>
      </c>
      <c r="C33" s="258" t="s">
        <v>1359</v>
      </c>
      <c r="D33" s="99" t="s">
        <v>139</v>
      </c>
      <c r="E33" s="100"/>
      <c r="F33" s="103">
        <v>6771117.9199999999</v>
      </c>
      <c r="G33" s="1121">
        <v>216.37530000000001</v>
      </c>
    </row>
    <row r="34" spans="1:7" s="995" customFormat="1">
      <c r="A34" s="99" t="s">
        <v>1605</v>
      </c>
      <c r="B34" s="171" t="s">
        <v>1610</v>
      </c>
      <c r="C34" s="258" t="s">
        <v>1611</v>
      </c>
      <c r="D34" s="99" t="s">
        <v>1604</v>
      </c>
      <c r="E34" s="100"/>
      <c r="F34" s="103">
        <v>292968.40000000002</v>
      </c>
      <c r="G34" s="1121">
        <v>1236.3345999999999</v>
      </c>
    </row>
    <row r="35" spans="1:7" s="995" customFormat="1">
      <c r="A35" s="99" t="s">
        <v>164</v>
      </c>
      <c r="B35" s="171" t="s">
        <v>165</v>
      </c>
      <c r="C35" s="258" t="s">
        <v>166</v>
      </c>
      <c r="D35" s="99" t="s">
        <v>163</v>
      </c>
      <c r="E35" s="100" t="s">
        <v>113</v>
      </c>
      <c r="F35" s="103">
        <v>2443863.06</v>
      </c>
      <c r="G35" s="1121">
        <v>24.26</v>
      </c>
    </row>
    <row r="36" spans="1:7">
      <c r="A36" s="99"/>
      <c r="B36" s="171"/>
      <c r="C36" s="258"/>
      <c r="D36" s="99"/>
      <c r="E36" s="100" t="s">
        <v>114</v>
      </c>
      <c r="F36" s="103">
        <v>3428643.12</v>
      </c>
      <c r="G36" s="1121">
        <v>22.19</v>
      </c>
    </row>
    <row r="37" spans="1:7" ht="12.75" customHeight="1">
      <c r="A37" s="99" t="s">
        <v>1302</v>
      </c>
      <c r="B37" s="171" t="s">
        <v>1360</v>
      </c>
      <c r="C37" s="258" t="s">
        <v>1361</v>
      </c>
      <c r="D37" s="99" t="s">
        <v>163</v>
      </c>
      <c r="E37" s="100"/>
      <c r="F37" s="103">
        <v>57638415.159999996</v>
      </c>
      <c r="G37" s="1121">
        <v>117.77979999999999</v>
      </c>
    </row>
    <row r="38" spans="1:7" s="995" customFormat="1" ht="12.75" customHeight="1">
      <c r="A38" s="99" t="s">
        <v>1352</v>
      </c>
      <c r="B38" s="171" t="s">
        <v>1362</v>
      </c>
      <c r="C38" s="258" t="s">
        <v>1363</v>
      </c>
      <c r="D38" s="99" t="s">
        <v>163</v>
      </c>
      <c r="E38" s="100"/>
      <c r="F38" s="103">
        <v>1162951.8799999999</v>
      </c>
      <c r="G38" s="1121">
        <v>107.11</v>
      </c>
    </row>
    <row r="39" spans="1:7" s="995" customFormat="1" ht="12.75" customHeight="1">
      <c r="A39" s="99" t="s">
        <v>1618</v>
      </c>
      <c r="B39" s="171"/>
      <c r="C39" s="258"/>
      <c r="D39" s="99" t="s">
        <v>163</v>
      </c>
      <c r="E39" s="100"/>
      <c r="F39" s="103">
        <v>9611427.2200000007</v>
      </c>
      <c r="G39" s="1121">
        <v>94.773200000000003</v>
      </c>
    </row>
    <row r="40" spans="1:7" s="995" customFormat="1" ht="12.75" customHeight="1">
      <c r="A40" s="99" t="s">
        <v>1450</v>
      </c>
      <c r="B40" s="171" t="s">
        <v>1475</v>
      </c>
      <c r="C40" s="258" t="s">
        <v>1476</v>
      </c>
      <c r="D40" s="99" t="s">
        <v>163</v>
      </c>
      <c r="E40" s="100"/>
      <c r="F40" s="103">
        <v>512450.93</v>
      </c>
      <c r="G40" s="1121">
        <v>59.140700000000002</v>
      </c>
    </row>
    <row r="41" spans="1:7" s="995" customFormat="1" ht="12.75" customHeight="1">
      <c r="A41" s="99" t="s">
        <v>1619</v>
      </c>
      <c r="B41" s="171"/>
      <c r="C41" s="258"/>
      <c r="D41" s="99"/>
      <c r="E41" s="100"/>
      <c r="F41" s="103">
        <v>4912636.88</v>
      </c>
      <c r="G41" s="1121">
        <v>106.56480000000001</v>
      </c>
    </row>
    <row r="42" spans="1:7" s="995" customFormat="1" ht="12.75" customHeight="1">
      <c r="A42" s="99" t="s">
        <v>1353</v>
      </c>
      <c r="B42" s="171" t="s">
        <v>1364</v>
      </c>
      <c r="C42" s="258" t="s">
        <v>1365</v>
      </c>
      <c r="D42" s="99" t="s">
        <v>163</v>
      </c>
      <c r="E42" s="100"/>
      <c r="F42" s="103">
        <v>2156238.6800000002</v>
      </c>
      <c r="G42" s="1121">
        <v>168.5924</v>
      </c>
    </row>
    <row r="43" spans="1:7" ht="12.75" customHeight="1">
      <c r="A43" s="118" t="s">
        <v>167</v>
      </c>
      <c r="B43" s="171" t="s">
        <v>168</v>
      </c>
      <c r="C43" s="258" t="s">
        <v>169</v>
      </c>
      <c r="D43" s="118" t="s">
        <v>111</v>
      </c>
      <c r="E43" s="118"/>
      <c r="F43" s="103">
        <v>8014715.5199999996</v>
      </c>
      <c r="G43" s="1121">
        <v>1.1361000000000001</v>
      </c>
    </row>
    <row r="44" spans="1:7" s="995" customFormat="1" ht="12.75" customHeight="1">
      <c r="A44" s="118" t="s">
        <v>1620</v>
      </c>
      <c r="B44" s="171"/>
      <c r="C44" s="258"/>
      <c r="D44" s="118" t="s">
        <v>1621</v>
      </c>
      <c r="E44" s="118"/>
      <c r="F44" s="103">
        <v>30418415.829999998</v>
      </c>
      <c r="G44" s="1121">
        <v>100.65</v>
      </c>
    </row>
    <row r="45" spans="1:7" s="995" customFormat="1" ht="12.75" customHeight="1">
      <c r="A45" s="118" t="s">
        <v>1471</v>
      </c>
      <c r="B45" s="171" t="s">
        <v>1477</v>
      </c>
      <c r="C45" s="258" t="s">
        <v>1478</v>
      </c>
      <c r="D45" s="118" t="s">
        <v>1483</v>
      </c>
      <c r="E45" s="118"/>
      <c r="F45" s="103">
        <v>10239438.23</v>
      </c>
      <c r="G45" s="1121">
        <v>105.68170000000001</v>
      </c>
    </row>
    <row r="46" spans="1:7" s="995" customFormat="1" ht="12.75" customHeight="1">
      <c r="A46" s="99" t="s">
        <v>1622</v>
      </c>
      <c r="B46" s="171"/>
      <c r="C46" s="258"/>
      <c r="D46" s="118" t="s">
        <v>1483</v>
      </c>
      <c r="E46" s="118"/>
      <c r="F46" s="103">
        <v>1645285.1</v>
      </c>
      <c r="G46" s="1121">
        <v>102.7206</v>
      </c>
    </row>
    <row r="47" spans="1:7" s="995" customFormat="1" ht="12.75" customHeight="1">
      <c r="A47" s="118" t="s">
        <v>824</v>
      </c>
      <c r="B47" s="171" t="s">
        <v>825</v>
      </c>
      <c r="C47" s="258" t="s">
        <v>826</v>
      </c>
      <c r="D47" s="118" t="s">
        <v>823</v>
      </c>
      <c r="E47" s="118"/>
      <c r="F47" s="103">
        <v>128249176.62</v>
      </c>
      <c r="G47" s="1121">
        <v>29.0139</v>
      </c>
    </row>
    <row r="48" spans="1:7" ht="12.75" customHeight="1">
      <c r="A48" s="99" t="s">
        <v>1300</v>
      </c>
      <c r="B48" s="171" t="s">
        <v>1366</v>
      </c>
      <c r="C48" s="258" t="s">
        <v>1367</v>
      </c>
      <c r="D48" s="99" t="s">
        <v>1301</v>
      </c>
      <c r="E48" s="99"/>
      <c r="F48" s="103">
        <v>7947747.4199999999</v>
      </c>
      <c r="G48" s="1121">
        <v>178.56659999999999</v>
      </c>
    </row>
    <row r="49" spans="1:10" s="995" customFormat="1" ht="12.75" customHeight="1">
      <c r="A49" s="118" t="s">
        <v>1451</v>
      </c>
      <c r="B49" s="171" t="s">
        <v>1479</v>
      </c>
      <c r="C49" s="258" t="s">
        <v>1480</v>
      </c>
      <c r="D49" s="99" t="s">
        <v>1452</v>
      </c>
      <c r="E49" s="99"/>
      <c r="F49" s="103">
        <v>476820995.56</v>
      </c>
      <c r="G49" s="1121">
        <v>110.2418</v>
      </c>
    </row>
    <row r="50" spans="1:10" s="995" customFormat="1" ht="12.75" customHeight="1">
      <c r="A50" s="99" t="s">
        <v>1303</v>
      </c>
      <c r="B50" s="171" t="s">
        <v>1368</v>
      </c>
      <c r="C50" s="258" t="s">
        <v>1369</v>
      </c>
      <c r="D50" s="99" t="s">
        <v>205</v>
      </c>
      <c r="E50" s="99"/>
      <c r="F50" s="103">
        <v>1087731.45</v>
      </c>
      <c r="G50" s="1121">
        <v>175.3801</v>
      </c>
    </row>
    <row r="51" spans="1:10" s="995" customFormat="1" ht="12.75" customHeight="1">
      <c r="A51" s="99" t="s">
        <v>204</v>
      </c>
      <c r="B51" s="171">
        <v>34988643147</v>
      </c>
      <c r="C51" s="258" t="s">
        <v>149</v>
      </c>
      <c r="D51" s="99" t="s">
        <v>205</v>
      </c>
      <c r="E51" s="99"/>
      <c r="F51" s="103">
        <v>23360520.079999998</v>
      </c>
      <c r="G51" s="1121">
        <v>501.82819999999998</v>
      </c>
    </row>
    <row r="52" spans="1:10" s="995" customFormat="1" ht="12.75" customHeight="1">
      <c r="A52" s="99" t="s">
        <v>1623</v>
      </c>
      <c r="B52" s="171"/>
      <c r="C52" s="258"/>
      <c r="D52" s="99" t="s">
        <v>205</v>
      </c>
      <c r="E52" s="99"/>
      <c r="F52" s="103">
        <v>41917173.060000002</v>
      </c>
      <c r="G52" s="1121">
        <v>105.69070000000001</v>
      </c>
    </row>
    <row r="53" spans="1:10" s="995" customFormat="1" ht="12.75" customHeight="1">
      <c r="A53" s="118" t="s">
        <v>1472</v>
      </c>
      <c r="B53" s="171" t="s">
        <v>1481</v>
      </c>
      <c r="C53" s="258" t="s">
        <v>1482</v>
      </c>
      <c r="D53" s="99" t="s">
        <v>205</v>
      </c>
      <c r="E53" s="99"/>
      <c r="F53" s="103">
        <v>31931979.239999998</v>
      </c>
      <c r="G53" s="1121">
        <v>142.83920000000001</v>
      </c>
    </row>
    <row r="54" spans="1:10" s="243" customFormat="1" ht="12.75" customHeight="1">
      <c r="A54" s="99" t="s">
        <v>1354</v>
      </c>
      <c r="B54" s="171" t="s">
        <v>1370</v>
      </c>
      <c r="C54" s="258" t="s">
        <v>1371</v>
      </c>
      <c r="D54" s="99" t="s">
        <v>205</v>
      </c>
      <c r="E54" s="100" t="s">
        <v>113</v>
      </c>
      <c r="F54" s="103">
        <v>4433859.6100000003</v>
      </c>
      <c r="G54" s="1121">
        <v>105.56</v>
      </c>
    </row>
    <row r="55" spans="1:10" s="995" customFormat="1" ht="12.75" customHeight="1">
      <c r="A55" s="99"/>
      <c r="B55" s="171"/>
      <c r="C55" s="258"/>
      <c r="D55" s="99"/>
      <c r="E55" s="100" t="s">
        <v>114</v>
      </c>
      <c r="F55" s="103">
        <v>2048020.87</v>
      </c>
      <c r="G55" s="1121">
        <v>105.56</v>
      </c>
    </row>
    <row r="56" spans="1:10" s="995" customFormat="1" ht="12.75" customHeight="1">
      <c r="A56" s="99"/>
      <c r="B56" s="171"/>
      <c r="C56" s="258"/>
      <c r="D56" s="99"/>
      <c r="E56" s="100" t="s">
        <v>115</v>
      </c>
      <c r="F56" s="103">
        <v>279755.43</v>
      </c>
      <c r="G56" s="1121">
        <v>105.56</v>
      </c>
    </row>
    <row r="57" spans="1:10" s="995" customFormat="1" ht="12.75" customHeight="1">
      <c r="A57" s="99" t="s">
        <v>1355</v>
      </c>
      <c r="B57" s="171" t="s">
        <v>1372</v>
      </c>
      <c r="C57" s="258" t="s">
        <v>1373</v>
      </c>
      <c r="D57" s="99" t="s">
        <v>205</v>
      </c>
      <c r="E57" s="100"/>
      <c r="F57" s="103">
        <v>4516498.54</v>
      </c>
      <c r="G57" s="1121">
        <v>525.98080000000004</v>
      </c>
    </row>
    <row r="58" spans="1:10" s="995" customFormat="1" ht="12.75" customHeight="1">
      <c r="A58" s="99" t="s">
        <v>914</v>
      </c>
      <c r="B58" s="171" t="s">
        <v>1024</v>
      </c>
      <c r="C58" s="258" t="s">
        <v>1023</v>
      </c>
      <c r="D58" s="99" t="s">
        <v>1029</v>
      </c>
      <c r="E58" s="99"/>
      <c r="F58" s="103">
        <v>497678.68</v>
      </c>
      <c r="G58" s="1121">
        <v>953.16840000000002</v>
      </c>
    </row>
    <row r="59" spans="1:10" ht="18.75" customHeight="1">
      <c r="A59" s="529" t="s">
        <v>387</v>
      </c>
      <c r="B59" s="541"/>
      <c r="C59" s="542"/>
      <c r="D59" s="530"/>
      <c r="E59" s="530"/>
      <c r="F59" s="531">
        <f>SUM(F22:F58)</f>
        <v>911930258.75</v>
      </c>
      <c r="G59" s="543"/>
    </row>
    <row r="60" spans="1:10" ht="12.75" customHeight="1">
      <c r="A60" s="21" t="s">
        <v>365</v>
      </c>
      <c r="F60" s="1119"/>
    </row>
    <row r="61" spans="1:10" ht="12.75" customHeight="1">
      <c r="A61" s="45" t="s">
        <v>388</v>
      </c>
    </row>
    <row r="62" spans="1:10" ht="12.75" customHeight="1">
      <c r="A62" s="1046" t="s">
        <v>1624</v>
      </c>
      <c r="J62" s="995"/>
    </row>
    <row r="63" spans="1:10" s="995" customFormat="1" ht="12.75" customHeight="1">
      <c r="A63" s="1047" t="s">
        <v>1625</v>
      </c>
      <c r="C63" s="254"/>
      <c r="J63" s="1047"/>
    </row>
    <row r="64" spans="1:10" s="995" customFormat="1" ht="12.75" customHeight="1">
      <c r="A64" s="1046" t="s">
        <v>1626</v>
      </c>
      <c r="C64" s="254"/>
    </row>
    <row r="65" spans="1:7" s="995" customFormat="1" ht="12.75" customHeight="1">
      <c r="A65" s="1046" t="s">
        <v>1630</v>
      </c>
      <c r="C65" s="254"/>
    </row>
    <row r="66" spans="1:7" s="995" customFormat="1" ht="12.75" customHeight="1">
      <c r="A66" s="1122" t="s">
        <v>1631</v>
      </c>
      <c r="B66" s="309"/>
      <c r="C66" s="254"/>
      <c r="D66" s="309"/>
      <c r="E66" s="309"/>
      <c r="F66" s="309"/>
      <c r="G66" s="309"/>
    </row>
    <row r="67" spans="1:7" s="995" customFormat="1" ht="12.75" customHeight="1">
      <c r="A67" s="1047"/>
      <c r="B67" s="309"/>
      <c r="C67" s="254"/>
      <c r="D67" s="309"/>
      <c r="E67" s="309"/>
      <c r="F67" s="309"/>
      <c r="G67" s="309"/>
    </row>
    <row r="68" spans="1:7" ht="12.75" customHeight="1">
      <c r="A68" s="124" t="s">
        <v>679</v>
      </c>
      <c r="G68" s="142" t="s">
        <v>1608</v>
      </c>
    </row>
    <row r="69" spans="1:7" ht="12.75" customHeight="1">
      <c r="A69" s="491" t="s">
        <v>775</v>
      </c>
      <c r="G69" s="493" t="s">
        <v>1609</v>
      </c>
    </row>
    <row r="70" spans="1:7" ht="12.75" customHeight="1">
      <c r="A70" s="67"/>
    </row>
    <row r="71" spans="1:7" ht="12.75" customHeight="1">
      <c r="A71" s="45"/>
      <c r="G71" s="903" t="s">
        <v>1251</v>
      </c>
    </row>
    <row r="72" spans="1:7" ht="47.25" customHeight="1">
      <c r="A72" s="544" t="s">
        <v>389</v>
      </c>
      <c r="B72" s="523" t="s">
        <v>368</v>
      </c>
      <c r="C72" s="523" t="s">
        <v>369</v>
      </c>
      <c r="D72" s="544" t="s">
        <v>370</v>
      </c>
      <c r="E72" s="544"/>
      <c r="F72" s="544" t="s">
        <v>371</v>
      </c>
      <c r="G72" s="544"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1608</v>
      </c>
    </row>
    <row r="80" spans="1:7" ht="12.75" customHeight="1">
      <c r="A80" s="494" t="s">
        <v>1211</v>
      </c>
      <c r="F80" s="53"/>
      <c r="G80" s="493" t="s">
        <v>1609</v>
      </c>
    </row>
    <row r="81" spans="1:7" ht="12.75" customHeight="1"/>
    <row r="82" spans="1:7" ht="12.75" customHeight="1">
      <c r="G82" s="903" t="s">
        <v>1251</v>
      </c>
    </row>
    <row r="83" spans="1:7" ht="35.25" customHeight="1">
      <c r="A83" s="544" t="s">
        <v>771</v>
      </c>
      <c r="B83" s="523" t="s">
        <v>379</v>
      </c>
      <c r="C83" s="523" t="s">
        <v>369</v>
      </c>
      <c r="D83" s="544" t="s">
        <v>370</v>
      </c>
      <c r="E83" s="544"/>
      <c r="F83" s="544" t="s">
        <v>371</v>
      </c>
      <c r="G83" s="523" t="s">
        <v>382</v>
      </c>
    </row>
    <row r="84" spans="1:7" s="243" customFormat="1">
      <c r="A84" s="108" t="s">
        <v>1215</v>
      </c>
      <c r="B84" s="171" t="s">
        <v>1219</v>
      </c>
      <c r="C84" s="259" t="s">
        <v>1220</v>
      </c>
      <c r="D84" s="108" t="s">
        <v>1216</v>
      </c>
      <c r="E84" s="108"/>
      <c r="F84" s="109">
        <v>34151957.579999998</v>
      </c>
      <c r="G84" s="110">
        <v>5.28E-2</v>
      </c>
    </row>
    <row r="85" spans="1:7" ht="12.75" customHeight="1">
      <c r="A85" s="108" t="s">
        <v>1154</v>
      </c>
      <c r="B85" s="171" t="s">
        <v>1212</v>
      </c>
      <c r="C85" s="259" t="s">
        <v>1213</v>
      </c>
      <c r="D85" s="108" t="s">
        <v>1155</v>
      </c>
      <c r="E85" s="108"/>
      <c r="F85" s="109">
        <v>37024843.840000004</v>
      </c>
      <c r="G85" s="110">
        <v>73.617800000000003</v>
      </c>
    </row>
    <row r="86" spans="1:7" s="243" customFormat="1" ht="12.75" customHeight="1">
      <c r="A86" s="529" t="s">
        <v>387</v>
      </c>
      <c r="B86" s="541"/>
      <c r="C86" s="542"/>
      <c r="D86" s="541"/>
      <c r="E86" s="541"/>
      <c r="F86" s="545">
        <f>SUM(F82:F85)</f>
        <v>71176801.420000002</v>
      </c>
      <c r="G86" s="546"/>
    </row>
    <row r="87" spans="1:7" ht="12.75" customHeight="1">
      <c r="A87" s="40" t="s">
        <v>391</v>
      </c>
    </row>
    <row r="88" spans="1:7" ht="12.75" customHeight="1">
      <c r="A88" s="45" t="s">
        <v>388</v>
      </c>
    </row>
    <row r="89" spans="1:7" ht="12.75" customHeight="1"/>
    <row r="90" spans="1:7" ht="12.75" customHeight="1">
      <c r="A90" s="130" t="s">
        <v>773</v>
      </c>
      <c r="F90" s="131"/>
      <c r="G90" s="142" t="s">
        <v>1499</v>
      </c>
    </row>
    <row r="91" spans="1:7" ht="12.75" customHeight="1">
      <c r="A91" s="494" t="s">
        <v>774</v>
      </c>
      <c r="F91" s="53"/>
      <c r="G91" s="493" t="s">
        <v>1500</v>
      </c>
    </row>
    <row r="92" spans="1:7" ht="12.75" customHeight="1">
      <c r="A92" s="143"/>
    </row>
    <row r="93" spans="1:7" ht="12.75" customHeight="1">
      <c r="G93" s="903" t="s">
        <v>1251</v>
      </c>
    </row>
    <row r="94" spans="1:7" ht="21.75">
      <c r="A94" s="544" t="s">
        <v>392</v>
      </c>
      <c r="B94" s="523" t="s">
        <v>379</v>
      </c>
      <c r="C94" s="523" t="s">
        <v>369</v>
      </c>
      <c r="D94" s="544" t="s">
        <v>370</v>
      </c>
      <c r="E94" s="544"/>
      <c r="F94" s="544" t="s">
        <v>371</v>
      </c>
      <c r="G94" s="523" t="s">
        <v>382</v>
      </c>
    </row>
    <row r="95" spans="1:7" ht="12.75" customHeight="1">
      <c r="A95" s="108" t="s">
        <v>138</v>
      </c>
      <c r="B95" s="171"/>
      <c r="C95" s="259"/>
      <c r="D95" s="108"/>
      <c r="E95" s="108"/>
      <c r="F95" s="882" t="s">
        <v>138</v>
      </c>
      <c r="G95" s="883" t="s">
        <v>138</v>
      </c>
    </row>
    <row r="96" spans="1:7" ht="18.75" customHeight="1">
      <c r="A96" s="529" t="s">
        <v>387</v>
      </c>
      <c r="B96" s="541"/>
      <c r="C96" s="542"/>
      <c r="D96" s="541"/>
      <c r="E96" s="541"/>
      <c r="F96" s="545"/>
      <c r="G96" s="546"/>
    </row>
    <row r="97" spans="1:7" s="243" customFormat="1">
      <c r="A97" s="254" t="s">
        <v>1491</v>
      </c>
    </row>
    <row r="98" spans="1:7" ht="12.75" customHeight="1">
      <c r="A98" s="40" t="s">
        <v>391</v>
      </c>
    </row>
    <row r="99" spans="1:7" ht="12.75" customHeight="1">
      <c r="A99" s="45" t="s">
        <v>388</v>
      </c>
      <c r="F99" s="117"/>
    </row>
    <row r="100" spans="1:7" ht="12.75" customHeight="1">
      <c r="A100" s="490" t="s">
        <v>158</v>
      </c>
      <c r="D100" s="44"/>
    </row>
    <row r="101" spans="1:7">
      <c r="A101" s="144" t="s">
        <v>105</v>
      </c>
    </row>
    <row r="102" spans="1:7" ht="21" customHeight="1">
      <c r="A102" s="1265" t="s">
        <v>104</v>
      </c>
      <c r="B102" s="1265"/>
      <c r="C102" s="1265"/>
      <c r="D102" s="1265"/>
      <c r="E102" s="1265"/>
      <c r="F102" s="1265"/>
      <c r="G102" s="1265"/>
    </row>
    <row r="103" spans="1:7" ht="12.75" customHeight="1">
      <c r="A103" s="571"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Siječanj 2026.</v>
      </c>
      <c r="K1" s="243"/>
    </row>
    <row r="2" spans="1:11" ht="12.75" customHeight="1">
      <c r="A2" s="487" t="s">
        <v>683</v>
      </c>
      <c r="G2" s="488" t="str">
        <f>Naslovnica!A24</f>
        <v>January 2026</v>
      </c>
    </row>
    <row r="3" spans="1:11" ht="12.75" customHeight="1"/>
    <row r="4" spans="1:11" ht="12.75" customHeight="1">
      <c r="G4" s="13" t="s">
        <v>1251</v>
      </c>
    </row>
    <row r="5" spans="1:11" ht="33">
      <c r="A5" s="544" t="s">
        <v>367</v>
      </c>
      <c r="B5" s="523" t="s">
        <v>368</v>
      </c>
      <c r="C5" s="523" t="s">
        <v>369</v>
      </c>
      <c r="D5" s="544" t="s">
        <v>370</v>
      </c>
      <c r="E5" s="544" t="s">
        <v>140</v>
      </c>
      <c r="F5" s="544" t="s">
        <v>371</v>
      </c>
      <c r="G5" s="523" t="s">
        <v>382</v>
      </c>
    </row>
    <row r="6" spans="1:11">
      <c r="A6" s="104" t="s">
        <v>1632</v>
      </c>
      <c r="B6" s="171" t="s">
        <v>1348</v>
      </c>
      <c r="C6" s="100" t="s">
        <v>1349</v>
      </c>
      <c r="D6" s="104" t="s">
        <v>102</v>
      </c>
      <c r="E6" s="1003" t="s">
        <v>113</v>
      </c>
      <c r="F6" s="105">
        <v>2819042.04</v>
      </c>
      <c r="G6" s="149">
        <v>138.12</v>
      </c>
    </row>
    <row r="7" spans="1:11">
      <c r="A7" s="104"/>
      <c r="B7" s="171"/>
      <c r="C7" s="100"/>
      <c r="D7" s="104"/>
      <c r="E7" s="1003" t="s">
        <v>114</v>
      </c>
      <c r="F7" s="105">
        <v>131577.26</v>
      </c>
      <c r="G7" s="149">
        <v>133.88999999999999</v>
      </c>
    </row>
    <row r="8" spans="1:11">
      <c r="A8" s="104"/>
      <c r="B8" s="171"/>
      <c r="C8" s="100"/>
      <c r="D8" s="104"/>
      <c r="E8" s="1003" t="s">
        <v>115</v>
      </c>
      <c r="F8" s="105" t="s">
        <v>138</v>
      </c>
      <c r="G8" s="149" t="s">
        <v>138</v>
      </c>
    </row>
    <row r="9" spans="1:11">
      <c r="A9" s="104"/>
      <c r="B9" s="171"/>
      <c r="C9" s="100"/>
      <c r="D9" s="104"/>
      <c r="E9" s="1003" t="s">
        <v>1031</v>
      </c>
      <c r="F9" s="105" t="s">
        <v>138</v>
      </c>
      <c r="G9" s="149" t="s">
        <v>138</v>
      </c>
    </row>
    <row r="10" spans="1:11">
      <c r="A10" s="529" t="s">
        <v>364</v>
      </c>
      <c r="B10" s="540"/>
      <c r="C10" s="540"/>
      <c r="D10" s="547"/>
      <c r="E10" s="547"/>
      <c r="F10" s="548">
        <f>SUM(F6:F9)</f>
        <v>2950619.3</v>
      </c>
      <c r="G10" s="549"/>
    </row>
    <row r="11" spans="1:11" ht="12.75" customHeight="1">
      <c r="A11" s="21" t="s">
        <v>373</v>
      </c>
    </row>
    <row r="12" spans="1:11" ht="12.75" customHeight="1">
      <c r="A12" s="21"/>
      <c r="F12" s="1045"/>
    </row>
    <row r="13" spans="1:11" ht="12.75" customHeight="1">
      <c r="A13" s="126" t="s">
        <v>684</v>
      </c>
      <c r="G13" s="128" t="s">
        <v>1670</v>
      </c>
    </row>
    <row r="14" spans="1:11" ht="12.75" customHeight="1">
      <c r="A14" s="487" t="s">
        <v>685</v>
      </c>
      <c r="G14" s="488" t="s">
        <v>1671</v>
      </c>
    </row>
    <row r="15" spans="1:11" ht="12.75" customHeight="1"/>
    <row r="16" spans="1:11" ht="12.75" customHeight="1">
      <c r="G16" s="13" t="s">
        <v>1251</v>
      </c>
    </row>
    <row r="17" spans="1:7" ht="54.75">
      <c r="A17" s="544" t="s">
        <v>374</v>
      </c>
      <c r="B17" s="523" t="s">
        <v>368</v>
      </c>
      <c r="C17" s="523" t="s">
        <v>369</v>
      </c>
      <c r="D17" s="544" t="s">
        <v>370</v>
      </c>
      <c r="E17" s="544"/>
      <c r="F17" s="544" t="s">
        <v>371</v>
      </c>
      <c r="G17" s="544" t="s">
        <v>372</v>
      </c>
    </row>
    <row r="18" spans="1:7" ht="12.75" customHeight="1">
      <c r="A18" s="104" t="s">
        <v>137</v>
      </c>
      <c r="B18" s="171">
        <v>75111210338</v>
      </c>
      <c r="C18" s="258" t="s">
        <v>151</v>
      </c>
      <c r="D18" s="256" t="s">
        <v>139</v>
      </c>
      <c r="E18" s="256"/>
      <c r="F18" s="105">
        <v>10672390.529999999</v>
      </c>
      <c r="G18" s="149">
        <v>21.091699999999999</v>
      </c>
    </row>
    <row r="19" spans="1:7" ht="12.75" customHeight="1">
      <c r="A19" s="260" t="s">
        <v>1347</v>
      </c>
      <c r="B19" s="171" t="s">
        <v>160</v>
      </c>
      <c r="C19" s="258" t="s">
        <v>150</v>
      </c>
      <c r="D19" s="104" t="s">
        <v>163</v>
      </c>
      <c r="E19" s="104"/>
      <c r="F19" s="105">
        <v>18913189</v>
      </c>
      <c r="G19" s="149">
        <v>6.2169999999999996</v>
      </c>
    </row>
    <row r="20" spans="1:7">
      <c r="A20" s="529" t="s">
        <v>364</v>
      </c>
      <c r="B20" s="540"/>
      <c r="C20" s="540"/>
      <c r="D20" s="547"/>
      <c r="E20" s="547"/>
      <c r="F20" s="548">
        <f>SUM(F18:F19)</f>
        <v>29585579.530000001</v>
      </c>
      <c r="G20" s="549"/>
    </row>
    <row r="21" spans="1:7" ht="12.75" customHeight="1">
      <c r="A21" s="21" t="s">
        <v>375</v>
      </c>
    </row>
    <row r="22" spans="1:7" ht="12.75" customHeight="1">
      <c r="A22" s="55"/>
    </row>
    <row r="23" spans="1:7" ht="12.75" customHeight="1"/>
    <row r="24" spans="1:7" ht="12.75" customHeight="1">
      <c r="A24" s="127" t="s">
        <v>686</v>
      </c>
      <c r="G24" s="128" t="s">
        <v>1670</v>
      </c>
    </row>
    <row r="25" spans="1:7" ht="12.75" customHeight="1">
      <c r="A25" s="485" t="s">
        <v>687</v>
      </c>
      <c r="G25" s="488" t="s">
        <v>1671</v>
      </c>
    </row>
    <row r="26" spans="1:7" ht="12.75" customHeight="1"/>
    <row r="27" spans="1:7" ht="12.75" customHeight="1">
      <c r="G27" s="13" t="s">
        <v>1251</v>
      </c>
    </row>
    <row r="28" spans="1:7" ht="54.75">
      <c r="A28" s="544" t="s">
        <v>374</v>
      </c>
      <c r="B28" s="523" t="s">
        <v>368</v>
      </c>
      <c r="C28" s="523" t="s">
        <v>369</v>
      </c>
      <c r="D28" s="544" t="s">
        <v>370</v>
      </c>
      <c r="E28" s="544"/>
      <c r="F28" s="544" t="s">
        <v>371</v>
      </c>
      <c r="G28" s="544" t="s">
        <v>372</v>
      </c>
    </row>
    <row r="29" spans="1:7" ht="12.75" customHeight="1">
      <c r="A29" s="104" t="s">
        <v>138</v>
      </c>
      <c r="B29" s="171"/>
      <c r="C29" s="258"/>
      <c r="D29" s="260"/>
      <c r="E29" s="260"/>
      <c r="F29" s="105" t="s">
        <v>138</v>
      </c>
      <c r="G29" s="149" t="s">
        <v>138</v>
      </c>
    </row>
    <row r="30" spans="1:7" ht="12.75" customHeight="1">
      <c r="A30" s="21" t="s">
        <v>373</v>
      </c>
    </row>
    <row r="31" spans="1:7" ht="19.5" customHeight="1">
      <c r="A31" s="1266" t="s">
        <v>106</v>
      </c>
      <c r="B31" s="1266"/>
      <c r="C31" s="1266"/>
      <c r="D31" s="1266"/>
      <c r="E31" s="1002"/>
    </row>
    <row r="32" spans="1:7" ht="21.75" customHeight="1">
      <c r="A32" s="1264" t="s">
        <v>107</v>
      </c>
      <c r="B32" s="1264"/>
      <c r="C32" s="1264"/>
      <c r="D32" s="1264"/>
      <c r="E32" s="1001"/>
      <c r="F32" s="52"/>
      <c r="G32" s="52"/>
    </row>
    <row r="33" spans="1:7" ht="12.75" customHeight="1">
      <c r="A33" s="727"/>
    </row>
    <row r="34" spans="1:7" ht="12.75" customHeight="1"/>
    <row r="35" spans="1:7" ht="12.75" customHeight="1">
      <c r="A35" s="129" t="s">
        <v>688</v>
      </c>
      <c r="G35" s="122" t="str">
        <f>Naslovnica!A20</f>
        <v>Siječanj 2026.</v>
      </c>
    </row>
    <row r="36" spans="1:7" ht="12.75" customHeight="1">
      <c r="A36" s="485" t="s">
        <v>689</v>
      </c>
      <c r="G36" s="489" t="str">
        <f>Naslovnica!A24</f>
        <v>January 2026</v>
      </c>
    </row>
    <row r="37" spans="1:7" ht="12.75" customHeight="1"/>
    <row r="38" spans="1:7" ht="12.75" customHeight="1">
      <c r="F38" s="13"/>
      <c r="G38" s="13" t="s">
        <v>1251</v>
      </c>
    </row>
    <row r="39" spans="1:7" ht="33">
      <c r="A39" s="544" t="s">
        <v>376</v>
      </c>
      <c r="B39" s="523" t="s">
        <v>368</v>
      </c>
      <c r="C39" s="523" t="s">
        <v>369</v>
      </c>
      <c r="D39" s="544" t="s">
        <v>370</v>
      </c>
      <c r="E39" s="544"/>
      <c r="F39" s="544" t="s">
        <v>371</v>
      </c>
      <c r="G39" s="523" t="s">
        <v>382</v>
      </c>
    </row>
    <row r="40" spans="1:7" ht="22.5" customHeight="1">
      <c r="A40" s="106" t="s">
        <v>80</v>
      </c>
      <c r="B40" s="171">
        <v>39146857475</v>
      </c>
      <c r="C40" s="258" t="s">
        <v>153</v>
      </c>
      <c r="D40" s="240" t="s">
        <v>102</v>
      </c>
      <c r="E40" s="240"/>
      <c r="F40" s="107">
        <v>218975102.68000001</v>
      </c>
      <c r="G40" s="149">
        <v>127.9161</v>
      </c>
    </row>
    <row r="41" spans="1:7" ht="12.75" customHeight="1">
      <c r="A41" s="21" t="s">
        <v>373</v>
      </c>
      <c r="B41" s="247"/>
      <c r="C41" s="248"/>
      <c r="D41" s="249"/>
      <c r="E41" s="249"/>
      <c r="F41" s="250"/>
    </row>
    <row r="42" spans="1:7" ht="12.75" customHeight="1">
      <c r="A42" s="490" t="s">
        <v>159</v>
      </c>
      <c r="F42" s="874"/>
      <c r="G42" s="875"/>
    </row>
    <row r="43" spans="1:7" ht="12.75" customHeight="1">
      <c r="A43" s="140"/>
      <c r="D43" s="799"/>
      <c r="E43" s="799"/>
    </row>
    <row r="44" spans="1:7" ht="12.75" customHeight="1">
      <c r="A44" s="251"/>
      <c r="B44" s="165"/>
      <c r="C44" s="165"/>
      <c r="D44" s="165"/>
      <c r="E44" s="165"/>
      <c r="F44" s="859"/>
      <c r="G44" s="859"/>
    </row>
    <row r="45" spans="1:7" ht="12.75" customHeight="1">
      <c r="A45" s="257"/>
      <c r="B45" s="52"/>
      <c r="C45" s="52"/>
      <c r="D45" s="52"/>
      <c r="E45" s="52"/>
    </row>
    <row r="46" spans="1:7" ht="12.75" customHeight="1">
      <c r="A46" s="159"/>
    </row>
    <row r="47" spans="1:7" ht="12.75" customHeight="1"/>
    <row r="48" spans="1:7" ht="12.75" customHeight="1"/>
    <row r="49" spans="1:7" ht="12.75" customHeight="1">
      <c r="A49" s="566" t="s">
        <v>377</v>
      </c>
      <c r="B49" s="568"/>
      <c r="C49" s="568"/>
      <c r="D49" s="568"/>
      <c r="E49" s="568"/>
    </row>
    <row r="50" spans="1:7" ht="12.75" customHeight="1">
      <c r="A50" s="569" t="s">
        <v>162</v>
      </c>
      <c r="B50" s="568"/>
      <c r="C50" s="568"/>
      <c r="D50" s="568"/>
      <c r="E50" s="568"/>
    </row>
    <row r="51" spans="1:7" ht="12.75" customHeight="1">
      <c r="A51" s="571"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2" t="s">
        <v>646</v>
      </c>
      <c r="B1" s="563"/>
      <c r="C1" s="563"/>
      <c r="D1" s="472"/>
      <c r="E1" s="560"/>
      <c r="F1" s="179"/>
      <c r="G1" s="179"/>
      <c r="H1" s="179"/>
      <c r="I1" s="473" t="s">
        <v>1683</v>
      </c>
    </row>
    <row r="2" spans="1:27" ht="15" customHeight="1">
      <c r="A2" s="564" t="s">
        <v>647</v>
      </c>
      <c r="B2" s="563"/>
      <c r="C2" s="563"/>
      <c r="D2" s="472"/>
      <c r="E2" s="561"/>
      <c r="F2" s="179"/>
      <c r="G2" s="179"/>
      <c r="H2" s="179"/>
      <c r="I2" s="480" t="s">
        <v>1673</v>
      </c>
    </row>
    <row r="3" spans="1:27" ht="12.75" customHeight="1">
      <c r="A3" s="41" t="s">
        <v>800</v>
      </c>
    </row>
    <row r="4" spans="1:27" ht="12.75" customHeight="1"/>
    <row r="5" spans="1:27" ht="12.75" customHeight="1">
      <c r="A5" s="132" t="s">
        <v>648</v>
      </c>
    </row>
    <row r="6" spans="1:27" ht="12.75" customHeight="1">
      <c r="A6" s="481" t="s">
        <v>649</v>
      </c>
    </row>
    <row r="7" spans="1:27" ht="12.75" customHeight="1">
      <c r="J7" s="1270"/>
      <c r="K7" s="1270"/>
      <c r="L7" s="294"/>
      <c r="M7" s="294"/>
      <c r="N7" s="294"/>
      <c r="O7" s="294"/>
      <c r="P7" s="294"/>
    </row>
    <row r="8" spans="1:27" ht="16.5" customHeight="1">
      <c r="A8" s="1272" t="s">
        <v>354</v>
      </c>
      <c r="B8" s="1272"/>
      <c r="C8" s="403">
        <v>46022</v>
      </c>
      <c r="D8" s="294"/>
      <c r="E8" s="294"/>
      <c r="F8" s="294"/>
      <c r="G8" s="294"/>
      <c r="J8" s="1270"/>
      <c r="K8" s="1270"/>
      <c r="L8" s="295"/>
      <c r="M8" s="295"/>
      <c r="N8" s="295"/>
      <c r="O8" s="295"/>
      <c r="P8" s="295"/>
    </row>
    <row r="9" spans="1:27" ht="21.75" customHeight="1">
      <c r="A9" s="1273" t="s">
        <v>355</v>
      </c>
      <c r="B9" s="1273"/>
      <c r="C9" s="404">
        <v>15</v>
      </c>
      <c r="D9" s="294"/>
      <c r="E9" s="295"/>
      <c r="F9" s="295"/>
      <c r="G9" s="295"/>
    </row>
    <row r="10" spans="1:27" ht="12.75" customHeight="1">
      <c r="A10" s="16" t="s">
        <v>285</v>
      </c>
    </row>
    <row r="11" spans="1:27" ht="12.75" customHeight="1"/>
    <row r="12" spans="1:27" ht="12.75" customHeight="1">
      <c r="A12" s="132" t="s">
        <v>650</v>
      </c>
    </row>
    <row r="13" spans="1:27" ht="12.75" customHeight="1">
      <c r="A13" s="481" t="s">
        <v>651</v>
      </c>
      <c r="Z13" s="63"/>
      <c r="AA13" s="63"/>
    </row>
    <row r="14" spans="1:27" s="243" customFormat="1" ht="12.75" customHeight="1">
      <c r="A14" s="42"/>
      <c r="F14" s="179"/>
      <c r="I14" s="13" t="s">
        <v>1241</v>
      </c>
      <c r="Y14" s="63"/>
      <c r="Z14" s="63"/>
      <c r="AA14" s="63"/>
    </row>
    <row r="15" spans="1:27" s="243" customFormat="1" ht="22.5" customHeight="1">
      <c r="A15" s="405"/>
      <c r="B15" s="1269" t="s">
        <v>356</v>
      </c>
      <c r="C15" s="1269"/>
      <c r="D15" s="1269"/>
      <c r="E15" s="1269"/>
      <c r="F15" s="1269" t="s">
        <v>295</v>
      </c>
      <c r="G15" s="1269"/>
      <c r="H15" s="1269"/>
      <c r="I15" s="1269"/>
      <c r="Y15" s="63"/>
      <c r="Z15" s="63"/>
      <c r="AA15" s="63"/>
    </row>
    <row r="16" spans="1:27" ht="135" customHeight="1">
      <c r="A16" s="1271" t="s">
        <v>357</v>
      </c>
      <c r="B16" s="728" t="s">
        <v>734</v>
      </c>
      <c r="C16" s="1268" t="s">
        <v>358</v>
      </c>
      <c r="D16" s="728" t="s">
        <v>359</v>
      </c>
      <c r="E16" s="1268" t="s">
        <v>358</v>
      </c>
      <c r="F16" s="728" t="s">
        <v>735</v>
      </c>
      <c r="G16" s="1268" t="s">
        <v>360</v>
      </c>
      <c r="H16" s="728" t="s">
        <v>732</v>
      </c>
      <c r="I16" s="1268" t="s">
        <v>360</v>
      </c>
    </row>
    <row r="17" spans="1:16" ht="15.75" customHeight="1">
      <c r="A17" s="1271"/>
      <c r="B17" s="403">
        <v>46022</v>
      </c>
      <c r="C17" s="1268"/>
      <c r="D17" s="403">
        <v>46022</v>
      </c>
      <c r="E17" s="1268"/>
      <c r="F17" s="455" t="s">
        <v>1682</v>
      </c>
      <c r="G17" s="1268"/>
      <c r="H17" s="455" t="s">
        <v>1682</v>
      </c>
      <c r="I17" s="1268"/>
      <c r="J17" s="1270"/>
      <c r="K17" s="207"/>
      <c r="L17" s="296"/>
      <c r="M17" s="207"/>
      <c r="N17" s="297"/>
      <c r="O17" s="243"/>
    </row>
    <row r="18" spans="1:16" ht="16.5" customHeight="1">
      <c r="A18" s="406" t="s">
        <v>361</v>
      </c>
      <c r="B18" s="407">
        <v>40127</v>
      </c>
      <c r="C18" s="408">
        <v>5.1188012469546539E-2</v>
      </c>
      <c r="D18" s="407">
        <v>489318.12183999998</v>
      </c>
      <c r="E18" s="408">
        <v>1.5722968429847432E-2</v>
      </c>
      <c r="F18" s="407">
        <v>15375</v>
      </c>
      <c r="G18" s="408">
        <v>-9.5980417418191182E-3</v>
      </c>
      <c r="H18" s="407">
        <v>283309.58696999995</v>
      </c>
      <c r="I18" s="410">
        <v>-6.7608807242282812E-2</v>
      </c>
      <c r="J18" s="1270"/>
      <c r="K18" s="298"/>
      <c r="L18" s="299"/>
      <c r="M18" s="298"/>
      <c r="N18" s="299"/>
      <c r="O18" s="243"/>
    </row>
    <row r="19" spans="1:16" ht="16.5" customHeight="1">
      <c r="A19" s="406" t="s">
        <v>362</v>
      </c>
      <c r="B19" s="407">
        <v>156254</v>
      </c>
      <c r="C19" s="408">
        <v>8.2488725086077297E-2</v>
      </c>
      <c r="D19" s="407">
        <v>3434987.7118900004</v>
      </c>
      <c r="E19" s="408">
        <v>0.11763494653056085</v>
      </c>
      <c r="F19" s="407">
        <v>56616</v>
      </c>
      <c r="G19" s="408">
        <v>6.9033232628398791E-2</v>
      </c>
      <c r="H19" s="407">
        <v>1807993.8667899999</v>
      </c>
      <c r="I19" s="410">
        <v>5.8640414756104382E-2</v>
      </c>
      <c r="J19" s="41"/>
      <c r="K19" s="300"/>
      <c r="L19" s="301"/>
      <c r="M19" s="300"/>
      <c r="N19" s="302"/>
      <c r="O19" s="243"/>
    </row>
    <row r="20" spans="1:16" ht="16.5" customHeight="1">
      <c r="A20" s="406" t="s">
        <v>363</v>
      </c>
      <c r="B20" s="407">
        <v>3</v>
      </c>
      <c r="C20" s="408">
        <v>0</v>
      </c>
      <c r="D20" s="407">
        <v>0</v>
      </c>
      <c r="E20" s="408">
        <v>0</v>
      </c>
      <c r="F20" s="407"/>
      <c r="G20" s="408"/>
      <c r="H20" s="407"/>
      <c r="I20" s="409"/>
      <c r="J20" s="41"/>
      <c r="K20" s="300"/>
      <c r="L20" s="301"/>
      <c r="M20" s="300"/>
      <c r="N20" s="302"/>
      <c r="O20" s="243"/>
    </row>
    <row r="21" spans="1:16" ht="16.5" customHeight="1">
      <c r="A21" s="411" t="s">
        <v>364</v>
      </c>
      <c r="B21" s="412">
        <v>196384</v>
      </c>
      <c r="C21" s="413">
        <v>7.5941114270530283E-2</v>
      </c>
      <c r="D21" s="412">
        <v>3924305.8337300005</v>
      </c>
      <c r="E21" s="413">
        <v>0.10382541953970109</v>
      </c>
      <c r="F21" s="412">
        <v>71991</v>
      </c>
      <c r="G21" s="413">
        <v>5.1209041527948133E-2</v>
      </c>
      <c r="H21" s="412">
        <v>2091303.4537599999</v>
      </c>
      <c r="I21" s="414">
        <v>3.95713641125389E-2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1" t="s">
        <v>81</v>
      </c>
    </row>
    <row r="28" spans="1:16" ht="12.75" customHeight="1"/>
    <row r="29" spans="1:16" ht="12.75" customHeight="1"/>
    <row r="30" spans="1:16" ht="12.75" customHeight="1"/>
    <row r="31" spans="1:16" ht="12.75" customHeight="1"/>
    <row r="32" spans="1:16" ht="12.75" customHeight="1">
      <c r="I32" s="34" t="s">
        <v>1581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19" t="s">
        <v>882</v>
      </c>
      <c r="B1" s="619"/>
      <c r="C1" s="619"/>
      <c r="D1" s="518"/>
      <c r="E1" s="518"/>
      <c r="F1" s="518"/>
      <c r="G1" s="518"/>
      <c r="H1" s="518"/>
      <c r="I1" s="518"/>
      <c r="J1" s="518"/>
      <c r="K1" s="518"/>
      <c r="L1" s="518"/>
      <c r="M1" s="518"/>
      <c r="N1" s="518"/>
      <c r="O1" s="518"/>
      <c r="P1" s="518"/>
      <c r="Q1" s="518"/>
      <c r="R1" s="518"/>
      <c r="S1" s="518"/>
    </row>
    <row r="2" spans="1:20" ht="16.5">
      <c r="A2" s="620" t="s">
        <v>883</v>
      </c>
      <c r="B2" s="620"/>
      <c r="C2" s="62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5"/>
      <c r="S4" s="122" t="str">
        <f>Naslovnica!A20</f>
        <v>Siječanj 2026.</v>
      </c>
    </row>
    <row r="5" spans="1:20" ht="12.75" customHeight="1">
      <c r="A5" s="511" t="s">
        <v>858</v>
      </c>
      <c r="B5" s="511"/>
      <c r="C5" s="511"/>
      <c r="D5" s="318"/>
      <c r="E5" s="8"/>
      <c r="F5" s="9"/>
      <c r="G5" s="10"/>
      <c r="S5" s="489" t="str">
        <f>Naslovnica!A24</f>
        <v>January 2026</v>
      </c>
    </row>
    <row r="6" spans="1:20" ht="12.75" customHeight="1">
      <c r="E6" s="243"/>
    </row>
    <row r="7" spans="1:20" ht="12.75" customHeight="1">
      <c r="A7" s="1148"/>
      <c r="B7" s="1148"/>
      <c r="C7" s="1148"/>
      <c r="D7" s="1154" t="s">
        <v>19</v>
      </c>
      <c r="E7" s="1154"/>
      <c r="F7" s="1154"/>
      <c r="G7" s="1154" t="s">
        <v>20</v>
      </c>
      <c r="H7" s="1154"/>
      <c r="I7" s="1154"/>
      <c r="J7" s="1154" t="s">
        <v>21</v>
      </c>
      <c r="K7" s="1154"/>
      <c r="L7" s="1154"/>
      <c r="M7" s="1154" t="s">
        <v>22</v>
      </c>
      <c r="N7" s="1154"/>
      <c r="O7" s="1154"/>
      <c r="P7" s="1154" t="s">
        <v>573</v>
      </c>
      <c r="Q7" s="1154"/>
      <c r="R7" s="1154"/>
      <c r="S7" s="1154" t="s">
        <v>446</v>
      </c>
    </row>
    <row r="8" spans="1:20" ht="15" customHeight="1">
      <c r="A8" s="1149"/>
      <c r="B8" s="1149"/>
      <c r="C8" s="1149"/>
      <c r="D8" s="1155" t="s">
        <v>571</v>
      </c>
      <c r="E8" s="1156"/>
      <c r="F8" s="1156"/>
      <c r="G8" s="1155" t="s">
        <v>572</v>
      </c>
      <c r="H8" s="1156"/>
      <c r="I8" s="1156"/>
      <c r="J8" s="1155" t="s">
        <v>571</v>
      </c>
      <c r="K8" s="1156"/>
      <c r="L8" s="1156"/>
      <c r="M8" s="1155" t="s">
        <v>571</v>
      </c>
      <c r="N8" s="1156"/>
      <c r="O8" s="1156"/>
      <c r="P8" s="1155" t="s">
        <v>571</v>
      </c>
      <c r="Q8" s="1156"/>
      <c r="R8" s="1156"/>
      <c r="S8" s="1148"/>
    </row>
    <row r="9" spans="1:20">
      <c r="A9" s="1149" t="s">
        <v>570</v>
      </c>
      <c r="B9" s="1149"/>
      <c r="C9" s="1149"/>
      <c r="D9" s="622" t="s">
        <v>113</v>
      </c>
      <c r="E9" s="622" t="s">
        <v>114</v>
      </c>
      <c r="F9" s="622" t="s">
        <v>115</v>
      </c>
      <c r="G9" s="622" t="s">
        <v>113</v>
      </c>
      <c r="H9" s="622" t="s">
        <v>114</v>
      </c>
      <c r="I9" s="622" t="s">
        <v>115</v>
      </c>
      <c r="J9" s="622" t="s">
        <v>113</v>
      </c>
      <c r="K9" s="622" t="s">
        <v>114</v>
      </c>
      <c r="L9" s="622" t="s">
        <v>115</v>
      </c>
      <c r="M9" s="622" t="s">
        <v>113</v>
      </c>
      <c r="N9" s="622" t="s">
        <v>114</v>
      </c>
      <c r="O9" s="622" t="s">
        <v>115</v>
      </c>
      <c r="P9" s="622" t="s">
        <v>113</v>
      </c>
      <c r="Q9" s="622" t="s">
        <v>114</v>
      </c>
      <c r="R9" s="622" t="s">
        <v>115</v>
      </c>
      <c r="S9" s="1148"/>
    </row>
    <row r="10" spans="1:20" s="309" customFormat="1" ht="22.5" customHeight="1">
      <c r="A10" s="1142" t="s">
        <v>574</v>
      </c>
      <c r="B10" s="1142"/>
      <c r="C10" s="1142"/>
      <c r="D10" s="624">
        <v>122144</v>
      </c>
      <c r="E10" s="624">
        <v>605923</v>
      </c>
      <c r="F10" s="624">
        <v>29845</v>
      </c>
      <c r="G10" s="624">
        <v>109497</v>
      </c>
      <c r="H10" s="624">
        <v>318359</v>
      </c>
      <c r="I10" s="624">
        <v>10879</v>
      </c>
      <c r="J10" s="624">
        <v>167777</v>
      </c>
      <c r="K10" s="624">
        <v>344153</v>
      </c>
      <c r="L10" s="624">
        <v>14923</v>
      </c>
      <c r="M10" s="624">
        <v>122938</v>
      </c>
      <c r="N10" s="624">
        <v>527858</v>
      </c>
      <c r="O10" s="624">
        <v>25883</v>
      </c>
      <c r="P10" s="624">
        <v>522356</v>
      </c>
      <c r="Q10" s="624">
        <v>1796293</v>
      </c>
      <c r="R10" s="624">
        <v>81530</v>
      </c>
      <c r="S10" s="624">
        <v>2400179</v>
      </c>
    </row>
    <row r="11" spans="1:20" ht="21.75" customHeight="1">
      <c r="A11" s="1144" t="s">
        <v>575</v>
      </c>
      <c r="B11" s="1144"/>
      <c r="C11" s="1144"/>
      <c r="D11" s="623">
        <v>5.0889537821970775E-2</v>
      </c>
      <c r="E11" s="623">
        <v>0.25244908817217382</v>
      </c>
      <c r="F11" s="623">
        <v>1.2434489261009284E-2</v>
      </c>
      <c r="G11" s="623">
        <v>4.5620347482416938E-2</v>
      </c>
      <c r="H11" s="623">
        <v>0.13263969062307437</v>
      </c>
      <c r="I11" s="623">
        <v>4.5325786118452002E-3</v>
      </c>
      <c r="J11" s="623">
        <v>6.9901869818876014E-2</v>
      </c>
      <c r="K11" s="623">
        <v>0.14338638909847973</v>
      </c>
      <c r="L11" s="623">
        <v>6.2174529483009396E-3</v>
      </c>
      <c r="M11" s="623">
        <v>5.1220346482491512E-2</v>
      </c>
      <c r="N11" s="623">
        <v>0.21992443063621506</v>
      </c>
      <c r="O11" s="623">
        <v>1.0783779043146365E-2</v>
      </c>
      <c r="P11" s="623">
        <v>0.21763210160575525</v>
      </c>
      <c r="Q11" s="623">
        <v>0.74839959852994298</v>
      </c>
      <c r="R11" s="623">
        <v>3.396829986430179E-2</v>
      </c>
      <c r="S11" s="623">
        <v>1</v>
      </c>
    </row>
    <row r="12" spans="1:20" ht="22.5" customHeight="1">
      <c r="A12" s="1147" t="s">
        <v>576</v>
      </c>
      <c r="B12" s="1147"/>
      <c r="C12" s="1147"/>
      <c r="D12" s="310">
        <v>33</v>
      </c>
      <c r="E12" s="310">
        <v>26</v>
      </c>
      <c r="F12" s="310">
        <v>3</v>
      </c>
      <c r="G12" s="310">
        <v>32</v>
      </c>
      <c r="H12" s="310">
        <v>30</v>
      </c>
      <c r="I12" s="310">
        <v>2</v>
      </c>
      <c r="J12" s="310">
        <v>97</v>
      </c>
      <c r="K12" s="310">
        <v>41</v>
      </c>
      <c r="L12" s="310">
        <v>1</v>
      </c>
      <c r="M12" s="310">
        <v>7</v>
      </c>
      <c r="N12" s="310">
        <v>24</v>
      </c>
      <c r="O12" s="310">
        <v>1</v>
      </c>
      <c r="P12" s="310">
        <v>169</v>
      </c>
      <c r="Q12" s="310">
        <v>121</v>
      </c>
      <c r="R12" s="310">
        <v>7</v>
      </c>
      <c r="S12" s="310">
        <v>297</v>
      </c>
    </row>
    <row r="13" spans="1:20" ht="22.5" customHeight="1">
      <c r="A13" s="1147" t="s">
        <v>577</v>
      </c>
      <c r="B13" s="1147"/>
      <c r="C13" s="1147"/>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7" t="s">
        <v>578</v>
      </c>
      <c r="B14" s="1147"/>
      <c r="C14" s="1147"/>
      <c r="D14" s="310">
        <v>833</v>
      </c>
      <c r="E14" s="310">
        <v>0</v>
      </c>
      <c r="F14" s="310">
        <v>0</v>
      </c>
      <c r="G14" s="310">
        <v>833</v>
      </c>
      <c r="H14" s="310">
        <v>3</v>
      </c>
      <c r="I14" s="310">
        <v>0</v>
      </c>
      <c r="J14" s="310">
        <v>1667</v>
      </c>
      <c r="K14" s="310">
        <v>0</v>
      </c>
      <c r="L14" s="310">
        <v>0</v>
      </c>
      <c r="M14" s="310">
        <v>833</v>
      </c>
      <c r="N14" s="310">
        <v>0</v>
      </c>
      <c r="O14" s="310">
        <v>0</v>
      </c>
      <c r="P14" s="310">
        <v>4166</v>
      </c>
      <c r="Q14" s="310">
        <v>3</v>
      </c>
      <c r="R14" s="310">
        <v>0</v>
      </c>
      <c r="S14" s="310">
        <v>4169</v>
      </c>
      <c r="T14" s="75"/>
    </row>
    <row r="15" spans="1:20" ht="21.75" customHeight="1">
      <c r="A15" s="1144" t="s">
        <v>579</v>
      </c>
      <c r="B15" s="1144"/>
      <c r="C15" s="1144"/>
      <c r="D15" s="627">
        <v>866</v>
      </c>
      <c r="E15" s="627">
        <v>26</v>
      </c>
      <c r="F15" s="627">
        <v>3</v>
      </c>
      <c r="G15" s="627">
        <v>865</v>
      </c>
      <c r="H15" s="627">
        <v>33</v>
      </c>
      <c r="I15" s="627">
        <v>2</v>
      </c>
      <c r="J15" s="627">
        <v>1764</v>
      </c>
      <c r="K15" s="627">
        <v>41</v>
      </c>
      <c r="L15" s="627">
        <v>1</v>
      </c>
      <c r="M15" s="627">
        <v>840</v>
      </c>
      <c r="N15" s="627">
        <v>24</v>
      </c>
      <c r="O15" s="627">
        <v>1</v>
      </c>
      <c r="P15" s="627">
        <v>4335</v>
      </c>
      <c r="Q15" s="627">
        <v>124</v>
      </c>
      <c r="R15" s="627">
        <v>7</v>
      </c>
      <c r="S15" s="627">
        <v>4466</v>
      </c>
    </row>
    <row r="16" spans="1:20" ht="22.5" customHeight="1">
      <c r="A16" s="1145" t="s">
        <v>580</v>
      </c>
      <c r="B16" s="1145"/>
      <c r="C16" s="1145"/>
      <c r="D16" s="156">
        <v>3</v>
      </c>
      <c r="E16" s="156">
        <v>201</v>
      </c>
      <c r="F16" s="156">
        <v>11</v>
      </c>
      <c r="G16" s="156">
        <v>2</v>
      </c>
      <c r="H16" s="156">
        <v>155</v>
      </c>
      <c r="I16" s="156">
        <v>6</v>
      </c>
      <c r="J16" s="156">
        <v>3</v>
      </c>
      <c r="K16" s="156">
        <v>521</v>
      </c>
      <c r="L16" s="156">
        <v>11</v>
      </c>
      <c r="M16" s="156">
        <v>1</v>
      </c>
      <c r="N16" s="156">
        <v>69</v>
      </c>
      <c r="O16" s="156">
        <v>9</v>
      </c>
      <c r="P16" s="156">
        <v>9</v>
      </c>
      <c r="Q16" s="156">
        <v>946</v>
      </c>
      <c r="R16" s="156">
        <v>37</v>
      </c>
      <c r="S16" s="156">
        <v>992</v>
      </c>
    </row>
    <row r="17" spans="1:20" ht="22.5" customHeight="1">
      <c r="A17" s="1145" t="s">
        <v>581</v>
      </c>
      <c r="B17" s="1145"/>
      <c r="C17" s="1145"/>
      <c r="D17" s="157">
        <v>201</v>
      </c>
      <c r="E17" s="156">
        <v>11</v>
      </c>
      <c r="F17" s="156">
        <v>3</v>
      </c>
      <c r="G17" s="156">
        <v>156</v>
      </c>
      <c r="H17" s="156">
        <v>7</v>
      </c>
      <c r="I17" s="156">
        <v>0</v>
      </c>
      <c r="J17" s="156">
        <v>525</v>
      </c>
      <c r="K17" s="156">
        <v>10</v>
      </c>
      <c r="L17" s="156">
        <v>1</v>
      </c>
      <c r="M17" s="156">
        <v>69</v>
      </c>
      <c r="N17" s="156">
        <v>9</v>
      </c>
      <c r="O17" s="156">
        <v>1</v>
      </c>
      <c r="P17" s="156">
        <v>951</v>
      </c>
      <c r="Q17" s="156">
        <v>37</v>
      </c>
      <c r="R17" s="156">
        <v>5</v>
      </c>
      <c r="S17" s="156">
        <v>993</v>
      </c>
    </row>
    <row r="18" spans="1:20" ht="22.5" customHeight="1">
      <c r="A18" s="1146" t="s">
        <v>582</v>
      </c>
      <c r="B18" s="1146"/>
      <c r="C18" s="1146"/>
      <c r="D18" s="156">
        <v>118</v>
      </c>
      <c r="E18" s="156">
        <v>60</v>
      </c>
      <c r="F18" s="156">
        <v>0</v>
      </c>
      <c r="G18" s="156">
        <v>86</v>
      </c>
      <c r="H18" s="156">
        <v>8</v>
      </c>
      <c r="I18" s="156">
        <v>0</v>
      </c>
      <c r="J18" s="156">
        <v>6</v>
      </c>
      <c r="K18" s="156">
        <v>9</v>
      </c>
      <c r="L18" s="156">
        <v>0</v>
      </c>
      <c r="M18" s="156">
        <v>191</v>
      </c>
      <c r="N18" s="156">
        <v>187</v>
      </c>
      <c r="O18" s="156">
        <v>4</v>
      </c>
      <c r="P18" s="156">
        <v>401</v>
      </c>
      <c r="Q18" s="156">
        <v>264</v>
      </c>
      <c r="R18" s="156">
        <v>4</v>
      </c>
      <c r="S18" s="156">
        <v>669</v>
      </c>
    </row>
    <row r="19" spans="1:20" ht="22.5" customHeight="1">
      <c r="A19" s="1143" t="s">
        <v>583</v>
      </c>
      <c r="B19" s="1143"/>
      <c r="C19" s="1143"/>
      <c r="D19" s="156">
        <v>4</v>
      </c>
      <c r="E19" s="156">
        <v>9</v>
      </c>
      <c r="F19" s="156">
        <v>0</v>
      </c>
      <c r="G19" s="156">
        <v>25</v>
      </c>
      <c r="H19" s="156">
        <v>95</v>
      </c>
      <c r="I19" s="156">
        <v>2</v>
      </c>
      <c r="J19" s="156">
        <v>372</v>
      </c>
      <c r="K19" s="156">
        <v>159</v>
      </c>
      <c r="L19" s="156">
        <v>2</v>
      </c>
      <c r="M19" s="156">
        <v>0</v>
      </c>
      <c r="N19" s="156">
        <v>1</v>
      </c>
      <c r="O19" s="156">
        <v>0</v>
      </c>
      <c r="P19" s="156">
        <v>401</v>
      </c>
      <c r="Q19" s="156">
        <v>264</v>
      </c>
      <c r="R19" s="156">
        <v>4</v>
      </c>
      <c r="S19" s="156">
        <v>669</v>
      </c>
    </row>
    <row r="20" spans="1:20" s="995" customFormat="1" ht="22.5" customHeight="1">
      <c r="A20" s="1145" t="s">
        <v>1455</v>
      </c>
      <c r="B20" s="1145"/>
      <c r="C20" s="1145"/>
      <c r="D20" s="156">
        <v>4</v>
      </c>
      <c r="E20" s="156">
        <v>720</v>
      </c>
      <c r="F20" s="156">
        <v>7</v>
      </c>
      <c r="G20" s="156">
        <v>0</v>
      </c>
      <c r="H20" s="156">
        <v>356</v>
      </c>
      <c r="I20" s="156">
        <v>2</v>
      </c>
      <c r="J20" s="156">
        <v>1</v>
      </c>
      <c r="K20" s="156">
        <v>14</v>
      </c>
      <c r="L20" s="156">
        <v>0</v>
      </c>
      <c r="M20" s="156">
        <v>0</v>
      </c>
      <c r="N20" s="156">
        <v>882</v>
      </c>
      <c r="O20" s="156">
        <v>6</v>
      </c>
      <c r="P20" s="156">
        <v>5</v>
      </c>
      <c r="Q20" s="156">
        <v>1972</v>
      </c>
      <c r="R20" s="156">
        <v>15</v>
      </c>
      <c r="S20" s="156">
        <v>1992</v>
      </c>
    </row>
    <row r="21" spans="1:20" s="995" customFormat="1" ht="22.5" customHeight="1">
      <c r="A21" s="1145" t="s">
        <v>1456</v>
      </c>
      <c r="B21" s="1145"/>
      <c r="C21" s="1145"/>
      <c r="D21" s="156">
        <v>21</v>
      </c>
      <c r="E21" s="156">
        <v>1</v>
      </c>
      <c r="F21" s="156">
        <v>0</v>
      </c>
      <c r="G21" s="156">
        <v>115</v>
      </c>
      <c r="H21" s="156">
        <v>3</v>
      </c>
      <c r="I21" s="156">
        <v>1</v>
      </c>
      <c r="J21" s="156">
        <v>1840</v>
      </c>
      <c r="K21" s="156">
        <v>11</v>
      </c>
      <c r="L21" s="156">
        <v>0</v>
      </c>
      <c r="M21" s="156">
        <v>0</v>
      </c>
      <c r="N21" s="156">
        <v>0</v>
      </c>
      <c r="O21" s="156">
        <v>0</v>
      </c>
      <c r="P21" s="156">
        <v>1976</v>
      </c>
      <c r="Q21" s="156">
        <v>15</v>
      </c>
      <c r="R21" s="156">
        <v>1</v>
      </c>
      <c r="S21" s="156">
        <v>1992</v>
      </c>
    </row>
    <row r="22" spans="1:20" ht="22.5" customHeight="1">
      <c r="A22" s="1144" t="s">
        <v>584</v>
      </c>
      <c r="B22" s="1144"/>
      <c r="C22" s="1144"/>
      <c r="D22" s="627">
        <v>101</v>
      </c>
      <c r="E22" s="627">
        <v>-960</v>
      </c>
      <c r="F22" s="627">
        <v>-15</v>
      </c>
      <c r="G22" s="627">
        <v>208</v>
      </c>
      <c r="H22" s="627">
        <v>-414</v>
      </c>
      <c r="I22" s="627">
        <v>-5</v>
      </c>
      <c r="J22" s="627">
        <v>2727</v>
      </c>
      <c r="K22" s="627">
        <v>-364</v>
      </c>
      <c r="L22" s="627">
        <v>-8</v>
      </c>
      <c r="M22" s="627">
        <v>-123</v>
      </c>
      <c r="N22" s="627">
        <v>-1128</v>
      </c>
      <c r="O22" s="627">
        <v>-18</v>
      </c>
      <c r="P22" s="627">
        <v>2913</v>
      </c>
      <c r="Q22" s="627">
        <v>-2866</v>
      </c>
      <c r="R22" s="627">
        <v>-46</v>
      </c>
      <c r="S22" s="627">
        <v>1</v>
      </c>
    </row>
    <row r="23" spans="1:20" ht="22.5" customHeight="1">
      <c r="A23" s="1144" t="s">
        <v>585</v>
      </c>
      <c r="B23" s="1144"/>
      <c r="C23" s="1144"/>
      <c r="D23" s="627">
        <v>5</v>
      </c>
      <c r="E23" s="627">
        <v>215</v>
      </c>
      <c r="F23" s="627">
        <v>220</v>
      </c>
      <c r="G23" s="627">
        <v>3</v>
      </c>
      <c r="H23" s="627">
        <v>80</v>
      </c>
      <c r="I23" s="627">
        <v>84</v>
      </c>
      <c r="J23" s="627">
        <v>6</v>
      </c>
      <c r="K23" s="627">
        <v>103</v>
      </c>
      <c r="L23" s="627">
        <v>130</v>
      </c>
      <c r="M23" s="627">
        <v>4</v>
      </c>
      <c r="N23" s="627">
        <v>164</v>
      </c>
      <c r="O23" s="627">
        <v>198</v>
      </c>
      <c r="P23" s="627">
        <v>18</v>
      </c>
      <c r="Q23" s="627">
        <v>562</v>
      </c>
      <c r="R23" s="627">
        <v>632</v>
      </c>
      <c r="S23" s="627">
        <v>1212</v>
      </c>
    </row>
    <row r="24" spans="1:20" ht="21.75" customHeight="1">
      <c r="A24" s="1142" t="s">
        <v>586</v>
      </c>
      <c r="B24" s="1142"/>
      <c r="C24" s="1142"/>
      <c r="D24" s="625">
        <v>123106</v>
      </c>
      <c r="E24" s="625">
        <v>604774</v>
      </c>
      <c r="F24" s="625">
        <v>29613</v>
      </c>
      <c r="G24" s="625">
        <v>110567</v>
      </c>
      <c r="H24" s="625">
        <v>317898</v>
      </c>
      <c r="I24" s="625">
        <v>10792</v>
      </c>
      <c r="J24" s="626">
        <v>172262</v>
      </c>
      <c r="K24" s="625">
        <v>343727</v>
      </c>
      <c r="L24" s="625">
        <v>14786</v>
      </c>
      <c r="M24" s="625">
        <v>123651</v>
      </c>
      <c r="N24" s="625">
        <v>526590</v>
      </c>
      <c r="O24" s="625">
        <v>25668</v>
      </c>
      <c r="P24" s="625">
        <v>529586</v>
      </c>
      <c r="Q24" s="625">
        <v>1792989</v>
      </c>
      <c r="R24" s="625">
        <v>80859</v>
      </c>
      <c r="S24" s="625">
        <v>2403434</v>
      </c>
    </row>
    <row r="25" spans="1:20" s="243" customFormat="1" ht="22.5" customHeight="1">
      <c r="A25" s="1143" t="s">
        <v>607</v>
      </c>
      <c r="B25" s="1143"/>
      <c r="C25" s="1143"/>
      <c r="D25" s="313">
        <v>962</v>
      </c>
      <c r="E25" s="313">
        <v>-1149</v>
      </c>
      <c r="F25" s="313">
        <v>-232</v>
      </c>
      <c r="G25" s="313">
        <v>1070</v>
      </c>
      <c r="H25" s="313">
        <v>-461</v>
      </c>
      <c r="I25" s="313">
        <v>-87</v>
      </c>
      <c r="J25" s="313">
        <v>4485</v>
      </c>
      <c r="K25" s="313">
        <v>-426</v>
      </c>
      <c r="L25" s="313">
        <v>-137</v>
      </c>
      <c r="M25" s="313">
        <v>713</v>
      </c>
      <c r="N25" s="313">
        <v>-1268</v>
      </c>
      <c r="O25" s="313">
        <v>-215</v>
      </c>
      <c r="P25" s="313">
        <v>7230</v>
      </c>
      <c r="Q25" s="313">
        <v>-3304</v>
      </c>
      <c r="R25" s="313">
        <v>-671</v>
      </c>
      <c r="S25" s="313">
        <v>3255</v>
      </c>
      <c r="T25" s="267"/>
    </row>
    <row r="26" spans="1:20" ht="22.5" customHeight="1">
      <c r="A26" s="1144" t="s">
        <v>587</v>
      </c>
      <c r="B26" s="1144"/>
      <c r="C26" s="1144"/>
      <c r="D26" s="623">
        <v>7.875949698716269E-3</v>
      </c>
      <c r="E26" s="623">
        <v>-1.8962805504989908E-3</v>
      </c>
      <c r="F26" s="623">
        <v>-7.7734963980566263E-3</v>
      </c>
      <c r="G26" s="623">
        <v>9.7719572225723073E-3</v>
      </c>
      <c r="H26" s="623">
        <v>-1.4480507854340539E-3</v>
      </c>
      <c r="I26" s="623">
        <v>-7.9970585531758433E-3</v>
      </c>
      <c r="J26" s="623">
        <v>2.6731912002241068E-2</v>
      </c>
      <c r="K26" s="623">
        <v>-1.2378215502988497E-3</v>
      </c>
      <c r="L26" s="623">
        <v>-9.1804596930912009E-3</v>
      </c>
      <c r="M26" s="623">
        <v>5.7996713790691243E-3</v>
      </c>
      <c r="N26" s="623">
        <v>-2.4021611872890058E-3</v>
      </c>
      <c r="O26" s="623">
        <v>-8.306610516555268E-3</v>
      </c>
      <c r="P26" s="623">
        <v>1.3841135164523812E-2</v>
      </c>
      <c r="Q26" s="623">
        <v>-1.8393435814758506E-3</v>
      </c>
      <c r="R26" s="623">
        <v>-8.2300993499325407E-3</v>
      </c>
      <c r="S26" s="623">
        <v>1.35614885389798E-3</v>
      </c>
    </row>
    <row r="27" spans="1:20" ht="21.75" customHeight="1">
      <c r="A27" s="1144" t="s">
        <v>575</v>
      </c>
      <c r="B27" s="1144"/>
      <c r="C27" s="1144"/>
      <c r="D27" s="623">
        <v>5.1220878126880122E-2</v>
      </c>
      <c r="E27" s="623">
        <v>0.25162912732365439</v>
      </c>
      <c r="F27" s="623">
        <v>1.2321120530041599E-2</v>
      </c>
      <c r="G27" s="623">
        <v>4.6003759620609513E-2</v>
      </c>
      <c r="H27" s="623">
        <v>0.13226824618441779</v>
      </c>
      <c r="I27" s="623">
        <v>4.4902418789115909E-3</v>
      </c>
      <c r="J27" s="623">
        <v>7.1673280814035248E-2</v>
      </c>
      <c r="K27" s="623">
        <v>0.14301495277174242</v>
      </c>
      <c r="L27" s="623">
        <v>6.1520308025932897E-3</v>
      </c>
      <c r="M27" s="623">
        <v>5.1447637006050512E-2</v>
      </c>
      <c r="N27" s="623">
        <v>0.21909900583914516</v>
      </c>
      <c r="O27" s="623">
        <v>1.0679719101918339E-2</v>
      </c>
      <c r="P27" s="623">
        <v>0.2203455555675754</v>
      </c>
      <c r="Q27" s="623">
        <v>0.74601133211895976</v>
      </c>
      <c r="R27" s="623">
        <v>3.3643112313464819E-2</v>
      </c>
      <c r="S27" s="623">
        <v>1</v>
      </c>
    </row>
    <row r="28" spans="1:20">
      <c r="A28" s="984" t="s">
        <v>588</v>
      </c>
      <c r="B28" s="984"/>
      <c r="C28" s="984"/>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Siječanj 2026.</v>
      </c>
    </row>
    <row r="33" spans="1:19">
      <c r="A33" s="517" t="s">
        <v>859</v>
      </c>
      <c r="B33" s="179"/>
      <c r="C33" s="179"/>
      <c r="D33" s="179"/>
      <c r="E33" s="179"/>
      <c r="F33" s="179"/>
      <c r="S33" s="489" t="str">
        <f>Naslovnica!A24</f>
        <v>January 2026</v>
      </c>
    </row>
    <row r="34" spans="1:19">
      <c r="B34"/>
      <c r="C34"/>
    </row>
    <row r="35" spans="1:19" ht="32.25" customHeight="1">
      <c r="A35" s="628"/>
      <c r="B35" s="1149" t="s">
        <v>558</v>
      </c>
      <c r="C35" s="1149"/>
      <c r="D35" s="1149"/>
      <c r="E35" s="1151" t="s">
        <v>559</v>
      </c>
      <c r="F35" s="1151"/>
      <c r="G35" s="1151"/>
      <c r="H35" s="1151" t="s">
        <v>560</v>
      </c>
      <c r="I35" s="1151"/>
      <c r="J35" s="1151"/>
      <c r="K35" s="1150" t="s">
        <v>561</v>
      </c>
      <c r="L35" s="1150"/>
      <c r="M35" s="1150"/>
      <c r="N35" s="1150" t="s">
        <v>562</v>
      </c>
      <c r="O35" s="1150"/>
      <c r="P35" s="1150"/>
      <c r="Q35" s="1151" t="s">
        <v>563</v>
      </c>
      <c r="R35" s="1151"/>
      <c r="S35" s="1151"/>
    </row>
    <row r="36" spans="1:19" ht="21">
      <c r="A36" s="628" t="s">
        <v>507</v>
      </c>
      <c r="B36" s="1149" t="s">
        <v>564</v>
      </c>
      <c r="C36" s="1149"/>
      <c r="D36" s="1149"/>
      <c r="E36" s="1149" t="s">
        <v>565</v>
      </c>
      <c r="F36" s="1149"/>
      <c r="G36" s="1149"/>
      <c r="H36" s="1149" t="s">
        <v>565</v>
      </c>
      <c r="I36" s="1149"/>
      <c r="J36" s="1149"/>
      <c r="K36" s="1149" t="s">
        <v>566</v>
      </c>
      <c r="L36" s="1149"/>
      <c r="M36" s="1149"/>
      <c r="N36" s="1149" t="s">
        <v>566</v>
      </c>
      <c r="O36" s="1149"/>
      <c r="P36" s="1149"/>
      <c r="Q36" s="1149" t="s">
        <v>566</v>
      </c>
      <c r="R36" s="1149"/>
      <c r="S36" s="1149"/>
    </row>
    <row r="37" spans="1:19">
      <c r="A37" s="628"/>
      <c r="B37" s="629" t="s">
        <v>113</v>
      </c>
      <c r="C37" s="629" t="s">
        <v>114</v>
      </c>
      <c r="D37" s="629" t="s">
        <v>115</v>
      </c>
      <c r="E37" s="629" t="s">
        <v>113</v>
      </c>
      <c r="F37" s="629" t="s">
        <v>114</v>
      </c>
      <c r="G37" s="629" t="s">
        <v>115</v>
      </c>
      <c r="H37" s="629" t="s">
        <v>113</v>
      </c>
      <c r="I37" s="629" t="s">
        <v>114</v>
      </c>
      <c r="J37" s="629" t="s">
        <v>115</v>
      </c>
      <c r="K37" s="629" t="s">
        <v>113</v>
      </c>
      <c r="L37" s="629" t="s">
        <v>114</v>
      </c>
      <c r="M37" s="629" t="s">
        <v>115</v>
      </c>
      <c r="N37" s="629" t="s">
        <v>113</v>
      </c>
      <c r="O37" s="629" t="s">
        <v>114</v>
      </c>
      <c r="P37" s="629" t="s">
        <v>115</v>
      </c>
      <c r="Q37" s="621" t="s">
        <v>113</v>
      </c>
      <c r="R37" s="621" t="s">
        <v>114</v>
      </c>
      <c r="S37" s="621" t="s">
        <v>115</v>
      </c>
    </row>
    <row r="38" spans="1:19">
      <c r="A38" s="160" t="s">
        <v>6</v>
      </c>
      <c r="B38" s="166">
        <v>6185</v>
      </c>
      <c r="C38" s="166">
        <v>224</v>
      </c>
      <c r="D38" s="166">
        <v>15</v>
      </c>
      <c r="E38" s="166">
        <v>4305</v>
      </c>
      <c r="F38" s="166">
        <v>91</v>
      </c>
      <c r="G38" s="166">
        <v>11</v>
      </c>
      <c r="H38" s="166">
        <v>10490</v>
      </c>
      <c r="I38" s="166">
        <v>315</v>
      </c>
      <c r="J38" s="166">
        <v>26</v>
      </c>
      <c r="K38" s="166">
        <v>108</v>
      </c>
      <c r="L38" s="166">
        <v>123</v>
      </c>
      <c r="M38" s="166">
        <v>7</v>
      </c>
      <c r="N38" s="166">
        <v>273</v>
      </c>
      <c r="O38" s="166">
        <v>59</v>
      </c>
      <c r="P38" s="166">
        <v>9</v>
      </c>
      <c r="Q38" s="167">
        <v>3.7689187852408823E-2</v>
      </c>
      <c r="R38" s="167">
        <v>1.3684210526315788</v>
      </c>
      <c r="S38" s="167">
        <v>1.6</v>
      </c>
    </row>
    <row r="39" spans="1:19">
      <c r="A39" s="76" t="s">
        <v>7</v>
      </c>
      <c r="B39" s="166">
        <v>110872</v>
      </c>
      <c r="C39" s="166">
        <v>5172</v>
      </c>
      <c r="D39" s="166">
        <v>153</v>
      </c>
      <c r="E39" s="166">
        <v>81874</v>
      </c>
      <c r="F39" s="166">
        <v>3820</v>
      </c>
      <c r="G39" s="166">
        <v>126</v>
      </c>
      <c r="H39" s="166">
        <v>192746</v>
      </c>
      <c r="I39" s="166">
        <v>8992</v>
      </c>
      <c r="J39" s="166">
        <v>279</v>
      </c>
      <c r="K39" s="166">
        <v>7111</v>
      </c>
      <c r="L39" s="166">
        <v>-7401</v>
      </c>
      <c r="M39" s="166">
        <v>5</v>
      </c>
      <c r="N39" s="166">
        <v>7830</v>
      </c>
      <c r="O39" s="166">
        <v>-5302</v>
      </c>
      <c r="P39" s="166">
        <v>21</v>
      </c>
      <c r="Q39" s="167">
        <v>8.4030257866764213E-2</v>
      </c>
      <c r="R39" s="167">
        <v>-0.58552661903664438</v>
      </c>
      <c r="S39" s="167">
        <v>0.1027667984189724</v>
      </c>
    </row>
    <row r="40" spans="1:19">
      <c r="A40" s="76" t="s">
        <v>8</v>
      </c>
      <c r="B40" s="166">
        <v>85941</v>
      </c>
      <c r="C40" s="166">
        <v>83754</v>
      </c>
      <c r="D40" s="166">
        <v>219</v>
      </c>
      <c r="E40" s="166">
        <v>61186</v>
      </c>
      <c r="F40" s="166">
        <v>65348</v>
      </c>
      <c r="G40" s="166">
        <v>198</v>
      </c>
      <c r="H40" s="166">
        <v>147127</v>
      </c>
      <c r="I40" s="166">
        <v>149102</v>
      </c>
      <c r="J40" s="166">
        <v>417</v>
      </c>
      <c r="K40" s="166">
        <v>15474</v>
      </c>
      <c r="L40" s="166">
        <v>-12982</v>
      </c>
      <c r="M40" s="166">
        <v>11</v>
      </c>
      <c r="N40" s="166">
        <v>11446</v>
      </c>
      <c r="O40" s="166">
        <v>-10738</v>
      </c>
      <c r="P40" s="166">
        <v>11</v>
      </c>
      <c r="Q40" s="167">
        <v>0.22394702471569872</v>
      </c>
      <c r="R40" s="167">
        <v>-0.13725104442721414</v>
      </c>
      <c r="S40" s="167">
        <v>5.5696202531645644E-2</v>
      </c>
    </row>
    <row r="41" spans="1:19">
      <c r="A41" s="76" t="s">
        <v>9</v>
      </c>
      <c r="B41" s="166">
        <v>57161</v>
      </c>
      <c r="C41" s="166">
        <v>119867</v>
      </c>
      <c r="D41" s="166">
        <v>150</v>
      </c>
      <c r="E41" s="166">
        <v>27254</v>
      </c>
      <c r="F41" s="166">
        <v>105473</v>
      </c>
      <c r="G41" s="166">
        <v>150</v>
      </c>
      <c r="H41" s="166">
        <v>84415</v>
      </c>
      <c r="I41" s="166">
        <v>225340</v>
      </c>
      <c r="J41" s="166">
        <v>300</v>
      </c>
      <c r="K41" s="166">
        <v>12236</v>
      </c>
      <c r="L41" s="166">
        <v>-5034</v>
      </c>
      <c r="M41" s="166">
        <v>18</v>
      </c>
      <c r="N41" s="166">
        <v>8166</v>
      </c>
      <c r="O41" s="166">
        <v>-6895</v>
      </c>
      <c r="P41" s="166">
        <v>16</v>
      </c>
      <c r="Q41" s="167">
        <v>0.31871651070876239</v>
      </c>
      <c r="R41" s="167">
        <v>-5.0276268707669325E-2</v>
      </c>
      <c r="S41" s="167">
        <v>0.1278195488721805</v>
      </c>
    </row>
    <row r="42" spans="1:19">
      <c r="A42" s="76" t="s">
        <v>10</v>
      </c>
      <c r="B42" s="166">
        <v>43839</v>
      </c>
      <c r="C42" s="166">
        <v>139423</v>
      </c>
      <c r="D42" s="166">
        <v>84</v>
      </c>
      <c r="E42" s="166">
        <v>13260</v>
      </c>
      <c r="F42" s="166">
        <v>129320</v>
      </c>
      <c r="G42" s="166">
        <v>91</v>
      </c>
      <c r="H42" s="166">
        <v>57099</v>
      </c>
      <c r="I42" s="166">
        <v>268743</v>
      </c>
      <c r="J42" s="166">
        <v>175</v>
      </c>
      <c r="K42" s="166">
        <v>8074</v>
      </c>
      <c r="L42" s="166">
        <v>-4723</v>
      </c>
      <c r="M42" s="166">
        <v>1</v>
      </c>
      <c r="N42" s="166">
        <v>3141</v>
      </c>
      <c r="O42" s="166">
        <v>-3735</v>
      </c>
      <c r="P42" s="166">
        <v>15</v>
      </c>
      <c r="Q42" s="167">
        <v>0.2444207131026066</v>
      </c>
      <c r="R42" s="167">
        <v>-3.0512155439554656E-2</v>
      </c>
      <c r="S42" s="167">
        <v>0.10062893081761004</v>
      </c>
    </row>
    <row r="43" spans="1:19">
      <c r="A43" s="76" t="s">
        <v>11</v>
      </c>
      <c r="B43" s="166">
        <v>22611</v>
      </c>
      <c r="C43" s="166">
        <v>157394</v>
      </c>
      <c r="D43" s="166">
        <v>89</v>
      </c>
      <c r="E43" s="166">
        <v>6950</v>
      </c>
      <c r="F43" s="166">
        <v>145195</v>
      </c>
      <c r="G43" s="166">
        <v>60</v>
      </c>
      <c r="H43" s="166">
        <v>29561</v>
      </c>
      <c r="I43" s="166">
        <v>302589</v>
      </c>
      <c r="J43" s="166">
        <v>149</v>
      </c>
      <c r="K43" s="166">
        <v>6557</v>
      </c>
      <c r="L43" s="166">
        <v>-2762</v>
      </c>
      <c r="M43" s="166">
        <v>2</v>
      </c>
      <c r="N43" s="166">
        <v>2187</v>
      </c>
      <c r="O43" s="166">
        <v>-2229</v>
      </c>
      <c r="P43" s="166">
        <v>-10</v>
      </c>
      <c r="Q43" s="167">
        <v>0.42004131238891285</v>
      </c>
      <c r="R43" s="167">
        <v>-1.6226672735548453E-2</v>
      </c>
      <c r="S43" s="167">
        <v>-5.0955414012738842E-2</v>
      </c>
    </row>
    <row r="44" spans="1:19">
      <c r="A44" s="76" t="s">
        <v>12</v>
      </c>
      <c r="B44" s="166">
        <v>2979</v>
      </c>
      <c r="C44" s="166">
        <v>152421</v>
      </c>
      <c r="D44" s="166">
        <v>78</v>
      </c>
      <c r="E44" s="166">
        <v>1730</v>
      </c>
      <c r="F44" s="166">
        <v>143967</v>
      </c>
      <c r="G44" s="166">
        <v>90</v>
      </c>
      <c r="H44" s="166">
        <v>4709</v>
      </c>
      <c r="I44" s="166">
        <v>296388</v>
      </c>
      <c r="J44" s="166">
        <v>168</v>
      </c>
      <c r="K44" s="166">
        <v>1268</v>
      </c>
      <c r="L44" s="166">
        <v>4443</v>
      </c>
      <c r="M44" s="166">
        <v>9</v>
      </c>
      <c r="N44" s="166">
        <v>683</v>
      </c>
      <c r="O44" s="166">
        <v>2302</v>
      </c>
      <c r="P44" s="166">
        <v>5</v>
      </c>
      <c r="Q44" s="167">
        <v>0.70739666424945602</v>
      </c>
      <c r="R44" s="167">
        <v>2.3287288144370866E-2</v>
      </c>
      <c r="S44" s="167">
        <v>9.0909090909090828E-2</v>
      </c>
    </row>
    <row r="45" spans="1:19">
      <c r="A45" s="76" t="s">
        <v>13</v>
      </c>
      <c r="B45" s="166">
        <v>1495</v>
      </c>
      <c r="C45" s="166">
        <v>124431</v>
      </c>
      <c r="D45" s="166">
        <v>91</v>
      </c>
      <c r="E45" s="166">
        <v>1194</v>
      </c>
      <c r="F45" s="166">
        <v>128606</v>
      </c>
      <c r="G45" s="166">
        <v>72</v>
      </c>
      <c r="H45" s="166">
        <v>2689</v>
      </c>
      <c r="I45" s="166">
        <v>253037</v>
      </c>
      <c r="J45" s="166">
        <v>163</v>
      </c>
      <c r="K45" s="166">
        <v>468</v>
      </c>
      <c r="L45" s="166">
        <v>4299</v>
      </c>
      <c r="M45" s="166">
        <v>-9</v>
      </c>
      <c r="N45" s="166">
        <v>408</v>
      </c>
      <c r="O45" s="166">
        <v>2547</v>
      </c>
      <c r="P45" s="166">
        <v>0</v>
      </c>
      <c r="Q45" s="167">
        <v>0.48317705460562599</v>
      </c>
      <c r="R45" s="167">
        <v>2.7807677778635354E-2</v>
      </c>
      <c r="S45" s="167">
        <v>-5.2325581395348819E-2</v>
      </c>
    </row>
    <row r="46" spans="1:19">
      <c r="A46" s="76" t="s">
        <v>14</v>
      </c>
      <c r="B46" s="166">
        <v>393</v>
      </c>
      <c r="C46" s="166">
        <v>107151</v>
      </c>
      <c r="D46" s="166">
        <v>93</v>
      </c>
      <c r="E46" s="166">
        <v>351</v>
      </c>
      <c r="F46" s="166">
        <v>115459</v>
      </c>
      <c r="G46" s="166">
        <v>129</v>
      </c>
      <c r="H46" s="166">
        <v>744</v>
      </c>
      <c r="I46" s="166">
        <v>222610</v>
      </c>
      <c r="J46" s="166">
        <v>222</v>
      </c>
      <c r="K46" s="166">
        <v>206</v>
      </c>
      <c r="L46" s="166">
        <v>-1423</v>
      </c>
      <c r="M46" s="166">
        <v>-4</v>
      </c>
      <c r="N46" s="166">
        <v>183</v>
      </c>
      <c r="O46" s="166">
        <v>186</v>
      </c>
      <c r="P46" s="166">
        <v>-9</v>
      </c>
      <c r="Q46" s="167">
        <v>1.0957746478873238</v>
      </c>
      <c r="R46" s="167">
        <v>-5.5260959494655149E-3</v>
      </c>
      <c r="S46" s="167">
        <v>-5.5319148936170182E-2</v>
      </c>
    </row>
    <row r="47" spans="1:19">
      <c r="A47" s="76" t="s">
        <v>15</v>
      </c>
      <c r="B47" s="166">
        <v>4</v>
      </c>
      <c r="C47" s="166">
        <v>35274</v>
      </c>
      <c r="D47" s="166">
        <v>33599</v>
      </c>
      <c r="E47" s="166">
        <v>2</v>
      </c>
      <c r="F47" s="166">
        <v>30551</v>
      </c>
      <c r="G47" s="166">
        <v>36369</v>
      </c>
      <c r="H47" s="166">
        <v>6</v>
      </c>
      <c r="I47" s="166">
        <v>65825</v>
      </c>
      <c r="J47" s="166">
        <v>69968</v>
      </c>
      <c r="K47" s="166">
        <v>4</v>
      </c>
      <c r="L47" s="166">
        <v>17362</v>
      </c>
      <c r="M47" s="166">
        <v>-7852</v>
      </c>
      <c r="N47" s="166">
        <v>2</v>
      </c>
      <c r="O47" s="166">
        <v>17757</v>
      </c>
      <c r="P47" s="166">
        <v>-6362</v>
      </c>
      <c r="Q47" s="167" t="s">
        <v>1030</v>
      </c>
      <c r="R47" s="167">
        <v>1.143717840161532</v>
      </c>
      <c r="S47" s="167">
        <v>-0.16884844741156069</v>
      </c>
    </row>
    <row r="48" spans="1:19">
      <c r="A48" s="76" t="s">
        <v>16</v>
      </c>
      <c r="B48" s="166">
        <v>0</v>
      </c>
      <c r="C48" s="166">
        <v>48</v>
      </c>
      <c r="D48" s="166">
        <v>5166</v>
      </c>
      <c r="E48" s="166">
        <v>0</v>
      </c>
      <c r="F48" s="166">
        <v>0</v>
      </c>
      <c r="G48" s="166">
        <v>3826</v>
      </c>
      <c r="H48" s="166">
        <v>0</v>
      </c>
      <c r="I48" s="166">
        <v>48</v>
      </c>
      <c r="J48" s="166">
        <v>8992</v>
      </c>
      <c r="K48" s="166">
        <v>0</v>
      </c>
      <c r="L48" s="166">
        <v>23</v>
      </c>
      <c r="M48" s="166">
        <v>852</v>
      </c>
      <c r="N48" s="166">
        <v>0</v>
      </c>
      <c r="O48" s="166">
        <v>0</v>
      </c>
      <c r="P48" s="166">
        <v>772</v>
      </c>
      <c r="Q48" s="167" t="s">
        <v>1030</v>
      </c>
      <c r="R48" s="167">
        <v>0.91999999999999993</v>
      </c>
      <c r="S48" s="167">
        <v>0.22041259500542898</v>
      </c>
    </row>
    <row r="49" spans="1:19" ht="24">
      <c r="A49" s="631" t="s">
        <v>567</v>
      </c>
      <c r="B49" s="632">
        <v>331480</v>
      </c>
      <c r="C49" s="632">
        <v>925159</v>
      </c>
      <c r="D49" s="632">
        <v>39737</v>
      </c>
      <c r="E49" s="632">
        <v>198106</v>
      </c>
      <c r="F49" s="632">
        <v>867830</v>
      </c>
      <c r="G49" s="632">
        <v>41122</v>
      </c>
      <c r="H49" s="632">
        <v>529586</v>
      </c>
      <c r="I49" s="632">
        <v>1792989</v>
      </c>
      <c r="J49" s="632">
        <v>80859</v>
      </c>
      <c r="K49" s="632">
        <v>51506</v>
      </c>
      <c r="L49" s="632">
        <v>-8075</v>
      </c>
      <c r="M49" s="632">
        <v>-6960</v>
      </c>
      <c r="N49" s="632">
        <v>34319</v>
      </c>
      <c r="O49" s="632">
        <v>-6048</v>
      </c>
      <c r="P49" s="632">
        <v>-5532</v>
      </c>
      <c r="Q49" s="633">
        <v>0.19340365647274105</v>
      </c>
      <c r="R49" s="633">
        <v>-7.8152322600923974E-3</v>
      </c>
      <c r="S49" s="633">
        <v>-0.13381752739659991</v>
      </c>
    </row>
    <row r="50" spans="1:19" ht="24">
      <c r="A50" s="634" t="s">
        <v>568</v>
      </c>
      <c r="B50" s="1153">
        <v>1296376</v>
      </c>
      <c r="C50" s="1153"/>
      <c r="D50" s="1153"/>
      <c r="E50" s="1153">
        <v>1107058</v>
      </c>
      <c r="F50" s="1153"/>
      <c r="G50" s="1153"/>
      <c r="H50" s="1153">
        <v>2403434</v>
      </c>
      <c r="I50" s="1153"/>
      <c r="J50" s="1153"/>
      <c r="K50" s="1153">
        <v>36471</v>
      </c>
      <c r="L50" s="1153"/>
      <c r="M50" s="1153"/>
      <c r="N50" s="1153">
        <v>22739</v>
      </c>
      <c r="O50" s="1153"/>
      <c r="P50" s="1153"/>
      <c r="Q50" s="1152">
        <v>2.5257825190766692E-2</v>
      </c>
      <c r="R50" s="1152"/>
      <c r="S50" s="1152"/>
    </row>
    <row r="51" spans="1:19">
      <c r="A51" s="14" t="s">
        <v>569</v>
      </c>
      <c r="B51"/>
      <c r="C51"/>
    </row>
    <row r="53" spans="1:19">
      <c r="A53" s="570" t="s">
        <v>81</v>
      </c>
      <c r="S53" s="13" t="s">
        <v>757</v>
      </c>
    </row>
    <row r="54" spans="1:19">
      <c r="A54" s="570"/>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4" t="s">
        <v>653</v>
      </c>
    </row>
    <row r="3" spans="1:8" ht="12.75" customHeight="1"/>
    <row r="4" spans="1:8" ht="12.75" customHeight="1">
      <c r="D4" s="13" t="s">
        <v>1241</v>
      </c>
      <c r="E4" s="72"/>
    </row>
    <row r="5" spans="1:8" ht="45" customHeight="1">
      <c r="A5" s="1271" t="s">
        <v>286</v>
      </c>
      <c r="B5" s="415" t="s">
        <v>323</v>
      </c>
      <c r="C5" s="1277" t="s">
        <v>324</v>
      </c>
      <c r="D5" s="1277"/>
    </row>
    <row r="6" spans="1:8" ht="22.5" customHeight="1">
      <c r="A6" s="1275"/>
      <c r="B6" s="878">
        <v>46022</v>
      </c>
      <c r="C6" s="718" t="s">
        <v>325</v>
      </c>
      <c r="D6" s="718" t="s">
        <v>326</v>
      </c>
    </row>
    <row r="7" spans="1:8" ht="12.75" customHeight="1">
      <c r="A7" s="424" t="s">
        <v>327</v>
      </c>
      <c r="B7" s="425">
        <v>3247066.6772599998</v>
      </c>
      <c r="C7" s="426">
        <v>0.10624322578155854</v>
      </c>
      <c r="D7" s="425">
        <v>311847.18701999949</v>
      </c>
      <c r="E7" s="43"/>
    </row>
    <row r="8" spans="1:8" ht="12.75" customHeight="1">
      <c r="A8" s="416" t="s">
        <v>328</v>
      </c>
      <c r="B8" s="417">
        <v>5217.7506199999998</v>
      </c>
      <c r="C8" s="418">
        <v>0.18033111974099533</v>
      </c>
      <c r="D8" s="417">
        <v>797.16852000000051</v>
      </c>
      <c r="E8" s="51"/>
    </row>
    <row r="9" spans="1:8" ht="12.75" customHeight="1">
      <c r="A9" s="416" t="s">
        <v>329</v>
      </c>
      <c r="B9" s="417">
        <v>783958.47353999992</v>
      </c>
      <c r="C9" s="418">
        <v>5.5578727552803117E-2</v>
      </c>
      <c r="D9" s="417">
        <v>41277.275939999941</v>
      </c>
      <c r="E9" s="51"/>
    </row>
    <row r="10" spans="1:8" ht="12.75" customHeight="1">
      <c r="A10" s="416" t="s">
        <v>330</v>
      </c>
      <c r="B10" s="417">
        <v>5748.5938599999999</v>
      </c>
      <c r="C10" s="418">
        <v>1.5012095423640957E-2</v>
      </c>
      <c r="D10" s="417">
        <v>85.022080000000074</v>
      </c>
    </row>
    <row r="11" spans="1:8" ht="12.75" customHeight="1">
      <c r="A11" s="416" t="s">
        <v>331</v>
      </c>
      <c r="B11" s="417">
        <v>2428755.9141399995</v>
      </c>
      <c r="C11" s="418">
        <v>0.12383578319107741</v>
      </c>
      <c r="D11" s="417">
        <v>267625.30193999957</v>
      </c>
    </row>
    <row r="12" spans="1:8" ht="12.75" customHeight="1">
      <c r="A12" s="416" t="s">
        <v>332</v>
      </c>
      <c r="B12" s="417">
        <v>23385.945099999997</v>
      </c>
      <c r="C12" s="418">
        <v>9.672033067310791E-2</v>
      </c>
      <c r="D12" s="417">
        <v>2062.4185399999992</v>
      </c>
    </row>
    <row r="13" spans="1:8" ht="12.75" customHeight="1">
      <c r="A13" s="424" t="s">
        <v>333</v>
      </c>
      <c r="B13" s="425">
        <v>1266323.7234400003</v>
      </c>
      <c r="C13" s="426">
        <v>8.5543237876681846E-2</v>
      </c>
      <c r="D13" s="425">
        <v>99789.144940000289</v>
      </c>
    </row>
    <row r="14" spans="1:8" ht="12.75" customHeight="1">
      <c r="A14" s="416" t="s">
        <v>334</v>
      </c>
      <c r="B14" s="417">
        <v>38451.696459999999</v>
      </c>
      <c r="C14" s="418">
        <v>-0.20269187522440904</v>
      </c>
      <c r="D14" s="417">
        <v>-9775.2001000000018</v>
      </c>
    </row>
    <row r="15" spans="1:8" ht="12.75" customHeight="1">
      <c r="A15" s="416" t="s">
        <v>335</v>
      </c>
      <c r="B15" s="417">
        <v>1161272.5563599998</v>
      </c>
      <c r="C15" s="418">
        <v>0.10527763003112356</v>
      </c>
      <c r="D15" s="417">
        <v>110611.14350999988</v>
      </c>
    </row>
    <row r="16" spans="1:8" ht="12.75" customHeight="1">
      <c r="A16" s="416" t="s">
        <v>336</v>
      </c>
      <c r="B16" s="417">
        <v>38610.818399999996</v>
      </c>
      <c r="C16" s="418">
        <v>0.16834573812172648</v>
      </c>
      <c r="D16" s="417">
        <v>5563.3931900000016</v>
      </c>
    </row>
    <row r="17" spans="1:6" ht="12.75" customHeight="1">
      <c r="A17" s="416" t="s">
        <v>337</v>
      </c>
      <c r="B17" s="417">
        <v>27988.65222</v>
      </c>
      <c r="C17" s="418">
        <v>-0.19105238553421872</v>
      </c>
      <c r="D17" s="417">
        <v>-6610.191660000004</v>
      </c>
    </row>
    <row r="18" spans="1:6" ht="22.5">
      <c r="A18" s="419" t="s">
        <v>338</v>
      </c>
      <c r="B18" s="417">
        <v>25825.80358</v>
      </c>
      <c r="C18" s="418">
        <v>0.14192888775179177</v>
      </c>
      <c r="D18" s="417">
        <v>3209.8562500000039</v>
      </c>
    </row>
    <row r="19" spans="1:6" ht="12.75" customHeight="1">
      <c r="A19" s="427" t="s">
        <v>339</v>
      </c>
      <c r="B19" s="428">
        <v>4539216.2042800002</v>
      </c>
      <c r="C19" s="429">
        <v>0.10058413444807644</v>
      </c>
      <c r="D19" s="428">
        <v>414846.18821000005</v>
      </c>
    </row>
    <row r="20" spans="1:6" ht="12.75" customHeight="1">
      <c r="A20" s="416" t="s">
        <v>340</v>
      </c>
      <c r="B20" s="417">
        <v>5996605.0090000005</v>
      </c>
      <c r="C20" s="418">
        <v>0.11165444649030622</v>
      </c>
      <c r="D20" s="417">
        <v>602298.32680000109</v>
      </c>
    </row>
    <row r="21" spans="1:6" ht="12.75" customHeight="1">
      <c r="A21" s="420" t="s">
        <v>229</v>
      </c>
      <c r="B21" s="421">
        <v>426740.41995000007</v>
      </c>
      <c r="C21" s="422">
        <v>6.3327232949471429E-2</v>
      </c>
      <c r="D21" s="421">
        <v>25414.838580000043</v>
      </c>
    </row>
    <row r="22" spans="1:6" ht="12.75" customHeight="1">
      <c r="A22" s="420" t="s">
        <v>235</v>
      </c>
      <c r="B22" s="421">
        <v>9622.9087100000015</v>
      </c>
      <c r="C22" s="422">
        <v>-9.8815878437977261E-2</v>
      </c>
      <c r="D22" s="421">
        <v>-1055.163039999999</v>
      </c>
    </row>
    <row r="23" spans="1:6" ht="12.75" customHeight="1">
      <c r="A23" s="420" t="s">
        <v>231</v>
      </c>
      <c r="B23" s="421">
        <v>2481089.75275</v>
      </c>
      <c r="C23" s="422">
        <v>5.6320623136783425E-2</v>
      </c>
      <c r="D23" s="421">
        <v>132286.08613000013</v>
      </c>
    </row>
    <row r="24" spans="1:6" ht="12.75" customHeight="1">
      <c r="A24" s="420" t="s">
        <v>232</v>
      </c>
      <c r="B24" s="421">
        <v>1550070.9607899999</v>
      </c>
      <c r="C24" s="422">
        <v>0.19819674565704071</v>
      </c>
      <c r="D24" s="421">
        <v>256401.14703999995</v>
      </c>
    </row>
    <row r="25" spans="1:6" ht="22.5">
      <c r="A25" s="423" t="s">
        <v>341</v>
      </c>
      <c r="B25" s="421">
        <v>71692.162079999995</v>
      </c>
      <c r="C25" s="422">
        <v>2.5743386645135563E-2</v>
      </c>
      <c r="D25" s="421">
        <v>1799.2795000000001</v>
      </c>
    </row>
    <row r="26" spans="1:6">
      <c r="A26" s="427" t="s">
        <v>342</v>
      </c>
      <c r="B26" s="428">
        <v>4539216.2042800002</v>
      </c>
      <c r="C26" s="429">
        <v>0.10058413444807644</v>
      </c>
      <c r="D26" s="428">
        <v>414846.18821000005</v>
      </c>
    </row>
    <row r="27" spans="1:6" ht="12.75" customHeight="1">
      <c r="A27" s="416" t="s">
        <v>343</v>
      </c>
      <c r="B27" s="417">
        <v>5996605.0089999987</v>
      </c>
      <c r="C27" s="418">
        <v>0.11165444649030587</v>
      </c>
      <c r="D27" s="417">
        <v>602298.32679999922</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1" t="s">
        <v>906</v>
      </c>
    </row>
    <row r="34" spans="1:4" s="243" customFormat="1" ht="12.75" customHeight="1">
      <c r="A34" s="42"/>
    </row>
    <row r="35" spans="1:4" s="243" customFormat="1" ht="12.75" customHeight="1">
      <c r="A35" s="42"/>
      <c r="D35" s="13" t="s">
        <v>1241</v>
      </c>
    </row>
    <row r="36" spans="1:4" ht="55.5" customHeight="1">
      <c r="A36" s="1271" t="s">
        <v>286</v>
      </c>
      <c r="B36" s="430" t="s">
        <v>287</v>
      </c>
      <c r="C36" s="1277" t="s">
        <v>344</v>
      </c>
      <c r="D36" s="1277"/>
    </row>
    <row r="37" spans="1:4" ht="21" customHeight="1">
      <c r="A37" s="1276"/>
      <c r="B37" s="455" t="s">
        <v>1682</v>
      </c>
      <c r="C37" s="415" t="s">
        <v>325</v>
      </c>
      <c r="D37" s="415" t="s">
        <v>326</v>
      </c>
    </row>
    <row r="38" spans="1:4">
      <c r="A38" s="78" t="s">
        <v>345</v>
      </c>
      <c r="B38" s="111">
        <v>211320.47262000002</v>
      </c>
      <c r="C38" s="112">
        <v>0.12732792561962539</v>
      </c>
      <c r="D38" s="111">
        <v>23867.941889999987</v>
      </c>
    </row>
    <row r="39" spans="1:4">
      <c r="A39" s="78" t="s">
        <v>288</v>
      </c>
      <c r="B39" s="111">
        <v>131910.76721999998</v>
      </c>
      <c r="C39" s="112">
        <v>4.7357402337564747E-2</v>
      </c>
      <c r="D39" s="111">
        <v>5964.4885899999435</v>
      </c>
    </row>
    <row r="40" spans="1:4">
      <c r="A40" s="113" t="s">
        <v>289</v>
      </c>
      <c r="B40" s="114">
        <v>79409.705400000006</v>
      </c>
      <c r="C40" s="115">
        <v>0.29108347019570735</v>
      </c>
      <c r="D40" s="116">
        <v>17903.453300000012</v>
      </c>
    </row>
    <row r="41" spans="1:4">
      <c r="A41" s="78" t="s">
        <v>346</v>
      </c>
      <c r="B41" s="111">
        <v>8005.9488599999995</v>
      </c>
      <c r="C41" s="112">
        <v>0.19616845939562941</v>
      </c>
      <c r="D41" s="111">
        <v>1312.9544099999982</v>
      </c>
    </row>
    <row r="42" spans="1:4">
      <c r="A42" s="78" t="s">
        <v>347</v>
      </c>
      <c r="B42" s="111">
        <v>8172.9516199999989</v>
      </c>
      <c r="C42" s="112">
        <v>0.57979835155097592</v>
      </c>
      <c r="D42" s="111">
        <v>2999.5371699999992</v>
      </c>
    </row>
    <row r="43" spans="1:4" ht="19.5" customHeight="1">
      <c r="A43" s="113" t="s">
        <v>348</v>
      </c>
      <c r="B43" s="114">
        <v>-167.00276000000031</v>
      </c>
      <c r="C43" s="115">
        <v>-1.1099006041142949</v>
      </c>
      <c r="D43" s="116">
        <v>-1686.5827600000002</v>
      </c>
    </row>
    <row r="44" spans="1:4">
      <c r="A44" s="78" t="s">
        <v>349</v>
      </c>
      <c r="B44" s="111">
        <v>222946.10050999999</v>
      </c>
      <c r="C44" s="112">
        <v>8.124540259429204E-2</v>
      </c>
      <c r="D44" s="111">
        <v>16752.298460000009</v>
      </c>
    </row>
    <row r="45" spans="1:4">
      <c r="A45" s="78" t="s">
        <v>350</v>
      </c>
      <c r="B45" s="111">
        <v>227477.81584</v>
      </c>
      <c r="C45" s="112">
        <v>7.5221207622148997E-2</v>
      </c>
      <c r="D45" s="111">
        <v>15914.079720000058</v>
      </c>
    </row>
    <row r="46" spans="1:4" ht="19.5" customHeight="1">
      <c r="A46" s="113" t="s">
        <v>290</v>
      </c>
      <c r="B46" s="114">
        <v>-4531.7153300000009</v>
      </c>
      <c r="C46" s="115">
        <v>-0.15609479168149251</v>
      </c>
      <c r="D46" s="116">
        <v>838.21873999999934</v>
      </c>
    </row>
    <row r="47" spans="1:4" ht="28.5" customHeight="1">
      <c r="A47" s="78" t="s">
        <v>291</v>
      </c>
      <c r="B47" s="111">
        <v>74710.987309999997</v>
      </c>
      <c r="C47" s="112">
        <v>0.295808232336018</v>
      </c>
      <c r="D47" s="111">
        <v>17055.08928</v>
      </c>
    </row>
    <row r="48" spans="1:4" ht="19.5" customHeight="1">
      <c r="A48" s="78" t="s">
        <v>292</v>
      </c>
      <c r="B48" s="111">
        <v>6720.5078299999996</v>
      </c>
      <c r="C48" s="112">
        <v>-2.6498131139886625</v>
      </c>
      <c r="D48" s="111">
        <v>10794.00426</v>
      </c>
    </row>
    <row r="49" spans="1:4">
      <c r="A49" s="78" t="s">
        <v>351</v>
      </c>
      <c r="B49" s="111">
        <v>67990.479480000009</v>
      </c>
      <c r="C49" s="112">
        <v>0.10142793518016964</v>
      </c>
      <c r="D49" s="111">
        <v>6261.0850200000032</v>
      </c>
    </row>
    <row r="50" spans="1:4">
      <c r="A50" s="78" t="s">
        <v>352</v>
      </c>
      <c r="B50" s="111">
        <v>12649.02643</v>
      </c>
      <c r="C50" s="112">
        <v>0.10986610105478994</v>
      </c>
      <c r="D50" s="111">
        <v>1252.1323200000004</v>
      </c>
    </row>
    <row r="51" spans="1:4" ht="19.5" customHeight="1">
      <c r="A51" s="431" t="s">
        <v>353</v>
      </c>
      <c r="B51" s="432">
        <v>55341.453050000004</v>
      </c>
      <c r="C51" s="433">
        <v>9.9517263501096923E-2</v>
      </c>
      <c r="D51" s="434">
        <v>5008.9527000000026</v>
      </c>
    </row>
    <row r="52" spans="1:4" ht="12.75" customHeight="1"/>
    <row r="53" spans="1:4" ht="21" customHeight="1">
      <c r="A53" s="1267" t="s">
        <v>293</v>
      </c>
      <c r="B53" s="1267"/>
      <c r="C53" s="1267"/>
    </row>
    <row r="54" spans="1:4" ht="12.75" customHeight="1"/>
    <row r="55" spans="1:4" ht="12.75" customHeight="1">
      <c r="A55" s="571" t="s">
        <v>81</v>
      </c>
    </row>
    <row r="56" spans="1:4" ht="12.75" customHeight="1">
      <c r="D56" s="34" t="s">
        <v>1582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1" t="s">
        <v>656</v>
      </c>
    </row>
    <row r="3" spans="1:8">
      <c r="D3" s="293"/>
      <c r="E3" s="13" t="s">
        <v>1241</v>
      </c>
    </row>
    <row r="4" spans="1:8" ht="79.5" customHeight="1">
      <c r="A4" s="1271" t="s">
        <v>318</v>
      </c>
      <c r="B4" s="415" t="s">
        <v>319</v>
      </c>
      <c r="C4" s="454" t="s">
        <v>300</v>
      </c>
      <c r="D4" s="415" t="s">
        <v>320</v>
      </c>
      <c r="E4" s="454" t="s">
        <v>300</v>
      </c>
    </row>
    <row r="5" spans="1:8" ht="15.75" customHeight="1">
      <c r="A5" s="1271"/>
      <c r="B5" s="455" t="s">
        <v>1682</v>
      </c>
      <c r="C5" s="456"/>
      <c r="D5" s="455" t="s">
        <v>1682</v>
      </c>
      <c r="E5" s="456"/>
    </row>
    <row r="6" spans="1:8">
      <c r="A6" s="457" t="s">
        <v>1206</v>
      </c>
      <c r="B6" s="458">
        <v>2958</v>
      </c>
      <c r="C6" s="459">
        <v>-3.7049511620074098E-3</v>
      </c>
      <c r="D6" s="458">
        <v>58171.5861</v>
      </c>
      <c r="E6" s="459">
        <v>-8.139021314899049E-2</v>
      </c>
      <c r="F6" s="43"/>
      <c r="G6" s="75"/>
      <c r="H6" s="75"/>
    </row>
    <row r="7" spans="1:8">
      <c r="A7" s="457" t="s">
        <v>1492</v>
      </c>
      <c r="B7" s="458">
        <v>2366</v>
      </c>
      <c r="C7" s="459">
        <v>1.3710368466152529E-2</v>
      </c>
      <c r="D7" s="458">
        <v>64748.855210000002</v>
      </c>
      <c r="E7" s="459">
        <v>8.043474151408625E-2</v>
      </c>
      <c r="F7" s="43"/>
      <c r="G7" s="75"/>
      <c r="H7" s="75"/>
    </row>
    <row r="8" spans="1:8">
      <c r="A8" s="457" t="s">
        <v>1159</v>
      </c>
      <c r="B8" s="458">
        <v>651</v>
      </c>
      <c r="C8" s="459">
        <v>9.5959595959595953E-2</v>
      </c>
      <c r="D8" s="458">
        <v>28824.400100000003</v>
      </c>
      <c r="E8" s="459">
        <v>6.2858133099651534E-2</v>
      </c>
      <c r="F8" s="43"/>
      <c r="G8" s="75"/>
      <c r="H8" s="75"/>
    </row>
    <row r="9" spans="1:8">
      <c r="A9" s="457" t="s">
        <v>1382</v>
      </c>
      <c r="B9" s="458">
        <v>7022</v>
      </c>
      <c r="C9" s="459">
        <v>-0.11872489959839358</v>
      </c>
      <c r="D9" s="458">
        <v>257782.81727999999</v>
      </c>
      <c r="E9" s="459">
        <v>-5.2525401382037006E-2</v>
      </c>
      <c r="F9" s="43"/>
      <c r="G9" s="75"/>
      <c r="H9" s="75"/>
    </row>
    <row r="10" spans="1:8">
      <c r="A10" s="457" t="s">
        <v>1188</v>
      </c>
      <c r="B10" s="458">
        <v>244</v>
      </c>
      <c r="C10" s="459">
        <v>6.5502183406113537E-2</v>
      </c>
      <c r="D10" s="458">
        <v>27449.531629999998</v>
      </c>
      <c r="E10" s="459">
        <v>5.6027245813944249E-2</v>
      </c>
      <c r="F10" s="43"/>
      <c r="G10" s="75"/>
      <c r="H10" s="75"/>
    </row>
    <row r="11" spans="1:8">
      <c r="A11" s="457" t="s">
        <v>1383</v>
      </c>
      <c r="B11" s="458">
        <v>4786</v>
      </c>
      <c r="C11" s="459">
        <v>-3.3319450229071222E-3</v>
      </c>
      <c r="D11" s="458">
        <v>165610.87855000002</v>
      </c>
      <c r="E11" s="459">
        <v>-1.3358651803006358E-3</v>
      </c>
      <c r="F11" s="43"/>
      <c r="G11" s="75"/>
      <c r="H11" s="75"/>
    </row>
    <row r="12" spans="1:8">
      <c r="A12" s="457" t="s">
        <v>1384</v>
      </c>
      <c r="B12" s="458">
        <v>4162</v>
      </c>
      <c r="C12" s="459">
        <v>0.954908407703147</v>
      </c>
      <c r="D12" s="458">
        <v>138545.89269000001</v>
      </c>
      <c r="E12" s="459">
        <v>0.86036145946391995</v>
      </c>
      <c r="F12" s="43"/>
      <c r="G12" s="75"/>
      <c r="H12" s="75"/>
    </row>
    <row r="13" spans="1:8">
      <c r="A13" s="457" t="s">
        <v>1207</v>
      </c>
      <c r="B13" s="458">
        <v>12536</v>
      </c>
      <c r="C13" s="459">
        <v>0.12906421687832118</v>
      </c>
      <c r="D13" s="458">
        <v>368336.39519000001</v>
      </c>
      <c r="E13" s="459">
        <v>6.2920882614259863E-2</v>
      </c>
      <c r="F13" s="43"/>
      <c r="G13" s="75"/>
      <c r="H13" s="75"/>
    </row>
    <row r="14" spans="1:8">
      <c r="A14" s="457" t="s">
        <v>1385</v>
      </c>
      <c r="B14" s="458">
        <v>4592</v>
      </c>
      <c r="C14" s="459">
        <v>0.24208817960508519</v>
      </c>
      <c r="D14" s="458">
        <v>135803.52669</v>
      </c>
      <c r="E14" s="459">
        <v>0.27747318469751892</v>
      </c>
      <c r="F14" s="43"/>
      <c r="G14" s="75"/>
      <c r="H14" s="75"/>
    </row>
    <row r="15" spans="1:8">
      <c r="A15" s="457" t="s">
        <v>1386</v>
      </c>
      <c r="B15" s="458">
        <v>15852</v>
      </c>
      <c r="C15" s="459">
        <v>4.1661190695229333E-2</v>
      </c>
      <c r="D15" s="458">
        <v>321987.74911999999</v>
      </c>
      <c r="E15" s="459">
        <v>6.5945640277007764E-2</v>
      </c>
      <c r="F15" s="43"/>
      <c r="G15" s="75"/>
      <c r="H15" s="75"/>
    </row>
    <row r="16" spans="1:8">
      <c r="A16" s="457" t="s">
        <v>1189</v>
      </c>
      <c r="B16" s="458">
        <v>3727</v>
      </c>
      <c r="C16" s="459">
        <v>-8.2245752277764095E-2</v>
      </c>
      <c r="D16" s="458">
        <v>129060.52011</v>
      </c>
      <c r="E16" s="459">
        <v>8.5896519039426786E-2</v>
      </c>
      <c r="F16" s="43"/>
      <c r="G16" s="75"/>
      <c r="H16" s="75"/>
    </row>
    <row r="17" spans="1:11">
      <c r="A17" s="457" t="s">
        <v>1387</v>
      </c>
      <c r="B17" s="458">
        <v>538</v>
      </c>
      <c r="C17" s="459">
        <v>8.6868686868686873E-2</v>
      </c>
      <c r="D17" s="458">
        <v>59537.592950000006</v>
      </c>
      <c r="E17" s="459">
        <v>0.21967131154286382</v>
      </c>
      <c r="F17" s="43"/>
      <c r="G17" s="75"/>
      <c r="H17" s="75"/>
    </row>
    <row r="18" spans="1:11">
      <c r="A18" s="457" t="s">
        <v>1388</v>
      </c>
      <c r="B18" s="458">
        <v>2115</v>
      </c>
      <c r="C18" s="459">
        <v>5.7061340941512127E-3</v>
      </c>
      <c r="D18" s="458">
        <v>44793.910640000002</v>
      </c>
      <c r="E18" s="459">
        <v>8.6985460932342107E-2</v>
      </c>
      <c r="F18" s="43"/>
      <c r="G18" s="75"/>
      <c r="H18" s="75"/>
    </row>
    <row r="19" spans="1:11" s="243" customFormat="1">
      <c r="A19" s="457" t="s">
        <v>1389</v>
      </c>
      <c r="B19" s="458">
        <v>10227</v>
      </c>
      <c r="C19" s="459">
        <v>-3.1625793012025373E-2</v>
      </c>
      <c r="D19" s="458">
        <v>269543.85745000001</v>
      </c>
      <c r="E19" s="459">
        <v>-0.1939062373192055</v>
      </c>
      <c r="F19" s="43"/>
      <c r="G19" s="75"/>
      <c r="H19" s="75"/>
    </row>
    <row r="20" spans="1:11">
      <c r="A20" s="457" t="s">
        <v>1390</v>
      </c>
      <c r="B20" s="458">
        <v>215</v>
      </c>
      <c r="C20" s="459">
        <v>-2.7149321266968326E-2</v>
      </c>
      <c r="D20" s="458">
        <v>21105.940050000001</v>
      </c>
      <c r="E20" s="459">
        <v>-0.14853210077449658</v>
      </c>
      <c r="F20" s="43"/>
      <c r="G20" s="75"/>
      <c r="H20" s="75"/>
    </row>
    <row r="21" spans="1:11">
      <c r="A21" s="460" t="s">
        <v>321</v>
      </c>
      <c r="B21" s="461">
        <v>71991</v>
      </c>
      <c r="C21" s="462">
        <v>5.1209041527948133E-2</v>
      </c>
      <c r="D21" s="461">
        <v>2091303.4537599999</v>
      </c>
      <c r="E21" s="462">
        <v>3.9571364112538775E-2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1"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5" t="s">
        <v>658</v>
      </c>
    </row>
    <row r="3" spans="1:9" ht="12.75" customHeight="1">
      <c r="E3" s="72"/>
      <c r="F3" s="72"/>
      <c r="I3" s="13" t="s">
        <v>1241</v>
      </c>
    </row>
    <row r="4" spans="1:9" s="243" customFormat="1" ht="21" customHeight="1">
      <c r="A4" s="405"/>
      <c r="B4" s="1269" t="s">
        <v>294</v>
      </c>
      <c r="C4" s="1269"/>
      <c r="D4" s="1269"/>
      <c r="E4" s="1269"/>
      <c r="F4" s="1269" t="s">
        <v>295</v>
      </c>
      <c r="G4" s="1269"/>
      <c r="H4" s="1269"/>
      <c r="I4" s="1269"/>
    </row>
    <row r="5" spans="1:9" ht="89.25" customHeight="1">
      <c r="A5" s="415" t="s">
        <v>296</v>
      </c>
      <c r="B5" s="729" t="s">
        <v>297</v>
      </c>
      <c r="C5" s="1280" t="s">
        <v>298</v>
      </c>
      <c r="D5" s="729" t="s">
        <v>728</v>
      </c>
      <c r="E5" s="1280" t="s">
        <v>298</v>
      </c>
      <c r="F5" s="729" t="s">
        <v>299</v>
      </c>
      <c r="G5" s="1280" t="s">
        <v>801</v>
      </c>
      <c r="H5" s="729" t="s">
        <v>729</v>
      </c>
      <c r="I5" s="1280" t="s">
        <v>801</v>
      </c>
    </row>
    <row r="6" spans="1:9" ht="17.25" customHeight="1">
      <c r="A6" s="435"/>
      <c r="B6" s="455">
        <v>46022</v>
      </c>
      <c r="C6" s="1280"/>
      <c r="D6" s="455">
        <v>46022</v>
      </c>
      <c r="E6" s="1280"/>
      <c r="F6" s="455" t="s">
        <v>1682</v>
      </c>
      <c r="G6" s="1280"/>
      <c r="H6" s="455" t="s">
        <v>1682</v>
      </c>
      <c r="I6" s="1280"/>
    </row>
    <row r="7" spans="1:9" ht="12.75" customHeight="1">
      <c r="A7" s="448" t="s">
        <v>301</v>
      </c>
      <c r="B7" s="449"/>
      <c r="C7" s="450"/>
      <c r="D7" s="449"/>
      <c r="E7" s="450"/>
      <c r="F7" s="449"/>
      <c r="G7" s="450"/>
      <c r="H7" s="449"/>
      <c r="I7" s="450"/>
    </row>
    <row r="8" spans="1:9" ht="12.75" customHeight="1">
      <c r="A8" s="440" t="s">
        <v>302</v>
      </c>
      <c r="B8" s="437">
        <v>13</v>
      </c>
      <c r="C8" s="438">
        <v>-7.1428571428571425E-2</v>
      </c>
      <c r="D8" s="439">
        <v>6106.6668200000004</v>
      </c>
      <c r="E8" s="438">
        <v>-7.300445128020662E-2</v>
      </c>
      <c r="F8" s="437">
        <v>0</v>
      </c>
      <c r="G8" s="438">
        <v>-1</v>
      </c>
      <c r="H8" s="439">
        <v>0</v>
      </c>
      <c r="I8" s="438">
        <v>-1</v>
      </c>
    </row>
    <row r="9" spans="1:9" ht="12.75" customHeight="1">
      <c r="A9" s="440" t="s">
        <v>303</v>
      </c>
      <c r="B9" s="437">
        <v>33262</v>
      </c>
      <c r="C9" s="438">
        <v>4.990372778637038E-2</v>
      </c>
      <c r="D9" s="439">
        <v>393760.78305999993</v>
      </c>
      <c r="E9" s="438">
        <v>7.840278246285845E-2</v>
      </c>
      <c r="F9" s="437">
        <v>13636</v>
      </c>
      <c r="G9" s="438">
        <v>1.4130596459913729E-2</v>
      </c>
      <c r="H9" s="439">
        <v>243346.77761999998</v>
      </c>
      <c r="I9" s="438">
        <v>6.3506227201386725E-2</v>
      </c>
    </row>
    <row r="10" spans="1:9" ht="12.75" customHeight="1">
      <c r="A10" s="436" t="s">
        <v>304</v>
      </c>
      <c r="B10" s="437">
        <v>6248</v>
      </c>
      <c r="C10" s="438">
        <v>8.3405583492283678E-2</v>
      </c>
      <c r="D10" s="439">
        <v>77867.307889999996</v>
      </c>
      <c r="E10" s="438">
        <v>-0.15208040080295679</v>
      </c>
      <c r="F10" s="437">
        <v>1622</v>
      </c>
      <c r="G10" s="438">
        <v>-6.7816091954022995E-2</v>
      </c>
      <c r="H10" s="439">
        <v>37144.987759999996</v>
      </c>
      <c r="I10" s="438">
        <v>-0.38043137534999238</v>
      </c>
    </row>
    <row r="11" spans="1:9" ht="12.75" customHeight="1">
      <c r="A11" s="440" t="s">
        <v>305</v>
      </c>
      <c r="B11" s="437">
        <v>12</v>
      </c>
      <c r="C11" s="438">
        <v>9.0909090909090912E-2</v>
      </c>
      <c r="D11" s="439">
        <v>103.70901000000001</v>
      </c>
      <c r="E11" s="438">
        <v>1.295211348026279</v>
      </c>
      <c r="F11" s="437">
        <v>1</v>
      </c>
      <c r="G11" s="438">
        <v>0</v>
      </c>
      <c r="H11" s="439">
        <v>139.98398</v>
      </c>
      <c r="I11" s="438">
        <v>0</v>
      </c>
    </row>
    <row r="12" spans="1:9" ht="12.75" customHeight="1">
      <c r="A12" s="441" t="s">
        <v>306</v>
      </c>
      <c r="B12" s="437">
        <v>0</v>
      </c>
      <c r="C12" s="438">
        <v>0</v>
      </c>
      <c r="D12" s="439">
        <v>0</v>
      </c>
      <c r="E12" s="438">
        <v>0</v>
      </c>
      <c r="F12" s="437">
        <v>0</v>
      </c>
      <c r="G12" s="438">
        <v>0</v>
      </c>
      <c r="H12" s="439">
        <v>0</v>
      </c>
      <c r="I12" s="438">
        <v>0</v>
      </c>
    </row>
    <row r="13" spans="1:9" ht="29.25">
      <c r="A13" s="436" t="s">
        <v>307</v>
      </c>
      <c r="B13" s="437">
        <v>515</v>
      </c>
      <c r="C13" s="438">
        <v>-0.22322775263951736</v>
      </c>
      <c r="D13" s="439">
        <v>10812.73833</v>
      </c>
      <c r="E13" s="438">
        <v>-0.39879186534065542</v>
      </c>
      <c r="F13" s="437">
        <v>72</v>
      </c>
      <c r="G13" s="438">
        <v>-0.77914110429447858</v>
      </c>
      <c r="H13" s="439">
        <v>2059.8679400000001</v>
      </c>
      <c r="I13" s="438">
        <v>-0.86094522517466388</v>
      </c>
    </row>
    <row r="14" spans="1:9" ht="12.75" customHeight="1">
      <c r="A14" s="440" t="s">
        <v>308</v>
      </c>
      <c r="B14" s="437">
        <v>77</v>
      </c>
      <c r="C14" s="438">
        <v>1.0810810810810811</v>
      </c>
      <c r="D14" s="439">
        <v>666.91665999999998</v>
      </c>
      <c r="E14" s="438">
        <v>3.1888695177443411</v>
      </c>
      <c r="F14" s="437">
        <v>44</v>
      </c>
      <c r="G14" s="438">
        <v>3</v>
      </c>
      <c r="H14" s="439">
        <v>617.96966999999995</v>
      </c>
      <c r="I14" s="438">
        <v>2.1211844173129379</v>
      </c>
    </row>
    <row r="15" spans="1:9" ht="22.5" customHeight="1">
      <c r="A15" s="442" t="s">
        <v>309</v>
      </c>
      <c r="B15" s="445">
        <v>40127</v>
      </c>
      <c r="C15" s="444">
        <v>5.1188012469546539E-2</v>
      </c>
      <c r="D15" s="445">
        <v>489318.12183999998</v>
      </c>
      <c r="E15" s="444">
        <v>1.5722968429847432E-2</v>
      </c>
      <c r="F15" s="445">
        <v>15375</v>
      </c>
      <c r="G15" s="446">
        <v>-9.5980417418191182E-3</v>
      </c>
      <c r="H15" s="445">
        <v>283309.58696999995</v>
      </c>
      <c r="I15" s="446">
        <v>-6.7608807242282812E-2</v>
      </c>
    </row>
    <row r="16" spans="1:9" ht="15" customHeight="1">
      <c r="A16" s="448" t="s">
        <v>310</v>
      </c>
      <c r="B16" s="451"/>
      <c r="C16" s="447"/>
      <c r="D16" s="451"/>
      <c r="E16" s="452"/>
      <c r="F16" s="451"/>
      <c r="G16" s="447"/>
      <c r="H16" s="451"/>
      <c r="I16" s="452"/>
    </row>
    <row r="17" spans="1:9" ht="12.75" customHeight="1">
      <c r="A17" s="440" t="s">
        <v>302</v>
      </c>
      <c r="B17" s="437">
        <v>133</v>
      </c>
      <c r="C17" s="438">
        <v>-6.3380281690140844E-2</v>
      </c>
      <c r="D17" s="437">
        <v>43493.502810000005</v>
      </c>
      <c r="E17" s="438">
        <v>-7.1568966993162911E-2</v>
      </c>
      <c r="F17" s="437">
        <v>5</v>
      </c>
      <c r="G17" s="438">
        <v>-0.54545454545454541</v>
      </c>
      <c r="H17" s="439">
        <v>2375.64</v>
      </c>
      <c r="I17" s="438">
        <v>-0.72101839021067715</v>
      </c>
    </row>
    <row r="18" spans="1:9" ht="12.75" customHeight="1">
      <c r="A18" s="440" t="s">
        <v>303</v>
      </c>
      <c r="B18" s="437">
        <v>119114</v>
      </c>
      <c r="C18" s="438">
        <v>9.5401876034577893E-2</v>
      </c>
      <c r="D18" s="437">
        <v>1940205.7548600002</v>
      </c>
      <c r="E18" s="438">
        <v>0.14997996554819762</v>
      </c>
      <c r="F18" s="437">
        <v>46362</v>
      </c>
      <c r="G18" s="438">
        <v>8.9793615720934611E-2</v>
      </c>
      <c r="H18" s="439">
        <v>1146542.2119399998</v>
      </c>
      <c r="I18" s="438">
        <v>0.10353811101710035</v>
      </c>
    </row>
    <row r="19" spans="1:9" ht="12.75" customHeight="1">
      <c r="A19" s="436" t="s">
        <v>304</v>
      </c>
      <c r="B19" s="437">
        <v>24693</v>
      </c>
      <c r="C19" s="438">
        <v>4.4366435459313146E-2</v>
      </c>
      <c r="D19" s="437">
        <v>767519.8655500001</v>
      </c>
      <c r="E19" s="438">
        <v>7.7865615290356516E-2</v>
      </c>
      <c r="F19" s="437">
        <v>6998</v>
      </c>
      <c r="G19" s="438">
        <v>-3.3291891145185798E-2</v>
      </c>
      <c r="H19" s="439">
        <v>377625.86722000001</v>
      </c>
      <c r="I19" s="438">
        <v>1.6531328766780533E-2</v>
      </c>
    </row>
    <row r="20" spans="1:9" ht="12.75" customHeight="1">
      <c r="A20" s="440" t="s">
        <v>305</v>
      </c>
      <c r="B20" s="437">
        <v>1831</v>
      </c>
      <c r="C20" s="438">
        <v>-2.4507192328183273E-2</v>
      </c>
      <c r="D20" s="437">
        <v>300549.50913000002</v>
      </c>
      <c r="E20" s="438">
        <v>5.7617360341189895E-2</v>
      </c>
      <c r="F20" s="437">
        <v>347</v>
      </c>
      <c r="G20" s="438">
        <v>-0.26638477801268501</v>
      </c>
      <c r="H20" s="439">
        <v>101625.00794999998</v>
      </c>
      <c r="I20" s="438">
        <v>-0.20674688201740937</v>
      </c>
    </row>
    <row r="21" spans="1:9" ht="12.75" customHeight="1">
      <c r="A21" s="441" t="s">
        <v>306</v>
      </c>
      <c r="B21" s="437">
        <v>0</v>
      </c>
      <c r="C21" s="438">
        <v>0</v>
      </c>
      <c r="D21" s="437">
        <v>0</v>
      </c>
      <c r="E21" s="438">
        <v>0</v>
      </c>
      <c r="F21" s="437">
        <v>0</v>
      </c>
      <c r="G21" s="438">
        <v>0</v>
      </c>
      <c r="H21" s="439">
        <v>0</v>
      </c>
      <c r="I21" s="438">
        <v>0</v>
      </c>
    </row>
    <row r="22" spans="1:9" ht="29.25">
      <c r="A22" s="436" t="s">
        <v>307</v>
      </c>
      <c r="B22" s="437">
        <v>9131</v>
      </c>
      <c r="C22" s="438">
        <v>-4.4474675596483881E-2</v>
      </c>
      <c r="D22" s="437">
        <v>341080.66738</v>
      </c>
      <c r="E22" s="438">
        <v>1.2983116991885179E-2</v>
      </c>
      <c r="F22" s="437">
        <v>2291</v>
      </c>
      <c r="G22" s="438">
        <v>-0.10612563402262973</v>
      </c>
      <c r="H22" s="439">
        <v>151543.58441000004</v>
      </c>
      <c r="I22" s="438">
        <v>-3.756208901382603E-2</v>
      </c>
    </row>
    <row r="23" spans="1:9" ht="12.75" customHeight="1">
      <c r="A23" s="440" t="s">
        <v>311</v>
      </c>
      <c r="B23" s="437">
        <v>1352</v>
      </c>
      <c r="C23" s="438">
        <v>2.4845360824742269</v>
      </c>
      <c r="D23" s="437">
        <v>42138.41216</v>
      </c>
      <c r="E23" s="438">
        <v>5.5095475728718517</v>
      </c>
      <c r="F23" s="437">
        <v>613</v>
      </c>
      <c r="G23" s="438">
        <v>3.643939393939394</v>
      </c>
      <c r="H23" s="439">
        <v>28281.555270000001</v>
      </c>
      <c r="I23" s="438">
        <v>7.5547298537503851</v>
      </c>
    </row>
    <row r="24" spans="1:9" ht="22.5" customHeight="1">
      <c r="A24" s="442" t="s">
        <v>312</v>
      </c>
      <c r="B24" s="443">
        <v>156254</v>
      </c>
      <c r="C24" s="444">
        <v>8.2488725086077297E-2</v>
      </c>
      <c r="D24" s="445">
        <v>3434987.7118900004</v>
      </c>
      <c r="E24" s="444">
        <v>0.11763494653056067</v>
      </c>
      <c r="F24" s="445">
        <v>56616</v>
      </c>
      <c r="G24" s="446">
        <v>6.9033232628398791E-2</v>
      </c>
      <c r="H24" s="445">
        <v>1807993.8667899999</v>
      </c>
      <c r="I24" s="446">
        <v>5.8640414756104382E-2</v>
      </c>
    </row>
    <row r="25" spans="1:9" ht="15" customHeight="1">
      <c r="A25" s="448" t="s">
        <v>313</v>
      </c>
      <c r="B25" s="451"/>
      <c r="C25" s="447"/>
      <c r="D25" s="451"/>
      <c r="E25" s="453"/>
      <c r="F25" s="451"/>
      <c r="G25" s="447"/>
      <c r="H25" s="451"/>
      <c r="I25" s="453"/>
    </row>
    <row r="26" spans="1:9" ht="12.75" customHeight="1">
      <c r="A26" s="440" t="s">
        <v>302</v>
      </c>
      <c r="B26" s="437">
        <v>2</v>
      </c>
      <c r="C26" s="438">
        <v>0</v>
      </c>
      <c r="D26" s="437">
        <v>0</v>
      </c>
      <c r="E26" s="438">
        <v>0</v>
      </c>
      <c r="F26" s="437"/>
      <c r="G26" s="438"/>
      <c r="H26" s="437"/>
      <c r="I26" s="438"/>
    </row>
    <row r="27" spans="1:9" ht="12.75" customHeight="1">
      <c r="A27" s="440" t="s">
        <v>303</v>
      </c>
      <c r="B27" s="437">
        <v>1</v>
      </c>
      <c r="C27" s="438">
        <v>0</v>
      </c>
      <c r="D27" s="437">
        <v>0</v>
      </c>
      <c r="E27" s="438">
        <v>0</v>
      </c>
      <c r="F27" s="437"/>
      <c r="G27" s="438"/>
      <c r="H27" s="437"/>
      <c r="I27" s="438"/>
    </row>
    <row r="28" spans="1:9" ht="12.75" customHeight="1">
      <c r="A28" s="436" t="s">
        <v>304</v>
      </c>
      <c r="B28" s="437">
        <v>0</v>
      </c>
      <c r="C28" s="438">
        <v>0</v>
      </c>
      <c r="D28" s="437">
        <v>0</v>
      </c>
      <c r="E28" s="438">
        <v>0</v>
      </c>
      <c r="F28" s="437"/>
      <c r="G28" s="438"/>
      <c r="H28" s="437"/>
      <c r="I28" s="438"/>
    </row>
    <row r="29" spans="1:9" ht="12.75" customHeight="1">
      <c r="A29" s="440" t="s">
        <v>305</v>
      </c>
      <c r="B29" s="437">
        <v>0</v>
      </c>
      <c r="C29" s="438">
        <v>0</v>
      </c>
      <c r="D29" s="437">
        <v>0</v>
      </c>
      <c r="E29" s="438">
        <v>0</v>
      </c>
      <c r="F29" s="437"/>
      <c r="G29" s="438"/>
      <c r="H29" s="437"/>
      <c r="I29" s="438"/>
    </row>
    <row r="30" spans="1:9" ht="12.75" customHeight="1">
      <c r="A30" s="441" t="s">
        <v>314</v>
      </c>
      <c r="B30" s="437">
        <v>0</v>
      </c>
      <c r="C30" s="438">
        <v>0</v>
      </c>
      <c r="D30" s="437">
        <v>0</v>
      </c>
      <c r="E30" s="438">
        <v>0</v>
      </c>
      <c r="F30" s="437"/>
      <c r="G30" s="438"/>
      <c r="H30" s="437"/>
      <c r="I30" s="438"/>
    </row>
    <row r="31" spans="1:9" ht="29.25">
      <c r="A31" s="436" t="s">
        <v>307</v>
      </c>
      <c r="B31" s="437">
        <v>0</v>
      </c>
      <c r="C31" s="438">
        <v>0</v>
      </c>
      <c r="D31" s="437">
        <v>0</v>
      </c>
      <c r="E31" s="438">
        <v>0</v>
      </c>
      <c r="F31" s="437"/>
      <c r="G31" s="438"/>
      <c r="H31" s="437"/>
      <c r="I31" s="438"/>
    </row>
    <row r="32" spans="1:9" ht="12.75" customHeight="1">
      <c r="A32" s="440" t="s">
        <v>308</v>
      </c>
      <c r="B32" s="437">
        <v>0</v>
      </c>
      <c r="C32" s="438">
        <v>0</v>
      </c>
      <c r="D32" s="437">
        <v>0</v>
      </c>
      <c r="E32" s="438">
        <v>0</v>
      </c>
      <c r="F32" s="437"/>
      <c r="G32" s="438"/>
      <c r="H32" s="437"/>
      <c r="I32" s="438"/>
    </row>
    <row r="33" spans="1:13" ht="22.5" customHeight="1">
      <c r="A33" s="442" t="s">
        <v>309</v>
      </c>
      <c r="B33" s="445">
        <v>3</v>
      </c>
      <c r="C33" s="444">
        <v>0</v>
      </c>
      <c r="D33" s="445">
        <v>0</v>
      </c>
      <c r="E33" s="444">
        <v>0</v>
      </c>
      <c r="F33" s="445"/>
      <c r="G33" s="444"/>
      <c r="H33" s="445"/>
      <c r="I33" s="444"/>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4" t="s">
        <v>660</v>
      </c>
      <c r="O2" s="64"/>
    </row>
    <row r="3" spans="1:15" ht="12.75" customHeight="1">
      <c r="A3" s="42"/>
      <c r="B3" s="62"/>
      <c r="C3" s="62"/>
      <c r="D3" s="62"/>
      <c r="E3" s="62"/>
      <c r="F3" s="62"/>
      <c r="G3" s="62"/>
      <c r="H3" s="62"/>
      <c r="I3" s="62"/>
      <c r="J3" s="62"/>
      <c r="K3" s="62"/>
      <c r="L3" s="62"/>
      <c r="M3" s="62"/>
      <c r="O3" s="13" t="s">
        <v>1241</v>
      </c>
    </row>
    <row r="4" spans="1:15" ht="30.75" customHeight="1">
      <c r="A4" s="1112" t="s">
        <v>1603</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3">
        <v>46022</v>
      </c>
      <c r="B5" s="719" t="s">
        <v>266</v>
      </c>
      <c r="C5" s="719" t="s">
        <v>267</v>
      </c>
      <c r="D5" s="719" t="s">
        <v>266</v>
      </c>
      <c r="E5" s="719" t="s">
        <v>267</v>
      </c>
      <c r="F5" s="719" t="s">
        <v>266</v>
      </c>
      <c r="G5" s="719" t="s">
        <v>267</v>
      </c>
      <c r="H5" s="719" t="s">
        <v>266</v>
      </c>
      <c r="I5" s="719" t="s">
        <v>267</v>
      </c>
      <c r="J5" s="719" t="s">
        <v>266</v>
      </c>
      <c r="K5" s="719" t="s">
        <v>267</v>
      </c>
      <c r="L5" s="719" t="s">
        <v>266</v>
      </c>
      <c r="M5" s="719" t="s">
        <v>267</v>
      </c>
      <c r="N5" s="719" t="s">
        <v>266</v>
      </c>
      <c r="O5" s="719" t="s">
        <v>267</v>
      </c>
    </row>
    <row r="6" spans="1:15" ht="13.5" customHeight="1">
      <c r="A6" s="463" t="s">
        <v>268</v>
      </c>
      <c r="B6" s="464">
        <v>3478907.2164100003</v>
      </c>
      <c r="C6" s="464">
        <v>42987.659490000005</v>
      </c>
      <c r="D6" s="464">
        <v>17506.094109999998</v>
      </c>
      <c r="E6" s="464">
        <v>1754.3454200000001</v>
      </c>
      <c r="F6" s="464">
        <v>4810.8725700000005</v>
      </c>
      <c r="G6" s="464">
        <v>1600.4004400000001</v>
      </c>
      <c r="H6" s="464">
        <v>2605.5748100000001</v>
      </c>
      <c r="I6" s="464">
        <v>1124.85501</v>
      </c>
      <c r="J6" s="464">
        <v>26930.7389</v>
      </c>
      <c r="K6" s="464">
        <v>26306.554910000003</v>
      </c>
      <c r="L6" s="464">
        <v>3530760.4967999994</v>
      </c>
      <c r="M6" s="464">
        <v>73773.815270000006</v>
      </c>
      <c r="N6" s="464">
        <v>20197.225399999999</v>
      </c>
      <c r="O6" s="464">
        <v>2362.80555</v>
      </c>
    </row>
    <row r="7" spans="1:15" ht="13.5" customHeight="1">
      <c r="A7" s="467" t="s">
        <v>269</v>
      </c>
      <c r="B7" s="468">
        <v>43676.940820000003</v>
      </c>
      <c r="C7" s="468">
        <v>1959.36131</v>
      </c>
      <c r="D7" s="468">
        <v>0</v>
      </c>
      <c r="E7" s="468">
        <v>0</v>
      </c>
      <c r="F7" s="468">
        <v>0</v>
      </c>
      <c r="G7" s="468">
        <v>0</v>
      </c>
      <c r="H7" s="468">
        <v>0.78762999999999994</v>
      </c>
      <c r="I7" s="468">
        <v>0.76879999999999993</v>
      </c>
      <c r="J7" s="468">
        <v>7685.0510800000002</v>
      </c>
      <c r="K7" s="468">
        <v>7685.0008899999993</v>
      </c>
      <c r="L7" s="468">
        <v>51362.77953</v>
      </c>
      <c r="M7" s="468">
        <v>9645.1309999999994</v>
      </c>
      <c r="N7" s="468">
        <v>924.89114000000006</v>
      </c>
      <c r="O7" s="468">
        <v>311.78726</v>
      </c>
    </row>
    <row r="8" spans="1:15" ht="13.5" customHeight="1">
      <c r="A8" s="467" t="s">
        <v>270</v>
      </c>
      <c r="B8" s="468">
        <v>1968393.7967900003</v>
      </c>
      <c r="C8" s="468">
        <v>17320.340450000003</v>
      </c>
      <c r="D8" s="468">
        <v>7618.6308599999993</v>
      </c>
      <c r="E8" s="468">
        <v>818.3283100000001</v>
      </c>
      <c r="F8" s="468">
        <v>2892.2111000000004</v>
      </c>
      <c r="G8" s="468">
        <v>958.43499999999995</v>
      </c>
      <c r="H8" s="468">
        <v>1727.9053699999999</v>
      </c>
      <c r="I8" s="468">
        <v>580.12940999999989</v>
      </c>
      <c r="J8" s="468">
        <v>9903.467349999999</v>
      </c>
      <c r="K8" s="468">
        <v>9683.4140299999999</v>
      </c>
      <c r="L8" s="468">
        <v>1990536.01147</v>
      </c>
      <c r="M8" s="468">
        <v>29360.647199999999</v>
      </c>
      <c r="N8" s="468">
        <v>1220.7670000000003</v>
      </c>
      <c r="O8" s="468">
        <v>203.64240000000001</v>
      </c>
    </row>
    <row r="9" spans="1:15" ht="13.5" customHeight="1">
      <c r="A9" s="467" t="s">
        <v>271</v>
      </c>
      <c r="B9" s="468">
        <v>779706.17865000013</v>
      </c>
      <c r="C9" s="468">
        <v>9246.8906999999999</v>
      </c>
      <c r="D9" s="468">
        <v>4560.8637199999985</v>
      </c>
      <c r="E9" s="468">
        <v>579.13523999999995</v>
      </c>
      <c r="F9" s="468">
        <v>1120.1387999999999</v>
      </c>
      <c r="G9" s="468">
        <v>560.48572999999999</v>
      </c>
      <c r="H9" s="468">
        <v>732.02212999999983</v>
      </c>
      <c r="I9" s="468">
        <v>520.11785999999995</v>
      </c>
      <c r="J9" s="468">
        <v>3812.3341</v>
      </c>
      <c r="K9" s="468">
        <v>3489.4952600000001</v>
      </c>
      <c r="L9" s="468">
        <v>789931.53739999991</v>
      </c>
      <c r="M9" s="468">
        <v>14396.12479</v>
      </c>
      <c r="N9" s="468">
        <v>11193.924349999999</v>
      </c>
      <c r="O9" s="468">
        <v>1112.3472499999998</v>
      </c>
    </row>
    <row r="10" spans="1:15" ht="13.5" customHeight="1">
      <c r="A10" s="467" t="s">
        <v>272</v>
      </c>
      <c r="B10" s="468">
        <v>299069.07019</v>
      </c>
      <c r="C10" s="468">
        <v>7216.3569800000005</v>
      </c>
      <c r="D10" s="468">
        <v>3559.0061900000001</v>
      </c>
      <c r="E10" s="468">
        <v>19.779970000000002</v>
      </c>
      <c r="F10" s="468">
        <v>5.2249999999999998E-2</v>
      </c>
      <c r="G10" s="468">
        <v>0</v>
      </c>
      <c r="H10" s="468">
        <v>0.11724</v>
      </c>
      <c r="I10" s="468">
        <v>2.8070000000000001E-2</v>
      </c>
      <c r="J10" s="468">
        <v>1123.77628</v>
      </c>
      <c r="K10" s="468">
        <v>1123.3874799999999</v>
      </c>
      <c r="L10" s="468">
        <v>303752.02214999998</v>
      </c>
      <c r="M10" s="468">
        <v>8359.5524999999998</v>
      </c>
      <c r="N10" s="468">
        <v>5876.1992599999994</v>
      </c>
      <c r="O10" s="468">
        <v>381.10240000000005</v>
      </c>
    </row>
    <row r="11" spans="1:15" ht="13.5" customHeight="1">
      <c r="A11" s="467" t="s">
        <v>273</v>
      </c>
      <c r="B11" s="468">
        <v>0</v>
      </c>
      <c r="C11" s="468">
        <v>0</v>
      </c>
      <c r="D11" s="468">
        <v>0</v>
      </c>
      <c r="E11" s="468">
        <v>0</v>
      </c>
      <c r="F11" s="468">
        <v>0</v>
      </c>
      <c r="G11" s="468">
        <v>0</v>
      </c>
      <c r="H11" s="468">
        <v>0</v>
      </c>
      <c r="I11" s="468">
        <v>0</v>
      </c>
      <c r="J11" s="468">
        <v>0</v>
      </c>
      <c r="K11" s="468">
        <v>0</v>
      </c>
      <c r="L11" s="468">
        <v>0</v>
      </c>
      <c r="M11" s="468">
        <v>0</v>
      </c>
      <c r="N11" s="468">
        <v>0</v>
      </c>
      <c r="O11" s="468">
        <v>0</v>
      </c>
    </row>
    <row r="12" spans="1:15" ht="22.5">
      <c r="A12" s="467" t="s">
        <v>274</v>
      </c>
      <c r="B12" s="468">
        <v>344833.46641999995</v>
      </c>
      <c r="C12" s="468">
        <v>6382.8681299999998</v>
      </c>
      <c r="D12" s="468">
        <v>1645.18388</v>
      </c>
      <c r="E12" s="468">
        <v>270.30999000000003</v>
      </c>
      <c r="F12" s="468">
        <v>787.91853000000003</v>
      </c>
      <c r="G12" s="468">
        <v>81.229070000000007</v>
      </c>
      <c r="H12" s="468">
        <v>135.45785999999998</v>
      </c>
      <c r="I12" s="468">
        <v>21.850490000000001</v>
      </c>
      <c r="J12" s="468">
        <v>3649.4558099999999</v>
      </c>
      <c r="K12" s="468">
        <v>3573.3260800000007</v>
      </c>
      <c r="L12" s="468">
        <v>351051.48249999993</v>
      </c>
      <c r="M12" s="468">
        <v>10329.58376</v>
      </c>
      <c r="N12" s="468">
        <v>888.20947999999999</v>
      </c>
      <c r="O12" s="468">
        <v>344.84772999999996</v>
      </c>
    </row>
    <row r="13" spans="1:15" ht="13.5" customHeight="1">
      <c r="A13" s="467" t="s">
        <v>275</v>
      </c>
      <c r="B13" s="468">
        <v>43227.76354</v>
      </c>
      <c r="C13" s="468">
        <v>861.84192999999982</v>
      </c>
      <c r="D13" s="468">
        <v>122.40946</v>
      </c>
      <c r="E13" s="468">
        <v>66.791910000000001</v>
      </c>
      <c r="F13" s="468">
        <v>10.55189</v>
      </c>
      <c r="G13" s="468">
        <v>0.25063999999999997</v>
      </c>
      <c r="H13" s="468">
        <v>9.2845800000000001</v>
      </c>
      <c r="I13" s="468">
        <v>1.96038</v>
      </c>
      <c r="J13" s="468">
        <v>756.65427999999997</v>
      </c>
      <c r="K13" s="468">
        <v>751.93117000000007</v>
      </c>
      <c r="L13" s="468">
        <v>44126.66375</v>
      </c>
      <c r="M13" s="468">
        <v>1682.7760299999998</v>
      </c>
      <c r="N13" s="468">
        <v>93.234170000000006</v>
      </c>
      <c r="O13" s="468">
        <v>9.0785099999999996</v>
      </c>
    </row>
    <row r="14" spans="1:15" ht="13.5" customHeight="1">
      <c r="A14" s="463" t="s">
        <v>276</v>
      </c>
      <c r="B14" s="464">
        <v>505811.48293</v>
      </c>
      <c r="C14" s="464">
        <v>557.16696999999999</v>
      </c>
      <c r="D14" s="464">
        <v>651.3138100000001</v>
      </c>
      <c r="E14" s="464">
        <v>115.64782000000001</v>
      </c>
      <c r="F14" s="464">
        <v>187.01814000000002</v>
      </c>
      <c r="G14" s="464">
        <v>49.076860000000003</v>
      </c>
      <c r="H14" s="464">
        <v>185.07971000000003</v>
      </c>
      <c r="I14" s="464">
        <v>75.969270000000009</v>
      </c>
      <c r="J14" s="464">
        <v>3314.0536000000006</v>
      </c>
      <c r="K14" s="464">
        <v>3146.6883200000002</v>
      </c>
      <c r="L14" s="464">
        <v>510148.94815999997</v>
      </c>
      <c r="M14" s="464">
        <v>3944.5492400000003</v>
      </c>
      <c r="N14" s="464">
        <v>102.88225999999997</v>
      </c>
      <c r="O14" s="464">
        <v>45.627090000000003</v>
      </c>
    </row>
    <row r="15" spans="1:15" ht="13.5" customHeight="1">
      <c r="A15" s="467" t="s">
        <v>269</v>
      </c>
      <c r="B15" s="468">
        <v>6238.9869600000002</v>
      </c>
      <c r="C15" s="468">
        <v>1.0300000000000001E-3</v>
      </c>
      <c r="D15" s="468">
        <v>0</v>
      </c>
      <c r="E15" s="468">
        <v>0</v>
      </c>
      <c r="F15" s="468">
        <v>0</v>
      </c>
      <c r="G15" s="468">
        <v>0</v>
      </c>
      <c r="H15" s="468">
        <v>0</v>
      </c>
      <c r="I15" s="468">
        <v>0</v>
      </c>
      <c r="J15" s="468">
        <v>9.9384599999999992</v>
      </c>
      <c r="K15" s="468">
        <v>9.9384599999999992</v>
      </c>
      <c r="L15" s="468">
        <v>6248.9254199999996</v>
      </c>
      <c r="M15" s="468">
        <v>9.9394899999999993</v>
      </c>
      <c r="N15" s="468">
        <v>0</v>
      </c>
      <c r="O15" s="468">
        <v>0</v>
      </c>
    </row>
    <row r="16" spans="1:15" ht="13.5" customHeight="1">
      <c r="A16" s="467" t="s">
        <v>270</v>
      </c>
      <c r="B16" s="468">
        <v>406929.69693000009</v>
      </c>
      <c r="C16" s="468">
        <v>452.49864999999994</v>
      </c>
      <c r="D16" s="468">
        <v>451.46191999999996</v>
      </c>
      <c r="E16" s="468">
        <v>69.926810000000003</v>
      </c>
      <c r="F16" s="468">
        <v>186.93648000000002</v>
      </c>
      <c r="G16" s="468">
        <v>49.07685</v>
      </c>
      <c r="H16" s="468">
        <v>158.51367999999999</v>
      </c>
      <c r="I16" s="468">
        <v>58.410209999999992</v>
      </c>
      <c r="J16" s="468">
        <v>2224.7653500000001</v>
      </c>
      <c r="K16" s="468">
        <v>2156.2100100000002</v>
      </c>
      <c r="L16" s="468">
        <v>409951.37430999998</v>
      </c>
      <c r="M16" s="468">
        <v>2786.1225299999996</v>
      </c>
      <c r="N16" s="468">
        <v>72.075249999999997</v>
      </c>
      <c r="O16" s="468">
        <v>45.538209999999999</v>
      </c>
    </row>
    <row r="17" spans="1:15" ht="13.5" customHeight="1">
      <c r="A17" s="467" t="s">
        <v>277</v>
      </c>
      <c r="B17" s="468">
        <v>80770.91151000002</v>
      </c>
      <c r="C17" s="468">
        <v>99.666500000000013</v>
      </c>
      <c r="D17" s="468">
        <v>199.85189000000003</v>
      </c>
      <c r="E17" s="468">
        <v>45.72101</v>
      </c>
      <c r="F17" s="468">
        <v>8.1659999999999996E-2</v>
      </c>
      <c r="G17" s="468">
        <v>1.0000000000000001E-5</v>
      </c>
      <c r="H17" s="468">
        <v>26.566029999999998</v>
      </c>
      <c r="I17" s="468">
        <v>17.559060000000002</v>
      </c>
      <c r="J17" s="468">
        <v>672.78089999999997</v>
      </c>
      <c r="K17" s="468">
        <v>573.97095999999999</v>
      </c>
      <c r="L17" s="468">
        <v>81670.191990000007</v>
      </c>
      <c r="M17" s="468">
        <v>736.91754000000003</v>
      </c>
      <c r="N17" s="468">
        <v>0</v>
      </c>
      <c r="O17" s="468">
        <v>0</v>
      </c>
    </row>
    <row r="18" spans="1:15" ht="13.5" customHeight="1">
      <c r="A18" s="467" t="s">
        <v>278</v>
      </c>
      <c r="B18" s="468">
        <v>103.70901000000001</v>
      </c>
      <c r="C18" s="468">
        <v>3.9900000000000005E-3</v>
      </c>
      <c r="D18" s="468">
        <v>0</v>
      </c>
      <c r="E18" s="468">
        <v>0</v>
      </c>
      <c r="F18" s="468">
        <v>0</v>
      </c>
      <c r="G18" s="468">
        <v>0</v>
      </c>
      <c r="H18" s="468">
        <v>0</v>
      </c>
      <c r="I18" s="468">
        <v>0</v>
      </c>
      <c r="J18" s="468">
        <v>227.84729999999999</v>
      </c>
      <c r="K18" s="468">
        <v>227.84729999999999</v>
      </c>
      <c r="L18" s="468">
        <v>331.55631</v>
      </c>
      <c r="M18" s="468">
        <v>227.85129000000001</v>
      </c>
      <c r="N18" s="468">
        <v>5.97668</v>
      </c>
      <c r="O18" s="468">
        <v>0</v>
      </c>
    </row>
    <row r="19" spans="1:15" ht="13.5" customHeight="1">
      <c r="A19" s="467" t="s">
        <v>279</v>
      </c>
      <c r="B19" s="468">
        <v>0</v>
      </c>
      <c r="C19" s="468">
        <v>0</v>
      </c>
      <c r="D19" s="468">
        <v>0</v>
      </c>
      <c r="E19" s="468">
        <v>0</v>
      </c>
      <c r="F19" s="468">
        <v>0</v>
      </c>
      <c r="G19" s="468">
        <v>0</v>
      </c>
      <c r="H19" s="468">
        <v>0</v>
      </c>
      <c r="I19" s="468">
        <v>0</v>
      </c>
      <c r="J19" s="468">
        <v>0</v>
      </c>
      <c r="K19" s="468">
        <v>0</v>
      </c>
      <c r="L19" s="468">
        <v>0</v>
      </c>
      <c r="M19" s="468">
        <v>0</v>
      </c>
      <c r="N19" s="468">
        <v>0</v>
      </c>
      <c r="O19" s="468">
        <v>0</v>
      </c>
    </row>
    <row r="20" spans="1:15" ht="22.5">
      <c r="A20" s="467" t="s">
        <v>274</v>
      </c>
      <c r="B20" s="468">
        <v>11095.758529999999</v>
      </c>
      <c r="C20" s="468">
        <v>4.6310099999999998</v>
      </c>
      <c r="D20" s="468">
        <v>0</v>
      </c>
      <c r="E20" s="468">
        <v>0</v>
      </c>
      <c r="F20" s="468">
        <v>0</v>
      </c>
      <c r="G20" s="468">
        <v>0</v>
      </c>
      <c r="H20" s="468">
        <v>0</v>
      </c>
      <c r="I20" s="468">
        <v>0</v>
      </c>
      <c r="J20" s="468">
        <v>127.52243</v>
      </c>
      <c r="K20" s="468">
        <v>127.52243</v>
      </c>
      <c r="L20" s="468">
        <v>11223.28096</v>
      </c>
      <c r="M20" s="468">
        <v>132.15343999999999</v>
      </c>
      <c r="N20" s="468">
        <v>24.83033</v>
      </c>
      <c r="O20" s="468">
        <v>8.8880000000000001E-2</v>
      </c>
    </row>
    <row r="21" spans="1:15" ht="13.5" customHeight="1">
      <c r="A21" s="467" t="s">
        <v>280</v>
      </c>
      <c r="B21" s="468">
        <v>672.41995999999995</v>
      </c>
      <c r="C21" s="468">
        <v>0.36578999999999995</v>
      </c>
      <c r="D21" s="468">
        <v>0</v>
      </c>
      <c r="E21" s="468">
        <v>0</v>
      </c>
      <c r="F21" s="468">
        <v>0</v>
      </c>
      <c r="G21" s="468">
        <v>0</v>
      </c>
      <c r="H21" s="468">
        <v>0</v>
      </c>
      <c r="I21" s="468">
        <v>0</v>
      </c>
      <c r="J21" s="468">
        <v>51.199160000000006</v>
      </c>
      <c r="K21" s="468">
        <v>51.199160000000006</v>
      </c>
      <c r="L21" s="468">
        <v>723.61911999999995</v>
      </c>
      <c r="M21" s="468">
        <v>51.564949999999996</v>
      </c>
      <c r="N21" s="468">
        <v>0</v>
      </c>
      <c r="O21" s="468">
        <v>0</v>
      </c>
    </row>
    <row r="22" spans="1:15" ht="13.5" customHeight="1">
      <c r="A22" s="463" t="s">
        <v>281</v>
      </c>
      <c r="B22" s="464">
        <v>0</v>
      </c>
      <c r="C22" s="464">
        <v>0</v>
      </c>
      <c r="D22" s="464">
        <v>0</v>
      </c>
      <c r="E22" s="464">
        <v>0</v>
      </c>
      <c r="F22" s="464">
        <v>0</v>
      </c>
      <c r="G22" s="464">
        <v>0</v>
      </c>
      <c r="H22" s="464">
        <v>0</v>
      </c>
      <c r="I22" s="464">
        <v>0</v>
      </c>
      <c r="J22" s="464">
        <v>289.88808</v>
      </c>
      <c r="K22" s="464">
        <v>289.88808</v>
      </c>
      <c r="L22" s="464">
        <v>289.88808</v>
      </c>
      <c r="M22" s="464">
        <v>289.88808</v>
      </c>
      <c r="N22" s="464">
        <v>0</v>
      </c>
      <c r="O22" s="464">
        <v>0</v>
      </c>
    </row>
    <row r="23" spans="1:15" ht="13.5" customHeight="1">
      <c r="A23" s="467" t="s">
        <v>269</v>
      </c>
      <c r="B23" s="468">
        <v>0</v>
      </c>
      <c r="C23" s="468">
        <v>0</v>
      </c>
      <c r="D23" s="468">
        <v>0</v>
      </c>
      <c r="E23" s="468">
        <v>0</v>
      </c>
      <c r="F23" s="468">
        <v>0</v>
      </c>
      <c r="G23" s="468">
        <v>0</v>
      </c>
      <c r="H23" s="468">
        <v>0</v>
      </c>
      <c r="I23" s="468">
        <v>0</v>
      </c>
      <c r="J23" s="468">
        <v>266.02386999999999</v>
      </c>
      <c r="K23" s="468">
        <v>266.02386999999999</v>
      </c>
      <c r="L23" s="468">
        <v>266.02386999999999</v>
      </c>
      <c r="M23" s="468">
        <v>266.02386999999999</v>
      </c>
      <c r="N23" s="468">
        <v>0</v>
      </c>
      <c r="O23" s="468">
        <v>0</v>
      </c>
    </row>
    <row r="24" spans="1:15" ht="13.5" customHeight="1">
      <c r="A24" s="467" t="s">
        <v>282</v>
      </c>
      <c r="B24" s="468">
        <v>0</v>
      </c>
      <c r="C24" s="468">
        <v>0</v>
      </c>
      <c r="D24" s="468">
        <v>0</v>
      </c>
      <c r="E24" s="468">
        <v>0</v>
      </c>
      <c r="F24" s="468">
        <v>0</v>
      </c>
      <c r="G24" s="468">
        <v>0</v>
      </c>
      <c r="H24" s="468">
        <v>0</v>
      </c>
      <c r="I24" s="468">
        <v>0</v>
      </c>
      <c r="J24" s="468">
        <v>23.86421</v>
      </c>
      <c r="K24" s="468">
        <v>23.86421</v>
      </c>
      <c r="L24" s="468">
        <v>23.86421</v>
      </c>
      <c r="M24" s="468">
        <v>23.86421</v>
      </c>
      <c r="N24" s="468">
        <v>0</v>
      </c>
      <c r="O24" s="468">
        <v>0</v>
      </c>
    </row>
    <row r="25" spans="1:15" ht="13.5" customHeight="1">
      <c r="A25" s="467" t="s">
        <v>271</v>
      </c>
      <c r="B25" s="468">
        <v>0</v>
      </c>
      <c r="C25" s="468">
        <v>0</v>
      </c>
      <c r="D25" s="468">
        <v>0</v>
      </c>
      <c r="E25" s="468">
        <v>0</v>
      </c>
      <c r="F25" s="468">
        <v>0</v>
      </c>
      <c r="G25" s="468">
        <v>0</v>
      </c>
      <c r="H25" s="468">
        <v>0</v>
      </c>
      <c r="I25" s="468">
        <v>0</v>
      </c>
      <c r="J25" s="468">
        <v>0</v>
      </c>
      <c r="K25" s="468">
        <v>0</v>
      </c>
      <c r="L25" s="468">
        <v>0</v>
      </c>
      <c r="M25" s="468">
        <v>0</v>
      </c>
      <c r="N25" s="468">
        <v>0</v>
      </c>
      <c r="O25" s="468">
        <v>0</v>
      </c>
    </row>
    <row r="26" spans="1:15" ht="13.5" customHeight="1">
      <c r="A26" s="467" t="s">
        <v>283</v>
      </c>
      <c r="B26" s="468">
        <v>0</v>
      </c>
      <c r="C26" s="468">
        <v>0</v>
      </c>
      <c r="D26" s="468">
        <v>0</v>
      </c>
      <c r="E26" s="468">
        <v>0</v>
      </c>
      <c r="F26" s="468">
        <v>0</v>
      </c>
      <c r="G26" s="468">
        <v>0</v>
      </c>
      <c r="H26" s="468">
        <v>0</v>
      </c>
      <c r="I26" s="468">
        <v>0</v>
      </c>
      <c r="J26" s="468">
        <v>0</v>
      </c>
      <c r="K26" s="468">
        <v>0</v>
      </c>
      <c r="L26" s="468">
        <v>0</v>
      </c>
      <c r="M26" s="468">
        <v>0</v>
      </c>
      <c r="N26" s="468">
        <v>0</v>
      </c>
      <c r="O26" s="468">
        <v>0</v>
      </c>
    </row>
    <row r="27" spans="1:15" ht="13.5" customHeight="1">
      <c r="A27" s="467" t="s">
        <v>279</v>
      </c>
      <c r="B27" s="468">
        <v>0</v>
      </c>
      <c r="C27" s="468">
        <v>0</v>
      </c>
      <c r="D27" s="468">
        <v>0</v>
      </c>
      <c r="E27" s="468">
        <v>0</v>
      </c>
      <c r="F27" s="468">
        <v>0</v>
      </c>
      <c r="G27" s="468">
        <v>0</v>
      </c>
      <c r="H27" s="468">
        <v>0</v>
      </c>
      <c r="I27" s="468">
        <v>0</v>
      </c>
      <c r="J27" s="468">
        <v>0</v>
      </c>
      <c r="K27" s="468">
        <v>0</v>
      </c>
      <c r="L27" s="468">
        <v>0</v>
      </c>
      <c r="M27" s="468">
        <v>0</v>
      </c>
      <c r="N27" s="468">
        <v>0</v>
      </c>
      <c r="O27" s="468">
        <v>0</v>
      </c>
    </row>
    <row r="28" spans="1:15" ht="22.5">
      <c r="A28" s="467" t="s">
        <v>274</v>
      </c>
      <c r="B28" s="468">
        <v>0</v>
      </c>
      <c r="C28" s="468">
        <v>0</v>
      </c>
      <c r="D28" s="468">
        <v>0</v>
      </c>
      <c r="E28" s="468">
        <v>0</v>
      </c>
      <c r="F28" s="468">
        <v>0</v>
      </c>
      <c r="G28" s="468">
        <v>0</v>
      </c>
      <c r="H28" s="468">
        <v>0</v>
      </c>
      <c r="I28" s="468">
        <v>0</v>
      </c>
      <c r="J28" s="468">
        <v>0</v>
      </c>
      <c r="K28" s="468">
        <v>0</v>
      </c>
      <c r="L28" s="468">
        <v>0</v>
      </c>
      <c r="M28" s="468">
        <v>0</v>
      </c>
      <c r="N28" s="468">
        <v>0</v>
      </c>
      <c r="O28" s="468">
        <v>0</v>
      </c>
    </row>
    <row r="29" spans="1:15" ht="13.5" customHeight="1">
      <c r="A29" s="467" t="s">
        <v>280</v>
      </c>
      <c r="B29" s="468">
        <v>0</v>
      </c>
      <c r="C29" s="468">
        <v>0</v>
      </c>
      <c r="D29" s="468">
        <v>0</v>
      </c>
      <c r="E29" s="468">
        <v>0</v>
      </c>
      <c r="F29" s="468">
        <v>0</v>
      </c>
      <c r="G29" s="468">
        <v>0</v>
      </c>
      <c r="H29" s="468">
        <v>0</v>
      </c>
      <c r="I29" s="468">
        <v>0</v>
      </c>
      <c r="J29" s="468">
        <v>0</v>
      </c>
      <c r="K29" s="468">
        <v>0</v>
      </c>
      <c r="L29" s="468">
        <v>0</v>
      </c>
      <c r="M29" s="468">
        <v>0</v>
      </c>
      <c r="N29" s="468">
        <v>0</v>
      </c>
      <c r="O29" s="468">
        <v>0</v>
      </c>
    </row>
    <row r="30" spans="1:15" ht="13.5" customHeight="1">
      <c r="A30" s="465" t="s">
        <v>284</v>
      </c>
      <c r="B30" s="466">
        <v>3984718.6993400003</v>
      </c>
      <c r="C30" s="466">
        <v>43544.826460000004</v>
      </c>
      <c r="D30" s="466">
        <v>18157.407919999998</v>
      </c>
      <c r="E30" s="466">
        <v>1869.9932400000002</v>
      </c>
      <c r="F30" s="466">
        <v>4997.8907099999997</v>
      </c>
      <c r="G30" s="466">
        <v>1649.4773</v>
      </c>
      <c r="H30" s="466">
        <v>2790.65452</v>
      </c>
      <c r="I30" s="466">
        <v>1200.82428</v>
      </c>
      <c r="J30" s="466">
        <v>30534.680579999997</v>
      </c>
      <c r="K30" s="466">
        <v>29743.131310000001</v>
      </c>
      <c r="L30" s="466">
        <v>4041199.3330399999</v>
      </c>
      <c r="M30" s="466">
        <v>78008.252589999989</v>
      </c>
      <c r="N30" s="466">
        <v>20300.107660000001</v>
      </c>
      <c r="O30" s="466">
        <v>2408.43264</v>
      </c>
    </row>
    <row r="31" spans="1:15" ht="12.75" customHeight="1">
      <c r="A31" s="21" t="s">
        <v>285</v>
      </c>
      <c r="L31" s="117"/>
    </row>
    <row r="32" spans="1:15" ht="12.75" customHeight="1">
      <c r="B32" s="117"/>
      <c r="L32" s="117"/>
    </row>
    <row r="33" spans="1:15" ht="12.75" customHeight="1">
      <c r="A33" s="57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4" t="s">
        <v>787</v>
      </c>
    </row>
    <row r="4" spans="1:2">
      <c r="B4" s="13" t="s">
        <v>1241</v>
      </c>
    </row>
    <row r="5" spans="1:2" ht="50.25" customHeight="1">
      <c r="A5" s="723" t="s">
        <v>789</v>
      </c>
      <c r="B5" s="723" t="s">
        <v>788</v>
      </c>
    </row>
    <row r="6" spans="1:2" ht="12.75" customHeight="1">
      <c r="A6" s="739">
        <v>42735</v>
      </c>
      <c r="B6" s="740">
        <v>5360.5498586502081</v>
      </c>
    </row>
    <row r="7" spans="1:2" ht="12.75" customHeight="1">
      <c r="A7" s="739">
        <v>42825</v>
      </c>
      <c r="B7" s="740">
        <v>5005.380372951091</v>
      </c>
    </row>
    <row r="8" spans="1:2" ht="12.75" customHeight="1">
      <c r="A8" s="739">
        <v>42916</v>
      </c>
      <c r="B8" s="740">
        <v>18911.764140951622</v>
      </c>
    </row>
    <row r="9" spans="1:2" ht="12.75" customHeight="1">
      <c r="A9" s="739">
        <v>43008</v>
      </c>
      <c r="B9" s="740">
        <v>18246.356153693006</v>
      </c>
    </row>
    <row r="10" spans="1:2" ht="12.75" customHeight="1">
      <c r="A10" s="739">
        <v>43100</v>
      </c>
      <c r="B10" s="740">
        <v>17633.888775632091</v>
      </c>
    </row>
    <row r="11" spans="1:2" ht="12.75" customHeight="1">
      <c r="A11" s="739">
        <v>43190</v>
      </c>
      <c r="B11" s="740">
        <v>17240.995731634481</v>
      </c>
    </row>
    <row r="12" spans="1:2" ht="12.75" customHeight="1">
      <c r="A12" s="739">
        <v>43281</v>
      </c>
      <c r="B12" s="740">
        <v>16698.389825469505</v>
      </c>
    </row>
    <row r="13" spans="1:2" ht="12.75" customHeight="1">
      <c r="A13" s="739">
        <v>43373</v>
      </c>
      <c r="B13" s="740">
        <v>16133.227658106043</v>
      </c>
    </row>
    <row r="14" spans="1:2" ht="12.75" customHeight="1">
      <c r="A14" s="739">
        <v>43465</v>
      </c>
      <c r="B14" s="740">
        <v>15499.972177317672</v>
      </c>
    </row>
    <row r="15" spans="1:2" ht="12.75" customHeight="1">
      <c r="A15" s="739">
        <v>43555</v>
      </c>
      <c r="B15" s="740">
        <v>14762.952525051431</v>
      </c>
    </row>
    <row r="16" spans="1:2">
      <c r="A16" s="739">
        <v>43646</v>
      </c>
      <c r="B16" s="740">
        <v>14112.580264118389</v>
      </c>
    </row>
    <row r="17" spans="1:2">
      <c r="A17" s="739">
        <v>43738</v>
      </c>
      <c r="B17" s="740">
        <v>13377.254628707944</v>
      </c>
    </row>
    <row r="18" spans="1:2">
      <c r="A18" s="739">
        <v>43830</v>
      </c>
      <c r="B18" s="740">
        <v>12863.446034906099</v>
      </c>
    </row>
    <row r="19" spans="1:2">
      <c r="A19" s="739">
        <v>43921</v>
      </c>
      <c r="B19" s="740">
        <v>12442.159421328552</v>
      </c>
    </row>
    <row r="20" spans="1:2">
      <c r="A20" s="739">
        <v>44012</v>
      </c>
      <c r="B20" s="740">
        <v>12846.786085340766</v>
      </c>
    </row>
    <row r="21" spans="1:2">
      <c r="A21" s="739">
        <v>44104</v>
      </c>
      <c r="B21" s="740">
        <v>13140.129540115468</v>
      </c>
    </row>
    <row r="22" spans="1:2">
      <c r="A22" s="739">
        <v>44196</v>
      </c>
      <c r="B22" s="740">
        <v>12563.543457429161</v>
      </c>
    </row>
    <row r="23" spans="1:2">
      <c r="A23" s="739">
        <v>44286</v>
      </c>
      <c r="B23" s="740">
        <v>11828.083975048112</v>
      </c>
    </row>
    <row r="24" spans="1:2">
      <c r="A24" s="739">
        <v>44377</v>
      </c>
      <c r="B24" s="740">
        <v>11165.416486827258</v>
      </c>
    </row>
    <row r="25" spans="1:2">
      <c r="A25" s="739">
        <v>44469</v>
      </c>
      <c r="B25" s="740">
        <v>10458.457596389937</v>
      </c>
    </row>
    <row r="26" spans="1:2">
      <c r="A26" s="739">
        <v>44561</v>
      </c>
      <c r="B26" s="740">
        <v>9608.6311354436275</v>
      </c>
    </row>
    <row r="27" spans="1:2">
      <c r="A27" s="739">
        <v>44651</v>
      </c>
      <c r="B27" s="740">
        <v>8443.7301586037538</v>
      </c>
    </row>
    <row r="28" spans="1:2">
      <c r="A28" s="739">
        <v>44742</v>
      </c>
      <c r="B28" s="740">
        <v>8060.9663892759972</v>
      </c>
    </row>
    <row r="29" spans="1:2">
      <c r="A29" s="739">
        <v>44834</v>
      </c>
      <c r="B29" s="740">
        <v>7013.6522503152155</v>
      </c>
    </row>
    <row r="30" spans="1:2">
      <c r="A30" s="739">
        <v>44926</v>
      </c>
      <c r="B30" s="740">
        <v>5800.6025363328672</v>
      </c>
    </row>
    <row r="31" spans="1:2">
      <c r="A31" s="739">
        <v>45016</v>
      </c>
      <c r="B31" s="740">
        <v>4830.21774</v>
      </c>
    </row>
    <row r="32" spans="1:2">
      <c r="A32" s="739">
        <v>45107</v>
      </c>
      <c r="B32" s="740">
        <v>4182.1671299999998</v>
      </c>
    </row>
    <row r="33" spans="1:2">
      <c r="A33" s="739">
        <v>45199</v>
      </c>
      <c r="B33" s="740">
        <v>3485.3836900000001</v>
      </c>
    </row>
    <row r="34" spans="1:2">
      <c r="A34" s="739">
        <v>45291</v>
      </c>
      <c r="B34" s="740">
        <v>3575.3737800000004</v>
      </c>
    </row>
    <row r="35" spans="1:2">
      <c r="A35" s="739">
        <v>45382</v>
      </c>
      <c r="B35" s="740">
        <v>3590.4008199999994</v>
      </c>
    </row>
    <row r="36" spans="1:2">
      <c r="A36" s="739">
        <v>45473</v>
      </c>
      <c r="B36" s="740">
        <v>3775.4137700000001</v>
      </c>
    </row>
    <row r="37" spans="1:2">
      <c r="A37" s="739">
        <v>45565</v>
      </c>
      <c r="B37" s="740">
        <v>4062.9898800000001</v>
      </c>
    </row>
    <row r="38" spans="1:2">
      <c r="A38" s="739">
        <v>45657</v>
      </c>
      <c r="B38" s="740">
        <v>4119.8451499999992</v>
      </c>
    </row>
    <row r="39" spans="1:2">
      <c r="A39" s="739">
        <v>45747</v>
      </c>
      <c r="B39" s="740">
        <v>3863.3132599999999</v>
      </c>
    </row>
    <row r="40" spans="1:2">
      <c r="A40" s="739">
        <v>45838</v>
      </c>
      <c r="B40" s="740">
        <v>4086.4818999999998</v>
      </c>
    </row>
    <row r="41" spans="1:2">
      <c r="A41" s="739">
        <v>45930</v>
      </c>
      <c r="B41" s="740">
        <v>3889.34672</v>
      </c>
    </row>
    <row r="42" spans="1:2">
      <c r="A42"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5" t="s">
        <v>661</v>
      </c>
      <c r="B1" s="472"/>
      <c r="C1" s="472"/>
      <c r="G1" s="905"/>
      <c r="I1" s="473" t="s">
        <v>1672</v>
      </c>
    </row>
    <row r="2" spans="1:9" ht="15" customHeight="1">
      <c r="A2" s="486" t="s">
        <v>662</v>
      </c>
      <c r="B2" s="472"/>
      <c r="C2" s="479"/>
      <c r="I2" s="480" t="s">
        <v>1673</v>
      </c>
    </row>
    <row r="3" spans="1:9" ht="15" customHeight="1">
      <c r="A3" s="881"/>
      <c r="B3" s="472"/>
      <c r="C3" s="479"/>
      <c r="D3" s="480"/>
    </row>
    <row r="4" spans="1:9" ht="15" customHeight="1">
      <c r="A4" s="132" t="s">
        <v>663</v>
      </c>
      <c r="B4" s="472"/>
      <c r="C4" s="479"/>
      <c r="D4" s="480"/>
    </row>
    <row r="5" spans="1:9" ht="15" customHeight="1">
      <c r="A5" s="481" t="s">
        <v>664</v>
      </c>
      <c r="B5" s="472"/>
      <c r="C5" s="479"/>
      <c r="D5" s="480"/>
    </row>
    <row r="6" spans="1:9" ht="15" customHeight="1">
      <c r="A6" s="870" t="s">
        <v>1148</v>
      </c>
      <c r="B6" s="741">
        <v>46022</v>
      </c>
      <c r="C6" s="479"/>
      <c r="D6" s="480"/>
    </row>
    <row r="7" spans="1:9" ht="23.25">
      <c r="A7" s="574" t="s">
        <v>222</v>
      </c>
      <c r="B7" s="471">
        <v>3</v>
      </c>
      <c r="C7" s="575"/>
      <c r="D7" s="576"/>
    </row>
    <row r="8" spans="1:9">
      <c r="B8" s="213"/>
      <c r="C8" s="214"/>
      <c r="D8" s="212"/>
      <c r="E8" s="215"/>
    </row>
    <row r="9" spans="1:9">
      <c r="A9" s="205" t="s">
        <v>665</v>
      </c>
    </row>
    <row r="10" spans="1:9">
      <c r="A10" s="482" t="s">
        <v>666</v>
      </c>
    </row>
    <row r="11" spans="1:9" ht="12.75" customHeight="1">
      <c r="A11"/>
      <c r="B11"/>
      <c r="C11"/>
      <c r="D11" s="13" t="s">
        <v>1241</v>
      </c>
    </row>
    <row r="12" spans="1:9" ht="44.25" customHeight="1">
      <c r="A12" s="861"/>
      <c r="B12" s="861"/>
      <c r="C12" s="1285" t="s">
        <v>324</v>
      </c>
      <c r="D12" s="1285"/>
    </row>
    <row r="13" spans="1:9" ht="22.5" customHeight="1">
      <c r="A13" s="1285" t="s">
        <v>225</v>
      </c>
      <c r="B13" s="469" t="s">
        <v>223</v>
      </c>
      <c r="C13" s="1285" t="s">
        <v>224</v>
      </c>
      <c r="D13" s="1285" t="s">
        <v>1147</v>
      </c>
    </row>
    <row r="14" spans="1:9" ht="22.5" customHeight="1">
      <c r="A14" s="1287"/>
      <c r="B14" s="866">
        <v>46022</v>
      </c>
      <c r="C14" s="1285"/>
      <c r="D14" s="1285"/>
      <c r="E14" s="303"/>
    </row>
    <row r="15" spans="1:9" ht="15">
      <c r="A15" s="420" t="s">
        <v>226</v>
      </c>
      <c r="B15" s="417">
        <v>547.18896000000007</v>
      </c>
      <c r="C15" s="418">
        <v>7.7833124918237706E-3</v>
      </c>
      <c r="D15" s="417">
        <v>4.2260499999999865</v>
      </c>
      <c r="F15" s="51"/>
    </row>
    <row r="16" spans="1:9">
      <c r="A16" s="420" t="s">
        <v>227</v>
      </c>
      <c r="B16" s="417">
        <v>20949.763420000003</v>
      </c>
      <c r="C16" s="418">
        <v>0.29370382461863348</v>
      </c>
      <c r="D16" s="417">
        <v>4756.1316000000024</v>
      </c>
    </row>
    <row r="17" spans="1:6" ht="22.5">
      <c r="A17" s="423" t="s">
        <v>228</v>
      </c>
      <c r="B17" s="417">
        <v>46.527149999999999</v>
      </c>
      <c r="C17" s="418">
        <v>1.2087682028032614</v>
      </c>
      <c r="D17" s="417">
        <v>25.462399999999999</v>
      </c>
      <c r="F17" s="51"/>
    </row>
    <row r="18" spans="1:6">
      <c r="A18" s="577" t="s">
        <v>230</v>
      </c>
      <c r="B18" s="578">
        <v>21543.47954</v>
      </c>
      <c r="C18" s="579">
        <v>0.28559000531737755</v>
      </c>
      <c r="D18" s="578">
        <v>4785.8200600000018</v>
      </c>
    </row>
    <row r="19" spans="1:6">
      <c r="A19" s="420" t="s">
        <v>229</v>
      </c>
      <c r="B19" s="421">
        <v>8440.2394099999983</v>
      </c>
      <c r="C19" s="422">
        <v>0.11282286261679557</v>
      </c>
      <c r="D19" s="421">
        <v>855.70848999999816</v>
      </c>
    </row>
    <row r="20" spans="1:6">
      <c r="A20" s="420" t="s">
        <v>235</v>
      </c>
      <c r="B20" s="417">
        <v>0</v>
      </c>
      <c r="C20" s="860">
        <v>0</v>
      </c>
      <c r="D20" s="470">
        <v>0</v>
      </c>
    </row>
    <row r="21" spans="1:6">
      <c r="A21" s="420" t="s">
        <v>231</v>
      </c>
      <c r="B21" s="417">
        <v>130.73400999999998</v>
      </c>
      <c r="C21" s="418">
        <v>-0.19118209506675193</v>
      </c>
      <c r="D21" s="417">
        <v>-30.901890000000009</v>
      </c>
    </row>
    <row r="22" spans="1:6">
      <c r="A22" s="420" t="s">
        <v>232</v>
      </c>
      <c r="B22" s="417">
        <v>12720.29782</v>
      </c>
      <c r="C22" s="418">
        <v>0.4463978885595915</v>
      </c>
      <c r="D22" s="417">
        <v>3925.8312899999983</v>
      </c>
    </row>
    <row r="23" spans="1:6" ht="22.5">
      <c r="A23" s="423" t="s">
        <v>233</v>
      </c>
      <c r="B23" s="417">
        <v>252.20830999999995</v>
      </c>
      <c r="C23" s="418">
        <v>0.16211023418145656</v>
      </c>
      <c r="D23" s="417">
        <v>35.182159999999925</v>
      </c>
    </row>
    <row r="24" spans="1:6">
      <c r="A24" s="577" t="s">
        <v>234</v>
      </c>
      <c r="B24" s="580">
        <v>21543.47955</v>
      </c>
      <c r="C24" s="581">
        <v>0.2855900043797881</v>
      </c>
      <c r="D24" s="580">
        <v>4785.8200499999984</v>
      </c>
    </row>
    <row r="25" spans="1:6">
      <c r="A25" s="21" t="s">
        <v>251</v>
      </c>
    </row>
    <row r="26" spans="1:6">
      <c r="A26" s="21"/>
    </row>
    <row r="27" spans="1:6">
      <c r="A27" s="206" t="s">
        <v>667</v>
      </c>
    </row>
    <row r="28" spans="1:6">
      <c r="A28" s="483" t="s">
        <v>668</v>
      </c>
    </row>
    <row r="29" spans="1:6">
      <c r="D29" s="13" t="s">
        <v>1241</v>
      </c>
    </row>
    <row r="30" spans="1:6" ht="47.25" customHeight="1">
      <c r="A30" s="862"/>
      <c r="B30" s="862"/>
      <c r="C30" s="1286" t="s">
        <v>344</v>
      </c>
      <c r="D30" s="1286"/>
    </row>
    <row r="31" spans="1:6" ht="24" customHeight="1">
      <c r="A31" s="1285" t="s">
        <v>225</v>
      </c>
      <c r="B31" s="469" t="s">
        <v>237</v>
      </c>
      <c r="C31" s="1285" t="s">
        <v>224</v>
      </c>
      <c r="D31" s="1285" t="s">
        <v>1147</v>
      </c>
    </row>
    <row r="32" spans="1:6" ht="24">
      <c r="A32" s="1287"/>
      <c r="B32" s="866" t="s">
        <v>1682</v>
      </c>
      <c r="C32" s="1285"/>
      <c r="D32" s="1285"/>
    </row>
    <row r="33" spans="1:4">
      <c r="A33" s="423" t="s">
        <v>238</v>
      </c>
      <c r="B33" s="474">
        <v>1735.7362400000002</v>
      </c>
      <c r="C33" s="418">
        <v>0.30821684797531479</v>
      </c>
      <c r="D33" s="417">
        <v>408.94073000000026</v>
      </c>
    </row>
    <row r="34" spans="1:4">
      <c r="A34" s="423" t="s">
        <v>239</v>
      </c>
      <c r="B34" s="474">
        <v>547.51091000000008</v>
      </c>
      <c r="C34" s="418">
        <v>0.5770937331230932</v>
      </c>
      <c r="D34" s="417">
        <v>200.34644000000009</v>
      </c>
    </row>
    <row r="35" spans="1:4">
      <c r="A35" s="423" t="s">
        <v>240</v>
      </c>
      <c r="B35" s="474">
        <v>1188.22533</v>
      </c>
      <c r="C35" s="418">
        <v>0.21293148285705607</v>
      </c>
      <c r="D35" s="417">
        <v>208.59429</v>
      </c>
    </row>
    <row r="36" spans="1:4">
      <c r="A36" s="423" t="s">
        <v>241</v>
      </c>
      <c r="B36" s="474">
        <v>1796.3272400000003</v>
      </c>
      <c r="C36" s="418">
        <v>0.736504050324851</v>
      </c>
      <c r="D36" s="417">
        <v>761.87688000000026</v>
      </c>
    </row>
    <row r="37" spans="1:4">
      <c r="A37" s="423" t="s">
        <v>242</v>
      </c>
      <c r="B37" s="474">
        <v>617.80472999999995</v>
      </c>
      <c r="C37" s="418">
        <v>0.1691226032909923</v>
      </c>
      <c r="D37" s="417">
        <v>89.370219999999904</v>
      </c>
    </row>
    <row r="38" spans="1:4" ht="22.5">
      <c r="A38" s="423" t="s">
        <v>243</v>
      </c>
      <c r="B38" s="474">
        <v>1178.52251</v>
      </c>
      <c r="C38" s="475">
        <v>1.3290229149936708</v>
      </c>
      <c r="D38" s="417">
        <v>672.50666000000001</v>
      </c>
    </row>
    <row r="39" spans="1:4">
      <c r="A39" s="423" t="s">
        <v>245</v>
      </c>
      <c r="B39" s="474">
        <v>51.740159999999996</v>
      </c>
      <c r="C39" s="418">
        <v>1.2581886362922174</v>
      </c>
      <c r="D39" s="417">
        <v>28.827919999999995</v>
      </c>
    </row>
    <row r="40" spans="1:4">
      <c r="A40" s="423" t="s">
        <v>244</v>
      </c>
      <c r="B40" s="474">
        <v>1536.1884499999999</v>
      </c>
      <c r="C40" s="418">
        <v>0.45027437033431911</v>
      </c>
      <c r="D40" s="417">
        <v>476.94856999999979</v>
      </c>
    </row>
    <row r="41" spans="1:4" ht="22.5">
      <c r="A41" s="423" t="s">
        <v>246</v>
      </c>
      <c r="B41" s="474">
        <v>-1484.44829</v>
      </c>
      <c r="C41" s="475">
        <v>0.43241213753596314</v>
      </c>
      <c r="D41" s="417">
        <v>-448.12065000000007</v>
      </c>
    </row>
    <row r="42" spans="1:4">
      <c r="A42" s="423" t="s">
        <v>248</v>
      </c>
      <c r="B42" s="474">
        <v>3583.8036399999996</v>
      </c>
      <c r="C42" s="418">
        <v>0.50317364648269902</v>
      </c>
      <c r="D42" s="417">
        <v>1199.6455299999998</v>
      </c>
    </row>
    <row r="43" spans="1:4">
      <c r="A43" s="423" t="s">
        <v>247</v>
      </c>
      <c r="B43" s="474">
        <v>2701.5040899999999</v>
      </c>
      <c r="C43" s="418">
        <v>0.39624241886479361</v>
      </c>
      <c r="D43" s="417">
        <v>766.66522999999984</v>
      </c>
    </row>
    <row r="44" spans="1:4" ht="22.5">
      <c r="A44" s="423" t="s">
        <v>249</v>
      </c>
      <c r="B44" s="474">
        <v>882.29954999999995</v>
      </c>
      <c r="C44" s="475">
        <v>0.96363625559412946</v>
      </c>
      <c r="D44" s="417">
        <v>432.98030999999997</v>
      </c>
    </row>
    <row r="45" spans="1:4">
      <c r="A45" s="423" t="s">
        <v>252</v>
      </c>
      <c r="B45" s="474">
        <v>114.05172999999999</v>
      </c>
      <c r="C45" s="475">
        <v>1.3728901259308328</v>
      </c>
      <c r="D45" s="417">
        <v>65.987249999999989</v>
      </c>
    </row>
    <row r="46" spans="1:4" ht="21.75">
      <c r="A46" s="582" t="s">
        <v>250</v>
      </c>
      <c r="B46" s="583">
        <v>768.24782000000005</v>
      </c>
      <c r="C46" s="584">
        <v>0.91461359860254388</v>
      </c>
      <c r="D46" s="578">
        <v>366.99306000000007</v>
      </c>
    </row>
    <row r="47" spans="1:4">
      <c r="A47" s="21" t="s">
        <v>251</v>
      </c>
    </row>
    <row r="49" spans="1:5">
      <c r="A49" s="206" t="s">
        <v>1022</v>
      </c>
    </row>
    <row r="50" spans="1:5">
      <c r="A50" s="483" t="s">
        <v>670</v>
      </c>
    </row>
    <row r="51" spans="1:5">
      <c r="B51" s="63"/>
      <c r="C51" s="13" t="s">
        <v>1241</v>
      </c>
    </row>
    <row r="52" spans="1:5" ht="22.5">
      <c r="A52" s="1285" t="s">
        <v>225</v>
      </c>
      <c r="B52" s="469" t="s">
        <v>237</v>
      </c>
      <c r="C52" s="869" t="s">
        <v>32</v>
      </c>
      <c r="D52" s="1232"/>
      <c r="E52" s="1232"/>
    </row>
    <row r="53" spans="1:5" ht="24">
      <c r="A53" s="1287"/>
      <c r="B53" s="866" t="s">
        <v>1682</v>
      </c>
      <c r="C53" s="873" t="s">
        <v>30</v>
      </c>
      <c r="D53" s="1232"/>
      <c r="E53" s="1232"/>
    </row>
    <row r="54" spans="1:5">
      <c r="A54" s="476" t="s">
        <v>253</v>
      </c>
      <c r="B54" s="477">
        <v>104251.25279000001</v>
      </c>
      <c r="C54" s="418">
        <f>B54/B$57</f>
        <v>0.82295750817471225</v>
      </c>
      <c r="D54" s="208"/>
      <c r="E54" s="209"/>
    </row>
    <row r="55" spans="1:5" ht="22.5">
      <c r="A55" s="423" t="s">
        <v>254</v>
      </c>
      <c r="B55" s="477">
        <v>0</v>
      </c>
      <c r="C55" s="418">
        <f t="shared" ref="C55:C56" si="0">B55/B$57</f>
        <v>0</v>
      </c>
      <c r="D55" s="208"/>
      <c r="E55" s="209"/>
    </row>
    <row r="56" spans="1:5" ht="22.5">
      <c r="A56" s="423" t="s">
        <v>255</v>
      </c>
      <c r="B56" s="477">
        <v>22427.5268</v>
      </c>
      <c r="C56" s="418">
        <f t="shared" si="0"/>
        <v>0.1770424918252877</v>
      </c>
      <c r="D56" s="208"/>
      <c r="E56" s="209"/>
    </row>
    <row r="57" spans="1:5">
      <c r="A57" s="585" t="s">
        <v>256</v>
      </c>
      <c r="B57" s="586">
        <f>SUM(B54:B56)</f>
        <v>126678.77959000002</v>
      </c>
      <c r="C57" s="584">
        <f>SUM(C54:C56)</f>
        <v>1</v>
      </c>
      <c r="D57" s="210"/>
      <c r="E57" s="211"/>
    </row>
    <row r="58" spans="1:5">
      <c r="A58" s="21" t="s">
        <v>236</v>
      </c>
      <c r="C58" s="871"/>
    </row>
    <row r="59" spans="1:5">
      <c r="A59" s="21"/>
    </row>
    <row r="60" spans="1:5">
      <c r="A60" s="206" t="s">
        <v>671</v>
      </c>
    </row>
    <row r="61" spans="1:5">
      <c r="A61" s="483" t="s">
        <v>672</v>
      </c>
    </row>
    <row r="62" spans="1:5">
      <c r="A62" s="21"/>
      <c r="B62" s="63"/>
      <c r="C62" s="13" t="s">
        <v>1241</v>
      </c>
    </row>
    <row r="63" spans="1:5" ht="22.5">
      <c r="A63" s="1285" t="s">
        <v>225</v>
      </c>
      <c r="B63" s="469" t="s">
        <v>223</v>
      </c>
      <c r="C63" s="869" t="s">
        <v>32</v>
      </c>
    </row>
    <row r="64" spans="1:5">
      <c r="A64" s="1287"/>
      <c r="B64" s="866">
        <v>46022</v>
      </c>
      <c r="C64" s="873" t="s">
        <v>30</v>
      </c>
    </row>
    <row r="65" spans="1:9">
      <c r="A65" s="476" t="s">
        <v>257</v>
      </c>
      <c r="B65" s="477">
        <v>13733.471019999999</v>
      </c>
      <c r="C65" s="418">
        <f>B65/B$68</f>
        <v>0.78421092952319338</v>
      </c>
    </row>
    <row r="66" spans="1:9" ht="22.5">
      <c r="A66" s="423" t="s">
        <v>254</v>
      </c>
      <c r="B66" s="477">
        <v>0</v>
      </c>
      <c r="C66" s="418">
        <f t="shared" ref="C66:C67" si="1">B66/B$68</f>
        <v>0</v>
      </c>
    </row>
    <row r="67" spans="1:9" ht="22.5">
      <c r="A67" s="423" t="s">
        <v>255</v>
      </c>
      <c r="B67" s="477">
        <v>3778.9997999999996</v>
      </c>
      <c r="C67" s="418">
        <f t="shared" si="1"/>
        <v>0.21578907047680665</v>
      </c>
    </row>
    <row r="68" spans="1:9">
      <c r="A68" s="585" t="s">
        <v>258</v>
      </c>
      <c r="B68" s="586">
        <f>SUM(B65:B67)</f>
        <v>17512.470819999999</v>
      </c>
      <c r="C68" s="584">
        <f>SUM(C65:C67)</f>
        <v>1</v>
      </c>
    </row>
    <row r="69" spans="1:9">
      <c r="A69" s="21" t="s">
        <v>251</v>
      </c>
      <c r="C69" s="872"/>
    </row>
    <row r="70" spans="1:9" ht="22.5" customHeight="1">
      <c r="A70" s="1283" t="s">
        <v>1545</v>
      </c>
      <c r="B70" s="1283"/>
      <c r="C70" s="1283"/>
      <c r="D70" s="1283"/>
      <c r="E70" s="1283"/>
    </row>
    <row r="71" spans="1:9" ht="24" customHeight="1">
      <c r="A71" s="1284" t="s">
        <v>1546</v>
      </c>
      <c r="B71" s="1284"/>
      <c r="C71" s="1284"/>
      <c r="D71" s="1284"/>
      <c r="E71" s="1284"/>
    </row>
    <row r="72" spans="1:9">
      <c r="A72" s="571"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2" customWidth="1"/>
    <col min="2" max="2" width="19.42578125" style="722" customWidth="1"/>
    <col min="3" max="16384" width="9.140625" style="722"/>
  </cols>
  <sheetData>
    <row r="1" spans="1:7" ht="12.75">
      <c r="A1" s="132" t="s">
        <v>791</v>
      </c>
      <c r="G1" s="54"/>
    </row>
    <row r="2" spans="1:7">
      <c r="A2" s="484" t="s">
        <v>792</v>
      </c>
    </row>
    <row r="4" spans="1:7">
      <c r="B4" s="13" t="s">
        <v>1241</v>
      </c>
    </row>
    <row r="5" spans="1:7" ht="48">
      <c r="A5" s="726" t="s">
        <v>789</v>
      </c>
      <c r="B5" s="726" t="s">
        <v>793</v>
      </c>
    </row>
    <row r="6" spans="1:7">
      <c r="A6" s="725">
        <v>42735</v>
      </c>
      <c r="B6" s="724">
        <v>159731.2424712987</v>
      </c>
    </row>
    <row r="7" spans="1:7">
      <c r="A7" s="725">
        <v>42825</v>
      </c>
      <c r="B7" s="724">
        <v>152142.7703311434</v>
      </c>
    </row>
    <row r="8" spans="1:7">
      <c r="A8" s="725">
        <v>42916</v>
      </c>
      <c r="B8" s="724">
        <v>116428.2208043002</v>
      </c>
    </row>
    <row r="9" spans="1:7">
      <c r="A9" s="725">
        <v>43008</v>
      </c>
      <c r="B9" s="724">
        <v>118674.3446187537</v>
      </c>
    </row>
    <row r="10" spans="1:7">
      <c r="A10" s="725">
        <v>43100</v>
      </c>
      <c r="B10" s="724">
        <v>146958.99762028002</v>
      </c>
    </row>
    <row r="11" spans="1:7">
      <c r="A11" s="725">
        <v>43190</v>
      </c>
      <c r="B11" s="724">
        <v>119567.87473754065</v>
      </c>
    </row>
    <row r="12" spans="1:7">
      <c r="A12" s="725">
        <v>43281</v>
      </c>
      <c r="B12" s="724">
        <v>112576.96625788041</v>
      </c>
    </row>
    <row r="13" spans="1:7">
      <c r="A13" s="725">
        <v>43373</v>
      </c>
      <c r="B13" s="724">
        <v>107630.01178445814</v>
      </c>
    </row>
    <row r="14" spans="1:7">
      <c r="A14" s="725">
        <v>43465</v>
      </c>
      <c r="B14" s="724">
        <v>150092.2386395912</v>
      </c>
    </row>
    <row r="15" spans="1:7">
      <c r="A15" s="725">
        <v>43555</v>
      </c>
      <c r="B15" s="724">
        <v>148003.31107704557</v>
      </c>
    </row>
    <row r="16" spans="1:7">
      <c r="A16" s="725" t="s">
        <v>796</v>
      </c>
      <c r="B16" s="724">
        <v>127856.52876766871</v>
      </c>
    </row>
    <row r="17" spans="1:2">
      <c r="A17" s="725">
        <v>43738</v>
      </c>
      <c r="B17" s="724">
        <v>157048.07618289202</v>
      </c>
    </row>
    <row r="18" spans="1:2">
      <c r="A18" s="725">
        <v>43830</v>
      </c>
      <c r="B18" s="724">
        <v>168550.04707545295</v>
      </c>
    </row>
    <row r="19" spans="1:2">
      <c r="A19" s="725">
        <v>43921</v>
      </c>
      <c r="B19" s="724">
        <v>167446.26327029002</v>
      </c>
    </row>
    <row r="20" spans="1:2">
      <c r="A20" s="725">
        <v>44012</v>
      </c>
      <c r="B20" s="724">
        <v>203899.62697723808</v>
      </c>
    </row>
    <row r="21" spans="1:2">
      <c r="A21" s="725">
        <v>44104</v>
      </c>
      <c r="B21" s="724">
        <v>177869.08103258343</v>
      </c>
    </row>
    <row r="22" spans="1:2">
      <c r="A22" s="725">
        <v>44196</v>
      </c>
      <c r="B22" s="724">
        <v>241493.62867476273</v>
      </c>
    </row>
    <row r="23" spans="1:2">
      <c r="A23" s="725">
        <v>44286</v>
      </c>
      <c r="B23" s="724">
        <v>237645.01494060655</v>
      </c>
    </row>
    <row r="24" spans="1:2">
      <c r="A24" s="725">
        <v>44377</v>
      </c>
      <c r="B24" s="724">
        <v>240655.43032848896</v>
      </c>
    </row>
    <row r="25" spans="1:2">
      <c r="A25" s="725">
        <v>44469</v>
      </c>
      <c r="B25" s="724">
        <v>229136.77986196824</v>
      </c>
    </row>
    <row r="26" spans="1:2">
      <c r="A26" s="725">
        <v>44561</v>
      </c>
      <c r="B26" s="724">
        <v>273254.65849625051</v>
      </c>
    </row>
    <row r="27" spans="1:2">
      <c r="A27" s="725">
        <v>44651</v>
      </c>
      <c r="B27" s="724">
        <v>278508.74748423917</v>
      </c>
    </row>
    <row r="28" spans="1:2">
      <c r="A28" s="725">
        <v>44742</v>
      </c>
      <c r="B28" s="724">
        <v>266351.77529232198</v>
      </c>
    </row>
    <row r="29" spans="1:2">
      <c r="A29" s="725">
        <v>44834</v>
      </c>
      <c r="B29" s="724">
        <v>265029.92544163507</v>
      </c>
    </row>
    <row r="30" spans="1:2">
      <c r="A30" s="725">
        <v>44926</v>
      </c>
      <c r="B30" s="724">
        <v>263543.03537062841</v>
      </c>
    </row>
    <row r="31" spans="1:2">
      <c r="A31" s="725">
        <v>45016</v>
      </c>
      <c r="B31" s="724">
        <v>244156.93771999999</v>
      </c>
    </row>
    <row r="32" spans="1:2">
      <c r="A32" s="725">
        <v>45107</v>
      </c>
      <c r="B32" s="724">
        <v>234053.524</v>
      </c>
    </row>
    <row r="33" spans="1:2">
      <c r="A33" s="725">
        <v>45199</v>
      </c>
      <c r="B33" s="724">
        <v>224970.11106000002</v>
      </c>
    </row>
    <row r="34" spans="1:2">
      <c r="A34" s="725">
        <v>45291</v>
      </c>
      <c r="B34" s="724">
        <v>323570.09602</v>
      </c>
    </row>
    <row r="35" spans="1:2">
      <c r="A35" s="725">
        <v>45382</v>
      </c>
      <c r="B35" s="724">
        <v>269463.70104999997</v>
      </c>
    </row>
    <row r="36" spans="1:2">
      <c r="A36" s="725">
        <v>45473</v>
      </c>
      <c r="B36" s="724">
        <v>288421.93462999997</v>
      </c>
    </row>
    <row r="37" spans="1:2">
      <c r="A37" s="725">
        <v>45565</v>
      </c>
      <c r="B37" s="724">
        <v>275411.49316000001</v>
      </c>
    </row>
    <row r="38" spans="1:2">
      <c r="A38" s="725">
        <v>45657</v>
      </c>
      <c r="B38" s="724">
        <v>324816.36470999999</v>
      </c>
    </row>
    <row r="39" spans="1:2">
      <c r="A39" s="725">
        <v>45747</v>
      </c>
      <c r="B39" s="724">
        <v>320072.08338999999</v>
      </c>
    </row>
    <row r="40" spans="1:2">
      <c r="A40" s="725">
        <v>45838</v>
      </c>
      <c r="B40" s="724">
        <v>323006.63828999992</v>
      </c>
    </row>
    <row r="41" spans="1:2">
      <c r="A41" s="725">
        <v>45930</v>
      </c>
      <c r="B41" s="724">
        <v>314652.39002999995</v>
      </c>
    </row>
    <row r="42" spans="1:2">
      <c r="A42" s="21" t="s">
        <v>790</v>
      </c>
    </row>
    <row r="60" spans="8:8">
      <c r="H60" s="34" t="s">
        <v>1583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Siječanj 2026.</v>
      </c>
    </row>
    <row r="2" spans="1:13" ht="12.75" customHeight="1">
      <c r="A2" s="511" t="s">
        <v>691</v>
      </c>
      <c r="D2" s="489" t="str">
        <f>Naslovnica!A24</f>
        <v>January 2026</v>
      </c>
    </row>
    <row r="3" spans="1:13" ht="12.75" customHeight="1"/>
    <row r="4" spans="1:13" ht="12.75" customHeight="1">
      <c r="D4" s="13" t="s">
        <v>1241</v>
      </c>
      <c r="E4" s="276"/>
      <c r="F4" s="276"/>
      <c r="G4" s="276"/>
      <c r="J4" s="276"/>
      <c r="K4" s="276"/>
      <c r="L4" s="276"/>
      <c r="M4" s="276"/>
    </row>
    <row r="5" spans="1:13" ht="31.5" customHeight="1">
      <c r="A5" s="698"/>
      <c r="B5" s="699" t="str">
        <f>D1</f>
        <v>Siječanj 2026.</v>
      </c>
      <c r="C5" s="700" t="s">
        <v>599</v>
      </c>
      <c r="D5" s="700" t="s">
        <v>18</v>
      </c>
      <c r="E5" s="274"/>
      <c r="F5" s="275"/>
      <c r="G5" s="275"/>
      <c r="H5" s="274"/>
      <c r="I5" s="274"/>
      <c r="J5" s="274"/>
      <c r="K5" s="1157"/>
      <c r="L5" s="1157"/>
      <c r="M5" s="1157"/>
    </row>
    <row r="6" spans="1:13" s="243" customFormat="1" ht="24">
      <c r="A6" s="698"/>
      <c r="B6" s="701" t="str">
        <f>D2</f>
        <v>January 2026</v>
      </c>
      <c r="C6" s="701" t="s">
        <v>45</v>
      </c>
      <c r="D6" s="716" t="s">
        <v>217</v>
      </c>
      <c r="E6" s="274"/>
      <c r="F6" s="275"/>
      <c r="G6" s="275"/>
      <c r="H6" s="274"/>
      <c r="I6" s="274"/>
      <c r="J6" s="274"/>
      <c r="K6" s="1157"/>
      <c r="L6" s="1157"/>
      <c r="M6" s="1157"/>
    </row>
    <row r="7" spans="1:13" ht="24">
      <c r="A7" s="702" t="s">
        <v>737</v>
      </c>
      <c r="B7" s="703">
        <v>11742.124238672972</v>
      </c>
      <c r="C7" s="703">
        <v>4354.8249100000266</v>
      </c>
      <c r="D7" s="703"/>
      <c r="E7" s="268"/>
      <c r="F7" s="275"/>
      <c r="G7" s="689"/>
      <c r="H7" s="268"/>
      <c r="I7" s="268"/>
      <c r="J7" s="268"/>
      <c r="K7" s="1157"/>
      <c r="L7" s="1157"/>
      <c r="M7" s="1157"/>
    </row>
    <row r="8" spans="1:13" s="243" customFormat="1">
      <c r="A8" s="704" t="s">
        <v>855</v>
      </c>
      <c r="B8" s="705"/>
      <c r="C8" s="705"/>
      <c r="D8" s="705"/>
      <c r="E8" s="268"/>
      <c r="F8" s="268"/>
      <c r="G8" s="268"/>
      <c r="H8" s="268"/>
      <c r="I8" s="268"/>
      <c r="J8" s="268"/>
      <c r="K8" s="268"/>
      <c r="L8" s="268"/>
      <c r="M8" s="268"/>
    </row>
    <row r="9" spans="1:13" s="243" customFormat="1">
      <c r="A9" s="706" t="s">
        <v>738</v>
      </c>
      <c r="B9" s="703">
        <v>146558.91528000002</v>
      </c>
      <c r="C9" s="703">
        <v>-10453.025529999984</v>
      </c>
      <c r="D9" s="703">
        <v>146558.91527999999</v>
      </c>
      <c r="E9" s="268"/>
      <c r="F9" s="268"/>
      <c r="G9" s="268"/>
      <c r="H9" s="268"/>
      <c r="I9" s="268"/>
      <c r="J9" s="268"/>
      <c r="K9" s="268"/>
      <c r="L9" s="268"/>
      <c r="M9" s="268"/>
    </row>
    <row r="10" spans="1:13" s="243" customFormat="1">
      <c r="A10" s="706" t="s">
        <v>739</v>
      </c>
      <c r="B10" s="703">
        <v>68299.760880000002</v>
      </c>
      <c r="C10" s="703">
        <v>-6980.2321099999972</v>
      </c>
      <c r="D10" s="703">
        <v>68299.760880000002</v>
      </c>
      <c r="E10" s="268"/>
      <c r="F10" s="268"/>
      <c r="G10" s="268"/>
      <c r="H10" s="268"/>
      <c r="I10" s="268"/>
      <c r="J10" s="268"/>
      <c r="K10" s="268"/>
      <c r="L10" s="268"/>
      <c r="M10" s="268"/>
    </row>
    <row r="11" spans="1:13" s="243" customFormat="1" ht="24">
      <c r="A11" s="707" t="s">
        <v>740</v>
      </c>
      <c r="B11" s="703">
        <v>3946.9677200000001</v>
      </c>
      <c r="C11" s="703">
        <v>-1252.2604500000002</v>
      </c>
      <c r="D11" s="703">
        <v>3946.9677200000001</v>
      </c>
      <c r="E11" s="268"/>
      <c r="F11" s="268"/>
      <c r="G11" s="268"/>
      <c r="H11" s="268"/>
      <c r="I11" s="268"/>
      <c r="J11" s="268"/>
      <c r="K11" s="268"/>
      <c r="L11" s="268"/>
      <c r="M11" s="268"/>
    </row>
    <row r="12" spans="1:13" s="243" customFormat="1">
      <c r="A12" s="706" t="s">
        <v>741</v>
      </c>
      <c r="B12" s="703">
        <v>301.34859999999998</v>
      </c>
      <c r="C12" s="703">
        <v>-119.99723000000006</v>
      </c>
      <c r="D12" s="703">
        <v>301.34859999999998</v>
      </c>
      <c r="E12" s="268"/>
      <c r="F12" s="268"/>
      <c r="G12" s="268"/>
      <c r="H12" s="268"/>
      <c r="I12" s="268"/>
      <c r="J12" s="268"/>
      <c r="K12" s="268"/>
      <c r="L12" s="268"/>
      <c r="M12" s="268"/>
    </row>
    <row r="13" spans="1:13" s="243" customFormat="1">
      <c r="A13" s="707" t="s">
        <v>742</v>
      </c>
      <c r="B13" s="703">
        <v>124.13592</v>
      </c>
      <c r="C13" s="703">
        <v>-5.3844100000000026</v>
      </c>
      <c r="D13" s="703">
        <v>124.13592</v>
      </c>
      <c r="E13" s="268"/>
      <c r="F13" s="268"/>
      <c r="G13" s="268"/>
      <c r="H13" s="268"/>
      <c r="I13" s="268"/>
      <c r="J13" s="268"/>
      <c r="K13" s="268"/>
      <c r="L13" s="268"/>
      <c r="M13" s="268"/>
    </row>
    <row r="14" spans="1:13" s="995" customFormat="1" ht="24">
      <c r="A14" s="707" t="s">
        <v>1274</v>
      </c>
      <c r="B14" s="703">
        <v>0</v>
      </c>
      <c r="C14" s="703">
        <v>0</v>
      </c>
      <c r="D14" s="703">
        <v>0</v>
      </c>
      <c r="E14" s="1009"/>
      <c r="F14" s="1009"/>
      <c r="G14" s="1009"/>
      <c r="H14" s="1009"/>
      <c r="I14" s="1009"/>
      <c r="J14" s="1009"/>
      <c r="K14" s="1009"/>
      <c r="L14" s="1009"/>
      <c r="M14" s="1009"/>
    </row>
    <row r="15" spans="1:13" s="995" customFormat="1" ht="24">
      <c r="A15" s="707" t="s">
        <v>1275</v>
      </c>
      <c r="B15" s="1010">
        <v>1.4000000000000001E-4</v>
      </c>
      <c r="C15" s="1010">
        <v>-2.5000000000000001E-4</v>
      </c>
      <c r="D15" s="1010">
        <v>1.4000000000000001E-4</v>
      </c>
      <c r="E15" s="1009"/>
      <c r="F15" s="1009"/>
      <c r="G15" s="1009"/>
      <c r="H15" s="1009"/>
      <c r="I15" s="1009"/>
      <c r="J15" s="1009"/>
      <c r="K15" s="1009"/>
      <c r="L15" s="1009"/>
      <c r="M15" s="1009"/>
    </row>
    <row r="16" spans="1:13" s="243" customFormat="1">
      <c r="A16" s="891" t="s">
        <v>743</v>
      </c>
      <c r="B16" s="892">
        <v>219231.12854000001</v>
      </c>
      <c r="C16" s="892">
        <v>-18810.899979999984</v>
      </c>
      <c r="D16" s="892">
        <v>219231.12853999995</v>
      </c>
      <c r="E16" s="268"/>
      <c r="F16" s="268"/>
      <c r="G16" s="268"/>
      <c r="H16" s="268"/>
      <c r="I16" s="268"/>
      <c r="J16" s="268"/>
      <c r="K16" s="268"/>
      <c r="L16" s="268"/>
      <c r="M16" s="268"/>
    </row>
    <row r="17" spans="1:14" s="243" customFormat="1">
      <c r="A17" s="704" t="s">
        <v>744</v>
      </c>
      <c r="B17" s="703"/>
      <c r="C17" s="703"/>
      <c r="D17" s="703"/>
      <c r="E17" s="268"/>
      <c r="F17" s="268"/>
      <c r="G17" s="268"/>
      <c r="H17" s="268"/>
      <c r="I17" s="268"/>
      <c r="J17" s="268"/>
      <c r="K17" s="268"/>
      <c r="L17" s="268"/>
      <c r="M17" s="268"/>
    </row>
    <row r="18" spans="1:14" s="243" customFormat="1">
      <c r="A18" s="706" t="s">
        <v>745</v>
      </c>
      <c r="B18" s="703">
        <v>0.83534000000000008</v>
      </c>
      <c r="C18" s="703">
        <v>0.30499000000000009</v>
      </c>
      <c r="D18" s="703">
        <v>0.83534000000000008</v>
      </c>
      <c r="E18" s="268"/>
      <c r="F18" s="268"/>
      <c r="G18" s="268"/>
      <c r="H18" s="268"/>
      <c r="I18" s="268"/>
      <c r="J18" s="268"/>
      <c r="K18" s="268"/>
      <c r="L18" s="268"/>
      <c r="M18" s="268"/>
    </row>
    <row r="19" spans="1:14" s="243" customFormat="1">
      <c r="A19" s="708" t="s">
        <v>746</v>
      </c>
      <c r="B19" s="703">
        <v>0</v>
      </c>
      <c r="C19" s="703">
        <v>0</v>
      </c>
      <c r="D19" s="703">
        <v>0</v>
      </c>
      <c r="E19" s="268"/>
      <c r="F19" s="268"/>
      <c r="G19" s="268"/>
      <c r="H19" s="268"/>
      <c r="I19" s="268"/>
      <c r="J19" s="268"/>
      <c r="K19" s="268"/>
      <c r="L19" s="268"/>
      <c r="M19" s="268"/>
    </row>
    <row r="20" spans="1:14" s="243" customFormat="1">
      <c r="A20" s="708" t="s">
        <v>747</v>
      </c>
      <c r="B20" s="709">
        <v>0.83534000000000008</v>
      </c>
      <c r="C20" s="709">
        <v>0.30499000000000009</v>
      </c>
      <c r="D20" s="703">
        <v>0.83534000000000008</v>
      </c>
      <c r="E20" s="268"/>
      <c r="F20" s="268"/>
      <c r="G20" s="268"/>
      <c r="H20" s="268"/>
      <c r="I20" s="268"/>
      <c r="J20" s="268"/>
      <c r="K20" s="268"/>
      <c r="L20" s="268"/>
      <c r="M20" s="268"/>
    </row>
    <row r="21" spans="1:14" s="243" customFormat="1">
      <c r="A21" s="706" t="s">
        <v>748</v>
      </c>
      <c r="B21" s="703">
        <v>183096.46885</v>
      </c>
      <c r="C21" s="703">
        <v>6262.8422399999981</v>
      </c>
      <c r="D21" s="703">
        <v>183096.46885</v>
      </c>
      <c r="E21" s="268"/>
      <c r="F21" s="268"/>
      <c r="G21" s="268"/>
      <c r="H21" s="268"/>
      <c r="I21" s="268"/>
      <c r="J21" s="268"/>
      <c r="K21" s="268"/>
      <c r="L21" s="268"/>
      <c r="M21" s="268"/>
    </row>
    <row r="22" spans="1:14" s="243" customFormat="1">
      <c r="A22" s="708" t="s">
        <v>749</v>
      </c>
      <c r="B22" s="703">
        <v>143461.48391000001</v>
      </c>
      <c r="C22" s="703">
        <v>-15524.815499999997</v>
      </c>
      <c r="D22" s="703">
        <v>143461.48391000001</v>
      </c>
      <c r="E22" s="268"/>
      <c r="F22" s="268"/>
      <c r="G22" s="268"/>
      <c r="H22" s="268"/>
      <c r="I22" s="268"/>
      <c r="J22" s="268"/>
      <c r="K22" s="268"/>
      <c r="L22" s="268"/>
      <c r="M22" s="268"/>
    </row>
    <row r="23" spans="1:14" s="243" customFormat="1">
      <c r="A23" s="708" t="s">
        <v>750</v>
      </c>
      <c r="B23" s="703">
        <v>39634.984939999995</v>
      </c>
      <c r="C23" s="703">
        <v>21787.657739999995</v>
      </c>
      <c r="D23" s="703">
        <v>39634.984939999995</v>
      </c>
      <c r="E23" s="268"/>
      <c r="F23" s="268"/>
      <c r="G23" s="268"/>
      <c r="H23" s="268"/>
      <c r="I23" s="268"/>
      <c r="J23" s="268"/>
      <c r="K23" s="268"/>
      <c r="L23" s="268"/>
      <c r="M23" s="268"/>
    </row>
    <row r="24" spans="1:14" s="995" customFormat="1" ht="30.75" customHeight="1">
      <c r="A24" s="1011" t="s">
        <v>1276</v>
      </c>
      <c r="B24" s="703">
        <v>0</v>
      </c>
      <c r="C24" s="703">
        <v>0</v>
      </c>
      <c r="D24" s="703">
        <v>0</v>
      </c>
      <c r="E24" s="1009"/>
      <c r="F24" s="1009"/>
      <c r="G24" s="1009"/>
      <c r="H24" s="1009"/>
      <c r="I24" s="1009"/>
      <c r="J24" s="1009"/>
      <c r="K24" s="1009"/>
      <c r="L24" s="1009"/>
      <c r="M24" s="1009"/>
    </row>
    <row r="25" spans="1:14" s="243" customFormat="1" ht="24">
      <c r="A25" s="707" t="s">
        <v>751</v>
      </c>
      <c r="B25" s="703">
        <v>6086.6170700000002</v>
      </c>
      <c r="C25" s="703">
        <v>8.7345400000003792</v>
      </c>
      <c r="D25" s="703">
        <v>6086.6170700000002</v>
      </c>
      <c r="E25" s="268"/>
      <c r="F25" s="268"/>
      <c r="G25" s="268"/>
      <c r="H25" s="268"/>
      <c r="I25" s="268"/>
      <c r="J25" s="268"/>
      <c r="K25" s="268"/>
      <c r="L25" s="268"/>
      <c r="M25" s="268"/>
    </row>
    <row r="26" spans="1:14" s="243" customFormat="1">
      <c r="A26" s="707" t="s">
        <v>752</v>
      </c>
      <c r="B26" s="703">
        <v>35791.153359999997</v>
      </c>
      <c r="C26" s="703">
        <v>-14683.624360000002</v>
      </c>
      <c r="D26" s="703">
        <v>35791.153359999997</v>
      </c>
      <c r="E26" s="268"/>
      <c r="F26" s="268"/>
      <c r="G26" s="268"/>
      <c r="H26" s="268"/>
      <c r="I26" s="268"/>
      <c r="J26" s="268"/>
      <c r="K26" s="268"/>
      <c r="L26" s="268"/>
      <c r="M26" s="268"/>
    </row>
    <row r="27" spans="1:14" s="243" customFormat="1">
      <c r="A27" s="706" t="s">
        <v>753</v>
      </c>
      <c r="B27" s="703">
        <v>124.13592</v>
      </c>
      <c r="C27" s="703">
        <v>-5.3844100000000026</v>
      </c>
      <c r="D27" s="703">
        <v>124.13592</v>
      </c>
      <c r="E27" s="268"/>
      <c r="F27" s="268"/>
      <c r="G27" s="268"/>
      <c r="H27" s="268"/>
      <c r="I27" s="268"/>
      <c r="J27" s="268"/>
      <c r="K27" s="268"/>
      <c r="L27" s="268"/>
      <c r="M27" s="268"/>
    </row>
    <row r="28" spans="1:14" s="243" customFormat="1" ht="30.75" customHeight="1">
      <c r="A28" s="707" t="s">
        <v>754</v>
      </c>
      <c r="B28" s="703">
        <v>126.34327</v>
      </c>
      <c r="C28" s="703">
        <v>-44.522360000000006</v>
      </c>
      <c r="D28" s="703">
        <v>126.34327</v>
      </c>
      <c r="E28" s="268"/>
      <c r="F28" s="268"/>
      <c r="G28" s="268"/>
      <c r="H28" s="268"/>
      <c r="I28" s="268"/>
      <c r="J28" s="268"/>
      <c r="K28" s="268"/>
      <c r="L28" s="268"/>
      <c r="M28" s="268"/>
    </row>
    <row r="29" spans="1:14" s="995" customFormat="1" ht="24">
      <c r="A29" s="707" t="s">
        <v>1277</v>
      </c>
      <c r="B29" s="1010">
        <v>2.0999999999999998E-4</v>
      </c>
      <c r="C29" s="1010">
        <v>-2.3000000000000003E-4</v>
      </c>
      <c r="D29" s="1010">
        <v>2.0999999999999998E-4</v>
      </c>
      <c r="E29" s="1009"/>
      <c r="F29" s="1009"/>
      <c r="G29" s="1009"/>
      <c r="H29" s="1009"/>
      <c r="I29" s="1009"/>
      <c r="J29" s="1009"/>
      <c r="K29" s="1009"/>
      <c r="L29" s="1009"/>
      <c r="M29" s="1009"/>
    </row>
    <row r="30" spans="1:14">
      <c r="A30" s="891" t="s">
        <v>755</v>
      </c>
      <c r="B30" s="892">
        <v>225225.55401999998</v>
      </c>
      <c r="C30" s="892">
        <v>-8461.6495900000155</v>
      </c>
      <c r="D30" s="892">
        <v>225225.55401999998</v>
      </c>
      <c r="E30" s="269"/>
      <c r="F30" s="269"/>
      <c r="G30" s="269"/>
      <c r="H30" s="269"/>
      <c r="I30" s="269"/>
      <c r="J30" s="269"/>
      <c r="K30" s="270"/>
      <c r="L30" s="269"/>
      <c r="M30" s="269"/>
      <c r="N30" s="51"/>
    </row>
    <row r="31" spans="1:14">
      <c r="A31" s="334" t="s">
        <v>1260</v>
      </c>
      <c r="B31" s="703">
        <v>5747.6987586729228</v>
      </c>
      <c r="C31" s="703">
        <v>-5994.425480000049</v>
      </c>
      <c r="D31" s="703"/>
      <c r="E31" s="269"/>
      <c r="F31" s="269"/>
      <c r="G31" s="269"/>
      <c r="H31" s="269"/>
      <c r="I31" s="269"/>
      <c r="J31" s="269"/>
      <c r="K31" s="270"/>
      <c r="L31" s="269"/>
      <c r="M31" s="269"/>
      <c r="N31" s="51"/>
    </row>
    <row r="32" spans="1:14" ht="12.75" customHeight="1">
      <c r="A32" s="12" t="s">
        <v>557</v>
      </c>
      <c r="B32" s="764"/>
      <c r="C32" s="770"/>
    </row>
    <row r="33" spans="1:14" s="243" customFormat="1" ht="12.75" customHeight="1">
      <c r="A33" s="47"/>
      <c r="B33" s="764"/>
      <c r="C33" s="764"/>
    </row>
    <row r="34" spans="1:14" ht="12.75" customHeight="1">
      <c r="A34" s="769"/>
    </row>
    <row r="35" spans="1:14" ht="12.75" customHeight="1">
      <c r="D35" s="7" t="str">
        <f>D1</f>
        <v>Siječanj 2026.</v>
      </c>
    </row>
    <row r="36" spans="1:14" ht="12.75" customHeight="1">
      <c r="A36" s="316" t="s">
        <v>611</v>
      </c>
      <c r="B36" s="278"/>
      <c r="C36" s="278"/>
      <c r="D36" s="489" t="str">
        <f>D2</f>
        <v>January 2026</v>
      </c>
      <c r="E36" s="243"/>
      <c r="G36" s="243"/>
      <c r="H36" s="243"/>
      <c r="I36" s="243"/>
    </row>
    <row r="37" spans="1:14" ht="12.75" customHeight="1">
      <c r="A37" s="511" t="s">
        <v>727</v>
      </c>
      <c r="B37" s="278"/>
      <c r="C37" s="278"/>
      <c r="D37" s="13" t="s">
        <v>1241</v>
      </c>
      <c r="E37" s="243"/>
      <c r="F37" s="243"/>
      <c r="G37" s="243"/>
      <c r="H37" s="243"/>
      <c r="I37" s="243"/>
    </row>
    <row r="38" spans="1:14" ht="28.5" customHeight="1">
      <c r="A38" s="635"/>
      <c r="B38" s="699" t="str">
        <f>D1</f>
        <v>Siječanj 2026.</v>
      </c>
      <c r="C38" s="700" t="str">
        <f>$C$5</f>
        <v>Promjena u odnosu na prethodni mjesec</v>
      </c>
      <c r="D38" s="700" t="s">
        <v>18</v>
      </c>
      <c r="E38" s="243"/>
      <c r="F38" s="243"/>
      <c r="G38" s="243"/>
      <c r="H38" s="243"/>
      <c r="I38" s="243"/>
      <c r="J38" s="276"/>
      <c r="K38" s="276"/>
      <c r="L38" s="276"/>
      <c r="M38" s="276"/>
    </row>
    <row r="39" spans="1:14" s="243" customFormat="1" ht="24">
      <c r="A39" s="635"/>
      <c r="B39" s="701" t="str">
        <f>D2</f>
        <v>January 2026</v>
      </c>
      <c r="C39" s="701" t="s">
        <v>45</v>
      </c>
      <c r="D39" s="716" t="s">
        <v>217</v>
      </c>
      <c r="J39" s="276"/>
      <c r="K39" s="276"/>
      <c r="L39" s="276"/>
      <c r="M39" s="276"/>
    </row>
    <row r="40" spans="1:14" ht="25.5">
      <c r="A40" s="1012" t="s">
        <v>1278</v>
      </c>
      <c r="B40" s="312">
        <v>69466.75963000003</v>
      </c>
      <c r="C40" s="312">
        <v>884.32041000000027</v>
      </c>
      <c r="D40" s="312"/>
      <c r="E40" s="274"/>
      <c r="F40" s="274"/>
      <c r="G40" s="274"/>
      <c r="H40" s="274"/>
      <c r="I40" s="275"/>
      <c r="J40" s="1157"/>
      <c r="K40" s="1157"/>
      <c r="L40" s="1159"/>
      <c r="M40" s="1157"/>
    </row>
    <row r="41" spans="1:14" ht="14.25" customHeight="1">
      <c r="A41" s="314" t="s">
        <v>719</v>
      </c>
      <c r="B41" s="312"/>
      <c r="C41" s="312"/>
      <c r="D41" s="312"/>
      <c r="E41" s="268"/>
      <c r="F41" s="268"/>
      <c r="G41" s="268"/>
      <c r="H41" s="268"/>
      <c r="I41" s="277"/>
      <c r="J41" s="1158"/>
      <c r="K41" s="1157"/>
      <c r="L41" s="1158"/>
      <c r="M41" s="1158"/>
    </row>
    <row r="42" spans="1:14">
      <c r="A42" s="315" t="s">
        <v>720</v>
      </c>
      <c r="B42" s="312">
        <v>5967.4357900000005</v>
      </c>
      <c r="C42" s="312">
        <v>66.529160000000957</v>
      </c>
      <c r="D42" s="312">
        <v>5967.4357900000005</v>
      </c>
      <c r="E42" s="272"/>
      <c r="F42" s="272"/>
      <c r="G42" s="272"/>
      <c r="H42" s="272"/>
      <c r="I42" s="272"/>
      <c r="J42" s="272"/>
      <c r="K42" s="272"/>
      <c r="L42" s="272"/>
      <c r="M42" s="272"/>
      <c r="N42" s="51"/>
    </row>
    <row r="43" spans="1:14" ht="26.25" customHeight="1">
      <c r="A43" s="315" t="s">
        <v>721</v>
      </c>
      <c r="B43" s="312">
        <v>119.18128</v>
      </c>
      <c r="C43" s="312">
        <v>-57.794619999999995</v>
      </c>
      <c r="D43" s="312">
        <v>119.18128</v>
      </c>
      <c r="E43" s="272"/>
      <c r="F43" s="272"/>
      <c r="G43" s="272"/>
      <c r="H43" s="272"/>
      <c r="I43" s="272"/>
      <c r="J43" s="272"/>
      <c r="K43" s="272"/>
      <c r="L43" s="272"/>
      <c r="M43" s="272"/>
      <c r="N43" s="51"/>
    </row>
    <row r="44" spans="1:14" s="243" customFormat="1" ht="25.5">
      <c r="A44" s="315" t="s">
        <v>722</v>
      </c>
      <c r="B44" s="312">
        <v>3.1325599999999998</v>
      </c>
      <c r="C44" s="312">
        <v>-2.5334900000000005</v>
      </c>
      <c r="D44" s="312">
        <v>3.1325599999999998</v>
      </c>
      <c r="E44" s="272"/>
      <c r="F44" s="272"/>
      <c r="G44" s="272"/>
      <c r="H44" s="272"/>
      <c r="I44" s="272"/>
      <c r="J44" s="272"/>
      <c r="K44" s="272"/>
      <c r="L44" s="272"/>
      <c r="M44" s="272"/>
      <c r="N44" s="51"/>
    </row>
    <row r="45" spans="1:14" s="995" customFormat="1" ht="25.5">
      <c r="A45" s="315" t="s">
        <v>1279</v>
      </c>
      <c r="B45" s="1010">
        <v>1.17E-3</v>
      </c>
      <c r="C45" s="1010">
        <v>-3.4099999999999998E-3</v>
      </c>
      <c r="D45" s="1010">
        <v>1.17E-3</v>
      </c>
      <c r="E45" s="272"/>
      <c r="F45" s="272"/>
      <c r="G45" s="272"/>
      <c r="H45" s="272"/>
      <c r="I45" s="272"/>
      <c r="J45" s="272"/>
      <c r="K45" s="272"/>
      <c r="L45" s="272"/>
      <c r="M45" s="272"/>
      <c r="N45" s="51"/>
    </row>
    <row r="46" spans="1:14" s="243" customFormat="1">
      <c r="A46" s="893" t="s">
        <v>723</v>
      </c>
      <c r="B46" s="894">
        <v>6089.7496300000003</v>
      </c>
      <c r="C46" s="894">
        <v>6.2010500000005777</v>
      </c>
      <c r="D46" s="894">
        <v>6089.7496300000003</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3943.8351600000001</v>
      </c>
      <c r="C48" s="312">
        <v>-1249.7269600000004</v>
      </c>
      <c r="D48" s="312">
        <v>3943.8351600000001</v>
      </c>
      <c r="E48" s="271"/>
      <c r="F48" s="271"/>
      <c r="G48" s="271"/>
      <c r="H48" s="271"/>
      <c r="I48" s="271"/>
      <c r="J48" s="271"/>
      <c r="K48" s="271"/>
      <c r="L48" s="271"/>
      <c r="M48" s="271"/>
      <c r="N48" s="51"/>
    </row>
    <row r="49" spans="1:14" ht="25.5">
      <c r="A49" s="315" t="s">
        <v>726</v>
      </c>
      <c r="B49" s="312">
        <v>3.1325599999999998</v>
      </c>
      <c r="C49" s="312">
        <v>-2.5334900000000005</v>
      </c>
      <c r="D49" s="312">
        <v>3.1325599999999998</v>
      </c>
      <c r="E49" s="272"/>
      <c r="F49" s="272"/>
      <c r="G49" s="272"/>
      <c r="H49" s="272"/>
      <c r="I49" s="272"/>
      <c r="J49" s="272"/>
      <c r="K49" s="272"/>
      <c r="L49" s="272"/>
      <c r="M49" s="272"/>
      <c r="N49" s="43"/>
    </row>
    <row r="50" spans="1:14" s="995" customFormat="1" ht="25.5">
      <c r="A50" s="315" t="s">
        <v>1280</v>
      </c>
      <c r="B50" s="1010">
        <v>1.7600000000000001E-3</v>
      </c>
      <c r="C50" s="1010">
        <v>-3.8299999999999992E-3</v>
      </c>
      <c r="D50" s="1010">
        <v>1.7600000000000001E-3</v>
      </c>
      <c r="E50" s="272"/>
      <c r="F50" s="272"/>
      <c r="G50" s="272"/>
      <c r="H50" s="272"/>
      <c r="I50" s="272"/>
      <c r="J50" s="272"/>
      <c r="K50" s="272"/>
      <c r="L50" s="272"/>
      <c r="M50" s="272"/>
      <c r="N50" s="43"/>
    </row>
    <row r="51" spans="1:14">
      <c r="A51" s="893" t="s">
        <v>723</v>
      </c>
      <c r="B51" s="894">
        <v>3946.9677200000001</v>
      </c>
      <c r="C51" s="894">
        <v>-1252.2604500000002</v>
      </c>
      <c r="D51" s="894">
        <v>3946.9677200000001</v>
      </c>
      <c r="E51" s="271"/>
      <c r="F51" s="271"/>
      <c r="G51" s="271"/>
      <c r="H51" s="271"/>
      <c r="I51" s="271"/>
      <c r="J51" s="271"/>
      <c r="K51" s="271"/>
      <c r="L51" s="271"/>
      <c r="M51" s="271"/>
    </row>
    <row r="52" spans="1:14">
      <c r="A52" s="311" t="s">
        <v>718</v>
      </c>
      <c r="B52" s="312">
        <v>71609.541540000035</v>
      </c>
      <c r="C52" s="312">
        <v>2142.7819100000052</v>
      </c>
      <c r="D52" s="312"/>
      <c r="E52" s="273"/>
      <c r="F52" s="273"/>
      <c r="G52" s="273"/>
      <c r="H52" s="273"/>
      <c r="I52" s="273"/>
      <c r="J52" s="273"/>
      <c r="K52" s="273"/>
      <c r="L52" s="273"/>
      <c r="M52" s="273"/>
    </row>
    <row r="53" spans="1:14" ht="12.75" customHeight="1">
      <c r="A53" s="12" t="s">
        <v>557</v>
      </c>
    </row>
    <row r="54" spans="1:14" ht="12.75" customHeight="1"/>
    <row r="55" spans="1:14" ht="12.75" customHeight="1">
      <c r="A55" s="570"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Siječanj 2026.</v>
      </c>
    </row>
    <row r="2" spans="1:13" ht="12.75" customHeight="1">
      <c r="A2" s="511" t="s">
        <v>856</v>
      </c>
      <c r="E2" s="489" t="str">
        <f>Naslovnica!A24</f>
        <v>January 2026</v>
      </c>
    </row>
    <row r="3" spans="1:13">
      <c r="A3" s="279"/>
      <c r="B3" s="274"/>
      <c r="C3" s="274"/>
      <c r="D3" s="13" t="s">
        <v>1241</v>
      </c>
      <c r="F3" s="274"/>
      <c r="G3" s="280"/>
    </row>
    <row r="4" spans="1:13" ht="48.75" customHeight="1">
      <c r="A4" s="1160" t="s">
        <v>546</v>
      </c>
      <c r="B4" s="1162" t="s">
        <v>857</v>
      </c>
      <c r="C4" s="1162"/>
      <c r="D4" s="1162"/>
      <c r="E4" s="697"/>
      <c r="F4" s="279"/>
      <c r="G4" s="279"/>
    </row>
    <row r="5" spans="1:13" ht="60">
      <c r="A5" s="1160"/>
      <c r="B5" s="636" t="s">
        <v>547</v>
      </c>
      <c r="C5" s="636" t="s">
        <v>548</v>
      </c>
      <c r="D5" s="636" t="s">
        <v>549</v>
      </c>
      <c r="E5" s="281"/>
      <c r="F5" s="281"/>
    </row>
    <row r="6" spans="1:13" ht="12.75" customHeight="1">
      <c r="A6" s="319" t="s">
        <v>116</v>
      </c>
      <c r="B6" s="320">
        <v>5010.4752900000003</v>
      </c>
      <c r="C6" s="320">
        <v>5010.4752900000003</v>
      </c>
      <c r="D6" s="320">
        <v>174418.06731889569</v>
      </c>
      <c r="E6" s="282"/>
      <c r="F6" s="282"/>
      <c r="G6" s="902"/>
      <c r="K6" s="117"/>
      <c r="L6" s="117"/>
      <c r="M6" s="117"/>
    </row>
    <row r="7" spans="1:13" ht="12.75" customHeight="1">
      <c r="A7" s="321" t="s">
        <v>117</v>
      </c>
      <c r="B7" s="320">
        <v>40884.536249999997</v>
      </c>
      <c r="C7" s="320">
        <v>40884.536249999997</v>
      </c>
      <c r="D7" s="320">
        <v>6431723.7574550547</v>
      </c>
      <c r="E7" s="282"/>
      <c r="F7" s="282"/>
      <c r="G7" s="902"/>
      <c r="K7" s="117"/>
      <c r="L7" s="117"/>
      <c r="M7" s="117"/>
    </row>
    <row r="8" spans="1:13" ht="12.75" customHeight="1">
      <c r="A8" s="321" t="s">
        <v>118</v>
      </c>
      <c r="B8" s="320">
        <v>2554.4258599999998</v>
      </c>
      <c r="C8" s="320">
        <v>2554.4258599999998</v>
      </c>
      <c r="D8" s="320">
        <v>191095.44326717369</v>
      </c>
      <c r="E8" s="282"/>
      <c r="F8" s="282"/>
      <c r="G8" s="902"/>
      <c r="K8" s="117"/>
      <c r="L8" s="117"/>
      <c r="M8" s="117"/>
    </row>
    <row r="9" spans="1:13" ht="12.75" customHeight="1">
      <c r="A9" s="637" t="s">
        <v>210</v>
      </c>
      <c r="B9" s="638">
        <v>48449.437400000003</v>
      </c>
      <c r="C9" s="638">
        <v>48449.437400000003</v>
      </c>
      <c r="D9" s="638">
        <v>6797237.2680411246</v>
      </c>
      <c r="E9" s="283"/>
      <c r="F9" s="283"/>
      <c r="G9" s="902"/>
      <c r="K9" s="117"/>
      <c r="L9" s="117"/>
      <c r="M9" s="117"/>
    </row>
    <row r="10" spans="1:13" ht="12.75" customHeight="1">
      <c r="A10" s="321" t="s">
        <v>119</v>
      </c>
      <c r="B10" s="320">
        <v>4620.2254999999996</v>
      </c>
      <c r="C10" s="320">
        <v>4620.2254999999996</v>
      </c>
      <c r="D10" s="320">
        <v>151022.26496915653</v>
      </c>
      <c r="E10" s="282"/>
      <c r="F10" s="282"/>
      <c r="G10" s="902"/>
      <c r="K10" s="117"/>
      <c r="L10" s="117"/>
      <c r="M10" s="117"/>
    </row>
    <row r="11" spans="1:13" ht="12.75" customHeight="1">
      <c r="A11" s="321" t="s">
        <v>120</v>
      </c>
      <c r="B11" s="320">
        <v>18929.40782</v>
      </c>
      <c r="C11" s="320">
        <v>18929.40782</v>
      </c>
      <c r="D11" s="320">
        <v>2447650.0934755383</v>
      </c>
      <c r="E11" s="282"/>
      <c r="F11" s="282"/>
      <c r="G11" s="902"/>
      <c r="K11" s="117"/>
      <c r="L11" s="117"/>
      <c r="M11" s="117"/>
    </row>
    <row r="12" spans="1:13" ht="12.75" customHeight="1">
      <c r="A12" s="321" t="s">
        <v>121</v>
      </c>
      <c r="B12" s="320">
        <v>693.44399999999996</v>
      </c>
      <c r="C12" s="320">
        <v>693.44399999999996</v>
      </c>
      <c r="D12" s="320">
        <v>51275.016886277124</v>
      </c>
      <c r="E12" s="282"/>
      <c r="F12" s="282"/>
      <c r="G12" s="902"/>
      <c r="K12" s="117"/>
      <c r="L12" s="117"/>
      <c r="M12" s="117"/>
    </row>
    <row r="13" spans="1:13" ht="12.75" customHeight="1">
      <c r="A13" s="637" t="s">
        <v>211</v>
      </c>
      <c r="B13" s="638">
        <v>24243.07732</v>
      </c>
      <c r="C13" s="638">
        <v>24243.07732</v>
      </c>
      <c r="D13" s="638">
        <v>2649947.375330972</v>
      </c>
      <c r="E13" s="283"/>
      <c r="F13" s="283"/>
      <c r="G13" s="902"/>
      <c r="K13" s="117"/>
      <c r="L13" s="117"/>
      <c r="M13" s="117"/>
    </row>
    <row r="14" spans="1:13" ht="12.75" customHeight="1">
      <c r="A14" s="321" t="s">
        <v>122</v>
      </c>
      <c r="B14" s="320">
        <v>7725.7412800000002</v>
      </c>
      <c r="C14" s="320">
        <v>7725.7412800000002</v>
      </c>
      <c r="D14" s="320">
        <v>226779.2200207127</v>
      </c>
      <c r="E14" s="282"/>
      <c r="F14" s="282"/>
      <c r="G14" s="902"/>
      <c r="K14" s="117"/>
      <c r="L14" s="117"/>
      <c r="M14" s="117"/>
    </row>
    <row r="15" spans="1:13" ht="12.75" customHeight="1">
      <c r="A15" s="321" t="s">
        <v>123</v>
      </c>
      <c r="B15" s="320">
        <v>21516.342690000001</v>
      </c>
      <c r="C15" s="320">
        <v>21516.342690000001</v>
      </c>
      <c r="D15" s="320">
        <v>3073342.2846263237</v>
      </c>
      <c r="E15" s="282"/>
      <c r="F15" s="282"/>
      <c r="G15" s="902"/>
      <c r="K15" s="117"/>
      <c r="L15" s="117"/>
      <c r="M15" s="117"/>
    </row>
    <row r="16" spans="1:13" ht="12.75" customHeight="1">
      <c r="A16" s="321" t="s">
        <v>124</v>
      </c>
      <c r="B16" s="320">
        <v>1150.73316</v>
      </c>
      <c r="C16" s="320">
        <v>1150.73316</v>
      </c>
      <c r="D16" s="320">
        <v>81756.143517785516</v>
      </c>
      <c r="E16" s="282"/>
      <c r="F16" s="282"/>
      <c r="G16" s="902"/>
      <c r="K16" s="117"/>
      <c r="L16" s="117"/>
      <c r="M16" s="117"/>
    </row>
    <row r="17" spans="1:13" ht="12.75" customHeight="1">
      <c r="A17" s="637" t="s">
        <v>212</v>
      </c>
      <c r="B17" s="638">
        <v>30392.817129999999</v>
      </c>
      <c r="C17" s="638">
        <v>30392.817129999999</v>
      </c>
      <c r="D17" s="638">
        <v>3381877.6481648223</v>
      </c>
      <c r="E17" s="283"/>
      <c r="F17" s="283"/>
      <c r="G17" s="902"/>
      <c r="K17" s="117"/>
      <c r="L17" s="117"/>
      <c r="M17" s="117"/>
    </row>
    <row r="18" spans="1:13" ht="12.75" customHeight="1">
      <c r="A18" s="321" t="s">
        <v>125</v>
      </c>
      <c r="B18" s="320">
        <v>4775.2521200000001</v>
      </c>
      <c r="C18" s="320">
        <v>4775.2521200000001</v>
      </c>
      <c r="D18" s="320">
        <v>155151.58485560885</v>
      </c>
      <c r="E18" s="282"/>
      <c r="F18" s="282"/>
      <c r="G18" s="902"/>
      <c r="K18" s="117"/>
      <c r="L18" s="117"/>
      <c r="M18" s="117"/>
    </row>
    <row r="19" spans="1:13" ht="12.75" customHeight="1">
      <c r="A19" s="321" t="s">
        <v>126</v>
      </c>
      <c r="B19" s="320">
        <v>33651.320060000005</v>
      </c>
      <c r="C19" s="320">
        <v>33651.320060000005</v>
      </c>
      <c r="D19" s="320">
        <v>5121372.2925802162</v>
      </c>
      <c r="E19" s="282"/>
      <c r="F19" s="282"/>
      <c r="G19" s="902"/>
      <c r="K19" s="117"/>
      <c r="L19" s="117"/>
      <c r="M19" s="117"/>
    </row>
    <row r="20" spans="1:13" ht="12.75" customHeight="1">
      <c r="A20" s="321" t="s">
        <v>127</v>
      </c>
      <c r="B20" s="320">
        <v>1949.5798799999998</v>
      </c>
      <c r="C20" s="320">
        <v>1949.5798799999998</v>
      </c>
      <c r="D20" s="320">
        <v>153007.43292605088</v>
      </c>
      <c r="E20" s="282"/>
      <c r="F20" s="282"/>
      <c r="G20" s="902"/>
      <c r="K20" s="117"/>
      <c r="L20" s="117"/>
      <c r="M20" s="117"/>
    </row>
    <row r="21" spans="1:13" ht="12.75" customHeight="1">
      <c r="A21" s="637" t="s">
        <v>213</v>
      </c>
      <c r="B21" s="638">
        <v>40376.15206</v>
      </c>
      <c r="C21" s="638">
        <v>40376.15206</v>
      </c>
      <c r="D21" s="638">
        <v>5429531.3103618762</v>
      </c>
      <c r="E21" s="283"/>
      <c r="F21" s="283"/>
      <c r="G21" s="902"/>
      <c r="K21" s="117"/>
      <c r="L21" s="117"/>
      <c r="M21" s="117"/>
    </row>
    <row r="22" spans="1:13" ht="12.75" customHeight="1">
      <c r="A22" s="322" t="s">
        <v>214</v>
      </c>
      <c r="B22" s="323">
        <v>22131.694189999998</v>
      </c>
      <c r="C22" s="323">
        <v>22131.694189999998</v>
      </c>
      <c r="D22" s="323">
        <v>707371.13716437377</v>
      </c>
      <c r="E22" s="283"/>
      <c r="F22" s="283"/>
      <c r="G22" s="902"/>
      <c r="H22" s="117"/>
      <c r="K22" s="117"/>
      <c r="L22" s="117"/>
      <c r="M22" s="117"/>
    </row>
    <row r="23" spans="1:13" ht="12.75" customHeight="1">
      <c r="A23" s="322" t="s">
        <v>215</v>
      </c>
      <c r="B23" s="323">
        <v>114981.60682000002</v>
      </c>
      <c r="C23" s="323">
        <v>114981.60682000002</v>
      </c>
      <c r="D23" s="323">
        <v>17074088.428137135</v>
      </c>
      <c r="E23" s="283"/>
      <c r="F23" s="283"/>
      <c r="G23" s="902"/>
      <c r="H23" s="117"/>
      <c r="K23" s="117"/>
      <c r="L23" s="117"/>
      <c r="M23" s="117"/>
    </row>
    <row r="24" spans="1:13" ht="12.75" customHeight="1">
      <c r="A24" s="322" t="s">
        <v>216</v>
      </c>
      <c r="B24" s="323">
        <v>6348.1828999999998</v>
      </c>
      <c r="C24" s="323">
        <v>6348.1828999999998</v>
      </c>
      <c r="D24" s="323">
        <v>477134.03659728717</v>
      </c>
      <c r="E24" s="283"/>
      <c r="F24" s="283"/>
      <c r="G24" s="902"/>
      <c r="H24" s="117"/>
      <c r="K24" s="117"/>
      <c r="L24" s="117"/>
      <c r="M24" s="117"/>
    </row>
    <row r="25" spans="1:13">
      <c r="A25" s="885" t="s">
        <v>550</v>
      </c>
      <c r="B25" s="888">
        <v>143461.48391000001</v>
      </c>
      <c r="C25" s="888">
        <v>143461.48391000001</v>
      </c>
      <c r="D25" s="888">
        <v>18258593.601898793</v>
      </c>
      <c r="E25" s="283"/>
      <c r="F25" s="283"/>
      <c r="H25" s="117"/>
      <c r="K25" s="117"/>
      <c r="L25" s="117"/>
      <c r="M25" s="117"/>
    </row>
    <row r="26" spans="1:13" ht="21.75" customHeight="1">
      <c r="A26" s="1164" t="s">
        <v>23</v>
      </c>
      <c r="B26" s="1164"/>
      <c r="C26" s="1164"/>
      <c r="D26" s="1164"/>
      <c r="E26" s="1164"/>
      <c r="F26" s="713"/>
      <c r="G26" s="713"/>
    </row>
    <row r="27" spans="1:13" ht="20.25" customHeight="1">
      <c r="A27" s="1165" t="s">
        <v>24</v>
      </c>
      <c r="B27" s="1165"/>
      <c r="C27" s="1165"/>
      <c r="D27" s="1165"/>
      <c r="E27" s="1165"/>
      <c r="F27" s="714"/>
      <c r="G27" s="714"/>
    </row>
    <row r="28" spans="1:13" ht="12.75" customHeight="1"/>
    <row r="29" spans="1:13" ht="12.75" customHeight="1">
      <c r="A29" s="135" t="s">
        <v>613</v>
      </c>
      <c r="E29" s="122" t="str">
        <f>Naslovnica!A20</f>
        <v>Siječanj 2026.</v>
      </c>
    </row>
    <row r="30" spans="1:13" ht="12.75" customHeight="1">
      <c r="A30" s="511" t="s">
        <v>869</v>
      </c>
      <c r="E30" s="489" t="str">
        <f>Naslovnica!A24</f>
        <v>January 2026</v>
      </c>
    </row>
    <row r="31" spans="1:13" ht="12.75" customHeight="1">
      <c r="D31" s="276"/>
      <c r="E31" s="13" t="s">
        <v>1241</v>
      </c>
    </row>
    <row r="32" spans="1:13" ht="25.5" customHeight="1">
      <c r="A32" s="1160" t="s">
        <v>551</v>
      </c>
      <c r="B32" s="1163" t="s">
        <v>769</v>
      </c>
      <c r="C32" s="1163"/>
      <c r="D32" s="1163" t="s">
        <v>768</v>
      </c>
      <c r="E32" s="1163"/>
      <c r="F32" s="710"/>
      <c r="G32" s="710"/>
    </row>
    <row r="33" spans="1:15" ht="60">
      <c r="A33" s="1160"/>
      <c r="B33" s="636" t="s">
        <v>547</v>
      </c>
      <c r="C33" s="636" t="s">
        <v>552</v>
      </c>
      <c r="D33" s="636" t="s">
        <v>547</v>
      </c>
      <c r="E33" s="636" t="s">
        <v>552</v>
      </c>
    </row>
    <row r="34" spans="1:15">
      <c r="A34" s="319" t="s">
        <v>116</v>
      </c>
      <c r="B34" s="324">
        <v>0</v>
      </c>
      <c r="C34" s="324">
        <v>0</v>
      </c>
      <c r="D34" s="324">
        <v>3.5299999999999998E-2</v>
      </c>
      <c r="E34" s="325">
        <v>3.5299999999999998E-2</v>
      </c>
      <c r="L34" s="117"/>
      <c r="M34" s="117"/>
      <c r="N34" s="117"/>
      <c r="O34" s="117"/>
    </row>
    <row r="35" spans="1:15" ht="12.75" customHeight="1">
      <c r="A35" s="321" t="s">
        <v>117</v>
      </c>
      <c r="B35" s="324">
        <v>0</v>
      </c>
      <c r="C35" s="324">
        <v>0</v>
      </c>
      <c r="D35" s="324">
        <v>8.7859999999999994E-2</v>
      </c>
      <c r="E35" s="325">
        <v>8.7859999999999994E-2</v>
      </c>
      <c r="F35" s="51"/>
      <c r="L35" s="117"/>
      <c r="M35" s="117"/>
      <c r="N35" s="117"/>
      <c r="O35" s="117"/>
    </row>
    <row r="36" spans="1:15" ht="12.75" customHeight="1">
      <c r="A36" s="321" t="s">
        <v>118</v>
      </c>
      <c r="B36" s="324">
        <v>0</v>
      </c>
      <c r="C36" s="324">
        <v>0</v>
      </c>
      <c r="D36" s="324">
        <v>0</v>
      </c>
      <c r="E36" s="325">
        <v>0</v>
      </c>
      <c r="F36" s="51"/>
      <c r="L36" s="117"/>
      <c r="M36" s="117"/>
      <c r="N36" s="117"/>
      <c r="O36" s="117"/>
    </row>
    <row r="37" spans="1:15" ht="12.75" customHeight="1">
      <c r="A37" s="637" t="s">
        <v>210</v>
      </c>
      <c r="B37" s="639">
        <v>0</v>
      </c>
      <c r="C37" s="639">
        <v>0</v>
      </c>
      <c r="D37" s="639">
        <v>0.12315999999999999</v>
      </c>
      <c r="E37" s="640">
        <v>0.12315999999999999</v>
      </c>
      <c r="F37" s="51"/>
      <c r="L37" s="117"/>
      <c r="M37" s="117"/>
      <c r="N37" s="117"/>
      <c r="O37" s="117"/>
    </row>
    <row r="38" spans="1:15" ht="12.75" customHeight="1">
      <c r="A38" s="321" t="s">
        <v>119</v>
      </c>
      <c r="B38" s="324">
        <v>0</v>
      </c>
      <c r="C38" s="324">
        <v>0</v>
      </c>
      <c r="D38" s="324">
        <v>0.46464</v>
      </c>
      <c r="E38" s="325">
        <v>0.46464</v>
      </c>
      <c r="F38" s="51"/>
      <c r="L38" s="117"/>
      <c r="M38" s="117"/>
      <c r="N38" s="117"/>
      <c r="O38" s="117"/>
    </row>
    <row r="39" spans="1:15" ht="12.75" customHeight="1">
      <c r="A39" s="321" t="s">
        <v>120</v>
      </c>
      <c r="B39" s="324">
        <v>0</v>
      </c>
      <c r="C39" s="324">
        <v>0</v>
      </c>
      <c r="D39" s="324">
        <v>0</v>
      </c>
      <c r="E39" s="325">
        <v>0</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7" t="s">
        <v>211</v>
      </c>
      <c r="B41" s="639">
        <v>0</v>
      </c>
      <c r="C41" s="639">
        <v>0</v>
      </c>
      <c r="D41" s="639">
        <v>0.46464</v>
      </c>
      <c r="E41" s="640">
        <v>0.46464</v>
      </c>
      <c r="F41" s="51"/>
      <c r="L41" s="117"/>
      <c r="M41" s="117"/>
      <c r="N41" s="117"/>
      <c r="O41" s="117"/>
    </row>
    <row r="42" spans="1:15" ht="12.75" customHeight="1">
      <c r="A42" s="321" t="s">
        <v>122</v>
      </c>
      <c r="B42" s="324">
        <v>0</v>
      </c>
      <c r="C42" s="324">
        <v>0</v>
      </c>
      <c r="D42" s="324">
        <v>1.75E-3</v>
      </c>
      <c r="E42" s="325">
        <v>1.75E-3</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0</v>
      </c>
      <c r="F44" s="51"/>
      <c r="L44" s="117"/>
      <c r="M44" s="117"/>
      <c r="N44" s="117"/>
      <c r="O44" s="117"/>
    </row>
    <row r="45" spans="1:15" ht="12.75" customHeight="1">
      <c r="A45" s="637" t="s">
        <v>212</v>
      </c>
      <c r="B45" s="639">
        <v>0</v>
      </c>
      <c r="C45" s="639">
        <v>0</v>
      </c>
      <c r="D45" s="639">
        <v>1.75E-3</v>
      </c>
      <c r="E45" s="640">
        <v>1.75E-3</v>
      </c>
      <c r="F45" s="51"/>
      <c r="L45" s="117"/>
      <c r="M45" s="117"/>
      <c r="N45" s="117"/>
      <c r="O45" s="117"/>
    </row>
    <row r="46" spans="1:15" ht="12.75" customHeight="1">
      <c r="A46" s="321" t="s">
        <v>125</v>
      </c>
      <c r="B46" s="324">
        <v>0</v>
      </c>
      <c r="C46" s="324">
        <v>0</v>
      </c>
      <c r="D46" s="324">
        <v>0.23577000000000001</v>
      </c>
      <c r="E46" s="325">
        <v>0.23577000000000001</v>
      </c>
      <c r="F46" s="51"/>
      <c r="L46" s="117"/>
      <c r="M46" s="117"/>
      <c r="N46" s="117"/>
      <c r="O46" s="117"/>
    </row>
    <row r="47" spans="1:15" ht="12.75" customHeight="1">
      <c r="A47" s="321" t="s">
        <v>126</v>
      </c>
      <c r="B47" s="324">
        <v>0</v>
      </c>
      <c r="C47" s="324">
        <v>0</v>
      </c>
      <c r="D47" s="324">
        <v>1.0019999999999999E-2</v>
      </c>
      <c r="E47" s="325">
        <v>1.0019999999999999E-2</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7" t="s">
        <v>213</v>
      </c>
      <c r="B49" s="639">
        <v>0</v>
      </c>
      <c r="C49" s="639">
        <v>0</v>
      </c>
      <c r="D49" s="639">
        <v>0.24579000000000001</v>
      </c>
      <c r="E49" s="640">
        <v>0.24579000000000001</v>
      </c>
      <c r="F49" s="51"/>
      <c r="L49" s="117"/>
      <c r="M49" s="117"/>
      <c r="N49" s="117"/>
      <c r="O49" s="117"/>
    </row>
    <row r="50" spans="1:15" ht="12.75" customHeight="1">
      <c r="A50" s="322" t="s">
        <v>214</v>
      </c>
      <c r="B50" s="326">
        <v>0</v>
      </c>
      <c r="C50" s="326">
        <v>0</v>
      </c>
      <c r="D50" s="326">
        <v>0.73746</v>
      </c>
      <c r="E50" s="327">
        <v>0.73746</v>
      </c>
      <c r="F50" s="51"/>
      <c r="L50" s="117"/>
      <c r="M50" s="117"/>
      <c r="N50" s="117"/>
      <c r="O50" s="117"/>
    </row>
    <row r="51" spans="1:15" ht="12.75" customHeight="1">
      <c r="A51" s="322" t="s">
        <v>215</v>
      </c>
      <c r="B51" s="326">
        <v>0</v>
      </c>
      <c r="C51" s="326">
        <v>0</v>
      </c>
      <c r="D51" s="326">
        <v>9.7879999999999995E-2</v>
      </c>
      <c r="E51" s="327">
        <v>9.7879999999999995E-2</v>
      </c>
      <c r="F51" s="51"/>
      <c r="L51" s="117"/>
      <c r="M51" s="117"/>
      <c r="N51" s="117"/>
      <c r="O51" s="117"/>
    </row>
    <row r="52" spans="1:15" ht="12.75" customHeight="1">
      <c r="A52" s="322" t="s">
        <v>216</v>
      </c>
      <c r="B52" s="326">
        <v>0</v>
      </c>
      <c r="C52" s="326">
        <v>0</v>
      </c>
      <c r="D52" s="326">
        <v>0</v>
      </c>
      <c r="E52" s="327">
        <v>0</v>
      </c>
      <c r="F52" s="43"/>
      <c r="L52" s="117"/>
      <c r="M52" s="117"/>
      <c r="N52" s="117"/>
      <c r="O52" s="117"/>
    </row>
    <row r="53" spans="1:15" ht="12.75" customHeight="1">
      <c r="A53" s="885" t="s">
        <v>550</v>
      </c>
      <c r="B53" s="889">
        <v>0</v>
      </c>
      <c r="C53" s="889">
        <v>0</v>
      </c>
      <c r="D53" s="889">
        <v>0.83533999999999997</v>
      </c>
      <c r="E53" s="890">
        <v>0.83533999999999997</v>
      </c>
      <c r="L53" s="117"/>
      <c r="M53" s="117"/>
      <c r="N53" s="117"/>
      <c r="O53" s="117"/>
    </row>
    <row r="54" spans="1:15" ht="24.75" customHeight="1">
      <c r="A54" s="1166" t="s">
        <v>25</v>
      </c>
      <c r="B54" s="1166"/>
      <c r="C54" s="1166"/>
      <c r="D54" s="1166"/>
      <c r="E54" s="1166"/>
      <c r="F54" s="715"/>
    </row>
    <row r="55" spans="1:15">
      <c r="A55" s="515"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Siječanj 2026.</v>
      </c>
    </row>
    <row r="59" spans="1:15" ht="12.75" customHeight="1">
      <c r="A59" s="516" t="s">
        <v>615</v>
      </c>
      <c r="D59" s="489" t="str">
        <f t="shared" si="0"/>
        <v>January 2026</v>
      </c>
    </row>
    <row r="60" spans="1:15" ht="12.75" customHeight="1">
      <c r="D60" s="13" t="s">
        <v>1241</v>
      </c>
    </row>
    <row r="61" spans="1:15" ht="42.75" customHeight="1">
      <c r="A61" s="1161" t="s">
        <v>551</v>
      </c>
      <c r="B61" s="1162" t="s">
        <v>554</v>
      </c>
      <c r="C61" s="1162"/>
      <c r="D61" s="1162"/>
      <c r="E61" s="711"/>
    </row>
    <row r="62" spans="1:15" ht="60">
      <c r="A62" s="1161"/>
      <c r="B62" s="636" t="s">
        <v>547</v>
      </c>
      <c r="C62" s="636" t="s">
        <v>552</v>
      </c>
      <c r="D62" s="636" t="s">
        <v>555</v>
      </c>
    </row>
    <row r="63" spans="1:15" ht="12.75" customHeight="1">
      <c r="A63" s="319" t="s">
        <v>116</v>
      </c>
      <c r="B63" s="320">
        <v>0</v>
      </c>
      <c r="C63" s="320">
        <v>0</v>
      </c>
      <c r="D63" s="320">
        <v>953.60699052823668</v>
      </c>
      <c r="M63" s="117"/>
      <c r="N63" s="117"/>
      <c r="O63" s="117"/>
    </row>
    <row r="64" spans="1:15" ht="12.75" customHeight="1">
      <c r="A64" s="321" t="s">
        <v>117</v>
      </c>
      <c r="B64" s="320">
        <v>5212.89347</v>
      </c>
      <c r="C64" s="320">
        <v>5212.89347</v>
      </c>
      <c r="D64" s="320">
        <v>549113.6985238354</v>
      </c>
      <c r="M64" s="117"/>
      <c r="N64" s="117"/>
      <c r="O64" s="117"/>
    </row>
    <row r="65" spans="1:15" ht="12.75" customHeight="1">
      <c r="A65" s="321" t="s">
        <v>118</v>
      </c>
      <c r="B65" s="320">
        <v>6492.7515700000004</v>
      </c>
      <c r="C65" s="320">
        <v>6492.7515700000004</v>
      </c>
      <c r="D65" s="320">
        <v>642046.33892950113</v>
      </c>
      <c r="M65" s="117"/>
      <c r="N65" s="117"/>
      <c r="O65" s="117"/>
    </row>
    <row r="66" spans="1:15" ht="12.75" customHeight="1">
      <c r="A66" s="637" t="s">
        <v>210</v>
      </c>
      <c r="B66" s="638">
        <v>11705.645039999999</v>
      </c>
      <c r="C66" s="638">
        <v>11705.645039999999</v>
      </c>
      <c r="D66" s="638">
        <v>1192113.6444438649</v>
      </c>
      <c r="M66" s="117"/>
      <c r="N66" s="117"/>
      <c r="O66" s="117"/>
    </row>
    <row r="67" spans="1:15" ht="12.75" customHeight="1">
      <c r="A67" s="321" t="s">
        <v>119</v>
      </c>
      <c r="B67" s="320">
        <v>3.42577</v>
      </c>
      <c r="C67" s="320">
        <v>3.42577</v>
      </c>
      <c r="D67" s="320">
        <v>198.99850210299292</v>
      </c>
      <c r="M67" s="117"/>
      <c r="N67" s="117"/>
      <c r="O67" s="117"/>
    </row>
    <row r="68" spans="1:15" ht="12.75" customHeight="1">
      <c r="A68" s="321" t="s">
        <v>120</v>
      </c>
      <c r="B68" s="320">
        <v>1898.2442699999999</v>
      </c>
      <c r="C68" s="320">
        <v>1898.2442699999999</v>
      </c>
      <c r="D68" s="320">
        <v>214747.03038296892</v>
      </c>
      <c r="M68" s="117"/>
      <c r="N68" s="117"/>
      <c r="O68" s="117"/>
    </row>
    <row r="69" spans="1:15" ht="12.75" customHeight="1">
      <c r="A69" s="321" t="s">
        <v>121</v>
      </c>
      <c r="B69" s="320">
        <v>1516.7303899999999</v>
      </c>
      <c r="C69" s="320">
        <v>1516.7303899999999</v>
      </c>
      <c r="D69" s="320">
        <v>197830.88874517349</v>
      </c>
      <c r="M69" s="117"/>
      <c r="N69" s="117"/>
      <c r="O69" s="117"/>
    </row>
    <row r="70" spans="1:15" ht="12.75" customHeight="1">
      <c r="A70" s="637" t="s">
        <v>211</v>
      </c>
      <c r="B70" s="638">
        <v>3418.4004299999997</v>
      </c>
      <c r="C70" s="638">
        <v>3418.4004299999997</v>
      </c>
      <c r="D70" s="638">
        <v>412776.91763024544</v>
      </c>
      <c r="M70" s="117"/>
      <c r="N70" s="117"/>
      <c r="O70" s="117"/>
    </row>
    <row r="71" spans="1:15">
      <c r="A71" s="321" t="s">
        <v>122</v>
      </c>
      <c r="B71" s="320">
        <v>7.5968</v>
      </c>
      <c r="C71" s="320">
        <v>7.5968</v>
      </c>
      <c r="D71" s="320">
        <v>635.75502203264989</v>
      </c>
      <c r="M71" s="117"/>
      <c r="N71" s="117"/>
      <c r="O71" s="117"/>
    </row>
    <row r="72" spans="1:15">
      <c r="A72" s="321" t="s">
        <v>123</v>
      </c>
      <c r="B72" s="320">
        <v>3064.8188500000001</v>
      </c>
      <c r="C72" s="320">
        <v>3064.8188500000001</v>
      </c>
      <c r="D72" s="320">
        <v>313396.57463760755</v>
      </c>
      <c r="M72" s="117"/>
      <c r="N72" s="117"/>
      <c r="O72" s="117"/>
    </row>
    <row r="73" spans="1:15">
      <c r="A73" s="321" t="s">
        <v>124</v>
      </c>
      <c r="B73" s="320">
        <v>2580.7949399999998</v>
      </c>
      <c r="C73" s="320">
        <v>2580.7949399999998</v>
      </c>
      <c r="D73" s="320">
        <v>296815.68009850482</v>
      </c>
      <c r="M73" s="117"/>
      <c r="N73" s="117"/>
      <c r="O73" s="117"/>
    </row>
    <row r="74" spans="1:15">
      <c r="A74" s="637" t="s">
        <v>212</v>
      </c>
      <c r="B74" s="638">
        <v>5653.2105899999997</v>
      </c>
      <c r="C74" s="638">
        <v>5653.2105899999997</v>
      </c>
      <c r="D74" s="638">
        <v>610848.00975814508</v>
      </c>
      <c r="M74" s="117"/>
      <c r="N74" s="117"/>
      <c r="O74" s="117"/>
    </row>
    <row r="75" spans="1:15">
      <c r="A75" s="321" t="s">
        <v>125</v>
      </c>
      <c r="B75" s="320">
        <v>0.82189000000000001</v>
      </c>
      <c r="C75" s="320">
        <v>0.82189000000000001</v>
      </c>
      <c r="D75" s="320">
        <v>638.82682673369186</v>
      </c>
      <c r="M75" s="117"/>
      <c r="N75" s="117"/>
      <c r="O75" s="117"/>
    </row>
    <row r="76" spans="1:15">
      <c r="A76" s="321" t="s">
        <v>126</v>
      </c>
      <c r="B76" s="320">
        <v>3044.3778299999999</v>
      </c>
      <c r="C76" s="320">
        <v>3044.3778299999999</v>
      </c>
      <c r="D76" s="320">
        <v>424940.03841024701</v>
      </c>
      <c r="M76" s="117"/>
      <c r="N76" s="117"/>
      <c r="O76" s="117"/>
    </row>
    <row r="77" spans="1:15">
      <c r="A77" s="321" t="s">
        <v>127</v>
      </c>
      <c r="B77" s="320">
        <v>4888.2626799999998</v>
      </c>
      <c r="C77" s="320">
        <v>4888.2626799999998</v>
      </c>
      <c r="D77" s="320">
        <v>548573.67201025609</v>
      </c>
      <c r="M77" s="117"/>
      <c r="N77" s="117"/>
      <c r="O77" s="117"/>
    </row>
    <row r="78" spans="1:15">
      <c r="A78" s="637" t="s">
        <v>213</v>
      </c>
      <c r="B78" s="638">
        <v>7933.4624000000003</v>
      </c>
      <c r="C78" s="638">
        <v>7933.4624000000003</v>
      </c>
      <c r="D78" s="638">
        <v>974152.53724723682</v>
      </c>
      <c r="M78" s="117"/>
      <c r="N78" s="117"/>
      <c r="O78" s="117"/>
    </row>
    <row r="79" spans="1:15">
      <c r="A79" s="322" t="s">
        <v>214</v>
      </c>
      <c r="B79" s="323">
        <v>11.84446</v>
      </c>
      <c r="C79" s="323">
        <v>11.84446</v>
      </c>
      <c r="D79" s="323">
        <v>2427.1873413975709</v>
      </c>
      <c r="M79" s="117"/>
      <c r="N79" s="117"/>
      <c r="O79" s="117"/>
    </row>
    <row r="80" spans="1:15">
      <c r="A80" s="322" t="s">
        <v>215</v>
      </c>
      <c r="B80" s="323">
        <v>13220.334419999999</v>
      </c>
      <c r="C80" s="323">
        <v>13220.334419999999</v>
      </c>
      <c r="D80" s="323">
        <v>1502197.341954659</v>
      </c>
      <c r="M80" s="117"/>
      <c r="N80" s="117"/>
      <c r="O80" s="117"/>
    </row>
    <row r="81" spans="1:15">
      <c r="A81" s="322" t="s">
        <v>216</v>
      </c>
      <c r="B81" s="323">
        <v>15478.539580000001</v>
      </c>
      <c r="C81" s="323">
        <v>15478.539580000001</v>
      </c>
      <c r="D81" s="323">
        <v>1685266.5797834354</v>
      </c>
      <c r="M81" s="117"/>
      <c r="N81" s="117"/>
      <c r="O81" s="117"/>
    </row>
    <row r="82" spans="1:15">
      <c r="A82" s="885" t="s">
        <v>556</v>
      </c>
      <c r="B82" s="888">
        <v>28710.71846</v>
      </c>
      <c r="C82" s="888">
        <v>28710.71846</v>
      </c>
      <c r="D82" s="888">
        <v>3189891.1090794923</v>
      </c>
      <c r="M82" s="117"/>
      <c r="N82" s="117"/>
      <c r="O82" s="117"/>
    </row>
    <row r="83" spans="1:15">
      <c r="A83" s="16" t="s">
        <v>553</v>
      </c>
    </row>
    <row r="85" spans="1:15">
      <c r="A85" s="570"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Siječanj 2026.</v>
      </c>
    </row>
    <row r="2" spans="1:18" ht="12.75" customHeight="1">
      <c r="A2" s="487" t="s">
        <v>860</v>
      </c>
      <c r="E2" s="489" t="str">
        <f>Naslovnica!A24</f>
        <v>January 2026</v>
      </c>
    </row>
    <row r="3" spans="1:18" ht="12.75" customHeight="1">
      <c r="E3" s="13" t="s">
        <v>1241</v>
      </c>
      <c r="F3" s="285"/>
      <c r="G3" s="285"/>
    </row>
    <row r="4" spans="1:18" ht="16.5" customHeight="1">
      <c r="A4" s="1171" t="s">
        <v>536</v>
      </c>
      <c r="B4" s="1178" t="s">
        <v>535</v>
      </c>
      <c r="C4" s="1178"/>
      <c r="D4" s="1178"/>
      <c r="E4" s="1178"/>
      <c r="F4" s="243"/>
      <c r="G4" s="243"/>
    </row>
    <row r="5" spans="1:18" ht="12.75" customHeight="1">
      <c r="A5" s="1171"/>
      <c r="B5" s="1176" t="str">
        <f>Naslovnica!A20</f>
        <v>Siječanj 2026.</v>
      </c>
      <c r="C5" s="1176"/>
      <c r="D5" s="1177" t="s">
        <v>17</v>
      </c>
      <c r="E5" s="1177"/>
    </row>
    <row r="6" spans="1:18" ht="12.75" customHeight="1">
      <c r="A6" s="1171"/>
      <c r="B6" s="1174" t="str">
        <f>Naslovnica!A24</f>
        <v>January 2026</v>
      </c>
      <c r="C6" s="1174"/>
      <c r="D6" s="1175" t="s">
        <v>45</v>
      </c>
      <c r="E6" s="1175"/>
    </row>
    <row r="7" spans="1:18" ht="12.75" customHeight="1">
      <c r="A7" s="1171"/>
      <c r="B7" s="687" t="s">
        <v>27</v>
      </c>
      <c r="C7" s="641" t="s">
        <v>28</v>
      </c>
      <c r="D7" s="641" t="s">
        <v>144</v>
      </c>
      <c r="E7" s="641" t="s">
        <v>142</v>
      </c>
    </row>
    <row r="8" spans="1:18" ht="12.75" customHeight="1">
      <c r="A8" s="1171"/>
      <c r="B8" s="686" t="s">
        <v>29</v>
      </c>
      <c r="C8" s="642" t="s">
        <v>30</v>
      </c>
      <c r="D8" s="642" t="s">
        <v>29</v>
      </c>
      <c r="E8" s="642" t="s">
        <v>143</v>
      </c>
    </row>
    <row r="9" spans="1:18" ht="12.75" customHeight="1">
      <c r="A9" s="328" t="s">
        <v>116</v>
      </c>
      <c r="B9" s="329">
        <v>304401.38823000004</v>
      </c>
      <c r="C9" s="330">
        <v>1.1271508104544381E-2</v>
      </c>
      <c r="D9" s="329">
        <v>16690.728690000018</v>
      </c>
      <c r="E9" s="330">
        <v>5.8012201274313613E-2</v>
      </c>
      <c r="H9" s="1063"/>
      <c r="I9" s="1063"/>
      <c r="J9" s="266"/>
      <c r="K9" s="1063"/>
      <c r="L9" s="1063"/>
      <c r="M9" s="1063"/>
      <c r="N9" s="1063"/>
      <c r="O9" s="1063"/>
      <c r="P9" s="1063"/>
      <c r="R9" s="1063"/>
    </row>
    <row r="10" spans="1:18" ht="12.75" customHeight="1">
      <c r="A10" s="328" t="s">
        <v>117</v>
      </c>
      <c r="B10" s="329">
        <v>8889282.6777800005</v>
      </c>
      <c r="C10" s="330">
        <v>0.32915625756107691</v>
      </c>
      <c r="D10" s="329">
        <v>161825.85551000014</v>
      </c>
      <c r="E10" s="330">
        <v>1.8542154811590272E-2</v>
      </c>
      <c r="H10" s="1063"/>
      <c r="I10" s="1063"/>
      <c r="J10" s="266"/>
      <c r="K10" s="1063"/>
      <c r="L10" s="1063"/>
      <c r="M10" s="1063"/>
      <c r="N10" s="1063"/>
      <c r="O10" s="1063"/>
      <c r="P10" s="1063"/>
    </row>
    <row r="11" spans="1:18" ht="12.75" customHeight="1">
      <c r="A11" s="328" t="s">
        <v>118</v>
      </c>
      <c r="B11" s="329">
        <v>641177.34521000006</v>
      </c>
      <c r="C11" s="330">
        <v>2.3741795939262119E-2</v>
      </c>
      <c r="D11" s="329">
        <v>-2859.6660599999595</v>
      </c>
      <c r="E11" s="330">
        <v>-4.4402200649320545E-3</v>
      </c>
      <c r="H11" s="1063"/>
      <c r="I11" s="1063"/>
      <c r="J11" s="266"/>
      <c r="K11" s="1063"/>
      <c r="L11" s="1063"/>
      <c r="M11" s="1063"/>
      <c r="N11" s="1063"/>
      <c r="O11" s="1063"/>
      <c r="P11" s="1063"/>
    </row>
    <row r="12" spans="1:18" ht="12.75" customHeight="1">
      <c r="A12" s="643" t="s">
        <v>537</v>
      </c>
      <c r="B12" s="644">
        <v>9834861.4112200011</v>
      </c>
      <c r="C12" s="645">
        <v>0.36416956160488345</v>
      </c>
      <c r="D12" s="644">
        <v>175656.9181400016</v>
      </c>
      <c r="E12" s="645">
        <v>1.8185443559647574E-2</v>
      </c>
      <c r="H12" s="1063"/>
      <c r="I12" s="1063"/>
      <c r="J12" s="266"/>
      <c r="K12" s="1063"/>
      <c r="L12" s="1063"/>
      <c r="M12" s="1063"/>
      <c r="N12" s="1063"/>
      <c r="O12" s="1063"/>
      <c r="P12" s="1063"/>
    </row>
    <row r="13" spans="1:18" ht="12.75" customHeight="1">
      <c r="A13" s="328" t="s">
        <v>119</v>
      </c>
      <c r="B13" s="329">
        <v>265678.08181</v>
      </c>
      <c r="C13" s="330">
        <v>9.837644531563574E-3</v>
      </c>
      <c r="D13" s="329">
        <v>16864.96828999999</v>
      </c>
      <c r="E13" s="330">
        <v>6.7781669749670703E-2</v>
      </c>
      <c r="H13" s="1063"/>
      <c r="I13" s="1063"/>
      <c r="J13" s="266"/>
      <c r="K13" s="1063"/>
      <c r="L13" s="1063"/>
      <c r="M13" s="1063"/>
      <c r="N13" s="1063"/>
      <c r="O13" s="1063"/>
      <c r="P13" s="1063"/>
    </row>
    <row r="14" spans="1:18" ht="12.75" customHeight="1">
      <c r="A14" s="328" t="s">
        <v>120</v>
      </c>
      <c r="B14" s="329">
        <v>4025569.9441</v>
      </c>
      <c r="C14" s="330">
        <v>0.1490605693823232</v>
      </c>
      <c r="D14" s="329">
        <v>103704.8466500002</v>
      </c>
      <c r="E14" s="330">
        <v>2.6442736828818925E-2</v>
      </c>
      <c r="H14" s="1063"/>
      <c r="I14" s="1063"/>
      <c r="J14" s="266"/>
      <c r="K14" s="1063"/>
      <c r="L14" s="1063"/>
      <c r="M14" s="1063"/>
      <c r="N14" s="1063"/>
      <c r="O14" s="1063"/>
      <c r="P14" s="1063"/>
    </row>
    <row r="15" spans="1:18" ht="12.75" customHeight="1">
      <c r="A15" s="328" t="s">
        <v>121</v>
      </c>
      <c r="B15" s="329">
        <v>192172.46336000002</v>
      </c>
      <c r="C15" s="330">
        <v>7.1158462542748116E-3</v>
      </c>
      <c r="D15" s="329">
        <v>-391.20956999997725</v>
      </c>
      <c r="E15" s="760">
        <v>-2.031585522063617E-3</v>
      </c>
      <c r="H15" s="1063"/>
      <c r="I15" s="1063"/>
      <c r="J15" s="266"/>
      <c r="K15" s="1063"/>
      <c r="L15" s="1063"/>
      <c r="M15" s="1063"/>
      <c r="N15" s="1063"/>
      <c r="O15" s="1063"/>
      <c r="P15" s="1063"/>
    </row>
    <row r="16" spans="1:18" ht="12.75" customHeight="1">
      <c r="A16" s="646" t="s">
        <v>538</v>
      </c>
      <c r="B16" s="644">
        <v>4483420.4892700007</v>
      </c>
      <c r="C16" s="645">
        <v>0.16601406016816161</v>
      </c>
      <c r="D16" s="644">
        <v>120178.60537000094</v>
      </c>
      <c r="E16" s="645">
        <v>2.7543420366734628E-2</v>
      </c>
      <c r="H16" s="1063"/>
      <c r="I16" s="1063"/>
      <c r="J16" s="266"/>
      <c r="K16" s="1063"/>
      <c r="L16" s="1063"/>
      <c r="M16" s="1063"/>
      <c r="N16" s="1063"/>
      <c r="O16" s="1063"/>
      <c r="P16" s="1063"/>
    </row>
    <row r="17" spans="1:16" ht="12.75" customHeight="1">
      <c r="A17" s="328" t="s">
        <v>122</v>
      </c>
      <c r="B17" s="329">
        <v>538875.80077999993</v>
      </c>
      <c r="C17" s="330">
        <v>1.9953729485771118E-2</v>
      </c>
      <c r="D17" s="329">
        <v>64636.231019999948</v>
      </c>
      <c r="E17" s="330">
        <v>0.13629447043550291</v>
      </c>
      <c r="H17" s="1063"/>
      <c r="I17" s="1063"/>
      <c r="J17" s="266"/>
      <c r="K17" s="1063"/>
      <c r="L17" s="1063"/>
      <c r="M17" s="1063"/>
      <c r="N17" s="1063"/>
      <c r="O17" s="1063"/>
      <c r="P17" s="1063"/>
    </row>
    <row r="18" spans="1:16" ht="12.75" customHeight="1">
      <c r="A18" s="328" t="s">
        <v>123</v>
      </c>
      <c r="B18" s="329">
        <v>4560330.0271300003</v>
      </c>
      <c r="C18" s="330">
        <v>0.16886190026621908</v>
      </c>
      <c r="D18" s="329">
        <v>130005.20442000031</v>
      </c>
      <c r="E18" s="330">
        <v>2.9344395641960341E-2</v>
      </c>
      <c r="H18" s="1063"/>
      <c r="I18" s="1063"/>
      <c r="J18" s="266"/>
      <c r="K18" s="1063"/>
      <c r="L18" s="1063"/>
      <c r="M18" s="1063"/>
      <c r="N18" s="1063"/>
      <c r="O18" s="1063"/>
      <c r="P18" s="1063"/>
    </row>
    <row r="19" spans="1:16" ht="12.75" customHeight="1">
      <c r="A19" s="328" t="s">
        <v>124</v>
      </c>
      <c r="B19" s="329">
        <v>290147.82801999996</v>
      </c>
      <c r="C19" s="330">
        <v>1.0743721025911757E-2</v>
      </c>
      <c r="D19" s="329">
        <v>-1212.6821600000258</v>
      </c>
      <c r="E19" s="330">
        <v>-4.1621363143922174E-3</v>
      </c>
      <c r="H19" s="1063"/>
      <c r="I19" s="1063"/>
      <c r="J19" s="266"/>
      <c r="K19" s="1063"/>
      <c r="L19" s="1063"/>
      <c r="M19" s="1063"/>
      <c r="N19" s="1063"/>
      <c r="O19" s="1063"/>
      <c r="P19" s="1063"/>
    </row>
    <row r="20" spans="1:16" ht="12.75" customHeight="1">
      <c r="A20" s="643" t="s">
        <v>539</v>
      </c>
      <c r="B20" s="644">
        <v>5389353.6559300004</v>
      </c>
      <c r="C20" s="645">
        <v>0.19955935077790196</v>
      </c>
      <c r="D20" s="644">
        <v>193428.75327999983</v>
      </c>
      <c r="E20" s="645">
        <v>3.7227010956480289E-2</v>
      </c>
      <c r="H20" s="1063"/>
      <c r="I20" s="1063"/>
      <c r="J20" s="266"/>
      <c r="K20" s="1063"/>
      <c r="L20" s="1063"/>
      <c r="M20" s="1063"/>
      <c r="N20" s="1063"/>
      <c r="O20" s="1063"/>
      <c r="P20" s="1063"/>
    </row>
    <row r="21" spans="1:16" ht="12.75" customHeight="1">
      <c r="A21" s="328" t="s">
        <v>125</v>
      </c>
      <c r="B21" s="329">
        <v>216659.71972999998</v>
      </c>
      <c r="C21" s="330">
        <v>8.0225711225068962E-3</v>
      </c>
      <c r="D21" s="329">
        <v>7706.2768799999903</v>
      </c>
      <c r="E21" s="330">
        <v>3.6880353704112245E-2</v>
      </c>
      <c r="H21" s="1063"/>
      <c r="I21" s="1063"/>
      <c r="J21" s="266"/>
      <c r="K21" s="1063"/>
      <c r="L21" s="1063"/>
      <c r="M21" s="1063"/>
      <c r="N21" s="1063"/>
      <c r="O21" s="1063"/>
      <c r="P21" s="1063"/>
    </row>
    <row r="22" spans="1:16" ht="12.75" customHeight="1">
      <c r="A22" s="328" t="s">
        <v>126</v>
      </c>
      <c r="B22" s="329">
        <v>6589693.8748199996</v>
      </c>
      <c r="C22" s="330">
        <v>0.24400607483556774</v>
      </c>
      <c r="D22" s="329">
        <v>58625.62548999954</v>
      </c>
      <c r="E22" s="330">
        <v>8.9764221183898929E-3</v>
      </c>
      <c r="H22" s="1063"/>
      <c r="I22" s="1063"/>
      <c r="J22" s="266"/>
      <c r="K22" s="1063"/>
      <c r="L22" s="1063"/>
      <c r="M22" s="1063"/>
      <c r="N22" s="1063"/>
      <c r="O22" s="1063"/>
      <c r="P22" s="1063"/>
    </row>
    <row r="23" spans="1:16" ht="12.75" customHeight="1">
      <c r="A23" s="328" t="s">
        <v>127</v>
      </c>
      <c r="B23" s="329">
        <v>492280.58743999997</v>
      </c>
      <c r="C23" s="330">
        <v>1.8228381490978288E-2</v>
      </c>
      <c r="D23" s="329">
        <v>-1983.9784300000174</v>
      </c>
      <c r="E23" s="330">
        <v>-4.0140009359316275E-3</v>
      </c>
      <c r="H23" s="1063"/>
      <c r="I23" s="1063"/>
      <c r="J23" s="266"/>
      <c r="K23" s="1063"/>
      <c r="L23" s="1063"/>
      <c r="M23" s="1063"/>
      <c r="N23" s="1063"/>
      <c r="O23" s="1063"/>
      <c r="P23" s="1063"/>
    </row>
    <row r="24" spans="1:16" ht="12.75" customHeight="1">
      <c r="A24" s="643" t="s">
        <v>540</v>
      </c>
      <c r="B24" s="644">
        <v>7298634.1819899995</v>
      </c>
      <c r="C24" s="645">
        <v>0.27025702744905294</v>
      </c>
      <c r="D24" s="644">
        <v>64347.923939999193</v>
      </c>
      <c r="E24" s="645">
        <v>8.8948545363953802E-3</v>
      </c>
      <c r="H24" s="1063"/>
      <c r="I24" s="1063"/>
      <c r="J24" s="266"/>
      <c r="K24" s="1063"/>
      <c r="L24" s="1063"/>
      <c r="M24" s="1063"/>
      <c r="N24" s="1063"/>
      <c r="O24" s="1063"/>
      <c r="P24" s="1063"/>
    </row>
    <row r="25" spans="1:16" ht="12.75" customHeight="1">
      <c r="A25" s="331" t="s">
        <v>541</v>
      </c>
      <c r="B25" s="332">
        <v>1325614.99055</v>
      </c>
      <c r="C25" s="333">
        <v>4.9085453244385971E-2</v>
      </c>
      <c r="D25" s="332">
        <v>105898.20487999986</v>
      </c>
      <c r="E25" s="333">
        <v>8.6821962380249751E-2</v>
      </c>
      <c r="H25" s="1063"/>
      <c r="I25" s="1063"/>
      <c r="J25" s="266"/>
      <c r="K25" s="1063"/>
      <c r="L25" s="1063"/>
      <c r="M25" s="1063"/>
      <c r="N25" s="1063"/>
      <c r="O25" s="1063"/>
      <c r="P25" s="1063"/>
    </row>
    <row r="26" spans="1:16" ht="12.75" customHeight="1">
      <c r="A26" s="331" t="s">
        <v>542</v>
      </c>
      <c r="B26" s="332">
        <v>24064876.523830004</v>
      </c>
      <c r="C26" s="333">
        <v>0.89108480204518703</v>
      </c>
      <c r="D26" s="332">
        <v>454161.53207000345</v>
      </c>
      <c r="E26" s="333">
        <v>1.9235399361201111E-2</v>
      </c>
      <c r="H26" s="1063"/>
      <c r="I26" s="1063"/>
      <c r="J26" s="266"/>
      <c r="K26" s="1063"/>
      <c r="L26" s="1063"/>
      <c r="M26" s="1063"/>
      <c r="N26" s="1063"/>
      <c r="O26" s="1063"/>
      <c r="P26" s="1063"/>
    </row>
    <row r="27" spans="1:16" ht="12.75" customHeight="1">
      <c r="A27" s="331" t="s">
        <v>543</v>
      </c>
      <c r="B27" s="332">
        <v>1615778.2240299999</v>
      </c>
      <c r="C27" s="333">
        <v>5.9829744710426971E-2</v>
      </c>
      <c r="D27" s="332">
        <v>-6447.5362200001255</v>
      </c>
      <c r="E27" s="333">
        <v>-3.9744999604780507E-3</v>
      </c>
      <c r="H27" s="1063"/>
      <c r="I27" s="1063"/>
      <c r="J27" s="266"/>
      <c r="K27" s="1063"/>
      <c r="L27" s="1063"/>
      <c r="M27" s="1063"/>
      <c r="N27" s="1063"/>
      <c r="O27" s="1063"/>
      <c r="P27" s="1063"/>
    </row>
    <row r="28" spans="1:16" ht="18.75" customHeight="1">
      <c r="A28" s="885" t="s">
        <v>544</v>
      </c>
      <c r="B28" s="886">
        <v>27006269.738410003</v>
      </c>
      <c r="C28" s="887">
        <v>1</v>
      </c>
      <c r="D28" s="886">
        <v>553612.20073000342</v>
      </c>
      <c r="E28" s="887">
        <v>2.092841522411959E-2</v>
      </c>
      <c r="H28" s="1063"/>
      <c r="I28" s="1063"/>
      <c r="J28" s="266"/>
      <c r="K28" s="1063"/>
      <c r="L28" s="1063"/>
      <c r="M28" s="1063"/>
      <c r="N28" s="1063"/>
      <c r="O28" s="1063"/>
      <c r="P28" s="1063"/>
    </row>
    <row r="29" spans="1:16" ht="12.75" customHeight="1">
      <c r="A29" s="19" t="s">
        <v>545</v>
      </c>
    </row>
    <row r="30" spans="1:16" ht="12.75" customHeight="1">
      <c r="C30" s="75"/>
    </row>
    <row r="31" spans="1:16" ht="12.75" customHeight="1"/>
    <row r="32" spans="1:16" s="243" customFormat="1" ht="12.75" customHeight="1">
      <c r="A32" s="136" t="s">
        <v>618</v>
      </c>
      <c r="L32" s="122" t="str">
        <f>Naslovnica!A20</f>
        <v>Siječanj 2026.</v>
      </c>
    </row>
    <row r="33" spans="1:12" s="243" customFormat="1" ht="12.75" customHeight="1">
      <c r="A33" s="514" t="s">
        <v>861</v>
      </c>
      <c r="L33" s="489" t="str">
        <f>Naslovnica!A24</f>
        <v>January 2026</v>
      </c>
    </row>
    <row r="34" spans="1:12" s="243" customFormat="1" ht="12.75" customHeight="1"/>
    <row r="35" spans="1:12" s="243" customFormat="1" ht="22.5" customHeight="1">
      <c r="A35" s="667"/>
      <c r="B35" s="1170" t="s">
        <v>1261</v>
      </c>
      <c r="C35" s="1170"/>
      <c r="D35" s="1170"/>
      <c r="E35" s="1170"/>
      <c r="F35" s="1170" t="s">
        <v>870</v>
      </c>
      <c r="G35" s="1170"/>
      <c r="H35" s="1170"/>
      <c r="I35" s="1170"/>
      <c r="J35" s="1170"/>
      <c r="K35" s="1170"/>
      <c r="L35" s="1170"/>
    </row>
    <row r="36" spans="1:12" s="243" customFormat="1" ht="45">
      <c r="A36" s="1171" t="s">
        <v>516</v>
      </c>
      <c r="B36" s="733" t="s">
        <v>67</v>
      </c>
      <c r="C36" s="732" t="s">
        <v>96</v>
      </c>
      <c r="D36" s="732" t="s">
        <v>98</v>
      </c>
      <c r="E36" s="732" t="s">
        <v>100</v>
      </c>
      <c r="F36" s="732" t="s">
        <v>603</v>
      </c>
      <c r="G36" s="730" t="s">
        <v>59</v>
      </c>
      <c r="H36" s="730" t="s">
        <v>50</v>
      </c>
      <c r="I36" s="884" t="s">
        <v>1195</v>
      </c>
      <c r="J36" s="884" t="s">
        <v>1196</v>
      </c>
      <c r="K36" s="884" t="s">
        <v>1197</v>
      </c>
      <c r="L36" s="730" t="s">
        <v>1201</v>
      </c>
    </row>
    <row r="37" spans="1:12" s="243" customFormat="1" ht="34.5" customHeight="1">
      <c r="A37" s="1171"/>
      <c r="B37" s="656" t="s">
        <v>600</v>
      </c>
      <c r="C37" s="731" t="s">
        <v>97</v>
      </c>
      <c r="D37" s="731" t="s">
        <v>99</v>
      </c>
      <c r="E37" s="731" t="s">
        <v>101</v>
      </c>
      <c r="F37" s="731" t="s">
        <v>219</v>
      </c>
      <c r="G37" s="731" t="s">
        <v>51</v>
      </c>
      <c r="H37" s="731" t="s">
        <v>52</v>
      </c>
      <c r="I37" s="656" t="s">
        <v>1198</v>
      </c>
      <c r="J37" s="656" t="s">
        <v>1199</v>
      </c>
      <c r="K37" s="656" t="s">
        <v>1200</v>
      </c>
      <c r="L37" s="734" t="s">
        <v>1202</v>
      </c>
    </row>
    <row r="38" spans="1:12" s="243" customFormat="1">
      <c r="A38" s="334" t="s">
        <v>116</v>
      </c>
      <c r="B38" s="335">
        <v>31.450399999999998</v>
      </c>
      <c r="C38" s="336">
        <v>30.548200000000001</v>
      </c>
      <c r="D38" s="335">
        <v>31.6938</v>
      </c>
      <c r="E38" s="735">
        <v>1.1455999999999982</v>
      </c>
      <c r="F38" s="736">
        <v>2.9557246910549173E-2</v>
      </c>
      <c r="G38" s="683">
        <v>2.9557246910549173E-2</v>
      </c>
      <c r="H38" s="683">
        <v>0.15177616641031255</v>
      </c>
      <c r="I38" s="683">
        <v>0.12770897284439897</v>
      </c>
      <c r="J38" s="683">
        <v>9.5906571998684464E-2</v>
      </c>
      <c r="K38" s="683">
        <v>7.6636048087931563E-2</v>
      </c>
      <c r="L38" s="683">
        <v>7.8225257039338914E-2</v>
      </c>
    </row>
    <row r="39" spans="1:12" s="243" customFormat="1">
      <c r="A39" s="334" t="s">
        <v>119</v>
      </c>
      <c r="B39" s="335">
        <v>34.065300000000001</v>
      </c>
      <c r="C39" s="336">
        <v>33.070300000000003</v>
      </c>
      <c r="D39" s="335">
        <v>34.125500000000002</v>
      </c>
      <c r="E39" s="735">
        <v>1.0551999999999992</v>
      </c>
      <c r="F39" s="736">
        <v>3.0102994272720229E-2</v>
      </c>
      <c r="G39" s="683">
        <v>3.0102994272720229E-2</v>
      </c>
      <c r="H39" s="683">
        <v>0.12150243459194665</v>
      </c>
      <c r="I39" s="683">
        <v>0.13852147228159062</v>
      </c>
      <c r="J39" s="683">
        <v>0.105730106246958</v>
      </c>
      <c r="K39" s="683">
        <v>8.7339604209157207E-2</v>
      </c>
      <c r="L39" s="683">
        <v>8.5769359612852814E-2</v>
      </c>
    </row>
    <row r="40" spans="1:12" s="243" customFormat="1">
      <c r="A40" s="334" t="s">
        <v>122</v>
      </c>
      <c r="B40" s="335">
        <v>39.04</v>
      </c>
      <c r="C40" s="336">
        <v>37.872</v>
      </c>
      <c r="D40" s="335">
        <v>39.217700000000001</v>
      </c>
      <c r="E40" s="735">
        <v>1.3457000000000008</v>
      </c>
      <c r="F40" s="736">
        <v>3.0867946449790074E-2</v>
      </c>
      <c r="G40" s="683">
        <v>3.0867946449790074E-2</v>
      </c>
      <c r="H40" s="683">
        <v>0.1671883735600741</v>
      </c>
      <c r="I40" s="683">
        <v>0.17412356772476767</v>
      </c>
      <c r="J40" s="683">
        <v>0.12133797719538908</v>
      </c>
      <c r="K40" s="683">
        <v>0.10039237814197133</v>
      </c>
      <c r="L40" s="683">
        <v>9.8766760949632992E-2</v>
      </c>
    </row>
    <row r="41" spans="1:12" s="243" customFormat="1">
      <c r="A41" s="334" t="s">
        <v>125</v>
      </c>
      <c r="B41" s="335">
        <v>27.742999999999999</v>
      </c>
      <c r="C41" s="336">
        <v>27.318200000000001</v>
      </c>
      <c r="D41" s="335">
        <v>27.817399999999999</v>
      </c>
      <c r="E41" s="735">
        <v>0.49919999999999831</v>
      </c>
      <c r="F41" s="736">
        <v>1.5576095909215715E-2</v>
      </c>
      <c r="G41" s="683">
        <v>1.5576095909215715E-2</v>
      </c>
      <c r="H41" s="683">
        <v>7.655353858332492E-2</v>
      </c>
      <c r="I41" s="683">
        <v>8.1928581977662951E-2</v>
      </c>
      <c r="J41" s="683">
        <v>6.3877465396592559E-2</v>
      </c>
      <c r="K41" s="683">
        <v>6.3394811153200115E-2</v>
      </c>
      <c r="L41" s="683">
        <v>6.648326878801436E-2</v>
      </c>
    </row>
    <row r="42" spans="1:12" s="243" customFormat="1">
      <c r="A42" s="647" t="s">
        <v>128</v>
      </c>
      <c r="B42" s="648">
        <v>259.59202586295675</v>
      </c>
      <c r="C42" s="649">
        <v>251.32776623280611</v>
      </c>
      <c r="D42" s="648">
        <v>260.35069812032805</v>
      </c>
      <c r="E42" s="737">
        <v>9.0229318875219349</v>
      </c>
      <c r="F42" s="738">
        <v>3.2906517012470493E-2</v>
      </c>
      <c r="G42" s="721">
        <v>3.2906517012470493E-2</v>
      </c>
      <c r="H42" s="721">
        <v>0.15484262703074236</v>
      </c>
      <c r="I42" s="721">
        <v>0.14866463992727841</v>
      </c>
      <c r="J42" s="721">
        <v>0.10905368776612345</v>
      </c>
      <c r="K42" s="721">
        <v>8.6850723849241085E-2</v>
      </c>
      <c r="L42" s="721">
        <v>8.6844734937797874E-2</v>
      </c>
    </row>
    <row r="43" spans="1:12" s="243" customFormat="1">
      <c r="A43" s="334" t="s">
        <v>117</v>
      </c>
      <c r="B43" s="335">
        <v>46.9086</v>
      </c>
      <c r="C43" s="336">
        <v>46.154299999999999</v>
      </c>
      <c r="D43" s="335">
        <v>47.084299999999999</v>
      </c>
      <c r="E43" s="735">
        <v>0.92999999999999972</v>
      </c>
      <c r="F43" s="736">
        <v>1.6369431305806037E-2</v>
      </c>
      <c r="G43" s="684">
        <v>1.6369431305806037E-2</v>
      </c>
      <c r="H43" s="684">
        <v>8.7269229432011652E-2</v>
      </c>
      <c r="I43" s="684">
        <v>9.5615630995610656E-2</v>
      </c>
      <c r="J43" s="684">
        <v>5.9133873279472837E-2</v>
      </c>
      <c r="K43" s="684">
        <v>4.722202307918244E-2</v>
      </c>
      <c r="L43" s="684">
        <v>5.4543881358159574E-2</v>
      </c>
    </row>
    <row r="44" spans="1:12" s="243" customFormat="1">
      <c r="A44" s="334" t="s">
        <v>120</v>
      </c>
      <c r="B44" s="335">
        <v>56.617400000000004</v>
      </c>
      <c r="C44" s="336">
        <v>55.324199999999998</v>
      </c>
      <c r="D44" s="335">
        <v>56.617400000000004</v>
      </c>
      <c r="E44" s="735">
        <v>1.2932000000000059</v>
      </c>
      <c r="F44" s="736">
        <v>2.339899029154302E-2</v>
      </c>
      <c r="G44" s="684">
        <v>2.339899029154302E-2</v>
      </c>
      <c r="H44" s="684">
        <v>0.10662559467732047</v>
      </c>
      <c r="I44" s="684">
        <v>0.12188241851825476</v>
      </c>
      <c r="J44" s="684">
        <v>8.5248072102178662E-2</v>
      </c>
      <c r="K44" s="684">
        <v>6.7116506657544761E-2</v>
      </c>
      <c r="L44" s="684">
        <v>6.2921711641436895E-2</v>
      </c>
    </row>
    <row r="45" spans="1:12" s="243" customFormat="1">
      <c r="A45" s="334" t="s">
        <v>123</v>
      </c>
      <c r="B45" s="335">
        <v>50.022300000000001</v>
      </c>
      <c r="C45" s="336">
        <v>48.7699</v>
      </c>
      <c r="D45" s="335">
        <v>50.182299999999998</v>
      </c>
      <c r="E45" s="735">
        <v>1.4123999999999981</v>
      </c>
      <c r="F45" s="736">
        <v>2.5713424499111071E-2</v>
      </c>
      <c r="G45" s="684">
        <v>2.5713424499111071E-2</v>
      </c>
      <c r="H45" s="684">
        <v>0.11023490975594608</v>
      </c>
      <c r="I45" s="684">
        <v>0.12521049792075267</v>
      </c>
      <c r="J45" s="684">
        <v>7.80573714670596E-2</v>
      </c>
      <c r="K45" s="684">
        <v>6.5907728984102798E-2</v>
      </c>
      <c r="L45" s="684">
        <v>5.739863781909138E-2</v>
      </c>
    </row>
    <row r="46" spans="1:12" s="243" customFormat="1">
      <c r="A46" s="334" t="s">
        <v>126</v>
      </c>
      <c r="B46" s="335">
        <v>44.609900000000003</v>
      </c>
      <c r="C46" s="336">
        <v>44.267499999999998</v>
      </c>
      <c r="D46" s="335">
        <v>44.723799999999997</v>
      </c>
      <c r="E46" s="735">
        <v>0.45629999999999882</v>
      </c>
      <c r="F46" s="736">
        <v>7.6323635706543325E-3</v>
      </c>
      <c r="G46" s="684">
        <v>7.6323635706543325E-3</v>
      </c>
      <c r="H46" s="684">
        <v>3.6352569746614716E-2</v>
      </c>
      <c r="I46" s="684">
        <v>5.7022566123876794E-2</v>
      </c>
      <c r="J46" s="684">
        <v>4.153120195435811E-2</v>
      </c>
      <c r="K46" s="684">
        <v>4.3731330359475518E-2</v>
      </c>
      <c r="L46" s="684">
        <v>5.2317375721110837E-2</v>
      </c>
    </row>
    <row r="47" spans="1:12" s="243" customFormat="1">
      <c r="A47" s="647" t="s">
        <v>129</v>
      </c>
      <c r="B47" s="648">
        <v>365.37264797846387</v>
      </c>
      <c r="C47" s="649">
        <v>359.00381853343339</v>
      </c>
      <c r="D47" s="648">
        <v>366.15922854095908</v>
      </c>
      <c r="E47" s="737">
        <v>7.1554100075256883</v>
      </c>
      <c r="F47" s="738">
        <v>1.7769440153134086E-2</v>
      </c>
      <c r="G47" s="721">
        <v>1.7769440153134086E-2</v>
      </c>
      <c r="H47" s="721">
        <v>8.3190358763993277E-2</v>
      </c>
      <c r="I47" s="721">
        <v>9.5505932420200113E-2</v>
      </c>
      <c r="J47" s="721">
        <v>6.2813086650749694E-2</v>
      </c>
      <c r="K47" s="721">
        <v>5.3076592898773312E-2</v>
      </c>
      <c r="L47" s="721">
        <v>5.6018728782073035E-2</v>
      </c>
    </row>
    <row r="48" spans="1:12" s="243" customFormat="1">
      <c r="A48" s="334" t="s">
        <v>118</v>
      </c>
      <c r="B48" s="335">
        <v>18.514099999999999</v>
      </c>
      <c r="C48" s="336">
        <v>18.485499999999998</v>
      </c>
      <c r="D48" s="335">
        <v>18.514099999999999</v>
      </c>
      <c r="E48" s="735">
        <v>2.8600000000000847E-2</v>
      </c>
      <c r="F48" s="736">
        <v>1.5309048026050931E-3</v>
      </c>
      <c r="G48" s="684">
        <v>1.5309048026050931E-3</v>
      </c>
      <c r="H48" s="684">
        <v>2.0645438708681407E-2</v>
      </c>
      <c r="I48" s="684">
        <v>3.1809394664406909E-2</v>
      </c>
      <c r="J48" s="684">
        <v>8.6606401161724023E-3</v>
      </c>
      <c r="K48" s="684">
        <v>2.590297997347224E-2</v>
      </c>
      <c r="L48" s="684">
        <v>2.9484435096457151E-2</v>
      </c>
    </row>
    <row r="49" spans="1:12" s="243" customFormat="1">
      <c r="A49" s="334" t="s">
        <v>121</v>
      </c>
      <c r="B49" s="335">
        <v>20.033100000000001</v>
      </c>
      <c r="C49" s="336">
        <v>19.979299999999999</v>
      </c>
      <c r="D49" s="335">
        <v>20.033100000000001</v>
      </c>
      <c r="E49" s="735">
        <v>5.3800000000002512E-2</v>
      </c>
      <c r="F49" s="736">
        <v>2.547267067690262E-3</v>
      </c>
      <c r="G49" s="684">
        <v>2.547267067690262E-3</v>
      </c>
      <c r="H49" s="684">
        <v>2.5923213618137098E-2</v>
      </c>
      <c r="I49" s="684">
        <v>3.9516916223551801E-2</v>
      </c>
      <c r="J49" s="684">
        <v>1.1645851416680397E-2</v>
      </c>
      <c r="K49" s="684">
        <v>3.1992455767517303E-2</v>
      </c>
      <c r="L49" s="684">
        <v>3.659571927981542E-2</v>
      </c>
    </row>
    <row r="50" spans="1:12" s="243" customFormat="1">
      <c r="A50" s="334" t="s">
        <v>124</v>
      </c>
      <c r="B50" s="335">
        <v>18.996200000000002</v>
      </c>
      <c r="C50" s="336">
        <v>18.9558</v>
      </c>
      <c r="D50" s="335">
        <v>18.996200000000002</v>
      </c>
      <c r="E50" s="735">
        <v>4.0400000000001768E-2</v>
      </c>
      <c r="F50" s="736">
        <v>2.0149804831735008E-3</v>
      </c>
      <c r="G50" s="684">
        <v>2.0149804831735008E-3</v>
      </c>
      <c r="H50" s="684">
        <v>2.4971133197362771E-2</v>
      </c>
      <c r="I50" s="684">
        <v>3.502352608320014E-2</v>
      </c>
      <c r="J50" s="684">
        <v>5.9850978216731132E-3</v>
      </c>
      <c r="K50" s="684">
        <v>2.6332136240209136E-2</v>
      </c>
      <c r="L50" s="684">
        <v>3.1797353915472337E-2</v>
      </c>
    </row>
    <row r="51" spans="1:12" s="243" customFormat="1">
      <c r="A51" s="334" t="s">
        <v>127</v>
      </c>
      <c r="B51" s="335">
        <v>19.6523</v>
      </c>
      <c r="C51" s="336">
        <v>19.617699999999999</v>
      </c>
      <c r="D51" s="335">
        <v>19.6523</v>
      </c>
      <c r="E51" s="735">
        <v>3.4600000000001074E-2</v>
      </c>
      <c r="F51" s="736">
        <v>1.7943528860024927E-3</v>
      </c>
      <c r="G51" s="684">
        <v>1.7943528860024927E-3</v>
      </c>
      <c r="H51" s="684">
        <v>1.8628614671718724E-2</v>
      </c>
      <c r="I51" s="684">
        <v>2.700153513925696E-2</v>
      </c>
      <c r="J51" s="684">
        <v>1.0040884095583458E-2</v>
      </c>
      <c r="K51" s="684">
        <v>2.6382202969323254E-2</v>
      </c>
      <c r="L51" s="684">
        <v>3.4860446117789046E-2</v>
      </c>
    </row>
    <row r="52" spans="1:12" s="243" customFormat="1">
      <c r="A52" s="647" t="s">
        <v>130</v>
      </c>
      <c r="B52" s="648">
        <v>144.12074487436479</v>
      </c>
      <c r="C52" s="649">
        <v>143.85069280008511</v>
      </c>
      <c r="D52" s="648">
        <v>144.12074487436479</v>
      </c>
      <c r="E52" s="737">
        <v>0.27005207427967548</v>
      </c>
      <c r="F52" s="738">
        <v>1.8428167721613598E-3</v>
      </c>
      <c r="G52" s="721">
        <v>1.8428167721613598E-3</v>
      </c>
      <c r="H52" s="721">
        <v>2.1346009365687868E-2</v>
      </c>
      <c r="I52" s="721">
        <v>3.1540666503392822E-2</v>
      </c>
      <c r="J52" s="721">
        <v>8.9816588413946796E-3</v>
      </c>
      <c r="K52" s="721">
        <v>2.6696364874100098E-2</v>
      </c>
      <c r="L52" s="721">
        <v>3.2420867308786461E-2</v>
      </c>
    </row>
    <row r="53" spans="1:12" s="243" customFormat="1" ht="12.75" customHeight="1">
      <c r="A53" s="22" t="s">
        <v>515</v>
      </c>
      <c r="G53" s="681"/>
      <c r="H53" s="681"/>
      <c r="I53" s="681"/>
      <c r="J53" s="681"/>
      <c r="K53" s="681"/>
      <c r="L53" s="681"/>
    </row>
    <row r="54" spans="1:12" s="243" customFormat="1" ht="25.5" customHeight="1">
      <c r="A54" s="1173" t="s">
        <v>1258</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1257</v>
      </c>
      <c r="B56" s="1168"/>
      <c r="C56" s="1168"/>
      <c r="D56" s="1168"/>
      <c r="E56" s="1168"/>
      <c r="F56" s="1168"/>
      <c r="G56" s="1168"/>
      <c r="H56" s="1168"/>
      <c r="I56" s="1168"/>
      <c r="J56" s="1168"/>
      <c r="K56" s="1168"/>
      <c r="L56" s="1168"/>
    </row>
    <row r="57" spans="1:12" s="243" customFormat="1" ht="21" customHeight="1">
      <c r="A57" s="1169" t="s">
        <v>1203</v>
      </c>
      <c r="B57" s="1169"/>
      <c r="C57" s="1169"/>
      <c r="D57" s="1169"/>
      <c r="E57" s="1169"/>
      <c r="F57" s="1169"/>
      <c r="G57" s="1169"/>
      <c r="H57" s="1169"/>
      <c r="I57" s="1169"/>
      <c r="J57" s="1169"/>
      <c r="K57" s="1169"/>
      <c r="L57" s="1169"/>
    </row>
    <row r="58" spans="1:12" s="243" customFormat="1" ht="12.75" customHeight="1">
      <c r="F58" s="162"/>
    </row>
    <row r="59" spans="1:12" s="243" customFormat="1" ht="23.25" customHeight="1">
      <c r="A59" s="1167" t="s">
        <v>1718</v>
      </c>
      <c r="B59" s="1167"/>
      <c r="C59" s="1167"/>
      <c r="D59" s="1167"/>
      <c r="E59" s="1167"/>
      <c r="F59" s="1167"/>
      <c r="G59" s="1167"/>
      <c r="H59" s="1167"/>
      <c r="I59" s="1167"/>
      <c r="J59" s="1167"/>
      <c r="K59" s="1167"/>
      <c r="L59" s="1167"/>
    </row>
    <row r="60" spans="1:12" s="243" customFormat="1" ht="25.5" customHeight="1">
      <c r="A60" s="1167" t="s">
        <v>1719</v>
      </c>
      <c r="B60" s="1167"/>
      <c r="C60" s="1167"/>
      <c r="D60" s="1167"/>
      <c r="E60" s="1167"/>
      <c r="F60" s="1167"/>
      <c r="G60" s="1167"/>
      <c r="H60" s="1167"/>
      <c r="I60" s="1167"/>
      <c r="J60" s="1167"/>
      <c r="K60" s="1167"/>
      <c r="L60" s="1167"/>
    </row>
    <row r="61" spans="1:12" s="243" customFormat="1" ht="12.75" customHeight="1"/>
    <row r="62" spans="1:12" s="243" customFormat="1" ht="12.75" customHeight="1">
      <c r="A62" s="570" t="s">
        <v>81</v>
      </c>
    </row>
    <row r="63" spans="1:12" s="243" customFormat="1" ht="12.75" customHeight="1"/>
    <row r="95" spans="12:12">
      <c r="L95" s="66" t="s">
        <v>759</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Siječanj 2026.</v>
      </c>
    </row>
    <row r="2" spans="1:35" ht="12.75" customHeight="1">
      <c r="A2" s="511" t="s">
        <v>862</v>
      </c>
      <c r="AG2" s="489" t="str">
        <f>Naslovnica!A24</f>
        <v>January 2026</v>
      </c>
    </row>
    <row r="3" spans="1:35" ht="12.75" customHeight="1">
      <c r="A3" s="65"/>
      <c r="AG3" s="64"/>
    </row>
    <row r="4" spans="1:35" ht="12.75" customHeight="1">
      <c r="I4" s="161"/>
      <c r="J4" s="161"/>
      <c r="K4" s="161"/>
      <c r="AG4" s="13" t="s">
        <v>1241</v>
      </c>
    </row>
    <row r="5" spans="1:35" ht="15" customHeight="1">
      <c r="A5" s="650"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c r="P7" s="650" t="s">
        <v>31</v>
      </c>
      <c r="Q7" s="650" t="s">
        <v>32</v>
      </c>
      <c r="R7" s="650" t="s">
        <v>31</v>
      </c>
      <c r="S7" s="650" t="s">
        <v>32</v>
      </c>
      <c r="T7" s="650" t="s">
        <v>31</v>
      </c>
      <c r="U7" s="650" t="s">
        <v>32</v>
      </c>
      <c r="V7" s="650" t="s">
        <v>31</v>
      </c>
      <c r="W7" s="650" t="s">
        <v>32</v>
      </c>
      <c r="X7" s="650" t="s">
        <v>31</v>
      </c>
      <c r="Y7" s="650" t="s">
        <v>32</v>
      </c>
      <c r="Z7" s="650" t="s">
        <v>31</v>
      </c>
      <c r="AA7" s="650" t="s">
        <v>32</v>
      </c>
      <c r="AB7" s="650" t="s">
        <v>31</v>
      </c>
      <c r="AC7" s="650" t="s">
        <v>32</v>
      </c>
      <c r="AD7" s="650" t="s">
        <v>31</v>
      </c>
      <c r="AE7" s="650" t="s">
        <v>32</v>
      </c>
      <c r="AF7" s="650" t="s">
        <v>31</v>
      </c>
      <c r="AG7" s="650" t="s">
        <v>32</v>
      </c>
    </row>
    <row r="8" spans="1:35">
      <c r="A8" s="1181"/>
      <c r="B8" s="651" t="s">
        <v>29</v>
      </c>
      <c r="C8" s="651" t="s">
        <v>30</v>
      </c>
      <c r="D8" s="651" t="s">
        <v>29</v>
      </c>
      <c r="E8" s="651" t="s">
        <v>30</v>
      </c>
      <c r="F8" s="651" t="s">
        <v>29</v>
      </c>
      <c r="G8" s="651" t="s">
        <v>30</v>
      </c>
      <c r="H8" s="651" t="s">
        <v>29</v>
      </c>
      <c r="I8" s="651" t="s">
        <v>30</v>
      </c>
      <c r="J8" s="651" t="s">
        <v>29</v>
      </c>
      <c r="K8" s="651" t="s">
        <v>30</v>
      </c>
      <c r="L8" s="651" t="s">
        <v>29</v>
      </c>
      <c r="M8" s="651" t="s">
        <v>30</v>
      </c>
      <c r="N8" s="651" t="s">
        <v>29</v>
      </c>
      <c r="O8" s="651" t="s">
        <v>30</v>
      </c>
      <c r="P8" s="651" t="s">
        <v>29</v>
      </c>
      <c r="Q8" s="651" t="s">
        <v>30</v>
      </c>
      <c r="R8" s="651" t="s">
        <v>29</v>
      </c>
      <c r="S8" s="651" t="s">
        <v>30</v>
      </c>
      <c r="T8" s="651" t="s">
        <v>29</v>
      </c>
      <c r="U8" s="651" t="s">
        <v>30</v>
      </c>
      <c r="V8" s="651" t="s">
        <v>29</v>
      </c>
      <c r="W8" s="651" t="s">
        <v>30</v>
      </c>
      <c r="X8" s="651" t="s">
        <v>29</v>
      </c>
      <c r="Y8" s="651" t="s">
        <v>30</v>
      </c>
      <c r="Z8" s="651" t="s">
        <v>29</v>
      </c>
      <c r="AA8" s="651" t="s">
        <v>30</v>
      </c>
      <c r="AB8" s="651" t="s">
        <v>29</v>
      </c>
      <c r="AC8" s="651" t="s">
        <v>30</v>
      </c>
      <c r="AD8" s="651" t="s">
        <v>29</v>
      </c>
      <c r="AE8" s="651" t="s">
        <v>30</v>
      </c>
      <c r="AF8" s="651" t="s">
        <v>29</v>
      </c>
      <c r="AG8" s="651" t="s">
        <v>30</v>
      </c>
    </row>
    <row r="9" spans="1:35" ht="18">
      <c r="A9" s="337" t="s">
        <v>400</v>
      </c>
      <c r="B9" s="338">
        <v>446.03533000000004</v>
      </c>
      <c r="C9" s="339">
        <v>1.465286780138761E-3</v>
      </c>
      <c r="D9" s="338">
        <v>9476.3717799999977</v>
      </c>
      <c r="E9" s="339">
        <v>3.5668624664944942E-2</v>
      </c>
      <c r="F9" s="338">
        <v>1724.0046</v>
      </c>
      <c r="G9" s="339">
        <v>3.1992614949577928E-3</v>
      </c>
      <c r="H9" s="338">
        <v>3858.1424200000001</v>
      </c>
      <c r="I9" s="339">
        <v>1.7807382123488355E-2</v>
      </c>
      <c r="J9" s="338">
        <v>15504.554129999999</v>
      </c>
      <c r="K9" s="339">
        <v>1.1696121604950966E-2</v>
      </c>
      <c r="L9" s="338">
        <v>1201.0355300000001</v>
      </c>
      <c r="M9" s="339">
        <v>1.3511051156071989E-4</v>
      </c>
      <c r="N9" s="338">
        <v>21074.571769999999</v>
      </c>
      <c r="O9" s="339">
        <v>5.2351771458223721E-3</v>
      </c>
      <c r="P9" s="338">
        <v>18838.354519999997</v>
      </c>
      <c r="Q9" s="339">
        <v>4.1309191238195833E-3</v>
      </c>
      <c r="R9" s="338">
        <v>28743.695460000003</v>
      </c>
      <c r="S9" s="339">
        <v>4.3619166544037894E-3</v>
      </c>
      <c r="T9" s="338">
        <v>69857.657279999999</v>
      </c>
      <c r="U9" s="339">
        <v>2.9028886647736321E-3</v>
      </c>
      <c r="V9" s="338">
        <v>125.53009</v>
      </c>
      <c r="W9" s="339">
        <v>1.9578060724975563E-4</v>
      </c>
      <c r="X9" s="338">
        <v>5879.0705699999999</v>
      </c>
      <c r="Y9" s="339">
        <v>3.0592679448004794E-2</v>
      </c>
      <c r="Z9" s="338">
        <v>679.36053000000004</v>
      </c>
      <c r="AA9" s="339">
        <v>2.3414289696256879E-3</v>
      </c>
      <c r="AB9" s="338">
        <v>4034.1957699999994</v>
      </c>
      <c r="AC9" s="339">
        <v>8.1949113431000233E-3</v>
      </c>
      <c r="AD9" s="338">
        <v>10718.15696</v>
      </c>
      <c r="AE9" s="339">
        <v>6.6334332278186036E-3</v>
      </c>
      <c r="AF9" s="338">
        <v>96080.368370000011</v>
      </c>
      <c r="AG9" s="339">
        <v>3.5577060179430172E-3</v>
      </c>
    </row>
    <row r="10" spans="1:35" ht="18">
      <c r="A10" s="337" t="s">
        <v>401</v>
      </c>
      <c r="B10" s="340">
        <v>1797.3676700000881</v>
      </c>
      <c r="C10" s="341">
        <v>5.9045974808765393E-3</v>
      </c>
      <c r="D10" s="340">
        <v>2779.6530000000289</v>
      </c>
      <c r="E10" s="341">
        <v>1.0462485206103772E-2</v>
      </c>
      <c r="F10" s="340">
        <v>28413.466499999751</v>
      </c>
      <c r="G10" s="341">
        <v>5.272730090843282E-2</v>
      </c>
      <c r="H10" s="340">
        <v>2669.3717700000002</v>
      </c>
      <c r="I10" s="341">
        <v>1.232057243186022E-2</v>
      </c>
      <c r="J10" s="340">
        <v>35659.858939999867</v>
      </c>
      <c r="K10" s="341">
        <v>2.6900615334085484E-2</v>
      </c>
      <c r="L10" s="340">
        <v>5464.7830100020601</v>
      </c>
      <c r="M10" s="341">
        <v>6.147608539521798E-4</v>
      </c>
      <c r="N10" s="340">
        <v>8884.9522499994855</v>
      </c>
      <c r="O10" s="341">
        <v>2.2071290211046774E-3</v>
      </c>
      <c r="P10" s="340">
        <v>9437.425610000495</v>
      </c>
      <c r="Q10" s="341">
        <v>2.0694611034412017E-3</v>
      </c>
      <c r="R10" s="340">
        <v>49682.11249</v>
      </c>
      <c r="S10" s="341">
        <v>7.5393657784075868E-3</v>
      </c>
      <c r="T10" s="340">
        <v>73469.273360002044</v>
      </c>
      <c r="U10" s="339">
        <v>3.0529669781377659E-3</v>
      </c>
      <c r="V10" s="340">
        <v>4550.0497100000002</v>
      </c>
      <c r="W10" s="341">
        <v>7.0963981244685998E-3</v>
      </c>
      <c r="X10" s="340">
        <v>72.74078999999999</v>
      </c>
      <c r="Y10" s="341">
        <v>3.7851827848779033E-4</v>
      </c>
      <c r="Z10" s="340">
        <v>5440.3791300000003</v>
      </c>
      <c r="AA10" s="341">
        <v>1.8750369999754029E-2</v>
      </c>
      <c r="AB10" s="340">
        <v>0</v>
      </c>
      <c r="AC10" s="341">
        <v>0</v>
      </c>
      <c r="AD10" s="340">
        <v>10063.16963</v>
      </c>
      <c r="AE10" s="341">
        <v>6.2280636540348842E-3</v>
      </c>
      <c r="AF10" s="340">
        <v>119192.30193000192</v>
      </c>
      <c r="AG10" s="339">
        <v>4.4135048299966144E-3</v>
      </c>
    </row>
    <row r="11" spans="1:35" ht="27">
      <c r="A11" s="337" t="s">
        <v>402</v>
      </c>
      <c r="B11" s="340">
        <v>300481.70574</v>
      </c>
      <c r="C11" s="341">
        <v>0.98712330947946936</v>
      </c>
      <c r="D11" s="340">
        <v>253523.77095999999</v>
      </c>
      <c r="E11" s="341">
        <v>0.95425173684075448</v>
      </c>
      <c r="F11" s="340">
        <v>515549.16882000008</v>
      </c>
      <c r="G11" s="341">
        <v>0.95671241513121297</v>
      </c>
      <c r="H11" s="340">
        <v>211351.30897000001</v>
      </c>
      <c r="I11" s="341">
        <v>0.97549885707128525</v>
      </c>
      <c r="J11" s="340">
        <v>1280905.9544899999</v>
      </c>
      <c r="K11" s="341">
        <v>0.96627298551156926</v>
      </c>
      <c r="L11" s="340">
        <v>8818061.5774700008</v>
      </c>
      <c r="M11" s="341">
        <v>0.99198798115980835</v>
      </c>
      <c r="N11" s="340">
        <v>3972842.58458</v>
      </c>
      <c r="O11" s="341">
        <v>0.98690188961989522</v>
      </c>
      <c r="P11" s="340">
        <v>4506265.0010900004</v>
      </c>
      <c r="Q11" s="341">
        <v>0.98814449267523186</v>
      </c>
      <c r="R11" s="340">
        <v>6520005.8658200009</v>
      </c>
      <c r="S11" s="341">
        <v>0.98942469706122671</v>
      </c>
      <c r="T11" s="340">
        <v>23817175.028960004</v>
      </c>
      <c r="U11" s="341">
        <v>0.98970692849575026</v>
      </c>
      <c r="V11" s="340">
        <v>638401.77245000005</v>
      </c>
      <c r="W11" s="341">
        <v>0.99567113095817361</v>
      </c>
      <c r="X11" s="340">
        <v>186669.40780000002</v>
      </c>
      <c r="Y11" s="341">
        <v>0.97136397455665957</v>
      </c>
      <c r="Z11" s="340">
        <v>289006.90646000003</v>
      </c>
      <c r="AA11" s="341">
        <v>0.996067792174128</v>
      </c>
      <c r="AB11" s="340">
        <v>489741.09857000003</v>
      </c>
      <c r="AC11" s="341">
        <v>0.99484137921585314</v>
      </c>
      <c r="AD11" s="340">
        <v>1603819.1852800003</v>
      </c>
      <c r="AE11" s="341">
        <v>0.9925985889881308</v>
      </c>
      <c r="AF11" s="340">
        <v>26701900.168730002</v>
      </c>
      <c r="AG11" s="341">
        <v>0.98872967009217128</v>
      </c>
    </row>
    <row r="12" spans="1:35" ht="18.75">
      <c r="A12" s="337" t="s">
        <v>403</v>
      </c>
      <c r="B12" s="342">
        <v>189823.27940000003</v>
      </c>
      <c r="C12" s="343">
        <v>0.62359531445055361</v>
      </c>
      <c r="D12" s="342">
        <v>92392.201960000006</v>
      </c>
      <c r="E12" s="343">
        <v>0.34775997081860288</v>
      </c>
      <c r="F12" s="342">
        <v>235169.67794000002</v>
      </c>
      <c r="G12" s="343">
        <v>0.43640793963952712</v>
      </c>
      <c r="H12" s="342">
        <v>93692.847150000001</v>
      </c>
      <c r="I12" s="343">
        <v>0.43244239061492112</v>
      </c>
      <c r="J12" s="342">
        <v>611078.0064500001</v>
      </c>
      <c r="K12" s="343">
        <v>0.46097698867205106</v>
      </c>
      <c r="L12" s="342">
        <v>6150553.4897800004</v>
      </c>
      <c r="M12" s="343">
        <v>0.69190661527369368</v>
      </c>
      <c r="N12" s="342">
        <v>1927306.1326199998</v>
      </c>
      <c r="O12" s="343">
        <v>0.47876602801763712</v>
      </c>
      <c r="P12" s="342">
        <v>2513032.3531099996</v>
      </c>
      <c r="Q12" s="343">
        <v>0.55106370331963728</v>
      </c>
      <c r="R12" s="342">
        <v>3255103.0632800008</v>
      </c>
      <c r="S12" s="343">
        <v>0.49396878293817781</v>
      </c>
      <c r="T12" s="342">
        <v>13845995.038790002</v>
      </c>
      <c r="U12" s="343">
        <v>0.57536115031047086</v>
      </c>
      <c r="V12" s="342">
        <v>567284.16257000004</v>
      </c>
      <c r="W12" s="343">
        <v>0.88475390905179552</v>
      </c>
      <c r="X12" s="342">
        <v>147045.36528</v>
      </c>
      <c r="Y12" s="343">
        <v>0.76517396257854642</v>
      </c>
      <c r="Z12" s="342">
        <v>233897.94664000001</v>
      </c>
      <c r="AA12" s="343">
        <v>0.80613371547926016</v>
      </c>
      <c r="AB12" s="342">
        <v>376732.57337000006</v>
      </c>
      <c r="AC12" s="343">
        <v>0.76528017350657129</v>
      </c>
      <c r="AD12" s="342">
        <v>1324960.04786</v>
      </c>
      <c r="AE12" s="343">
        <v>0.82001355641713347</v>
      </c>
      <c r="AF12" s="342">
        <v>15782033.093100002</v>
      </c>
      <c r="AG12" s="343">
        <v>0.58438404289287937</v>
      </c>
    </row>
    <row r="13" spans="1:35" ht="19.5">
      <c r="A13" s="1107" t="s">
        <v>404</v>
      </c>
      <c r="B13" s="342">
        <v>68477.323799999998</v>
      </c>
      <c r="C13" s="343">
        <v>0.22495733085408579</v>
      </c>
      <c r="D13" s="342">
        <v>48935.757000000005</v>
      </c>
      <c r="E13" s="343">
        <v>0.18419192383437208</v>
      </c>
      <c r="F13" s="342">
        <v>81834.858139999997</v>
      </c>
      <c r="G13" s="343">
        <v>0.15186218795044706</v>
      </c>
      <c r="H13" s="342">
        <v>40372.896030000004</v>
      </c>
      <c r="I13" s="343">
        <v>0.18634241787219355</v>
      </c>
      <c r="J13" s="342">
        <v>239620.83497</v>
      </c>
      <c r="K13" s="343">
        <v>0.18076201362450967</v>
      </c>
      <c r="L13" s="342">
        <v>1424464.8203600002</v>
      </c>
      <c r="M13" s="343">
        <v>0.16024519322845393</v>
      </c>
      <c r="N13" s="342">
        <v>705754.0750500001</v>
      </c>
      <c r="O13" s="343">
        <v>0.17531780216442175</v>
      </c>
      <c r="P13" s="342">
        <v>764457.37410999998</v>
      </c>
      <c r="Q13" s="343">
        <v>0.16763202872646127</v>
      </c>
      <c r="R13" s="342">
        <v>680776.82082999987</v>
      </c>
      <c r="S13" s="343">
        <v>0.10330932419051038</v>
      </c>
      <c r="T13" s="342">
        <v>3575453.0903500002</v>
      </c>
      <c r="U13" s="343">
        <v>0.14857558428857279</v>
      </c>
      <c r="V13" s="342">
        <v>0</v>
      </c>
      <c r="W13" s="343">
        <v>0</v>
      </c>
      <c r="X13" s="342">
        <v>0</v>
      </c>
      <c r="Y13" s="343">
        <v>0</v>
      </c>
      <c r="Z13" s="342">
        <v>0</v>
      </c>
      <c r="AA13" s="343">
        <v>0</v>
      </c>
      <c r="AB13" s="342">
        <v>0</v>
      </c>
      <c r="AC13" s="343">
        <v>0</v>
      </c>
      <c r="AD13" s="342">
        <v>0</v>
      </c>
      <c r="AE13" s="343">
        <v>0</v>
      </c>
      <c r="AF13" s="342">
        <v>3815073.9253200004</v>
      </c>
      <c r="AG13" s="343">
        <v>0.14126623048258879</v>
      </c>
      <c r="AH13" s="117"/>
      <c r="AI13" s="75"/>
    </row>
    <row r="14" spans="1:35" ht="19.5">
      <c r="A14" s="1107" t="s">
        <v>405</v>
      </c>
      <c r="B14" s="342">
        <v>72905.161359999998</v>
      </c>
      <c r="C14" s="343">
        <v>0.23950338002303809</v>
      </c>
      <c r="D14" s="342">
        <v>24123.328930000003</v>
      </c>
      <c r="E14" s="343">
        <v>9.079909328685902E-2</v>
      </c>
      <c r="F14" s="342">
        <v>100451.03549000001</v>
      </c>
      <c r="G14" s="343">
        <v>0.18640851072659304</v>
      </c>
      <c r="H14" s="342">
        <v>33924.932869999997</v>
      </c>
      <c r="I14" s="343">
        <v>0.15658163368934952</v>
      </c>
      <c r="J14" s="342">
        <v>231404.45865000002</v>
      </c>
      <c r="K14" s="343">
        <v>0.17456385173059139</v>
      </c>
      <c r="L14" s="342">
        <v>3689878.3414000003</v>
      </c>
      <c r="M14" s="343">
        <v>0.41509292427291855</v>
      </c>
      <c r="N14" s="342">
        <v>1070266.78455</v>
      </c>
      <c r="O14" s="343">
        <v>0.2658671441374183</v>
      </c>
      <c r="P14" s="342">
        <v>1593258.19432</v>
      </c>
      <c r="Q14" s="343">
        <v>0.34937344114164948</v>
      </c>
      <c r="R14" s="342">
        <v>2383356.5710500004</v>
      </c>
      <c r="S14" s="343">
        <v>0.36167940671069521</v>
      </c>
      <c r="T14" s="342">
        <v>8736759.8913200013</v>
      </c>
      <c r="U14" s="343">
        <v>0.3630502688303397</v>
      </c>
      <c r="V14" s="342">
        <v>459257.69507000007</v>
      </c>
      <c r="W14" s="343">
        <v>0.71627249231580825</v>
      </c>
      <c r="X14" s="342">
        <v>124616.8973</v>
      </c>
      <c r="Y14" s="343">
        <v>0.64846385963756747</v>
      </c>
      <c r="Z14" s="342">
        <v>213359.65467000002</v>
      </c>
      <c r="AA14" s="343">
        <v>0.73534810212431789</v>
      </c>
      <c r="AB14" s="342">
        <v>324613.12564000004</v>
      </c>
      <c r="AC14" s="343">
        <v>0.65940671625521774</v>
      </c>
      <c r="AD14" s="342">
        <v>1121847.37268</v>
      </c>
      <c r="AE14" s="343">
        <v>0.69430776823373863</v>
      </c>
      <c r="AF14" s="342">
        <v>10090011.722650003</v>
      </c>
      <c r="AG14" s="343">
        <v>0.37361737923973254</v>
      </c>
      <c r="AH14" s="117"/>
      <c r="AI14" s="75"/>
    </row>
    <row r="15" spans="1:35" ht="19.5">
      <c r="A15" s="1107" t="s">
        <v>406</v>
      </c>
      <c r="B15" s="342">
        <v>0</v>
      </c>
      <c r="C15" s="343">
        <v>0</v>
      </c>
      <c r="D15" s="342">
        <v>0</v>
      </c>
      <c r="E15" s="343">
        <v>0</v>
      </c>
      <c r="F15" s="342">
        <v>157.13768999999999</v>
      </c>
      <c r="G15" s="343">
        <v>2.9160279562108721E-4</v>
      </c>
      <c r="H15" s="342">
        <v>0</v>
      </c>
      <c r="I15" s="343">
        <v>0</v>
      </c>
      <c r="J15" s="342">
        <v>157.13768999999999</v>
      </c>
      <c r="K15" s="343">
        <v>1.1853946366667222E-4</v>
      </c>
      <c r="L15" s="342">
        <v>0</v>
      </c>
      <c r="M15" s="343">
        <v>0</v>
      </c>
      <c r="N15" s="342">
        <v>0</v>
      </c>
      <c r="O15" s="343">
        <v>0</v>
      </c>
      <c r="P15" s="342">
        <v>0</v>
      </c>
      <c r="Q15" s="343">
        <v>0</v>
      </c>
      <c r="R15" s="342">
        <v>0</v>
      </c>
      <c r="S15" s="343">
        <v>0</v>
      </c>
      <c r="T15" s="342">
        <v>0</v>
      </c>
      <c r="U15" s="343">
        <v>0</v>
      </c>
      <c r="V15" s="342">
        <v>0</v>
      </c>
      <c r="W15" s="343">
        <v>0</v>
      </c>
      <c r="X15" s="342">
        <v>0</v>
      </c>
      <c r="Y15" s="343">
        <v>0</v>
      </c>
      <c r="Z15" s="342">
        <v>167.69545000000002</v>
      </c>
      <c r="AA15" s="343">
        <v>5.7796555343657679E-4</v>
      </c>
      <c r="AB15" s="342">
        <v>0</v>
      </c>
      <c r="AC15" s="343">
        <v>0</v>
      </c>
      <c r="AD15" s="342">
        <v>167.69545000000002</v>
      </c>
      <c r="AE15" s="343">
        <v>1.0378618024866033E-4</v>
      </c>
      <c r="AF15" s="342">
        <v>324.83314000000001</v>
      </c>
      <c r="AG15" s="343">
        <v>1.202806396989386E-5</v>
      </c>
      <c r="AI15" s="75"/>
    </row>
    <row r="16" spans="1:35" ht="19.5">
      <c r="A16" s="1107" t="s">
        <v>407</v>
      </c>
      <c r="B16" s="342">
        <v>2047.22594</v>
      </c>
      <c r="C16" s="343">
        <v>6.7254159123205509E-3</v>
      </c>
      <c r="D16" s="342">
        <v>4185.3095399999993</v>
      </c>
      <c r="E16" s="343">
        <v>1.5753311346853194E-2</v>
      </c>
      <c r="F16" s="342">
        <v>10821.791859999999</v>
      </c>
      <c r="G16" s="343">
        <v>2.0082163356261156E-2</v>
      </c>
      <c r="H16" s="342">
        <v>1640.5338900000002</v>
      </c>
      <c r="I16" s="343">
        <v>7.5719376543292088E-3</v>
      </c>
      <c r="J16" s="342">
        <v>18694.861229999999</v>
      </c>
      <c r="K16" s="343">
        <v>1.4102783511244591E-2</v>
      </c>
      <c r="L16" s="342">
        <v>18090.871579999999</v>
      </c>
      <c r="M16" s="343">
        <v>2.0351328938229564E-3</v>
      </c>
      <c r="N16" s="342">
        <v>41669.462339999998</v>
      </c>
      <c r="O16" s="343">
        <v>1.0351195711203482E-2</v>
      </c>
      <c r="P16" s="342">
        <v>26743.91706</v>
      </c>
      <c r="Q16" s="343">
        <v>5.8644696548050112E-3</v>
      </c>
      <c r="R16" s="342">
        <v>12064.542109999999</v>
      </c>
      <c r="S16" s="343">
        <v>1.830819813360381E-3</v>
      </c>
      <c r="T16" s="342">
        <v>98568.793089999992</v>
      </c>
      <c r="U16" s="343">
        <v>4.0959608910804074E-3</v>
      </c>
      <c r="V16" s="342">
        <v>6895.6038100000005</v>
      </c>
      <c r="W16" s="343">
        <v>1.0754596776561928E-2</v>
      </c>
      <c r="X16" s="342">
        <v>8808.08763</v>
      </c>
      <c r="Y16" s="343">
        <v>4.5834285914095815E-2</v>
      </c>
      <c r="Z16" s="342">
        <v>12859.004149999999</v>
      </c>
      <c r="AA16" s="343">
        <v>4.4318802031885693E-2</v>
      </c>
      <c r="AB16" s="342">
        <v>13061.524530000001</v>
      </c>
      <c r="AC16" s="343">
        <v>2.6532682505161675E-2</v>
      </c>
      <c r="AD16" s="342">
        <v>41624.220119999998</v>
      </c>
      <c r="AE16" s="343">
        <v>2.5761097346912121E-2</v>
      </c>
      <c r="AF16" s="342">
        <v>158887.87443999999</v>
      </c>
      <c r="AG16" s="343">
        <v>5.8833698981722842E-3</v>
      </c>
      <c r="AI16" s="75"/>
    </row>
    <row r="17" spans="1:35" ht="19.5">
      <c r="A17" s="1108" t="s">
        <v>408</v>
      </c>
      <c r="B17" s="342">
        <v>609.91435999999999</v>
      </c>
      <c r="C17" s="343">
        <v>2.003651703385902E-3</v>
      </c>
      <c r="D17" s="342">
        <v>1897.33331</v>
      </c>
      <c r="E17" s="343">
        <v>7.1414747405243372E-3</v>
      </c>
      <c r="F17" s="342">
        <v>5353.3943600000002</v>
      </c>
      <c r="G17" s="343">
        <v>9.9343751421963819E-3</v>
      </c>
      <c r="H17" s="342">
        <v>0</v>
      </c>
      <c r="I17" s="343">
        <v>0</v>
      </c>
      <c r="J17" s="342">
        <v>7860.64203</v>
      </c>
      <c r="K17" s="343">
        <v>5.9298077393902223E-3</v>
      </c>
      <c r="L17" s="342">
        <v>16416.122349999998</v>
      </c>
      <c r="M17" s="343">
        <v>1.846731951844811E-3</v>
      </c>
      <c r="N17" s="342">
        <v>23982.970269999994</v>
      </c>
      <c r="O17" s="343">
        <v>5.9576583200220048E-3</v>
      </c>
      <c r="P17" s="342">
        <v>14493.21956</v>
      </c>
      <c r="Q17" s="343">
        <v>3.1781076092690526E-3</v>
      </c>
      <c r="R17" s="342">
        <v>19527.17296</v>
      </c>
      <c r="S17" s="343">
        <v>2.9632898478965217E-3</v>
      </c>
      <c r="T17" s="342">
        <v>74419.48513999999</v>
      </c>
      <c r="U17" s="343">
        <v>3.0924523991022065E-3</v>
      </c>
      <c r="V17" s="342">
        <v>0</v>
      </c>
      <c r="W17" s="343">
        <v>0</v>
      </c>
      <c r="X17" s="342">
        <v>0</v>
      </c>
      <c r="Y17" s="343">
        <v>0</v>
      </c>
      <c r="Z17" s="342">
        <v>0</v>
      </c>
      <c r="AA17" s="343">
        <v>0</v>
      </c>
      <c r="AB17" s="342">
        <v>0</v>
      </c>
      <c r="AC17" s="343">
        <v>0</v>
      </c>
      <c r="AD17" s="342">
        <v>0</v>
      </c>
      <c r="AE17" s="343">
        <v>0</v>
      </c>
      <c r="AF17" s="342">
        <v>82280.127169999992</v>
      </c>
      <c r="AG17" s="343">
        <v>3.0467046344217269E-3</v>
      </c>
      <c r="AH17" s="117"/>
      <c r="AI17" s="75"/>
    </row>
    <row r="18" spans="1:35" ht="19.5">
      <c r="A18" s="1108" t="s">
        <v>409</v>
      </c>
      <c r="B18" s="342">
        <v>6274.9713000000002</v>
      </c>
      <c r="C18" s="343">
        <v>2.0614134964690205E-2</v>
      </c>
      <c r="D18" s="342">
        <v>2225.7956300000001</v>
      </c>
      <c r="E18" s="343">
        <v>8.3777917066213594E-3</v>
      </c>
      <c r="F18" s="342">
        <v>4541.2948499999993</v>
      </c>
      <c r="G18" s="343">
        <v>8.4273497593075584E-3</v>
      </c>
      <c r="H18" s="342">
        <v>5252.79547</v>
      </c>
      <c r="I18" s="343">
        <v>2.4244448744538211E-2</v>
      </c>
      <c r="J18" s="342">
        <v>18294.857250000001</v>
      </c>
      <c r="K18" s="343">
        <v>1.3801033770277072E-2</v>
      </c>
      <c r="L18" s="342">
        <v>4063.72228</v>
      </c>
      <c r="M18" s="343">
        <v>4.5714850425074012E-4</v>
      </c>
      <c r="N18" s="342">
        <v>8540.636309999998</v>
      </c>
      <c r="O18" s="343">
        <v>2.1215967996341739E-3</v>
      </c>
      <c r="P18" s="342">
        <v>12867.648730000001</v>
      </c>
      <c r="Q18" s="343">
        <v>2.8216485766268395E-3</v>
      </c>
      <c r="R18" s="342">
        <v>7436.4347600000001</v>
      </c>
      <c r="S18" s="343">
        <v>1.1284947224051631E-3</v>
      </c>
      <c r="T18" s="342">
        <v>32908.442079999993</v>
      </c>
      <c r="U18" s="343">
        <v>1.367488507473058E-3</v>
      </c>
      <c r="V18" s="342">
        <v>0</v>
      </c>
      <c r="W18" s="343">
        <v>0</v>
      </c>
      <c r="X18" s="342">
        <v>0</v>
      </c>
      <c r="Y18" s="343">
        <v>0</v>
      </c>
      <c r="Z18" s="342">
        <v>0</v>
      </c>
      <c r="AA18" s="343">
        <v>0</v>
      </c>
      <c r="AB18" s="342">
        <v>0</v>
      </c>
      <c r="AC18" s="343">
        <v>0</v>
      </c>
      <c r="AD18" s="342">
        <v>0</v>
      </c>
      <c r="AE18" s="343">
        <v>0</v>
      </c>
      <c r="AF18" s="342">
        <v>51203.299329999994</v>
      </c>
      <c r="AG18" s="343">
        <v>1.8959782238070395E-3</v>
      </c>
    </row>
    <row r="19" spans="1:35" ht="19.5">
      <c r="A19" s="1109"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0" t="s">
        <v>411</v>
      </c>
      <c r="B20" s="342">
        <v>39508.682639999999</v>
      </c>
      <c r="C20" s="343">
        <v>0.12979140099303291</v>
      </c>
      <c r="D20" s="342">
        <v>11024.67755</v>
      </c>
      <c r="E20" s="343">
        <v>4.1496375903372899E-2</v>
      </c>
      <c r="F20" s="342">
        <v>32010.165550000002</v>
      </c>
      <c r="G20" s="343">
        <v>5.9401749909100847E-2</v>
      </c>
      <c r="H20" s="342">
        <v>12501.688890000001</v>
      </c>
      <c r="I20" s="343">
        <v>5.7701952654510613E-2</v>
      </c>
      <c r="J20" s="342">
        <v>95045.214630000002</v>
      </c>
      <c r="K20" s="343">
        <v>7.1698958832371457E-2</v>
      </c>
      <c r="L20" s="342">
        <v>997639.61181000015</v>
      </c>
      <c r="M20" s="343">
        <v>0.11222948442240266</v>
      </c>
      <c r="N20" s="342">
        <v>77092.204099999988</v>
      </c>
      <c r="O20" s="343">
        <v>1.915063088493749E-2</v>
      </c>
      <c r="P20" s="342">
        <v>101211.99932999999</v>
      </c>
      <c r="Q20" s="343">
        <v>2.2194007610825656E-2</v>
      </c>
      <c r="R20" s="342">
        <v>151941.52157000001</v>
      </c>
      <c r="S20" s="343">
        <v>2.3057447653310047E-2</v>
      </c>
      <c r="T20" s="342">
        <v>1327885.3368100002</v>
      </c>
      <c r="U20" s="343">
        <v>5.5179395393902701E-2</v>
      </c>
      <c r="V20" s="342">
        <v>101130.86369</v>
      </c>
      <c r="W20" s="343">
        <v>0.15772681995942536</v>
      </c>
      <c r="X20" s="342">
        <v>13620.380349999999</v>
      </c>
      <c r="Y20" s="343">
        <v>7.0875817026883101E-2</v>
      </c>
      <c r="Z20" s="342">
        <v>7511.5923699999994</v>
      </c>
      <c r="AA20" s="343">
        <v>2.5888845769619966E-2</v>
      </c>
      <c r="AB20" s="342">
        <v>39057.923200000005</v>
      </c>
      <c r="AC20" s="343">
        <v>7.9340774746191764E-2</v>
      </c>
      <c r="AD20" s="342">
        <v>161320.75961000001</v>
      </c>
      <c r="AE20" s="343">
        <v>9.9840904656234047E-2</v>
      </c>
      <c r="AF20" s="342">
        <v>1584251.3110500004</v>
      </c>
      <c r="AG20" s="343">
        <v>5.8662352350186985E-2</v>
      </c>
    </row>
    <row r="21" spans="1:35" ht="19.5">
      <c r="A21" s="344" t="s">
        <v>412</v>
      </c>
      <c r="B21" s="342">
        <v>110658.42633999998</v>
      </c>
      <c r="C21" s="343">
        <v>0.36352799502891575</v>
      </c>
      <c r="D21" s="342">
        <v>161131.56899999999</v>
      </c>
      <c r="E21" s="343">
        <v>0.6064917660221516</v>
      </c>
      <c r="F21" s="342">
        <v>280379.49088</v>
      </c>
      <c r="G21" s="343">
        <v>0.52030447549168579</v>
      </c>
      <c r="H21" s="342">
        <v>117658.46182</v>
      </c>
      <c r="I21" s="343">
        <v>0.54305646645636407</v>
      </c>
      <c r="J21" s="342">
        <v>669827.94803999993</v>
      </c>
      <c r="K21" s="343">
        <v>0.50529599683951809</v>
      </c>
      <c r="L21" s="342">
        <v>2667508.0876899995</v>
      </c>
      <c r="M21" s="343">
        <v>0.3000813658861145</v>
      </c>
      <c r="N21" s="342">
        <v>2045536.4519599997</v>
      </c>
      <c r="O21" s="343">
        <v>0.50813586160225799</v>
      </c>
      <c r="P21" s="342">
        <v>1993232.6479800001</v>
      </c>
      <c r="Q21" s="343">
        <v>0.43708078935559447</v>
      </c>
      <c r="R21" s="342">
        <v>3264902.8025400001</v>
      </c>
      <c r="S21" s="343">
        <v>0.49545591412304896</v>
      </c>
      <c r="T21" s="342">
        <v>9971179.9901699983</v>
      </c>
      <c r="U21" s="343">
        <v>0.41434577818527935</v>
      </c>
      <c r="V21" s="342">
        <v>71117.609879999989</v>
      </c>
      <c r="W21" s="343">
        <v>0.11091722190637814</v>
      </c>
      <c r="X21" s="342">
        <v>39624.042520000003</v>
      </c>
      <c r="Y21" s="343">
        <v>0.2061900119781131</v>
      </c>
      <c r="Z21" s="342">
        <v>55108.959820000011</v>
      </c>
      <c r="AA21" s="343">
        <v>0.18993407669486784</v>
      </c>
      <c r="AB21" s="342">
        <v>113008.5252</v>
      </c>
      <c r="AC21" s="343">
        <v>0.22956120570928193</v>
      </c>
      <c r="AD21" s="342">
        <v>278859.13742000004</v>
      </c>
      <c r="AE21" s="343">
        <v>0.17258503257099736</v>
      </c>
      <c r="AF21" s="342">
        <v>10919867.075629998</v>
      </c>
      <c r="AG21" s="343">
        <v>0.40434562719929196</v>
      </c>
    </row>
    <row r="22" spans="1:35" ht="19.5">
      <c r="A22" s="1107" t="s">
        <v>413</v>
      </c>
      <c r="B22" s="342">
        <v>51654.172589999995</v>
      </c>
      <c r="C22" s="343">
        <v>0.16969098890693912</v>
      </c>
      <c r="D22" s="342">
        <v>61928.837599999992</v>
      </c>
      <c r="E22" s="343">
        <v>0.23309727768940808</v>
      </c>
      <c r="F22" s="342">
        <v>76525.509379999989</v>
      </c>
      <c r="G22" s="343">
        <v>0.14200954889648518</v>
      </c>
      <c r="H22" s="342">
        <v>19272.241480000001</v>
      </c>
      <c r="I22" s="343">
        <v>8.8951658868648711E-2</v>
      </c>
      <c r="J22" s="342">
        <v>209380.76104999997</v>
      </c>
      <c r="K22" s="343">
        <v>0.15794990442449963</v>
      </c>
      <c r="L22" s="342">
        <v>1142273.8561199999</v>
      </c>
      <c r="M22" s="343">
        <v>0.12850011609798864</v>
      </c>
      <c r="N22" s="342">
        <v>656827.74494</v>
      </c>
      <c r="O22" s="343">
        <v>0.16316391320211079</v>
      </c>
      <c r="P22" s="342">
        <v>629673.87101</v>
      </c>
      <c r="Q22" s="343">
        <v>0.13807638203024511</v>
      </c>
      <c r="R22" s="342">
        <v>300829.72019000002</v>
      </c>
      <c r="S22" s="343">
        <v>4.5651547083166627E-2</v>
      </c>
      <c r="T22" s="342">
        <v>2729605.1922599999</v>
      </c>
      <c r="U22" s="343">
        <v>0.11342693529156385</v>
      </c>
      <c r="V22" s="342">
        <v>0</v>
      </c>
      <c r="W22" s="343">
        <v>0</v>
      </c>
      <c r="X22" s="342">
        <v>0</v>
      </c>
      <c r="Y22" s="343">
        <v>0</v>
      </c>
      <c r="Z22" s="342">
        <v>0</v>
      </c>
      <c r="AA22" s="343">
        <v>0</v>
      </c>
      <c r="AB22" s="342">
        <v>0</v>
      </c>
      <c r="AC22" s="343">
        <v>0</v>
      </c>
      <c r="AD22" s="342">
        <v>0</v>
      </c>
      <c r="AE22" s="343">
        <v>0</v>
      </c>
      <c r="AF22" s="342">
        <v>2938985.9533099998</v>
      </c>
      <c r="AG22" s="343">
        <v>0.10882606082936047</v>
      </c>
    </row>
    <row r="23" spans="1:35" ht="19.5">
      <c r="A23" s="1107" t="s">
        <v>414</v>
      </c>
      <c r="B23" s="342">
        <v>23356.694579999999</v>
      </c>
      <c r="C23" s="343">
        <v>7.6729921362535661E-2</v>
      </c>
      <c r="D23" s="342">
        <v>51347.48343</v>
      </c>
      <c r="E23" s="343">
        <v>0.19326955046440256</v>
      </c>
      <c r="F23" s="342">
        <v>65262.103299999995</v>
      </c>
      <c r="G23" s="343">
        <v>0.12110787533145091</v>
      </c>
      <c r="H23" s="342">
        <v>48241.81093</v>
      </c>
      <c r="I23" s="343">
        <v>0.22266165113717787</v>
      </c>
      <c r="J23" s="342">
        <v>188208.09224</v>
      </c>
      <c r="K23" s="343">
        <v>0.14197794502297428</v>
      </c>
      <c r="L23" s="342">
        <v>753672.01888000011</v>
      </c>
      <c r="M23" s="343">
        <v>8.4784346071658134E-2</v>
      </c>
      <c r="N23" s="342">
        <v>893609.2267900001</v>
      </c>
      <c r="O23" s="343">
        <v>0.22198328167438769</v>
      </c>
      <c r="P23" s="342">
        <v>648339.69179999991</v>
      </c>
      <c r="Q23" s="343">
        <v>0.14216946754794987</v>
      </c>
      <c r="R23" s="342">
        <v>1884171.3024800003</v>
      </c>
      <c r="S23" s="343">
        <v>0.2859269851183287</v>
      </c>
      <c r="T23" s="342">
        <v>4179792.2399500003</v>
      </c>
      <c r="U23" s="343">
        <v>0.17368849725130156</v>
      </c>
      <c r="V23" s="342">
        <v>50499.609960000002</v>
      </c>
      <c r="W23" s="343">
        <v>7.8760752133967299E-2</v>
      </c>
      <c r="X23" s="342">
        <v>23990.660039999999</v>
      </c>
      <c r="Y23" s="343">
        <v>0.12483921797009112</v>
      </c>
      <c r="Z23" s="342">
        <v>44406.587090000001</v>
      </c>
      <c r="AA23" s="343">
        <v>0.15304814581255122</v>
      </c>
      <c r="AB23" s="342">
        <v>27490.643920000002</v>
      </c>
      <c r="AC23" s="343">
        <v>5.5843445021789742E-2</v>
      </c>
      <c r="AD23" s="342">
        <v>146387.50101000001</v>
      </c>
      <c r="AE23" s="343">
        <v>9.0598758439628529E-2</v>
      </c>
      <c r="AF23" s="342">
        <v>4514387.8332000002</v>
      </c>
      <c r="AG23" s="343">
        <v>0.1671607325614626</v>
      </c>
    </row>
    <row r="24" spans="1:35" ht="19.5">
      <c r="A24" s="1107"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7" t="s">
        <v>415</v>
      </c>
      <c r="B25" s="342">
        <v>0</v>
      </c>
      <c r="C25" s="343">
        <v>0</v>
      </c>
      <c r="D25" s="342">
        <v>7270.8128899999992</v>
      </c>
      <c r="E25" s="343">
        <v>2.7367003110810167E-2</v>
      </c>
      <c r="F25" s="342">
        <v>14984.161889999999</v>
      </c>
      <c r="G25" s="343">
        <v>2.7806336577576987E-2</v>
      </c>
      <c r="H25" s="342">
        <v>0</v>
      </c>
      <c r="I25" s="343">
        <v>0</v>
      </c>
      <c r="J25" s="342">
        <v>22254.974779999997</v>
      </c>
      <c r="K25" s="343">
        <v>1.6788415143028489E-2</v>
      </c>
      <c r="L25" s="342">
        <v>0</v>
      </c>
      <c r="M25" s="343">
        <v>0</v>
      </c>
      <c r="N25" s="342">
        <v>79114.442340000009</v>
      </c>
      <c r="O25" s="343">
        <v>1.9652979190421284E-2</v>
      </c>
      <c r="P25" s="342">
        <v>91129.128729999982</v>
      </c>
      <c r="Q25" s="343">
        <v>1.9983011796922783E-2</v>
      </c>
      <c r="R25" s="342">
        <v>0</v>
      </c>
      <c r="S25" s="343">
        <v>0</v>
      </c>
      <c r="T25" s="342">
        <v>170243.57107000001</v>
      </c>
      <c r="U25" s="343">
        <v>7.0743588026272739E-3</v>
      </c>
      <c r="V25" s="342">
        <v>0</v>
      </c>
      <c r="W25" s="343">
        <v>0</v>
      </c>
      <c r="X25" s="342">
        <v>10505.69328</v>
      </c>
      <c r="Y25" s="343">
        <v>5.466804711175597E-2</v>
      </c>
      <c r="Z25" s="342">
        <v>10702.372730000001</v>
      </c>
      <c r="AA25" s="343">
        <v>3.6885930882316585E-2</v>
      </c>
      <c r="AB25" s="342">
        <v>0</v>
      </c>
      <c r="AC25" s="343">
        <v>0</v>
      </c>
      <c r="AD25" s="342">
        <v>21208.066010000002</v>
      </c>
      <c r="AE25" s="343">
        <v>1.3125604550626425E-2</v>
      </c>
      <c r="AF25" s="342">
        <v>213706.61186</v>
      </c>
      <c r="AG25" s="343">
        <v>7.913222149197454E-3</v>
      </c>
    </row>
    <row r="26" spans="1:35" ht="19.5">
      <c r="A26" s="1108" t="s">
        <v>408</v>
      </c>
      <c r="B26" s="342">
        <v>3870.4663199999995</v>
      </c>
      <c r="C26" s="343">
        <v>1.2715008767732183E-2</v>
      </c>
      <c r="D26" s="342">
        <v>4529.10214</v>
      </c>
      <c r="E26" s="343">
        <v>1.7047330777144643E-2</v>
      </c>
      <c r="F26" s="342">
        <v>10144.5571</v>
      </c>
      <c r="G26" s="343">
        <v>1.8825408536282728E-2</v>
      </c>
      <c r="H26" s="342">
        <v>1623.3097500000001</v>
      </c>
      <c r="I26" s="343">
        <v>7.4924390746141396E-3</v>
      </c>
      <c r="J26" s="342">
        <v>20167.435310000001</v>
      </c>
      <c r="K26" s="343">
        <v>1.52136445761657E-2</v>
      </c>
      <c r="L26" s="342">
        <v>157906.18562999996</v>
      </c>
      <c r="M26" s="343">
        <v>1.7763658931115294E-2</v>
      </c>
      <c r="N26" s="342">
        <v>129873.21609999998</v>
      </c>
      <c r="O26" s="343">
        <v>3.2262069198911648E-2</v>
      </c>
      <c r="P26" s="342">
        <v>142876.13130000001</v>
      </c>
      <c r="Q26" s="343">
        <v>3.1330217429442871E-2</v>
      </c>
      <c r="R26" s="342">
        <v>75726.959790000008</v>
      </c>
      <c r="S26" s="343">
        <v>1.1491726509384854E-2</v>
      </c>
      <c r="T26" s="342">
        <v>506382.49281999993</v>
      </c>
      <c r="U26" s="343">
        <v>2.1042388990445589E-2</v>
      </c>
      <c r="V26" s="342">
        <v>0</v>
      </c>
      <c r="W26" s="343">
        <v>0</v>
      </c>
      <c r="X26" s="342">
        <v>0</v>
      </c>
      <c r="Y26" s="343">
        <v>0</v>
      </c>
      <c r="Z26" s="342">
        <v>0</v>
      </c>
      <c r="AA26" s="343">
        <v>0</v>
      </c>
      <c r="AB26" s="342">
        <v>0</v>
      </c>
      <c r="AC26" s="343">
        <v>0</v>
      </c>
      <c r="AD26" s="342">
        <v>0</v>
      </c>
      <c r="AE26" s="343">
        <v>0</v>
      </c>
      <c r="AF26" s="342">
        <v>526549.9281299999</v>
      </c>
      <c r="AG26" s="343">
        <v>1.9497321667643439E-2</v>
      </c>
    </row>
    <row r="27" spans="1:35" ht="39">
      <c r="A27" s="1108" t="s">
        <v>416</v>
      </c>
      <c r="B27" s="342">
        <v>17887.832850000003</v>
      </c>
      <c r="C27" s="343">
        <v>5.8763966075146681E-2</v>
      </c>
      <c r="D27" s="342">
        <v>36055.33294</v>
      </c>
      <c r="E27" s="343">
        <v>0.13571060398038606</v>
      </c>
      <c r="F27" s="342">
        <v>110208.83121</v>
      </c>
      <c r="G27" s="343">
        <v>0.20451620030158602</v>
      </c>
      <c r="H27" s="342">
        <v>36560.209659999993</v>
      </c>
      <c r="I27" s="343">
        <v>0.16874483962944797</v>
      </c>
      <c r="J27" s="342">
        <v>200712.20666</v>
      </c>
      <c r="K27" s="343">
        <v>0.15141063438587316</v>
      </c>
      <c r="L27" s="342">
        <v>487642.80705999996</v>
      </c>
      <c r="M27" s="343">
        <v>5.4857385543608368E-2</v>
      </c>
      <c r="N27" s="342">
        <v>286111.82178999996</v>
      </c>
      <c r="O27" s="343">
        <v>7.1073618336426628E-2</v>
      </c>
      <c r="P27" s="342">
        <v>382565.42514000001</v>
      </c>
      <c r="Q27" s="343">
        <v>8.3889855090326398E-2</v>
      </c>
      <c r="R27" s="342">
        <v>884780.82007999998</v>
      </c>
      <c r="S27" s="343">
        <v>0.13426736308052975</v>
      </c>
      <c r="T27" s="342">
        <v>2041100.8740699999</v>
      </c>
      <c r="U27" s="343">
        <v>8.4816594510873852E-2</v>
      </c>
      <c r="V27" s="342">
        <v>4732.69992</v>
      </c>
      <c r="W27" s="343">
        <v>7.3812650358847818E-3</v>
      </c>
      <c r="X27" s="342">
        <v>5127.6891999999998</v>
      </c>
      <c r="Y27" s="343">
        <v>2.6682746896265975E-2</v>
      </c>
      <c r="Z27" s="342">
        <v>0</v>
      </c>
      <c r="AA27" s="343">
        <v>0</v>
      </c>
      <c r="AB27" s="342">
        <v>21739.82128</v>
      </c>
      <c r="AC27" s="343">
        <v>4.4161443361098784E-2</v>
      </c>
      <c r="AD27" s="342">
        <v>31600.2104</v>
      </c>
      <c r="AE27" s="343">
        <v>1.9557269636534508E-2</v>
      </c>
      <c r="AF27" s="342">
        <v>2273413.2911300003</v>
      </c>
      <c r="AG27" s="343">
        <v>8.4180944394154383E-2</v>
      </c>
    </row>
    <row r="28" spans="1:35" ht="19.5" customHeight="1">
      <c r="A28" s="1109" t="s">
        <v>410</v>
      </c>
      <c r="B28" s="342">
        <v>13889.26</v>
      </c>
      <c r="C28" s="343">
        <v>4.562810991656218E-2</v>
      </c>
      <c r="D28" s="342">
        <v>0</v>
      </c>
      <c r="E28" s="343">
        <v>0</v>
      </c>
      <c r="F28" s="342">
        <v>3254.328</v>
      </c>
      <c r="G28" s="343">
        <v>6.0391058483040029E-3</v>
      </c>
      <c r="H28" s="342">
        <v>11960.89</v>
      </c>
      <c r="I28" s="343">
        <v>5.5205877746475375E-2</v>
      </c>
      <c r="J28" s="342">
        <v>29104.477999999999</v>
      </c>
      <c r="K28" s="343">
        <v>2.1955453286976925E-2</v>
      </c>
      <c r="L28" s="342">
        <v>126013.22</v>
      </c>
      <c r="M28" s="343">
        <v>1.4175859241744112E-2</v>
      </c>
      <c r="N28" s="342">
        <v>0</v>
      </c>
      <c r="O28" s="343">
        <v>0</v>
      </c>
      <c r="P28" s="342">
        <v>98648.4</v>
      </c>
      <c r="Q28" s="343">
        <v>2.1631855460707394E-2</v>
      </c>
      <c r="R28" s="342">
        <v>119394</v>
      </c>
      <c r="S28" s="343">
        <v>1.8118292331639044E-2</v>
      </c>
      <c r="T28" s="342">
        <v>344055.62</v>
      </c>
      <c r="U28" s="343">
        <v>1.4297003338467295E-2</v>
      </c>
      <c r="V28" s="342">
        <v>15885.3</v>
      </c>
      <c r="W28" s="343">
        <v>2.4775204736526064E-2</v>
      </c>
      <c r="X28" s="342">
        <v>0</v>
      </c>
      <c r="Y28" s="343">
        <v>0</v>
      </c>
      <c r="Z28" s="342">
        <v>0</v>
      </c>
      <c r="AA28" s="343">
        <v>0</v>
      </c>
      <c r="AB28" s="342">
        <v>63778.06</v>
      </c>
      <c r="AC28" s="343">
        <v>0.12955631732639339</v>
      </c>
      <c r="AD28" s="342">
        <v>79663.360000000001</v>
      </c>
      <c r="AE28" s="343">
        <v>4.930339994420789E-2</v>
      </c>
      <c r="AF28" s="342">
        <v>452823.45799999998</v>
      </c>
      <c r="AG28" s="343">
        <v>1.676734559747366E-2</v>
      </c>
    </row>
    <row r="29" spans="1:35" ht="19.5">
      <c r="A29" s="1107"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5" customFormat="1" ht="19.5">
      <c r="A30" s="1111" t="s">
        <v>1593</v>
      </c>
      <c r="B30" s="342">
        <v>2883.4183499999999</v>
      </c>
      <c r="C30" s="343">
        <v>9.4724218143538517E-3</v>
      </c>
      <c r="D30" s="342">
        <v>541.67999999999995</v>
      </c>
      <c r="E30" s="343">
        <v>2.038858442561799E-3</v>
      </c>
      <c r="F30" s="342">
        <v>1162.8</v>
      </c>
      <c r="G30" s="343">
        <v>2.1578256034449801E-3</v>
      </c>
      <c r="H30" s="342">
        <v>1580.8983000000001</v>
      </c>
      <c r="I30" s="343">
        <v>7.2966876444320412E-3</v>
      </c>
      <c r="J30" s="342">
        <v>6168.7966499999993</v>
      </c>
      <c r="K30" s="343">
        <v>0</v>
      </c>
      <c r="L30" s="342">
        <v>82443.679680000001</v>
      </c>
      <c r="M30" s="343">
        <v>9.2745030919384446E-3</v>
      </c>
      <c r="N30" s="342">
        <v>29968.522619999996</v>
      </c>
      <c r="O30" s="343">
        <v>7.4445415274165157E-3</v>
      </c>
      <c r="P30" s="342">
        <v>32182.206839999999</v>
      </c>
      <c r="Q30" s="343">
        <v>7.0569907547356966E-3</v>
      </c>
      <c r="R30" s="342">
        <v>22396.059249999998</v>
      </c>
      <c r="S30" s="343">
        <v>3.3986494176274241E-3</v>
      </c>
      <c r="T30" s="342">
        <v>166990.46838999999</v>
      </c>
      <c r="U30" s="343">
        <v>4.4754021444350412E-10</v>
      </c>
      <c r="V30" s="342">
        <v>0</v>
      </c>
      <c r="W30" s="343">
        <v>0</v>
      </c>
      <c r="X30" s="342">
        <v>0</v>
      </c>
      <c r="Y30" s="343">
        <v>0</v>
      </c>
      <c r="Z30" s="342">
        <v>0</v>
      </c>
      <c r="AA30" s="343">
        <v>0</v>
      </c>
      <c r="AB30" s="342">
        <v>0</v>
      </c>
      <c r="AC30" s="343">
        <v>0</v>
      </c>
      <c r="AD30" s="342">
        <v>0</v>
      </c>
      <c r="AE30" s="343">
        <v>0</v>
      </c>
      <c r="AF30" s="342">
        <v>173159.26504</v>
      </c>
      <c r="AG30" s="343">
        <v>3.9879628339570544E-10</v>
      </c>
    </row>
    <row r="31" spans="1:35" ht="19.5">
      <c r="A31" s="344" t="s">
        <v>417</v>
      </c>
      <c r="B31" s="342">
        <v>0</v>
      </c>
      <c r="C31" s="343">
        <v>0</v>
      </c>
      <c r="D31" s="342">
        <v>0</v>
      </c>
      <c r="E31" s="343">
        <v>0</v>
      </c>
      <c r="F31" s="342">
        <v>0</v>
      </c>
      <c r="G31" s="343">
        <v>0</v>
      </c>
      <c r="H31" s="342">
        <v>0</v>
      </c>
      <c r="I31" s="343">
        <v>0</v>
      </c>
      <c r="J31" s="342">
        <v>0</v>
      </c>
      <c r="K31" s="343">
        <v>0</v>
      </c>
      <c r="L31" s="342">
        <v>1.077E-2</v>
      </c>
      <c r="M31" s="343">
        <v>1.211571325878222E-9</v>
      </c>
      <c r="N31" s="342">
        <v>0</v>
      </c>
      <c r="O31" s="343">
        <v>0</v>
      </c>
      <c r="P31" s="342">
        <v>0</v>
      </c>
      <c r="Q31" s="343">
        <v>0</v>
      </c>
      <c r="R31" s="342">
        <v>0</v>
      </c>
      <c r="S31" s="343">
        <v>0</v>
      </c>
      <c r="T31" s="342">
        <v>1.077E-2</v>
      </c>
      <c r="U31" s="343">
        <v>4.4754021444350412E-10</v>
      </c>
      <c r="V31" s="342">
        <v>0</v>
      </c>
      <c r="W31" s="343">
        <v>0</v>
      </c>
      <c r="X31" s="342">
        <v>0</v>
      </c>
      <c r="Y31" s="343">
        <v>0</v>
      </c>
      <c r="Z31" s="342">
        <v>0</v>
      </c>
      <c r="AA31" s="343">
        <v>0</v>
      </c>
      <c r="AB31" s="342">
        <v>0</v>
      </c>
      <c r="AC31" s="343">
        <v>0</v>
      </c>
      <c r="AD31" s="342">
        <v>0</v>
      </c>
      <c r="AE31" s="343">
        <v>0</v>
      </c>
      <c r="AF31" s="342">
        <v>1.077E-2</v>
      </c>
      <c r="AG31" s="343">
        <v>3.9879628339570544E-10</v>
      </c>
    </row>
    <row r="32" spans="1:35" ht="18">
      <c r="A32" s="337" t="s">
        <v>418</v>
      </c>
      <c r="B32" s="340">
        <v>305608.52709000011</v>
      </c>
      <c r="C32" s="341">
        <v>1.0039656155548384</v>
      </c>
      <c r="D32" s="340">
        <v>266321.47574000002</v>
      </c>
      <c r="E32" s="341">
        <v>1.0024217051543649</v>
      </c>
      <c r="F32" s="340">
        <v>546849.4399199998</v>
      </c>
      <c r="G32" s="341">
        <v>1.0147968031380488</v>
      </c>
      <c r="H32" s="340">
        <v>219459.72146</v>
      </c>
      <c r="I32" s="341">
        <v>1.0129234992710658</v>
      </c>
      <c r="J32" s="340">
        <v>1338239.1642099998</v>
      </c>
      <c r="K32" s="341">
        <v>1.0095232581259728</v>
      </c>
      <c r="L32" s="340">
        <v>8907171.0864600055</v>
      </c>
      <c r="M32" s="341">
        <v>1.0020123568288311</v>
      </c>
      <c r="N32" s="340">
        <v>4032770.6312199994</v>
      </c>
      <c r="O32" s="341">
        <v>1.0017887373142387</v>
      </c>
      <c r="P32" s="340">
        <v>4566722.9880600004</v>
      </c>
      <c r="Q32" s="341">
        <v>1.0014018636572282</v>
      </c>
      <c r="R32" s="340">
        <v>6620827.7330200002</v>
      </c>
      <c r="S32" s="341">
        <v>1.0047246289116656</v>
      </c>
      <c r="T32" s="340">
        <v>24127492.438760005</v>
      </c>
      <c r="U32" s="341">
        <v>1.0026019628622729</v>
      </c>
      <c r="V32" s="340">
        <v>643077.35225</v>
      </c>
      <c r="W32" s="341">
        <v>1.002963309689892</v>
      </c>
      <c r="X32" s="340">
        <v>192621.21916000004</v>
      </c>
      <c r="Y32" s="341">
        <v>1.0023351722831522</v>
      </c>
      <c r="Z32" s="340">
        <v>295126.64612000005</v>
      </c>
      <c r="AA32" s="341">
        <v>1.0171595911435078</v>
      </c>
      <c r="AB32" s="340">
        <v>493775.29434000002</v>
      </c>
      <c r="AC32" s="341">
        <v>1.0030362905589532</v>
      </c>
      <c r="AD32" s="340">
        <v>1624600.51187</v>
      </c>
      <c r="AE32" s="341">
        <v>1.0054600858699845</v>
      </c>
      <c r="AF32" s="340">
        <v>27090332.114840005</v>
      </c>
      <c r="AG32" s="341">
        <v>1.0031126985472159</v>
      </c>
    </row>
    <row r="33" spans="1:33" ht="18">
      <c r="A33" s="337" t="s">
        <v>533</v>
      </c>
      <c r="B33" s="340">
        <v>1207.1388800000002</v>
      </c>
      <c r="C33" s="341">
        <v>3.9656155548384699E-3</v>
      </c>
      <c r="D33" s="340">
        <v>643.39397999999994</v>
      </c>
      <c r="E33" s="341">
        <v>2.4217051543650074E-3</v>
      </c>
      <c r="F33" s="340">
        <v>7973.6391400000002</v>
      </c>
      <c r="G33" s="341">
        <v>1.4796803138048686E-2</v>
      </c>
      <c r="H33" s="340">
        <v>2800.00173</v>
      </c>
      <c r="I33" s="341">
        <v>1.2923499271065913E-2</v>
      </c>
      <c r="J33" s="340">
        <v>12624.17373</v>
      </c>
      <c r="K33" s="341">
        <v>9.5232581259727875E-3</v>
      </c>
      <c r="L33" s="340">
        <v>17888.4087</v>
      </c>
      <c r="M33" s="341">
        <v>2.0123568288310605E-3</v>
      </c>
      <c r="N33" s="340">
        <v>7200.6871700000002</v>
      </c>
      <c r="O33" s="341">
        <v>1.7887373142386927E-3</v>
      </c>
      <c r="P33" s="340">
        <v>6392.9609299999993</v>
      </c>
      <c r="Q33" s="341">
        <v>1.4018636572281915E-3</v>
      </c>
      <c r="R33" s="340">
        <v>31133.858199999999</v>
      </c>
      <c r="S33" s="341">
        <v>4.7246289116655562E-3</v>
      </c>
      <c r="T33" s="340">
        <v>62615.914999999994</v>
      </c>
      <c r="U33" s="341">
        <v>2.6019628622726302E-3</v>
      </c>
      <c r="V33" s="340">
        <v>1900.00704</v>
      </c>
      <c r="W33" s="341">
        <v>2.9633096898919672E-3</v>
      </c>
      <c r="X33" s="340">
        <v>448.75580999999994</v>
      </c>
      <c r="Y33" s="341">
        <v>2.3351722831521891E-3</v>
      </c>
      <c r="Z33" s="340">
        <v>4978.8180999999995</v>
      </c>
      <c r="AA33" s="341">
        <v>1.7159591143507739E-2</v>
      </c>
      <c r="AB33" s="340">
        <v>1494.7068999999999</v>
      </c>
      <c r="AC33" s="341">
        <v>3.0362905589531846E-3</v>
      </c>
      <c r="AD33" s="340">
        <v>8822.2878499999988</v>
      </c>
      <c r="AE33" s="341">
        <v>5.4600858699843432E-3</v>
      </c>
      <c r="AF33" s="340">
        <v>84062.376579999982</v>
      </c>
      <c r="AG33" s="341">
        <v>3.1126985472158023E-3</v>
      </c>
    </row>
    <row r="34" spans="1:33" ht="22.5" customHeight="1">
      <c r="A34" s="833" t="s">
        <v>420</v>
      </c>
      <c r="B34" s="834">
        <v>304401.38821000012</v>
      </c>
      <c r="C34" s="835">
        <v>1</v>
      </c>
      <c r="D34" s="834">
        <v>265678.08176000003</v>
      </c>
      <c r="E34" s="835">
        <v>1</v>
      </c>
      <c r="F34" s="895">
        <v>538875.80077999982</v>
      </c>
      <c r="G34" s="835">
        <v>1</v>
      </c>
      <c r="H34" s="834">
        <v>216659.71973000001</v>
      </c>
      <c r="I34" s="835">
        <v>1</v>
      </c>
      <c r="J34" s="834">
        <v>1325614.9904800002</v>
      </c>
      <c r="K34" s="835">
        <v>1</v>
      </c>
      <c r="L34" s="834">
        <v>8889282.6777600031</v>
      </c>
      <c r="M34" s="835">
        <v>1</v>
      </c>
      <c r="N34" s="834">
        <v>4025569.9440499991</v>
      </c>
      <c r="O34" s="835">
        <v>1</v>
      </c>
      <c r="P34" s="895">
        <v>4560330.0271300003</v>
      </c>
      <c r="Q34" s="835">
        <v>1</v>
      </c>
      <c r="R34" s="834">
        <v>6589693.8748200005</v>
      </c>
      <c r="S34" s="835">
        <v>1</v>
      </c>
      <c r="T34" s="834">
        <v>24064876.523760006</v>
      </c>
      <c r="U34" s="835">
        <v>1</v>
      </c>
      <c r="V34" s="834">
        <v>641177.34521000006</v>
      </c>
      <c r="W34" s="835">
        <v>1</v>
      </c>
      <c r="X34" s="834">
        <v>192172.46335000003</v>
      </c>
      <c r="Y34" s="835">
        <v>1</v>
      </c>
      <c r="Z34" s="895">
        <v>290147.82802000002</v>
      </c>
      <c r="AA34" s="835">
        <v>1</v>
      </c>
      <c r="AB34" s="834">
        <v>492280.58744000003</v>
      </c>
      <c r="AC34" s="835">
        <v>1</v>
      </c>
      <c r="AD34" s="834">
        <v>1615778.2240200001</v>
      </c>
      <c r="AE34" s="835">
        <v>1</v>
      </c>
      <c r="AF34" s="834">
        <v>27006269.738260005</v>
      </c>
      <c r="AG34" s="835">
        <v>1</v>
      </c>
    </row>
    <row r="35" spans="1:33" ht="19.5">
      <c r="A35" s="346" t="s">
        <v>421</v>
      </c>
      <c r="B35" s="342">
        <v>32.019160000000007</v>
      </c>
      <c r="C35" s="343">
        <v>1.0518729953330785E-4</v>
      </c>
      <c r="D35" s="342">
        <v>527.88646999999992</v>
      </c>
      <c r="E35" s="343">
        <v>1.9869402342225038E-3</v>
      </c>
      <c r="F35" s="342">
        <v>705.72488999999985</v>
      </c>
      <c r="G35" s="343">
        <v>1.309624386507045E-3</v>
      </c>
      <c r="H35" s="342">
        <v>0</v>
      </c>
      <c r="I35" s="343">
        <v>0</v>
      </c>
      <c r="J35" s="342">
        <v>1265.6305199999997</v>
      </c>
      <c r="K35" s="343">
        <v>9.547497041669091E-4</v>
      </c>
      <c r="L35" s="342">
        <v>3092.2608900000005</v>
      </c>
      <c r="M35" s="343">
        <v>3.4786393931835391E-4</v>
      </c>
      <c r="N35" s="342">
        <v>4142.2760400000006</v>
      </c>
      <c r="O35" s="343">
        <v>1.0289911981587847E-3</v>
      </c>
      <c r="P35" s="342">
        <v>222.05198000000001</v>
      </c>
      <c r="Q35" s="343">
        <v>4.8692085590074342E-5</v>
      </c>
      <c r="R35" s="342">
        <v>0</v>
      </c>
      <c r="S35" s="343">
        <v>0</v>
      </c>
      <c r="T35" s="342">
        <v>7456.5889100000013</v>
      </c>
      <c r="U35" s="339">
        <v>3.0985361186615189E-4</v>
      </c>
      <c r="V35" s="342">
        <v>0</v>
      </c>
      <c r="W35" s="343">
        <v>0</v>
      </c>
      <c r="X35" s="342">
        <v>0</v>
      </c>
      <c r="Y35" s="343">
        <v>0</v>
      </c>
      <c r="Z35" s="342">
        <v>0</v>
      </c>
      <c r="AA35" s="343">
        <v>0</v>
      </c>
      <c r="AB35" s="342">
        <v>0</v>
      </c>
      <c r="AC35" s="343">
        <v>0</v>
      </c>
      <c r="AD35" s="342">
        <v>0</v>
      </c>
      <c r="AE35" s="343">
        <v>0</v>
      </c>
      <c r="AF35" s="342">
        <v>8722.219430000001</v>
      </c>
      <c r="AG35" s="343">
        <v>3.2297016635522832E-4</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0"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6"/>
      <c r="Q53" s="907"/>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Siječanj 2026.</v>
      </c>
    </row>
    <row r="2" spans="1:17" ht="12.75" customHeight="1">
      <c r="A2" s="487" t="s">
        <v>863</v>
      </c>
      <c r="I2" s="478"/>
      <c r="J2" s="489" t="str">
        <f>Naslovnica!A24</f>
        <v>January 2026</v>
      </c>
    </row>
    <row r="3" spans="1:17" ht="12.75" customHeight="1"/>
    <row r="4" spans="1:17" ht="33.75">
      <c r="A4" s="802" t="s">
        <v>518</v>
      </c>
      <c r="B4" s="803" t="s">
        <v>33</v>
      </c>
      <c r="C4" s="803" t="s">
        <v>34</v>
      </c>
      <c r="D4" s="803" t="s">
        <v>198</v>
      </c>
      <c r="E4" s="803" t="s">
        <v>199</v>
      </c>
      <c r="F4" s="803" t="s">
        <v>35</v>
      </c>
      <c r="G4" s="803" t="s">
        <v>36</v>
      </c>
      <c r="H4" s="803" t="s">
        <v>37</v>
      </c>
      <c r="I4" s="803" t="s">
        <v>38</v>
      </c>
      <c r="J4" s="803" t="s">
        <v>399</v>
      </c>
      <c r="N4" s="995"/>
    </row>
    <row r="5" spans="1:17" ht="21.75">
      <c r="A5" s="652" t="s">
        <v>519</v>
      </c>
      <c r="B5" s="653">
        <v>59996</v>
      </c>
      <c r="C5" s="653">
        <v>121908</v>
      </c>
      <c r="D5" s="653">
        <v>7683</v>
      </c>
      <c r="E5" s="653">
        <v>3575</v>
      </c>
      <c r="F5" s="653">
        <v>39744</v>
      </c>
      <c r="G5" s="653">
        <v>44712</v>
      </c>
      <c r="H5" s="653">
        <v>54236</v>
      </c>
      <c r="I5" s="653">
        <v>112276</v>
      </c>
      <c r="J5" s="653">
        <v>444130</v>
      </c>
      <c r="K5" s="51"/>
    </row>
    <row r="6" spans="1:17" ht="22.5">
      <c r="A6" s="685" t="s">
        <v>520</v>
      </c>
      <c r="B6" s="347">
        <v>0.13508657375092878</v>
      </c>
      <c r="C6" s="347">
        <v>0.27448719969378338</v>
      </c>
      <c r="D6" s="347">
        <v>1.7298989034742081E-2</v>
      </c>
      <c r="E6" s="347">
        <v>8.049444982324995E-3</v>
      </c>
      <c r="F6" s="347">
        <v>8.9487312273433456E-2</v>
      </c>
      <c r="G6" s="347">
        <v>0.10067322630761263</v>
      </c>
      <c r="H6" s="347">
        <v>0.12211739805912683</v>
      </c>
      <c r="I6" s="347">
        <v>0.25279985589804788</v>
      </c>
      <c r="J6" s="347">
        <v>1</v>
      </c>
      <c r="K6" s="51"/>
    </row>
    <row r="7" spans="1:17" ht="21.75">
      <c r="A7" s="766" t="s">
        <v>852</v>
      </c>
      <c r="B7" s="767">
        <v>319</v>
      </c>
      <c r="C7" s="767">
        <v>685</v>
      </c>
      <c r="D7" s="767">
        <v>247</v>
      </c>
      <c r="E7" s="767">
        <v>58</v>
      </c>
      <c r="F7" s="767">
        <v>207</v>
      </c>
      <c r="G7" s="767">
        <v>1151</v>
      </c>
      <c r="H7" s="767">
        <v>387</v>
      </c>
      <c r="I7" s="767">
        <v>526</v>
      </c>
      <c r="J7" s="767">
        <v>3580</v>
      </c>
      <c r="K7" s="51"/>
    </row>
    <row r="8" spans="1:17" ht="22.5">
      <c r="A8" s="77" t="s">
        <v>521</v>
      </c>
      <c r="B8" s="199">
        <v>235</v>
      </c>
      <c r="C8" s="199">
        <v>25</v>
      </c>
      <c r="D8" s="199">
        <v>6</v>
      </c>
      <c r="E8" s="199">
        <v>1</v>
      </c>
      <c r="F8" s="199">
        <v>46</v>
      </c>
      <c r="G8" s="199">
        <v>7</v>
      </c>
      <c r="H8" s="199">
        <v>99</v>
      </c>
      <c r="I8" s="199">
        <v>156</v>
      </c>
      <c r="J8" s="199">
        <v>575</v>
      </c>
      <c r="K8" s="51"/>
    </row>
    <row r="9" spans="1:17" ht="22.5">
      <c r="A9" s="685" t="s">
        <v>604</v>
      </c>
      <c r="B9" s="200">
        <v>15</v>
      </c>
      <c r="C9" s="200">
        <v>14</v>
      </c>
      <c r="D9" s="200">
        <v>1</v>
      </c>
      <c r="E9" s="200">
        <v>4</v>
      </c>
      <c r="F9" s="200">
        <v>7</v>
      </c>
      <c r="G9" s="200">
        <v>3</v>
      </c>
      <c r="H9" s="200">
        <v>12</v>
      </c>
      <c r="I9" s="200">
        <v>17</v>
      </c>
      <c r="J9" s="200">
        <v>73</v>
      </c>
    </row>
    <row r="10" spans="1:17" ht="22.5">
      <c r="A10" s="685" t="s">
        <v>762</v>
      </c>
      <c r="B10" s="200">
        <v>64</v>
      </c>
      <c r="C10" s="200">
        <v>132</v>
      </c>
      <c r="D10" s="200">
        <v>2</v>
      </c>
      <c r="E10" s="200">
        <v>7</v>
      </c>
      <c r="F10" s="200">
        <v>8</v>
      </c>
      <c r="G10" s="200">
        <v>41</v>
      </c>
      <c r="H10" s="200">
        <v>59</v>
      </c>
      <c r="I10" s="200">
        <v>51</v>
      </c>
      <c r="J10" s="200">
        <v>364</v>
      </c>
    </row>
    <row r="11" spans="1:17" ht="32.25">
      <c r="A11" s="766" t="s">
        <v>853</v>
      </c>
      <c r="B11" s="767">
        <v>314</v>
      </c>
      <c r="C11" s="767">
        <v>171</v>
      </c>
      <c r="D11" s="767">
        <v>9</v>
      </c>
      <c r="E11" s="767">
        <v>12</v>
      </c>
      <c r="F11" s="767">
        <v>61</v>
      </c>
      <c r="G11" s="767">
        <v>51</v>
      </c>
      <c r="H11" s="767">
        <v>170</v>
      </c>
      <c r="I11" s="767">
        <v>224</v>
      </c>
      <c r="J11" s="767">
        <v>1012</v>
      </c>
      <c r="M11" s="243"/>
      <c r="N11" s="243"/>
      <c r="O11" s="243"/>
      <c r="P11" s="243"/>
      <c r="Q11" s="243"/>
    </row>
    <row r="12" spans="1:17" ht="21.75">
      <c r="A12" s="652" t="s">
        <v>522</v>
      </c>
      <c r="B12" s="653">
        <v>60001</v>
      </c>
      <c r="C12" s="653">
        <v>122422</v>
      </c>
      <c r="D12" s="653">
        <v>7921</v>
      </c>
      <c r="E12" s="653">
        <v>3621</v>
      </c>
      <c r="F12" s="653">
        <v>39890</v>
      </c>
      <c r="G12" s="653">
        <v>45812</v>
      </c>
      <c r="H12" s="653">
        <v>54453</v>
      </c>
      <c r="I12" s="653">
        <v>112578</v>
      </c>
      <c r="J12" s="653">
        <v>446698</v>
      </c>
      <c r="M12" s="243"/>
      <c r="N12" s="243"/>
      <c r="O12" s="243"/>
      <c r="P12" s="243"/>
      <c r="Q12" s="243"/>
    </row>
    <row r="13" spans="1:17" s="243" customFormat="1" ht="22.5">
      <c r="A13" s="986" t="s">
        <v>607</v>
      </c>
      <c r="B13" s="987">
        <v>5</v>
      </c>
      <c r="C13" s="987">
        <v>514</v>
      </c>
      <c r="D13" s="987">
        <v>238</v>
      </c>
      <c r="E13" s="987">
        <v>46</v>
      </c>
      <c r="F13" s="987">
        <v>146</v>
      </c>
      <c r="G13" s="987">
        <v>1100</v>
      </c>
      <c r="H13" s="987">
        <v>217</v>
      </c>
      <c r="I13" s="987">
        <v>302</v>
      </c>
      <c r="J13" s="987">
        <v>2568</v>
      </c>
    </row>
    <row r="14" spans="1:17" s="243" customFormat="1" ht="22.5">
      <c r="A14" s="823" t="s">
        <v>1146</v>
      </c>
      <c r="B14" s="988">
        <v>8.3338889259376714E-5</v>
      </c>
      <c r="C14" s="988">
        <v>4.2162942546839499E-3</v>
      </c>
      <c r="D14" s="988">
        <v>3.0977482754132479E-2</v>
      </c>
      <c r="E14" s="988">
        <v>1.2867132867132813E-2</v>
      </c>
      <c r="F14" s="988">
        <v>3.6735104669887164E-3</v>
      </c>
      <c r="G14" s="988">
        <v>2.4601896582572946E-2</v>
      </c>
      <c r="H14" s="988">
        <v>4.001032524522552E-3</v>
      </c>
      <c r="I14" s="988">
        <v>2.6898001353805601E-3</v>
      </c>
      <c r="J14" s="988">
        <v>5.7820908292616213E-3</v>
      </c>
    </row>
    <row r="15" spans="1:17" ht="21.75" customHeight="1">
      <c r="A15" s="685" t="s">
        <v>523</v>
      </c>
      <c r="B15" s="347">
        <v>0.13432117448477496</v>
      </c>
      <c r="C15" s="347">
        <v>0.27405987938159559</v>
      </c>
      <c r="D15" s="347">
        <v>1.7732338179262053E-2</v>
      </c>
      <c r="E15" s="347">
        <v>8.106147777693206E-3</v>
      </c>
      <c r="F15" s="347">
        <v>8.9299705841530519E-2</v>
      </c>
      <c r="G15" s="347">
        <v>0.10255698480852836</v>
      </c>
      <c r="H15" s="347">
        <v>0.12190115021782054</v>
      </c>
      <c r="I15" s="347">
        <v>0.25202261930879477</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1"/>
      <c r="H20" s="691" t="s">
        <v>43</v>
      </c>
      <c r="I20" s="263"/>
      <c r="J20" s="654" t="s">
        <v>1672</v>
      </c>
    </row>
    <row r="21" spans="1:10">
      <c r="A21" s="487" t="s">
        <v>621</v>
      </c>
      <c r="B21" s="243"/>
      <c r="C21" s="243"/>
      <c r="D21" s="243"/>
      <c r="E21" s="243"/>
      <c r="F21" s="243"/>
      <c r="G21" s="501"/>
      <c r="H21" s="501" t="s">
        <v>44</v>
      </c>
      <c r="I21" s="655"/>
      <c r="J21" s="489" t="s">
        <v>1673</v>
      </c>
    </row>
    <row r="22" spans="1:10">
      <c r="A22" s="243"/>
      <c r="B22" s="243"/>
      <c r="C22" s="243"/>
      <c r="D22" s="243"/>
      <c r="E22" s="243"/>
      <c r="F22" s="243"/>
      <c r="G22" s="243"/>
      <c r="H22" s="243"/>
      <c r="I22" s="243"/>
      <c r="J22" s="243"/>
    </row>
    <row r="23" spans="1:10" ht="24" customHeight="1">
      <c r="A23" s="662"/>
      <c r="B23" s="663"/>
      <c r="C23" s="663" t="s">
        <v>1670</v>
      </c>
      <c r="D23" s="663"/>
      <c r="E23" s="1180" t="s">
        <v>595</v>
      </c>
      <c r="F23" s="1183"/>
      <c r="G23" s="1183"/>
      <c r="H23" s="1184"/>
      <c r="I23" s="1185"/>
      <c r="J23" s="1185"/>
    </row>
    <row r="24" spans="1:10" ht="23.25">
      <c r="A24" s="662"/>
      <c r="B24" s="664"/>
      <c r="C24" s="665" t="s">
        <v>1671</v>
      </c>
      <c r="D24" s="664"/>
      <c r="E24" s="1186" t="s">
        <v>505</v>
      </c>
      <c r="F24" s="1186"/>
      <c r="G24" s="983" t="s">
        <v>506</v>
      </c>
      <c r="H24" s="1187"/>
      <c r="I24" s="1187"/>
      <c r="J24" s="286"/>
    </row>
    <row r="25" spans="1:10" ht="21.75">
      <c r="A25" s="682" t="s">
        <v>507</v>
      </c>
      <c r="B25" s="682" t="s">
        <v>508</v>
      </c>
      <c r="C25" s="682" t="s">
        <v>509</v>
      </c>
      <c r="D25" s="682" t="s">
        <v>510</v>
      </c>
      <c r="E25" s="682" t="s">
        <v>508</v>
      </c>
      <c r="F25" s="682" t="s">
        <v>509</v>
      </c>
      <c r="G25" s="983" t="s">
        <v>510</v>
      </c>
      <c r="H25" s="287"/>
      <c r="I25" s="287"/>
      <c r="J25" s="287"/>
    </row>
    <row r="26" spans="1:10">
      <c r="A26" s="76" t="s">
        <v>6</v>
      </c>
      <c r="B26" s="348">
        <v>1323</v>
      </c>
      <c r="C26" s="348">
        <v>1271</v>
      </c>
      <c r="D26" s="348">
        <v>2594</v>
      </c>
      <c r="E26" s="348">
        <v>113</v>
      </c>
      <c r="F26" s="348">
        <v>73</v>
      </c>
      <c r="G26" s="347">
        <v>7.72425249169435E-2</v>
      </c>
      <c r="H26" s="288"/>
      <c r="I26" s="288"/>
      <c r="J26" s="289"/>
    </row>
    <row r="27" spans="1:10">
      <c r="A27" s="76" t="s">
        <v>7</v>
      </c>
      <c r="B27" s="348">
        <v>7471</v>
      </c>
      <c r="C27" s="348">
        <v>4476</v>
      </c>
      <c r="D27" s="348">
        <v>11947</v>
      </c>
      <c r="E27" s="348">
        <v>336</v>
      </c>
      <c r="F27" s="348">
        <v>269</v>
      </c>
      <c r="G27" s="347">
        <v>5.3341562334685344E-2</v>
      </c>
      <c r="H27" s="288"/>
      <c r="I27" s="288"/>
      <c r="J27" s="289"/>
    </row>
    <row r="28" spans="1:10">
      <c r="A28" s="76" t="s">
        <v>8</v>
      </c>
      <c r="B28" s="348">
        <v>15348</v>
      </c>
      <c r="C28" s="348">
        <v>11334</v>
      </c>
      <c r="D28" s="348">
        <v>26682</v>
      </c>
      <c r="E28" s="348">
        <v>468</v>
      </c>
      <c r="F28" s="348">
        <v>549</v>
      </c>
      <c r="G28" s="347">
        <v>3.9625949736995958E-2</v>
      </c>
      <c r="H28" s="288"/>
      <c r="I28" s="288"/>
      <c r="J28" s="289"/>
    </row>
    <row r="29" spans="1:10">
      <c r="A29" s="76" t="s">
        <v>9</v>
      </c>
      <c r="B29" s="348">
        <v>20741</v>
      </c>
      <c r="C29" s="348">
        <v>15480</v>
      </c>
      <c r="D29" s="348">
        <v>36221</v>
      </c>
      <c r="E29" s="348">
        <v>477</v>
      </c>
      <c r="F29" s="348">
        <v>562</v>
      </c>
      <c r="G29" s="347">
        <v>2.9532147120686636E-2</v>
      </c>
      <c r="H29" s="288"/>
      <c r="I29" s="288"/>
      <c r="J29" s="289"/>
    </row>
    <row r="30" spans="1:10">
      <c r="A30" s="76" t="s">
        <v>10</v>
      </c>
      <c r="B30" s="348">
        <v>27321</v>
      </c>
      <c r="C30" s="348">
        <v>21575</v>
      </c>
      <c r="D30" s="348">
        <v>48896</v>
      </c>
      <c r="E30" s="348">
        <v>466</v>
      </c>
      <c r="F30" s="348">
        <v>319</v>
      </c>
      <c r="G30" s="347">
        <v>1.631643491093504E-2</v>
      </c>
      <c r="H30" s="288"/>
      <c r="I30" s="288"/>
      <c r="J30" s="289"/>
    </row>
    <row r="31" spans="1:10">
      <c r="A31" s="76" t="s">
        <v>11</v>
      </c>
      <c r="B31" s="348">
        <v>33179</v>
      </c>
      <c r="C31" s="348">
        <v>28615</v>
      </c>
      <c r="D31" s="348">
        <v>61794</v>
      </c>
      <c r="E31" s="348">
        <v>375</v>
      </c>
      <c r="F31" s="348">
        <v>401</v>
      </c>
      <c r="G31" s="347">
        <v>1.2717558753154723E-2</v>
      </c>
      <c r="H31" s="288"/>
      <c r="I31" s="288"/>
      <c r="J31" s="289"/>
    </row>
    <row r="32" spans="1:10">
      <c r="A32" s="76" t="s">
        <v>12</v>
      </c>
      <c r="B32" s="348">
        <v>33555</v>
      </c>
      <c r="C32" s="348">
        <v>32182</v>
      </c>
      <c r="D32" s="348">
        <v>65737</v>
      </c>
      <c r="E32" s="348">
        <v>700</v>
      </c>
      <c r="F32" s="348">
        <v>580</v>
      </c>
      <c r="G32" s="347">
        <v>1.9858200040336893E-2</v>
      </c>
      <c r="H32" s="288"/>
      <c r="I32" s="288"/>
      <c r="J32" s="289"/>
    </row>
    <row r="33" spans="1:10">
      <c r="A33" s="76" t="s">
        <v>39</v>
      </c>
      <c r="B33" s="348">
        <v>52170</v>
      </c>
      <c r="C33" s="348">
        <v>57160</v>
      </c>
      <c r="D33" s="348">
        <v>109330</v>
      </c>
      <c r="E33" s="348">
        <v>911</v>
      </c>
      <c r="F33" s="348">
        <v>1028</v>
      </c>
      <c r="G33" s="347">
        <v>1.8055516756525281E-2</v>
      </c>
      <c r="H33" s="288"/>
      <c r="I33" s="288"/>
      <c r="J33" s="289"/>
    </row>
    <row r="34" spans="1:10">
      <c r="A34" s="76" t="s">
        <v>40</v>
      </c>
      <c r="B34" s="348">
        <v>28671</v>
      </c>
      <c r="C34" s="348">
        <v>30807</v>
      </c>
      <c r="D34" s="348">
        <v>59478</v>
      </c>
      <c r="E34" s="348">
        <v>480</v>
      </c>
      <c r="F34" s="348">
        <v>551</v>
      </c>
      <c r="G34" s="347">
        <v>1.7639913083648429E-2</v>
      </c>
      <c r="H34" s="288"/>
      <c r="I34" s="288"/>
      <c r="J34" s="289"/>
    </row>
    <row r="35" spans="1:10">
      <c r="A35" s="76" t="s">
        <v>41</v>
      </c>
      <c r="B35" s="348">
        <v>8914</v>
      </c>
      <c r="C35" s="348">
        <v>10750</v>
      </c>
      <c r="D35" s="348">
        <v>19664</v>
      </c>
      <c r="E35" s="348">
        <v>153</v>
      </c>
      <c r="F35" s="348">
        <v>147</v>
      </c>
      <c r="G35" s="347">
        <v>1.5492666804379329E-2</v>
      </c>
      <c r="H35" s="288"/>
      <c r="I35" s="288"/>
      <c r="J35" s="289"/>
    </row>
    <row r="36" spans="1:10">
      <c r="A36" s="76" t="s">
        <v>42</v>
      </c>
      <c r="B36" s="348">
        <v>763</v>
      </c>
      <c r="C36" s="348">
        <v>1001</v>
      </c>
      <c r="D36" s="348">
        <v>1764</v>
      </c>
      <c r="E36" s="348">
        <v>9</v>
      </c>
      <c r="F36" s="348">
        <v>10</v>
      </c>
      <c r="G36" s="347">
        <v>1.0888252148997024E-2</v>
      </c>
      <c r="H36" s="288"/>
      <c r="I36" s="288"/>
      <c r="J36" s="289"/>
    </row>
    <row r="37" spans="1:10" ht="24">
      <c r="A37" s="896" t="s">
        <v>511</v>
      </c>
      <c r="B37" s="827">
        <v>229456</v>
      </c>
      <c r="C37" s="827">
        <v>214651</v>
      </c>
      <c r="D37" s="827">
        <v>444107</v>
      </c>
      <c r="E37" s="827">
        <v>4488</v>
      </c>
      <c r="F37" s="827">
        <v>4489</v>
      </c>
      <c r="G37" s="989">
        <v>2.0630616137705893E-2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0"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Siječanj 2026.</v>
      </c>
    </row>
    <row r="2" spans="1:10">
      <c r="A2" s="513" t="s">
        <v>864</v>
      </c>
      <c r="I2" s="489" t="str">
        <f>Naslovnica!A24</f>
        <v>January 2026</v>
      </c>
    </row>
    <row r="3" spans="1:10" ht="12.75" customHeight="1"/>
    <row r="4" spans="1:10" ht="12.75" customHeight="1">
      <c r="F4" s="285"/>
      <c r="I4" s="13" t="s">
        <v>1241</v>
      </c>
    </row>
    <row r="5" spans="1:10" s="243" customFormat="1" ht="22.35" customHeight="1">
      <c r="A5" s="1188" t="s">
        <v>990</v>
      </c>
      <c r="B5" s="1190" t="s">
        <v>968</v>
      </c>
      <c r="C5" s="1190"/>
      <c r="D5" s="1190"/>
      <c r="E5" s="1190"/>
      <c r="F5" s="1191" t="s">
        <v>970</v>
      </c>
      <c r="G5" s="1192" t="s">
        <v>967</v>
      </c>
      <c r="H5" s="1188" t="s">
        <v>969</v>
      </c>
      <c r="I5" s="1188" t="s">
        <v>971</v>
      </c>
      <c r="J5" s="816"/>
    </row>
    <row r="6" spans="1:10" s="243" customFormat="1" ht="72">
      <c r="A6" s="1188"/>
      <c r="B6" s="817" t="s">
        <v>963</v>
      </c>
      <c r="C6" s="817" t="s">
        <v>964</v>
      </c>
      <c r="D6" s="817" t="s">
        <v>965</v>
      </c>
      <c r="E6" s="817" t="s">
        <v>966</v>
      </c>
      <c r="F6" s="1191"/>
      <c r="G6" s="1192"/>
      <c r="H6" s="1188"/>
      <c r="I6" s="1188"/>
      <c r="J6" s="816"/>
    </row>
    <row r="7" spans="1:10" s="243" customFormat="1">
      <c r="A7" s="814" t="s">
        <v>929</v>
      </c>
      <c r="B7" s="820">
        <v>0</v>
      </c>
      <c r="C7" s="820">
        <v>1371.33115</v>
      </c>
      <c r="D7" s="820">
        <v>8.1000000000000003E-2</v>
      </c>
      <c r="E7" s="820">
        <v>1274.65507</v>
      </c>
      <c r="F7" s="821">
        <v>2646.0672199999999</v>
      </c>
      <c r="G7" s="822">
        <v>-0.52663021402835375</v>
      </c>
      <c r="H7" s="821">
        <v>2646.0672200000263</v>
      </c>
      <c r="I7" s="821">
        <v>273145.6343187996</v>
      </c>
    </row>
    <row r="8" spans="1:10" s="243" customFormat="1">
      <c r="A8" s="814" t="s">
        <v>930</v>
      </c>
      <c r="B8" s="820">
        <v>0</v>
      </c>
      <c r="C8" s="820">
        <v>2933.7011200000002</v>
      </c>
      <c r="D8" s="820">
        <v>0.27922000000000002</v>
      </c>
      <c r="E8" s="820">
        <v>313.97888</v>
      </c>
      <c r="F8" s="821">
        <v>3247.9592200000002</v>
      </c>
      <c r="G8" s="822">
        <v>-0.65939878195217605</v>
      </c>
      <c r="H8" s="821">
        <v>3247.9592200000188</v>
      </c>
      <c r="I8" s="821">
        <v>426147.92683710833</v>
      </c>
    </row>
    <row r="9" spans="1:10" s="243" customFormat="1">
      <c r="A9" s="814" t="s">
        <v>198</v>
      </c>
      <c r="B9" s="820">
        <v>0</v>
      </c>
      <c r="C9" s="820">
        <v>364.84217000000001</v>
      </c>
      <c r="D9" s="820">
        <v>0</v>
      </c>
      <c r="E9" s="820">
        <v>74.547460000000001</v>
      </c>
      <c r="F9" s="821">
        <v>439.38963000000001</v>
      </c>
      <c r="G9" s="822">
        <v>-0.64487606051732771</v>
      </c>
      <c r="H9" s="821">
        <v>439.38963000000149</v>
      </c>
      <c r="I9" s="821">
        <v>17545.816105689166</v>
      </c>
    </row>
    <row r="10" spans="1:10" s="243" customFormat="1">
      <c r="A10" s="814" t="s">
        <v>199</v>
      </c>
      <c r="B10" s="820">
        <v>0</v>
      </c>
      <c r="C10" s="820">
        <v>100.44696</v>
      </c>
      <c r="D10" s="820">
        <v>0</v>
      </c>
      <c r="E10" s="820">
        <v>0</v>
      </c>
      <c r="F10" s="821">
        <v>100.44696</v>
      </c>
      <c r="G10" s="822">
        <v>-0.78248311794865044</v>
      </c>
      <c r="H10" s="821">
        <v>100.44696000000113</v>
      </c>
      <c r="I10" s="821">
        <v>11663.996806543239</v>
      </c>
    </row>
    <row r="11" spans="1:10" s="243" customFormat="1">
      <c r="A11" s="814" t="s">
        <v>46</v>
      </c>
      <c r="B11" s="820">
        <v>0</v>
      </c>
      <c r="C11" s="820">
        <v>773.81290000000001</v>
      </c>
      <c r="D11" s="820">
        <v>0</v>
      </c>
      <c r="E11" s="820">
        <v>0</v>
      </c>
      <c r="F11" s="821">
        <v>773.81290000000001</v>
      </c>
      <c r="G11" s="822">
        <v>-0.79319114165139004</v>
      </c>
      <c r="H11" s="821">
        <v>773.81290000000445</v>
      </c>
      <c r="I11" s="821">
        <v>100505.44386670848</v>
      </c>
    </row>
    <row r="12" spans="1:10" s="243" customFormat="1">
      <c r="A12" s="814" t="s">
        <v>36</v>
      </c>
      <c r="B12" s="820">
        <v>0</v>
      </c>
      <c r="C12" s="820">
        <v>1761.8084099999999</v>
      </c>
      <c r="D12" s="820">
        <v>0</v>
      </c>
      <c r="E12" s="820">
        <v>611.27032999999994</v>
      </c>
      <c r="F12" s="821">
        <v>2373.0787399999999</v>
      </c>
      <c r="G12" s="822">
        <v>-0.48236950577782978</v>
      </c>
      <c r="H12" s="821">
        <v>2373.0787399999972</v>
      </c>
      <c r="I12" s="821">
        <v>98785.340009632346</v>
      </c>
    </row>
    <row r="13" spans="1:10" s="243" customFormat="1">
      <c r="A13" s="814" t="s">
        <v>37</v>
      </c>
      <c r="B13" s="820">
        <v>0</v>
      </c>
      <c r="C13" s="820">
        <v>1106.71451</v>
      </c>
      <c r="D13" s="820">
        <v>0</v>
      </c>
      <c r="E13" s="820">
        <v>280.94158000000004</v>
      </c>
      <c r="F13" s="821">
        <v>1387.6560899999999</v>
      </c>
      <c r="G13" s="822">
        <v>-0.62361605663536757</v>
      </c>
      <c r="H13" s="821">
        <v>1387.656090000004</v>
      </c>
      <c r="I13" s="821">
        <v>117462.58028995489</v>
      </c>
    </row>
    <row r="14" spans="1:10" s="243" customFormat="1">
      <c r="A14" s="349" t="s">
        <v>38</v>
      </c>
      <c r="B14" s="820">
        <v>0</v>
      </c>
      <c r="C14" s="820">
        <v>2839.8237599999998</v>
      </c>
      <c r="D14" s="820">
        <v>0</v>
      </c>
      <c r="E14" s="820">
        <v>2.9628899999999998</v>
      </c>
      <c r="F14" s="821">
        <v>2842.7866499999996</v>
      </c>
      <c r="G14" s="822">
        <v>-0.76801572318276157</v>
      </c>
      <c r="H14" s="821">
        <v>2842.7866499999654</v>
      </c>
      <c r="I14" s="821">
        <v>417148.95880413766</v>
      </c>
    </row>
    <row r="15" spans="1:10" s="243" customFormat="1" ht="20.45" customHeight="1">
      <c r="A15" s="818" t="s">
        <v>931</v>
      </c>
      <c r="B15" s="819">
        <v>0</v>
      </c>
      <c r="C15" s="819">
        <v>11252.480979999998</v>
      </c>
      <c r="D15" s="819">
        <v>0.36022000000000004</v>
      </c>
      <c r="E15" s="819">
        <v>2558.3562099999999</v>
      </c>
      <c r="F15" s="819">
        <v>13811.197409999999</v>
      </c>
      <c r="G15" s="868">
        <v>-0.66389654643230811</v>
      </c>
      <c r="H15" s="819">
        <v>13811.197410000019</v>
      </c>
      <c r="I15" s="819">
        <v>1462405.6970385737</v>
      </c>
    </row>
    <row r="16" spans="1:10">
      <c r="A16" s="21" t="s">
        <v>871</v>
      </c>
      <c r="B16" s="17"/>
      <c r="C16" s="18"/>
      <c r="D16" s="18"/>
      <c r="E16" s="18"/>
      <c r="F16" s="18"/>
      <c r="G16" s="18"/>
    </row>
    <row r="17" spans="1:14" ht="10.35" customHeight="1">
      <c r="A17" s="846" t="s">
        <v>47</v>
      </c>
      <c r="B17" s="712"/>
      <c r="C17" s="712"/>
      <c r="D17" s="712"/>
      <c r="E17" s="712"/>
      <c r="F17" s="712"/>
      <c r="G17" s="29"/>
    </row>
    <row r="18" spans="1:14" ht="10.35" customHeight="1">
      <c r="A18" s="843" t="s">
        <v>874</v>
      </c>
      <c r="B18" s="844"/>
      <c r="C18" s="844"/>
      <c r="D18" s="844"/>
      <c r="E18" s="844"/>
      <c r="F18" s="844"/>
      <c r="G18" s="30"/>
    </row>
    <row r="19" spans="1:14" ht="10.35" customHeight="1">
      <c r="A19" s="842" t="s">
        <v>48</v>
      </c>
      <c r="B19" s="841"/>
      <c r="C19" s="841"/>
      <c r="D19" s="841"/>
      <c r="E19" s="841"/>
      <c r="F19" s="841"/>
      <c r="G19" s="31"/>
    </row>
    <row r="20" spans="1:14" ht="10.35" customHeight="1">
      <c r="A20" s="843" t="s">
        <v>49</v>
      </c>
      <c r="B20" s="845"/>
      <c r="C20" s="845"/>
      <c r="D20" s="845"/>
      <c r="E20" s="845"/>
      <c r="F20" s="845"/>
      <c r="G20" s="30"/>
    </row>
    <row r="21" spans="1:14" ht="12.75" customHeight="1"/>
    <row r="22" spans="1:14" ht="12.75" customHeight="1">
      <c r="A22" s="135" t="s">
        <v>624</v>
      </c>
      <c r="L22" s="122" t="str">
        <f>Naslovnica!A20</f>
        <v>Siječanj 2026.</v>
      </c>
    </row>
    <row r="23" spans="1:14" ht="12.75" customHeight="1">
      <c r="A23" s="513" t="s">
        <v>865</v>
      </c>
      <c r="L23" s="489" t="str">
        <f>Naslovnica!A24</f>
        <v>January 2026</v>
      </c>
    </row>
    <row r="24" spans="1:14" ht="12.75" customHeight="1"/>
    <row r="25" spans="1:14" ht="12.75" customHeight="1">
      <c r="L25" s="13" t="s">
        <v>1241</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7" t="s">
        <v>975</v>
      </c>
      <c r="C27" s="817" t="s">
        <v>976</v>
      </c>
      <c r="D27" s="817" t="s">
        <v>977</v>
      </c>
      <c r="E27" s="817" t="s">
        <v>978</v>
      </c>
      <c r="F27" s="817" t="s">
        <v>974</v>
      </c>
      <c r="G27" s="817" t="s">
        <v>979</v>
      </c>
      <c r="H27" s="817" t="s">
        <v>932</v>
      </c>
      <c r="I27" s="1191"/>
      <c r="J27" s="1192"/>
      <c r="K27" s="1188"/>
      <c r="L27" s="1188"/>
      <c r="M27"/>
      <c r="N27"/>
    </row>
    <row r="28" spans="1:14" s="243" customFormat="1">
      <c r="A28" s="814" t="s">
        <v>929</v>
      </c>
      <c r="B28" s="820">
        <v>198.79312999999999</v>
      </c>
      <c r="C28" s="820">
        <v>0</v>
      </c>
      <c r="D28" s="820">
        <v>716.77989000000002</v>
      </c>
      <c r="E28" s="820">
        <v>388.78852000000001</v>
      </c>
      <c r="F28" s="820">
        <v>51.810269999999996</v>
      </c>
      <c r="G28" s="820">
        <v>358.39728000000002</v>
      </c>
      <c r="H28" s="820">
        <v>0</v>
      </c>
      <c r="I28" s="821">
        <v>1714.56909</v>
      </c>
      <c r="J28" s="822">
        <v>0.26567224245473264</v>
      </c>
      <c r="K28" s="821">
        <v>1714.5690900000045</v>
      </c>
      <c r="L28" s="821">
        <v>122147.71196190156</v>
      </c>
      <c r="M28"/>
      <c r="N28"/>
    </row>
    <row r="29" spans="1:14" s="243" customFormat="1">
      <c r="A29" s="814" t="s">
        <v>930</v>
      </c>
      <c r="B29" s="820">
        <v>337.55746999999997</v>
      </c>
      <c r="C29" s="820">
        <v>0</v>
      </c>
      <c r="D29" s="820">
        <v>0</v>
      </c>
      <c r="E29" s="820">
        <v>11.30599</v>
      </c>
      <c r="F29" s="820">
        <v>115.05377</v>
      </c>
      <c r="G29" s="820">
        <v>1140.8616100000002</v>
      </c>
      <c r="H29" s="820">
        <v>0.80841999999999992</v>
      </c>
      <c r="I29" s="821">
        <v>1605.5872600000002</v>
      </c>
      <c r="J29" s="822">
        <v>0.50542186355509711</v>
      </c>
      <c r="K29" s="821">
        <v>1605.5872600000002</v>
      </c>
      <c r="L29" s="821">
        <v>116127.24042880157</v>
      </c>
      <c r="M29"/>
      <c r="N29"/>
    </row>
    <row r="30" spans="1:14" s="243" customFormat="1">
      <c r="A30" s="814" t="s">
        <v>198</v>
      </c>
      <c r="B30" s="820">
        <v>0</v>
      </c>
      <c r="C30" s="820">
        <v>0</v>
      </c>
      <c r="D30" s="820">
        <v>11.10636</v>
      </c>
      <c r="E30" s="820">
        <v>17.32113</v>
      </c>
      <c r="F30" s="820">
        <v>1.94404</v>
      </c>
      <c r="G30" s="820">
        <v>1.84606</v>
      </c>
      <c r="H30" s="820">
        <v>0</v>
      </c>
      <c r="I30" s="821">
        <v>32.217590000000001</v>
      </c>
      <c r="J30" s="822">
        <v>-0.12161307024103996</v>
      </c>
      <c r="K30" s="821">
        <v>32.2175900000002</v>
      </c>
      <c r="L30" s="821">
        <v>1220.7171871544231</v>
      </c>
      <c r="M30"/>
      <c r="N30"/>
    </row>
    <row r="31" spans="1:14" s="243" customFormat="1">
      <c r="A31" s="814" t="s">
        <v>199</v>
      </c>
      <c r="B31" s="820">
        <v>0</v>
      </c>
      <c r="C31" s="820">
        <v>0</v>
      </c>
      <c r="D31" s="820">
        <v>12.78481</v>
      </c>
      <c r="E31" s="820">
        <v>15.777959999999998</v>
      </c>
      <c r="F31" s="820">
        <v>15.954330000000001</v>
      </c>
      <c r="G31" s="820">
        <v>39.113190000000003</v>
      </c>
      <c r="H31" s="820">
        <v>10.076219999999999</v>
      </c>
      <c r="I31" s="821">
        <v>93.706510000000009</v>
      </c>
      <c r="J31" s="822">
        <v>0.47801739869975068</v>
      </c>
      <c r="K31" s="821">
        <v>93.706510000000435</v>
      </c>
      <c r="L31" s="821">
        <v>4044.4325409841417</v>
      </c>
      <c r="M31"/>
      <c r="N31"/>
    </row>
    <row r="32" spans="1:14" s="243" customFormat="1">
      <c r="A32" s="814" t="s">
        <v>46</v>
      </c>
      <c r="B32" s="820">
        <v>15.31818</v>
      </c>
      <c r="C32" s="820">
        <v>0</v>
      </c>
      <c r="D32" s="820">
        <v>152.48389</v>
      </c>
      <c r="E32" s="820">
        <v>106.54594</v>
      </c>
      <c r="F32" s="820">
        <v>15.481129999999999</v>
      </c>
      <c r="G32" s="820">
        <v>20.643139999999999</v>
      </c>
      <c r="H32" s="820">
        <v>2.3756999999999997</v>
      </c>
      <c r="I32" s="821">
        <v>312.84798000000006</v>
      </c>
      <c r="J32" s="822">
        <v>-8.3404596876482606E-2</v>
      </c>
      <c r="K32" s="821">
        <v>312.84797999999864</v>
      </c>
      <c r="L32" s="821">
        <v>26702.15731031719</v>
      </c>
      <c r="M32"/>
      <c r="N32"/>
    </row>
    <row r="33" spans="1:14" s="243" customFormat="1">
      <c r="A33" s="814" t="s">
        <v>36</v>
      </c>
      <c r="B33" s="820">
        <v>47.470140000000001</v>
      </c>
      <c r="C33" s="820">
        <v>0</v>
      </c>
      <c r="D33" s="820">
        <v>0</v>
      </c>
      <c r="E33" s="820">
        <v>105.56986999999999</v>
      </c>
      <c r="F33" s="820">
        <v>0.80825999999999998</v>
      </c>
      <c r="G33" s="820">
        <v>185.79901999999998</v>
      </c>
      <c r="H33" s="820">
        <v>1.14086</v>
      </c>
      <c r="I33" s="821">
        <v>340.78814999999997</v>
      </c>
      <c r="J33" s="822">
        <v>0.9510314720105415</v>
      </c>
      <c r="K33" s="821">
        <v>340.78814999999668</v>
      </c>
      <c r="L33" s="821">
        <v>21278.745562871463</v>
      </c>
      <c r="M33"/>
      <c r="N33"/>
    </row>
    <row r="34" spans="1:14" s="243" customFormat="1">
      <c r="A34" s="814" t="s">
        <v>37</v>
      </c>
      <c r="B34" s="820">
        <v>6.5231599999999998</v>
      </c>
      <c r="C34" s="820">
        <v>0</v>
      </c>
      <c r="D34" s="820">
        <v>203.03856999999999</v>
      </c>
      <c r="E34" s="820">
        <v>139.86443</v>
      </c>
      <c r="F34" s="820">
        <v>25.897680000000001</v>
      </c>
      <c r="G34" s="820">
        <v>319.10096000000004</v>
      </c>
      <c r="H34" s="820">
        <v>0</v>
      </c>
      <c r="I34" s="821">
        <v>694.4248</v>
      </c>
      <c r="J34" s="822">
        <v>1.1304119589153192</v>
      </c>
      <c r="K34" s="821">
        <v>694.42480000000069</v>
      </c>
      <c r="L34" s="821">
        <v>35142.960843781286</v>
      </c>
      <c r="M34"/>
      <c r="N34"/>
    </row>
    <row r="35" spans="1:14" s="243" customFormat="1">
      <c r="A35" s="349" t="s">
        <v>38</v>
      </c>
      <c r="B35" s="820">
        <v>603.92734999999993</v>
      </c>
      <c r="C35" s="820">
        <v>0</v>
      </c>
      <c r="D35" s="820">
        <v>429.9314</v>
      </c>
      <c r="E35" s="820">
        <v>465.87902000000003</v>
      </c>
      <c r="F35" s="820">
        <v>56.674379999999999</v>
      </c>
      <c r="G35" s="820">
        <v>297.51875999999999</v>
      </c>
      <c r="H35" s="820">
        <v>1.3463499999999999</v>
      </c>
      <c r="I35" s="821">
        <v>1855.2772599999998</v>
      </c>
      <c r="J35" s="822">
        <v>0.32010581012918715</v>
      </c>
      <c r="K35" s="821">
        <v>1855.2772600000026</v>
      </c>
      <c r="L35" s="821">
        <v>138899.39776643238</v>
      </c>
      <c r="M35"/>
      <c r="N35"/>
    </row>
    <row r="36" spans="1:14" s="243" customFormat="1" ht="20.100000000000001" customHeight="1">
      <c r="A36" s="818" t="s">
        <v>931</v>
      </c>
      <c r="B36" s="819">
        <v>1209.58943</v>
      </c>
      <c r="C36" s="819">
        <v>0</v>
      </c>
      <c r="D36" s="819">
        <v>1526.12492</v>
      </c>
      <c r="E36" s="819">
        <v>1251.05286</v>
      </c>
      <c r="F36" s="819">
        <v>283.62385999999998</v>
      </c>
      <c r="G36" s="819">
        <v>2363.2800200000001</v>
      </c>
      <c r="H36" s="819">
        <v>15.747549999999999</v>
      </c>
      <c r="I36" s="819">
        <v>6649.4186399999999</v>
      </c>
      <c r="J36" s="868">
        <v>0.39440864962929179</v>
      </c>
      <c r="K36" s="819">
        <v>6649.4186400000035</v>
      </c>
      <c r="L36" s="819">
        <v>465563.36360224406</v>
      </c>
      <c r="M36"/>
      <c r="N36"/>
    </row>
    <row r="37" spans="1:14" ht="12.75" customHeight="1">
      <c r="A37" s="21" t="s">
        <v>871</v>
      </c>
      <c r="G37" s="117"/>
      <c r="H37" s="117"/>
    </row>
    <row r="38" spans="1:14" ht="12.75" customHeight="1">
      <c r="A38" s="16" t="s">
        <v>854</v>
      </c>
    </row>
    <row r="39" spans="1:14" ht="12.75" customHeight="1">
      <c r="A39" s="768" t="s">
        <v>873</v>
      </c>
      <c r="G39" s="75"/>
    </row>
    <row r="40" spans="1:14" ht="12.75" customHeight="1"/>
    <row r="41" spans="1:14" ht="12.75" customHeight="1">
      <c r="A41" s="570"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2026-03-18T10:16:21Z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