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RAMPART\Redirected$\dmaricic\Desktop\22.3.2026\"/>
    </mc:Choice>
  </mc:AlternateContent>
  <xr:revisionPtr revIDLastSave="0" documentId="13_ncr:1_{41E37A11-D777-4F51-95ED-AE1EBEDDD3DE}" xr6:coauthVersionLast="47" xr6:coauthVersionMax="47" xr10:uidLastSave="{00000000-0000-0000-0000-000000000000}"/>
  <bookViews>
    <workbookView xWindow="-120" yWindow="-120" windowWidth="29040" windowHeight="15840" xr2:uid="{00000000-000D-0000-FFFF-FFFF00000000}"/>
  </bookViews>
  <sheets>
    <sheet name="8 - 12 NAV AIF (EUR)" sheetId="2" r:id="rId1"/>
    <sheet name="8 - 11 (HRK)" sheetId="3" r:id="rId2"/>
    <sheet name="B - Imovina ZIF-ova (EUR)" sheetId="1" r:id="rId3"/>
    <sheet name="B - Imovina ZIF-ova (HRK)"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V28" i="2" l="1"/>
  <c r="EW23" i="2"/>
  <c r="EU28" i="2"/>
  <c r="EV23" i="2"/>
  <c r="ET28" i="2"/>
  <c r="EU23" i="2" l="1"/>
  <c r="ET23" i="2"/>
  <c r="ES28" i="2"/>
  <c r="ER28" i="2" l="1"/>
  <c r="ES23" i="2"/>
  <c r="EQ28" i="2"/>
  <c r="ER23" i="2"/>
  <c r="EO60" i="2" l="1"/>
  <c r="EO123" i="2"/>
  <c r="EO135" i="2" s="1"/>
  <c r="EO116" i="2"/>
  <c r="EP28" i="2"/>
  <c r="EQ23" i="2" l="1"/>
  <c r="EO31" i="2"/>
  <c r="EO28" i="2"/>
  <c r="EP23" i="2"/>
  <c r="DQ133" i="2"/>
  <c r="EN28" i="2" l="1"/>
  <c r="EO23" i="2"/>
  <c r="EO137" i="2" s="1"/>
  <c r="EM28" i="2"/>
  <c r="EN23" i="2" l="1"/>
  <c r="EI116" i="2"/>
  <c r="EI123" i="2"/>
  <c r="EI135" i="2" s="1"/>
  <c r="EL28" i="2" l="1"/>
  <c r="EM23" i="2"/>
  <c r="EL23" i="2"/>
  <c r="EK28" i="2"/>
  <c r="EJ28" i="2" l="1"/>
  <c r="EK23" i="2"/>
  <c r="EI60" i="2"/>
  <c r="EI31" i="2"/>
  <c r="EI28" i="2"/>
  <c r="EJ23" i="2"/>
  <c r="EH28" i="2"/>
  <c r="EI23" i="2"/>
  <c r="EI137" i="2" l="1"/>
  <c r="EG28" i="2"/>
  <c r="EH23" i="2"/>
  <c r="EF28" i="2" l="1"/>
  <c r="EG23" i="2"/>
  <c r="EE28" i="2" l="1"/>
  <c r="EF23" i="2"/>
  <c r="EC123" i="2"/>
  <c r="EC133" i="2"/>
  <c r="EC135" i="2" l="1"/>
  <c r="EC116" i="2"/>
  <c r="ED28" i="2"/>
  <c r="EE23" i="2"/>
  <c r="ED23" i="2"/>
  <c r="EC31" i="2"/>
  <c r="EC60" i="2"/>
  <c r="EC28" i="2"/>
  <c r="EB28" i="2"/>
  <c r="EC23" i="2"/>
  <c r="EC137" i="2" l="1"/>
  <c r="EA28" i="2"/>
  <c r="EB23" i="2"/>
  <c r="DW116" i="2"/>
  <c r="DQ116" i="2"/>
  <c r="DQ123" i="2"/>
  <c r="DQ135" i="2" s="1"/>
  <c r="DW28" i="2"/>
  <c r="DW31" i="2"/>
  <c r="DW60" i="2" l="1"/>
  <c r="DW133" i="2"/>
  <c r="DW123" i="2"/>
  <c r="DK28" i="2"/>
  <c r="DZ28" i="2"/>
  <c r="DW135" i="2" l="1"/>
  <c r="EA23" i="2"/>
  <c r="DY28" i="2"/>
  <c r="DZ23" i="2"/>
  <c r="DX28" i="2" l="1"/>
  <c r="DY23" i="2"/>
  <c r="DX23" i="2" l="1"/>
  <c r="DV28" i="2" l="1"/>
  <c r="DW23" i="2"/>
  <c r="DW137" i="2" s="1"/>
  <c r="DU28" i="2" l="1"/>
  <c r="DV23" i="2" l="1"/>
  <c r="DT28" i="2" l="1"/>
  <c r="DU23" i="2" l="1"/>
  <c r="DS28" i="2" l="1"/>
  <c r="DT23" i="2"/>
  <c r="DR28" i="2" l="1"/>
  <c r="DS23" i="2" l="1"/>
  <c r="DQ31" i="2"/>
  <c r="DQ28" i="2" l="1"/>
  <c r="DR23" i="2"/>
  <c r="DK133" i="2" l="1"/>
  <c r="DK123" i="2"/>
  <c r="DK116" i="2"/>
  <c r="DK21" i="3"/>
  <c r="DK97" i="3"/>
  <c r="DK87" i="3"/>
  <c r="DK99" i="3" s="1"/>
  <c r="DK80" i="3"/>
  <c r="DK135" i="2" l="1"/>
  <c r="DQ23" i="2"/>
  <c r="DP28" i="2" l="1"/>
  <c r="DO28" i="2" l="1"/>
  <c r="DP23" i="2"/>
  <c r="DO23" i="2" l="1"/>
  <c r="DN28" i="2" l="1"/>
  <c r="DM28" i="2" l="1"/>
  <c r="DN23" i="2"/>
  <c r="BP13" i="3" l="1"/>
  <c r="BQ13" i="3"/>
  <c r="BR13" i="3"/>
  <c r="BS13" i="3"/>
  <c r="BT13" i="3"/>
  <c r="BU13" i="3"/>
  <c r="BV13" i="3"/>
  <c r="BW13" i="3"/>
  <c r="BX13" i="3"/>
  <c r="BY13" i="3"/>
  <c r="BZ13" i="3"/>
  <c r="CA13" i="3"/>
  <c r="CB13" i="3"/>
  <c r="CC13" i="3"/>
  <c r="CD13" i="3"/>
  <c r="CE13" i="3"/>
  <c r="CF13" i="3"/>
  <c r="CG13" i="3"/>
  <c r="DE133" i="2" l="1"/>
  <c r="CY133" i="2"/>
  <c r="CS133" i="2"/>
  <c r="CM133" i="2"/>
  <c r="CG133" i="2"/>
  <c r="CA133" i="2"/>
  <c r="BU133" i="2"/>
  <c r="BO133" i="2"/>
  <c r="BI133" i="2"/>
  <c r="BC133" i="2"/>
  <c r="AW133" i="2"/>
  <c r="AQ133" i="2"/>
  <c r="AK133" i="2"/>
  <c r="AE133" i="2"/>
  <c r="Y133" i="2"/>
  <c r="S133" i="2"/>
  <c r="M133" i="2"/>
  <c r="G133" i="2"/>
  <c r="DE123" i="2"/>
  <c r="CY123" i="2"/>
  <c r="CS123" i="2"/>
  <c r="CM123" i="2"/>
  <c r="CG123" i="2"/>
  <c r="CA123" i="2"/>
  <c r="BU123" i="2"/>
  <c r="BO123" i="2"/>
  <c r="BC123" i="2"/>
  <c r="BI123" i="2"/>
  <c r="AW123" i="2"/>
  <c r="AQ123" i="2"/>
  <c r="AK123" i="2"/>
  <c r="AE123" i="2"/>
  <c r="Y123" i="2"/>
  <c r="S123" i="2"/>
  <c r="M123" i="2"/>
  <c r="G123" i="2"/>
  <c r="DE116" i="2"/>
  <c r="CY116" i="2"/>
  <c r="CS116" i="2"/>
  <c r="CM116" i="2"/>
  <c r="CG116" i="2"/>
  <c r="CA116" i="2"/>
  <c r="BU116" i="2"/>
  <c r="BO116" i="2"/>
  <c r="BI116" i="2"/>
  <c r="BC116" i="2"/>
  <c r="AW116" i="2"/>
  <c r="AQ116" i="2"/>
  <c r="AK116" i="2"/>
  <c r="AE116" i="2"/>
  <c r="Y116" i="2"/>
  <c r="S116" i="2"/>
  <c r="DK60" i="2"/>
  <c r="DQ60" i="2" s="1"/>
  <c r="DQ137" i="2" s="1"/>
  <c r="DE60" i="2"/>
  <c r="CY60" i="2"/>
  <c r="CS60" i="2"/>
  <c r="CM60" i="2"/>
  <c r="CG60" i="2"/>
  <c r="CA60" i="2"/>
  <c r="BU60" i="2"/>
  <c r="BO60" i="2"/>
  <c r="BI60" i="2"/>
  <c r="BC60" i="2"/>
  <c r="AW60" i="2"/>
  <c r="AQ60" i="2"/>
  <c r="AK60" i="2"/>
  <c r="AE60" i="2"/>
  <c r="Y60" i="2"/>
  <c r="S60" i="2"/>
  <c r="M60" i="2"/>
  <c r="G60" i="2"/>
  <c r="N23" i="2"/>
  <c r="G28" i="2"/>
  <c r="AW135" i="2" l="1"/>
  <c r="BI135" i="2"/>
  <c r="M135" i="2"/>
  <c r="DE135" i="2"/>
  <c r="CS135" i="2"/>
  <c r="CA135" i="2"/>
  <c r="S135" i="2"/>
  <c r="BO135" i="2"/>
  <c r="BU135" i="2"/>
  <c r="AK135" i="2"/>
  <c r="CG135" i="2"/>
  <c r="Y135" i="2"/>
  <c r="AE135" i="2"/>
  <c r="G135" i="2"/>
  <c r="G137" i="2" s="1"/>
  <c r="CY135" i="2"/>
  <c r="AQ135" i="2"/>
  <c r="CM135" i="2"/>
  <c r="BC135" i="2"/>
  <c r="H28" i="2"/>
  <c r="I28" i="2"/>
  <c r="J28" i="2"/>
  <c r="K28" i="2"/>
  <c r="L28" i="2"/>
  <c r="M28" i="2"/>
  <c r="N28" i="2"/>
  <c r="O28" i="2"/>
  <c r="P28" i="2"/>
  <c r="Q28" i="2"/>
  <c r="R28" i="2"/>
  <c r="S28" i="2"/>
  <c r="T28" i="2"/>
  <c r="U28" i="2"/>
  <c r="V28" i="2"/>
  <c r="W28" i="2"/>
  <c r="X28" i="2"/>
  <c r="Y28" i="2"/>
  <c r="Z28" i="2"/>
  <c r="AA28" i="2"/>
  <c r="AB28" i="2"/>
  <c r="AC28" i="2"/>
  <c r="AD28" i="2"/>
  <c r="AE28" i="2"/>
  <c r="AF28" i="2"/>
  <c r="AG28" i="2"/>
  <c r="AH28" i="2"/>
  <c r="AI28" i="2"/>
  <c r="AJ28" i="2"/>
  <c r="AK28" i="2"/>
  <c r="AL28" i="2"/>
  <c r="AM28" i="2"/>
  <c r="AN28" i="2"/>
  <c r="AO28" i="2"/>
  <c r="AP28" i="2"/>
  <c r="AQ28" i="2"/>
  <c r="AR28" i="2"/>
  <c r="AS28" i="2"/>
  <c r="AT28" i="2"/>
  <c r="AU28" i="2"/>
  <c r="AV28" i="2"/>
  <c r="AW28" i="2"/>
  <c r="AX28" i="2"/>
  <c r="AY28" i="2"/>
  <c r="AZ28" i="2"/>
  <c r="BA28" i="2"/>
  <c r="BB28" i="2"/>
  <c r="BC28" i="2"/>
  <c r="BD28" i="2"/>
  <c r="BE28" i="2"/>
  <c r="BF28" i="2"/>
  <c r="BG28" i="2"/>
  <c r="BH28" i="2"/>
  <c r="BI28" i="2"/>
  <c r="BJ28" i="2"/>
  <c r="BK28" i="2"/>
  <c r="BL28" i="2"/>
  <c r="BM28" i="2"/>
  <c r="BN28" i="2"/>
  <c r="BO28" i="2"/>
  <c r="BP28" i="2"/>
  <c r="BQ28" i="2"/>
  <c r="BR28" i="2"/>
  <c r="BS28" i="2"/>
  <c r="BT28" i="2"/>
  <c r="BU28" i="2"/>
  <c r="BV28" i="2"/>
  <c r="BW28" i="2"/>
  <c r="BX28" i="2"/>
  <c r="BY28" i="2"/>
  <c r="BZ28" i="2"/>
  <c r="CA28" i="2"/>
  <c r="CB28" i="2"/>
  <c r="CC28" i="2"/>
  <c r="CD28" i="2"/>
  <c r="CE28" i="2"/>
  <c r="CF28" i="2"/>
  <c r="CG28" i="2"/>
  <c r="CH28" i="2"/>
  <c r="CI28" i="2"/>
  <c r="CJ28" i="2"/>
  <c r="CK28" i="2"/>
  <c r="CL28" i="2"/>
  <c r="CM28" i="2"/>
  <c r="CN28" i="2"/>
  <c r="CO28" i="2"/>
  <c r="CP28" i="2"/>
  <c r="CQ28" i="2"/>
  <c r="CR28" i="2"/>
  <c r="CS28" i="2"/>
  <c r="CT28" i="2"/>
  <c r="CU28" i="2"/>
  <c r="CV28" i="2"/>
  <c r="CW28" i="2"/>
  <c r="CX28" i="2"/>
  <c r="CY28" i="2"/>
  <c r="CZ28" i="2"/>
  <c r="DA28" i="2"/>
  <c r="DB28" i="2"/>
  <c r="DC28" i="2"/>
  <c r="DD28" i="2"/>
  <c r="DE28" i="2"/>
  <c r="DF28" i="2"/>
  <c r="DG28" i="2"/>
  <c r="DH28" i="2"/>
  <c r="DI28" i="2"/>
  <c r="DJ28" i="2"/>
  <c r="DL28" i="2"/>
  <c r="M137" i="2" l="1"/>
  <c r="P23" i="2"/>
  <c r="Q23" i="2"/>
  <c r="R23" i="2"/>
  <c r="S23" i="2"/>
  <c r="S137" i="2" s="1"/>
  <c r="T23" i="2"/>
  <c r="U23" i="2"/>
  <c r="V23" i="2"/>
  <c r="W23" i="2"/>
  <c r="X23" i="2"/>
  <c r="Y23" i="2"/>
  <c r="Y137" i="2" s="1"/>
  <c r="Z23" i="2"/>
  <c r="AA23" i="2"/>
  <c r="AB23" i="2"/>
  <c r="AC23" i="2"/>
  <c r="AD23" i="2"/>
  <c r="AE23" i="2"/>
  <c r="AE137" i="2" s="1"/>
  <c r="AF23" i="2"/>
  <c r="AG23" i="2"/>
  <c r="AH23" i="2"/>
  <c r="AI23" i="2"/>
  <c r="AJ23" i="2"/>
  <c r="AK23" i="2"/>
  <c r="AK137" i="2" s="1"/>
  <c r="AL23" i="2"/>
  <c r="AM23" i="2"/>
  <c r="AN23" i="2"/>
  <c r="AO23" i="2"/>
  <c r="AP23" i="2"/>
  <c r="AQ23" i="2"/>
  <c r="AQ137" i="2" s="1"/>
  <c r="AR23" i="2"/>
  <c r="AS23" i="2"/>
  <c r="AT23" i="2"/>
  <c r="AU23" i="2"/>
  <c r="AV23" i="2"/>
  <c r="AW23" i="2"/>
  <c r="AW137" i="2" s="1"/>
  <c r="AX23" i="2"/>
  <c r="AY23" i="2"/>
  <c r="AZ23" i="2"/>
  <c r="BA23" i="2"/>
  <c r="BB23" i="2"/>
  <c r="BC23" i="2"/>
  <c r="BC137" i="2" s="1"/>
  <c r="BD23" i="2"/>
  <c r="BE23" i="2"/>
  <c r="BF23" i="2"/>
  <c r="BG23" i="2"/>
  <c r="BH23" i="2"/>
  <c r="BI23" i="2"/>
  <c r="BI137" i="2" s="1"/>
  <c r="BJ23" i="2"/>
  <c r="BK23" i="2"/>
  <c r="BL23" i="2"/>
  <c r="BM23" i="2"/>
  <c r="BN23" i="2"/>
  <c r="BO23" i="2"/>
  <c r="BO137" i="2" s="1"/>
  <c r="BP23" i="2"/>
  <c r="BQ23" i="2"/>
  <c r="BR23" i="2"/>
  <c r="BS23" i="2"/>
  <c r="BT23" i="2"/>
  <c r="BU23" i="2"/>
  <c r="BU137" i="2" s="1"/>
  <c r="BV23" i="2"/>
  <c r="BW23" i="2"/>
  <c r="BX23" i="2"/>
  <c r="BY23" i="2"/>
  <c r="BZ23" i="2"/>
  <c r="CA23" i="2"/>
  <c r="CA137" i="2" s="1"/>
  <c r="CB23" i="2"/>
  <c r="CC23" i="2"/>
  <c r="CD23" i="2"/>
  <c r="CE23" i="2"/>
  <c r="CF23" i="2"/>
  <c r="CG23" i="2"/>
  <c r="CG137" i="2" s="1"/>
  <c r="CH23" i="2"/>
  <c r="CI23" i="2"/>
  <c r="CJ23" i="2"/>
  <c r="CK23" i="2"/>
  <c r="CL23" i="2"/>
  <c r="CM23" i="2"/>
  <c r="CM137" i="2" s="1"/>
  <c r="CN23" i="2"/>
  <c r="CO23" i="2"/>
  <c r="CP23" i="2"/>
  <c r="CQ23" i="2"/>
  <c r="CR23" i="2"/>
  <c r="CS23" i="2"/>
  <c r="CS137" i="2" s="1"/>
  <c r="CT23" i="2"/>
  <c r="CU23" i="2"/>
  <c r="CV23" i="2"/>
  <c r="CW23" i="2"/>
  <c r="CX23" i="2"/>
  <c r="CY23" i="2"/>
  <c r="CY137" i="2" s="1"/>
  <c r="CZ23" i="2"/>
  <c r="DA23" i="2"/>
  <c r="DB23" i="2"/>
  <c r="DC23" i="2"/>
  <c r="DD23" i="2"/>
  <c r="DE23" i="2"/>
  <c r="DE137" i="2" s="1"/>
  <c r="DF23" i="2"/>
  <c r="DG23" i="2"/>
  <c r="DH23" i="2"/>
  <c r="DI23" i="2"/>
  <c r="DJ23" i="2"/>
  <c r="DK23" i="2"/>
  <c r="DK137" i="2" s="1"/>
  <c r="DL23" i="2"/>
  <c r="DM23" i="2"/>
  <c r="O23" i="2"/>
  <c r="DK48" i="3" l="1"/>
  <c r="DK18" i="3"/>
  <c r="DE97" i="3" l="1"/>
  <c r="CY97" i="3"/>
  <c r="CS97" i="3"/>
  <c r="CM97" i="3"/>
  <c r="CG97" i="3"/>
  <c r="CA97" i="3"/>
  <c r="BU97" i="3"/>
  <c r="BO97" i="3"/>
  <c r="BI97" i="3"/>
  <c r="BC97" i="3"/>
  <c r="AW97" i="3"/>
  <c r="AQ97" i="3"/>
  <c r="AK97" i="3"/>
  <c r="DE87" i="3"/>
  <c r="DE99" i="3" s="1"/>
  <c r="CY87" i="3"/>
  <c r="CY99" i="3" s="1"/>
  <c r="CS87" i="3"/>
  <c r="CS99" i="3" s="1"/>
  <c r="CM87" i="3"/>
  <c r="CG87" i="3"/>
  <c r="CA87" i="3"/>
  <c r="BU87" i="3"/>
  <c r="BO87" i="3"/>
  <c r="BI87" i="3"/>
  <c r="BI99" i="3" s="1"/>
  <c r="BC87" i="3"/>
  <c r="BC99" i="3" s="1"/>
  <c r="AW87" i="3"/>
  <c r="AW99" i="3" s="1"/>
  <c r="AQ87" i="3"/>
  <c r="AK87" i="3"/>
  <c r="DE80" i="3"/>
  <c r="CY80" i="3"/>
  <c r="CS80" i="3"/>
  <c r="CM80" i="3"/>
  <c r="CG80" i="3"/>
  <c r="CA80" i="3"/>
  <c r="BU80" i="3"/>
  <c r="BO80" i="3"/>
  <c r="BI80" i="3"/>
  <c r="BC80" i="3"/>
  <c r="AW80" i="3"/>
  <c r="AQ80" i="3"/>
  <c r="AK80" i="3"/>
  <c r="AE80" i="3"/>
  <c r="Y80" i="3"/>
  <c r="S80" i="3"/>
  <c r="DE48" i="3"/>
  <c r="CY48" i="3"/>
  <c r="CS48" i="3"/>
  <c r="CM48" i="3"/>
  <c r="CG48" i="3"/>
  <c r="CA48" i="3"/>
  <c r="BU48" i="3"/>
  <c r="BO48" i="3"/>
  <c r="BI48" i="3"/>
  <c r="BC48" i="3"/>
  <c r="AW48" i="3"/>
  <c r="AQ48" i="3"/>
  <c r="AK48" i="3"/>
  <c r="AE48" i="3"/>
  <c r="Y48" i="3"/>
  <c r="S48" i="3"/>
  <c r="M48" i="3"/>
  <c r="G48" i="3"/>
  <c r="BU24"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U24" i="3"/>
  <c r="AT24" i="3"/>
  <c r="AS24" i="3"/>
  <c r="AR24" i="3"/>
  <c r="AQ24" i="3"/>
  <c r="AP24" i="3"/>
  <c r="AO24" i="3"/>
  <c r="AN24" i="3"/>
  <c r="AM24" i="3"/>
  <c r="AL24" i="3"/>
  <c r="AK24" i="3"/>
  <c r="AJ24" i="3"/>
  <c r="AI24" i="3"/>
  <c r="AH24" i="3"/>
  <c r="AG24" i="3"/>
  <c r="AF24" i="3"/>
  <c r="AE24" i="3"/>
  <c r="AD24" i="3"/>
  <c r="AC24" i="3"/>
  <c r="AB24" i="3"/>
  <c r="AA24" i="3"/>
  <c r="Z24" i="3"/>
  <c r="Y24" i="3"/>
  <c r="X24" i="3"/>
  <c r="W24" i="3"/>
  <c r="V24" i="3"/>
  <c r="U24" i="3"/>
  <c r="T24" i="3"/>
  <c r="S24" i="3"/>
  <c r="R24" i="3"/>
  <c r="Q24" i="3"/>
  <c r="P24" i="3"/>
  <c r="O24" i="3"/>
  <c r="N24" i="3"/>
  <c r="M24" i="3"/>
  <c r="L24" i="3"/>
  <c r="K24" i="3"/>
  <c r="J24" i="3"/>
  <c r="I24" i="3"/>
  <c r="H24" i="3"/>
  <c r="G24" i="3"/>
  <c r="DE21" i="3"/>
  <c r="CY21" i="3"/>
  <c r="CS21" i="3"/>
  <c r="CM21" i="3"/>
  <c r="CG21" i="3"/>
  <c r="CA21" i="3"/>
  <c r="BU21" i="3"/>
  <c r="BO21" i="3"/>
  <c r="BI21" i="3"/>
  <c r="BC21" i="3"/>
  <c r="AW21" i="3"/>
  <c r="AQ21" i="3"/>
  <c r="AK21" i="3"/>
  <c r="AE21" i="3"/>
  <c r="AD21" i="3"/>
  <c r="AC21" i="3"/>
  <c r="DJ18" i="3"/>
  <c r="DI18" i="3"/>
  <c r="DH18" i="3"/>
  <c r="DG18" i="3"/>
  <c r="DF18" i="3"/>
  <c r="DE18" i="3"/>
  <c r="DD18" i="3"/>
  <c r="DC18" i="3"/>
  <c r="DB18" i="3"/>
  <c r="DA18" i="3"/>
  <c r="CZ18" i="3"/>
  <c r="CY18" i="3"/>
  <c r="CX18" i="3"/>
  <c r="CW18" i="3"/>
  <c r="CV18" i="3"/>
  <c r="CU18" i="3"/>
  <c r="CT18" i="3"/>
  <c r="CS18" i="3"/>
  <c r="CR18" i="3"/>
  <c r="CQ18" i="3"/>
  <c r="CP18" i="3"/>
  <c r="CO18" i="3"/>
  <c r="CN18" i="3"/>
  <c r="CM18" i="3"/>
  <c r="CL18" i="3"/>
  <c r="CK18" i="3"/>
  <c r="CJ18" i="3"/>
  <c r="CI18" i="3"/>
  <c r="CH18" i="3"/>
  <c r="CG18" i="3"/>
  <c r="CF18" i="3"/>
  <c r="CE18" i="3"/>
  <c r="CD18" i="3"/>
  <c r="CC18" i="3"/>
  <c r="CB18" i="3"/>
  <c r="CA18" i="3"/>
  <c r="BZ18" i="3"/>
  <c r="BY18" i="3"/>
  <c r="BX18" i="3"/>
  <c r="BW18" i="3"/>
  <c r="BV18" i="3"/>
  <c r="BU18"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U18" i="3"/>
  <c r="AT18" i="3"/>
  <c r="AS18" i="3"/>
  <c r="AR18" i="3"/>
  <c r="AQ18" i="3"/>
  <c r="AP18" i="3"/>
  <c r="AO18" i="3"/>
  <c r="AN18" i="3"/>
  <c r="AM18" i="3"/>
  <c r="AL18" i="3"/>
  <c r="AK18" i="3"/>
  <c r="AJ18" i="3"/>
  <c r="AI18" i="3"/>
  <c r="AH18" i="3"/>
  <c r="AG18" i="3"/>
  <c r="AF18" i="3"/>
  <c r="AE18" i="3"/>
  <c r="AD18" i="3"/>
  <c r="AC18" i="3"/>
  <c r="AB18" i="3"/>
  <c r="AA18" i="3"/>
  <c r="Z18" i="3"/>
  <c r="Y18" i="3"/>
  <c r="X18" i="3"/>
  <c r="W18" i="3"/>
  <c r="V18" i="3"/>
  <c r="U18" i="3"/>
  <c r="T18" i="3"/>
  <c r="S18" i="3"/>
  <c r="R18" i="3"/>
  <c r="Q18" i="3"/>
  <c r="P18" i="3"/>
  <c r="O18" i="3"/>
  <c r="N18" i="3"/>
  <c r="M18" i="3"/>
  <c r="L18" i="3"/>
  <c r="K18" i="3"/>
  <c r="J18" i="3"/>
  <c r="I18" i="3"/>
  <c r="H18" i="3"/>
  <c r="G18" i="3"/>
  <c r="DK13" i="3"/>
  <c r="DK101" i="3" s="1"/>
  <c r="DJ13" i="3"/>
  <c r="DI13" i="3"/>
  <c r="DH13" i="3"/>
  <c r="DG13" i="3"/>
  <c r="DF13" i="3"/>
  <c r="DE13" i="3"/>
  <c r="DD13" i="3"/>
  <c r="DC13" i="3"/>
  <c r="DB13" i="3"/>
  <c r="DA13" i="3"/>
  <c r="CZ13" i="3"/>
  <c r="CY13" i="3"/>
  <c r="CX13" i="3"/>
  <c r="CW13" i="3"/>
  <c r="CV13" i="3"/>
  <c r="CU13" i="3"/>
  <c r="CT13" i="3"/>
  <c r="CS13" i="3"/>
  <c r="CR13" i="3"/>
  <c r="CQ13" i="3"/>
  <c r="CP13" i="3"/>
  <c r="CO13" i="3"/>
  <c r="CN13" i="3"/>
  <c r="CM13" i="3"/>
  <c r="CL13" i="3"/>
  <c r="CK13" i="3"/>
  <c r="CJ13" i="3"/>
  <c r="CI13" i="3"/>
  <c r="CH13" i="3"/>
  <c r="BO13" i="3"/>
  <c r="BN13" i="3"/>
  <c r="BM13" i="3"/>
  <c r="BL13" i="3"/>
  <c r="BK13" i="3"/>
  <c r="BJ13" i="3"/>
  <c r="BI13" i="3"/>
  <c r="BH13" i="3"/>
  <c r="BG13" i="3"/>
  <c r="BF13" i="3"/>
  <c r="BE13" i="3"/>
  <c r="BD13" i="3"/>
  <c r="BC13" i="3"/>
  <c r="BB13" i="3"/>
  <c r="BA13" i="3"/>
  <c r="AZ13" i="3"/>
  <c r="AY13" i="3"/>
  <c r="AX13" i="3"/>
  <c r="AW13" i="3"/>
  <c r="AV13" i="3"/>
  <c r="AU13" i="3"/>
  <c r="AT13" i="3"/>
  <c r="AS13" i="3"/>
  <c r="AR13" i="3"/>
  <c r="AQ13" i="3"/>
  <c r="AP13" i="3"/>
  <c r="AO13" i="3"/>
  <c r="AN13" i="3"/>
  <c r="AM13" i="3"/>
  <c r="AL13" i="3"/>
  <c r="AK13" i="3"/>
  <c r="AJ13" i="3"/>
  <c r="AI13" i="3"/>
  <c r="AH13" i="3"/>
  <c r="AG13" i="3"/>
  <c r="AF13" i="3"/>
  <c r="AE13" i="3"/>
  <c r="AD13" i="3"/>
  <c r="AC13" i="3"/>
  <c r="AB13" i="3"/>
  <c r="AA13" i="3"/>
  <c r="Z13" i="3"/>
  <c r="Y13" i="3"/>
  <c r="X13" i="3"/>
  <c r="W13" i="3"/>
  <c r="V13" i="3"/>
  <c r="U13" i="3"/>
  <c r="T13" i="3"/>
  <c r="S13" i="3"/>
  <c r="R13" i="3"/>
  <c r="Q13" i="3"/>
  <c r="P13" i="3"/>
  <c r="O13" i="3"/>
  <c r="N13" i="3"/>
  <c r="M13" i="3"/>
  <c r="L13" i="3"/>
  <c r="CY101" i="3" l="1"/>
  <c r="CG101" i="3"/>
  <c r="BO101" i="3"/>
  <c r="AK99" i="3"/>
  <c r="AQ99" i="3"/>
  <c r="BO99" i="3"/>
  <c r="CG99" i="3"/>
  <c r="CM99" i="3"/>
  <c r="AW101" i="3"/>
  <c r="BU101" i="3"/>
  <c r="BC101" i="3"/>
  <c r="AQ101" i="3"/>
  <c r="CS101" i="3"/>
  <c r="BI101" i="3"/>
  <c r="CM101" i="3"/>
  <c r="BU99" i="3"/>
  <c r="CA99" i="3"/>
  <c r="AK101" i="3"/>
  <c r="AE101" i="3"/>
  <c r="CA101" i="3"/>
  <c r="DE10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Damir Maričić</author>
  </authors>
  <commentList>
    <comment ref="CQ16" authorId="0" shapeId="0" xr:uid="{00000000-0006-0000-0200-000001000000}">
      <text>
        <r>
          <rPr>
            <sz val="9"/>
            <color indexed="81"/>
            <rFont val="Tahoma"/>
            <family val="2"/>
          </rPr>
          <t xml:space="preserve">Podaci za ZIF-ove za ulaganje u nekretnine stižu mjesec dana kasnije
</t>
        </r>
        <r>
          <rPr>
            <i/>
            <sz val="9"/>
            <color indexed="12"/>
            <rFont val="Tahoma"/>
            <family val="2"/>
          </rPr>
          <t>The Real estate funds data are delayed by one month</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Damir Maričić</author>
  </authors>
  <commentList>
    <comment ref="CQ16" authorId="0" shapeId="0" xr:uid="{00000000-0006-0000-0300-000001000000}">
      <text>
        <r>
          <rPr>
            <sz val="9"/>
            <color indexed="81"/>
            <rFont val="Tahoma"/>
            <family val="2"/>
          </rPr>
          <t xml:space="preserve">Podaci za ZIF-ove za ulaganje u nekretnine stižu mjesec dana kasnije
</t>
        </r>
        <r>
          <rPr>
            <i/>
            <sz val="9"/>
            <color indexed="12"/>
            <rFont val="Tahoma"/>
            <family val="2"/>
          </rPr>
          <t>The Real estate funds data are delayed by one month</t>
        </r>
        <r>
          <rPr>
            <sz val="9"/>
            <color indexed="81"/>
            <rFont val="Tahoma"/>
            <family val="2"/>
          </rPr>
          <t xml:space="preserve">
</t>
        </r>
      </text>
    </comment>
  </commentList>
</comments>
</file>

<file path=xl/sharedStrings.xml><?xml version="1.0" encoding="utf-8"?>
<sst xmlns="http://schemas.openxmlformats.org/spreadsheetml/2006/main" count="956" uniqueCount="368">
  <si>
    <t>FIMA GLOBAL INVEST d.o.o.</t>
  </si>
  <si>
    <t>HRVATSKO MIROVINSKO INVESTICIJSKO DRUŠTVO d.o.o.</t>
  </si>
  <si>
    <t>TERRA INVEST d.o.o.</t>
  </si>
  <si>
    <t>MEDITERANINVEST d.o.o.</t>
  </si>
  <si>
    <t>ZIF BREZA d.d.</t>
  </si>
  <si>
    <t>KAPITALNI FOND d.d.</t>
  </si>
  <si>
    <r>
      <t xml:space="preserve">Ukupno  /  </t>
    </r>
    <r>
      <rPr>
        <b/>
        <i/>
        <sz val="10"/>
        <color indexed="12"/>
        <rFont val="Arial"/>
        <family val="2"/>
        <charset val="238"/>
      </rPr>
      <t>Total</t>
    </r>
  </si>
  <si>
    <t>ZIF FIMA PROPRIUS d.d.</t>
  </si>
  <si>
    <t xml:space="preserve">Neto imovina zatvorenih investicijskih fondova  </t>
  </si>
  <si>
    <t>A</t>
  </si>
  <si>
    <t>B</t>
  </si>
  <si>
    <r>
      <t>Svekupno  /</t>
    </r>
    <r>
      <rPr>
        <b/>
        <i/>
        <sz val="11"/>
        <color indexed="12"/>
        <rFont val="Arial"/>
        <family val="2"/>
        <charset val="238"/>
      </rPr>
      <t xml:space="preserve"> Grand Total</t>
    </r>
  </si>
  <si>
    <r>
      <t>Closed - end Investment Fund</t>
    </r>
    <r>
      <rPr>
        <b/>
        <i/>
        <vertAlign val="superscript"/>
        <sz val="11"/>
        <color indexed="12"/>
        <rFont val="Arial"/>
        <family val="2"/>
        <charset val="238"/>
      </rPr>
      <t>,</t>
    </r>
    <r>
      <rPr>
        <b/>
        <i/>
        <sz val="11"/>
        <color indexed="12"/>
        <rFont val="Arial"/>
        <family val="2"/>
        <charset val="238"/>
      </rPr>
      <t>s Net Assets</t>
    </r>
  </si>
  <si>
    <r>
      <t xml:space="preserve">Društvo za upravljanje
</t>
    </r>
    <r>
      <rPr>
        <b/>
        <i/>
        <sz val="10"/>
        <color indexed="12"/>
        <rFont val="Arial"/>
        <family val="2"/>
        <charset val="238"/>
      </rPr>
      <t>Fund Management Company</t>
    </r>
  </si>
  <si>
    <r>
      <t xml:space="preserve">Zatvoreni investicijski fondovi s javnom ponudom za ulaganje u nekretnine
</t>
    </r>
    <r>
      <rPr>
        <b/>
        <i/>
        <sz val="10"/>
        <color indexed="12"/>
        <rFont val="Arial"/>
        <family val="2"/>
        <charset val="238"/>
      </rPr>
      <t>Closed - end Investment Funds vith Public Offering in Real Estate</t>
    </r>
  </si>
  <si>
    <r>
      <t xml:space="preserve">Zatvoreni investicijski fondovi s javnom ponudom
</t>
    </r>
    <r>
      <rPr>
        <b/>
        <i/>
        <sz val="10"/>
        <color indexed="12"/>
        <rFont val="Arial"/>
        <family val="2"/>
        <charset val="238"/>
      </rPr>
      <t>Closed - end Investment Funds vith Public Offering</t>
    </r>
  </si>
  <si>
    <r>
      <t xml:space="preserve">Na kraju razdoblja, u tisućama HRK  /  </t>
    </r>
    <r>
      <rPr>
        <i/>
        <sz val="10"/>
        <color indexed="12"/>
        <rFont val="Arial"/>
        <family val="2"/>
        <charset val="238"/>
      </rPr>
      <t xml:space="preserve">At the end of period, in thousand HRK </t>
    </r>
  </si>
  <si>
    <t>SLAVONSKI ZIF d.d.</t>
  </si>
  <si>
    <t>LIKVIDATOR
ZADRAVEC-PIJANEC MARINA</t>
  </si>
  <si>
    <r>
      <t>HPB REAL ZIF d.d.- u likvidaciji</t>
    </r>
    <r>
      <rPr>
        <b/>
        <vertAlign val="superscript"/>
        <sz val="10"/>
        <color indexed="10"/>
        <rFont val="Arial"/>
        <family val="2"/>
      </rPr>
      <t>3</t>
    </r>
  </si>
  <si>
    <t>LIKVIDATOR
LIDIJA GRBEŠIĆ</t>
  </si>
  <si>
    <t>LIKVIDATOR
KREŠIMIR KOPSEJAK</t>
  </si>
  <si>
    <r>
      <t>UČKA-MARJAN d.d.</t>
    </r>
    <r>
      <rPr>
        <b/>
        <vertAlign val="superscript"/>
        <sz val="10"/>
        <color indexed="10"/>
        <rFont val="Arial"/>
        <family val="2"/>
      </rPr>
      <t>1</t>
    </r>
  </si>
  <si>
    <r>
      <t>TERRA FIRMA d.d</t>
    </r>
    <r>
      <rPr>
        <sz val="10"/>
        <color indexed="10"/>
        <rFont val="Arial"/>
        <family val="2"/>
        <charset val="238"/>
      </rPr>
      <t>.</t>
    </r>
    <r>
      <rPr>
        <b/>
        <vertAlign val="superscript"/>
        <sz val="10"/>
        <color indexed="10"/>
        <rFont val="Arial"/>
        <family val="2"/>
      </rPr>
      <t>2</t>
    </r>
  </si>
  <si>
    <r>
      <t>TERRA MEDITERRANEA d.d</t>
    </r>
    <r>
      <rPr>
        <sz val="10"/>
        <color indexed="10"/>
        <rFont val="Arial"/>
        <family val="2"/>
        <charset val="238"/>
      </rPr>
      <t>.</t>
    </r>
    <r>
      <rPr>
        <b/>
        <vertAlign val="superscript"/>
        <sz val="10"/>
        <color indexed="10"/>
        <rFont val="Arial"/>
        <family val="2"/>
      </rPr>
      <t>2</t>
    </r>
  </si>
  <si>
    <r>
      <rPr>
        <b/>
        <vertAlign val="superscript"/>
        <sz val="10"/>
        <color indexed="10"/>
        <rFont val="Arial"/>
        <family val="2"/>
      </rPr>
      <t xml:space="preserve">1 </t>
    </r>
    <r>
      <rPr>
        <sz val="10"/>
        <rFont val="Arial"/>
        <family val="2"/>
      </rPr>
      <t>Napomena za prosinac 2008.: UČKA-MARJAN d.d.prestao s radom 8.12.2008.ali nije brisan iz registra u 2008.godini</t>
    </r>
  </si>
  <si>
    <t xml:space="preserve">  Note for December 2008 : UČKA-MARJAN d.d.out of business since 8 December 2008, but not cleared from Register in 2008</t>
  </si>
  <si>
    <r>
      <t xml:space="preserve">  </t>
    </r>
    <r>
      <rPr>
        <i/>
        <sz val="10"/>
        <color indexed="12"/>
        <rFont val="Arial"/>
        <family val="2"/>
        <charset val="238"/>
      </rPr>
      <t>Funds out of business in 2009, but removed from Register in January 2010</t>
    </r>
  </si>
  <si>
    <r>
      <rPr>
        <b/>
        <vertAlign val="superscript"/>
        <sz val="10"/>
        <color indexed="10"/>
        <rFont val="Arial"/>
        <family val="2"/>
      </rPr>
      <t xml:space="preserve">3 </t>
    </r>
    <r>
      <rPr>
        <sz val="10"/>
        <rFont val="Arial"/>
        <family val="2"/>
      </rPr>
      <t>Fond HPB REAL ZIF d.d. je brisan iz registra 13.10.2011.</t>
    </r>
  </si>
  <si>
    <r>
      <t xml:space="preserve">  </t>
    </r>
    <r>
      <rPr>
        <i/>
        <sz val="10"/>
        <color indexed="12"/>
        <rFont val="Arial"/>
        <family val="2"/>
        <charset val="238"/>
      </rPr>
      <t>Fund HPB REAL ZIF d.d. has been removed from Register at 13 October 2011</t>
    </r>
  </si>
  <si>
    <t>QUAESTUS NEKRETNINE D.D.</t>
  </si>
  <si>
    <r>
      <rPr>
        <b/>
        <vertAlign val="superscript"/>
        <sz val="10"/>
        <color indexed="10"/>
        <rFont val="Arial"/>
        <family val="2"/>
      </rPr>
      <t xml:space="preserve">5 </t>
    </r>
    <r>
      <rPr>
        <sz val="10"/>
        <rFont val="Arial"/>
        <family val="2"/>
      </rPr>
      <t>Promjena društva za upravljanje fondom SLAVONSKI ZIF d.d. (28.12.2011.) - novo društvo za upravljanje: CERTUS INVEST d.o.o.d.o.o. , koje je 19.01.2012. promijenilo tvrtku u  AUCTOR INVEST d.o.o.</t>
    </r>
  </si>
  <si>
    <r>
      <t>SL-INVEST d.o.o.</t>
    </r>
    <r>
      <rPr>
        <b/>
        <vertAlign val="superscript"/>
        <sz val="10"/>
        <color indexed="10"/>
        <rFont val="Arial"/>
        <family val="2"/>
      </rPr>
      <t>5</t>
    </r>
  </si>
  <si>
    <r>
      <t>QUAESTUS INVEST d.o.o.</t>
    </r>
    <r>
      <rPr>
        <vertAlign val="superscript"/>
        <sz val="10"/>
        <color indexed="10"/>
        <rFont val="Arial"/>
        <family val="2"/>
      </rPr>
      <t>4</t>
    </r>
  </si>
  <si>
    <r>
      <rPr>
        <b/>
        <vertAlign val="superscript"/>
        <sz val="10"/>
        <color indexed="10"/>
        <rFont val="Arial"/>
        <family val="2"/>
      </rPr>
      <t xml:space="preserve">4 </t>
    </r>
    <r>
      <rPr>
        <sz val="10"/>
        <rFont val="Arial"/>
        <family val="2"/>
      </rPr>
      <t>Promjena društva za upravljanje fondom QUAESTUS NEKRETNINE DD (17.11.2011) - novo društvo za upravljanje FIMA GLOBAL INVEST d.o.o.</t>
    </r>
  </si>
  <si>
    <t xml:space="preserve">  Change of the fund management company for the fund QUAESTUS NEKRETNINE DD (17 November 2011) - new fund management company FIMA GLOBAL INVEST d.o.o.</t>
  </si>
  <si>
    <r>
      <t>AUCTOR INVEST d.o.o.</t>
    </r>
    <r>
      <rPr>
        <sz val="10"/>
        <color indexed="10"/>
        <rFont val="Arial"/>
        <family val="2"/>
      </rPr>
      <t xml:space="preserve"> </t>
    </r>
    <r>
      <rPr>
        <vertAlign val="superscript"/>
        <sz val="10"/>
        <color indexed="10"/>
        <rFont val="Arial"/>
        <family val="2"/>
      </rPr>
      <t>5</t>
    </r>
  </si>
  <si>
    <t xml:space="preserve">  Change of the fund management company for the SLAVONSKI ZIF d.d. fund (28 December 2011) - new fund management company CERTUS INVEST d.o.o.was changed on 19 January 2012 in AUCTOR INVEST d.o.o. company</t>
  </si>
  <si>
    <r>
      <rPr>
        <b/>
        <vertAlign val="superscript"/>
        <sz val="10"/>
        <color indexed="10"/>
        <rFont val="Arial"/>
        <family val="2"/>
      </rPr>
      <t xml:space="preserve">2 </t>
    </r>
    <r>
      <rPr>
        <sz val="10"/>
        <color indexed="8"/>
        <rFont val="Arial"/>
        <family val="2"/>
        <charset val="238"/>
      </rPr>
      <t>F</t>
    </r>
    <r>
      <rPr>
        <sz val="10"/>
        <rFont val="Arial"/>
        <family val="2"/>
      </rPr>
      <t>ondovi prestali s radom u 2009.,ali su brisani iz registra u siječnju 2010.godine</t>
    </r>
  </si>
  <si>
    <t>LIKVIDATOR
MARKO PETRAS</t>
  </si>
  <si>
    <r>
      <t xml:space="preserve">VELEBIT d.d. ZIF- u likvidaciji </t>
    </r>
    <r>
      <rPr>
        <vertAlign val="superscript"/>
        <sz val="10"/>
        <color indexed="10"/>
        <rFont val="Arial"/>
        <family val="2"/>
      </rPr>
      <t>6</t>
    </r>
  </si>
  <si>
    <r>
      <rPr>
        <vertAlign val="superscript"/>
        <sz val="10"/>
        <color indexed="10"/>
        <rFont val="Arial"/>
        <family val="2"/>
      </rPr>
      <t xml:space="preserve">6 </t>
    </r>
    <r>
      <rPr>
        <sz val="10"/>
        <rFont val="Arial"/>
        <family val="2"/>
      </rPr>
      <t xml:space="preserve">Fondovi: QUAESTUS NEKRETNINE D.D.- u likvidaciji, JADRAN KAPITAL d.d. - u likvidaciji i VELEBIT d.d. ZIF- u likvidaciji brisani iz evidencije 12.07.2013. </t>
    </r>
  </si>
  <si>
    <r>
      <t xml:space="preserve">JADRAN KAPITAL d.d. - u likvidaciji </t>
    </r>
    <r>
      <rPr>
        <vertAlign val="superscript"/>
        <sz val="10"/>
        <color indexed="10"/>
        <rFont val="Arial"/>
        <family val="2"/>
      </rPr>
      <t>6</t>
    </r>
  </si>
  <si>
    <r>
      <t xml:space="preserve">QUAESTUS NEKRETNINE DD - u likvidaciji </t>
    </r>
    <r>
      <rPr>
        <vertAlign val="superscript"/>
        <sz val="10"/>
        <color indexed="10"/>
        <rFont val="Arial"/>
        <family val="2"/>
      </rPr>
      <t>6</t>
    </r>
  </si>
  <si>
    <t xml:space="preserve">  Funds:  QUAESTUS NEKRETNINE D.D.- u likvidaciji, JADRAN KAPITAL d.d. - u likvidaciji and VELEBIT d.d. ZIF- u likvidaciji have been removed from Registry as at 12 July 2013</t>
  </si>
  <si>
    <t xml:space="preserve">Neto imovina alternativnih investicijskih fondova  </t>
  </si>
  <si>
    <t>Alternative Investment Funds´ Net Assets</t>
  </si>
  <si>
    <r>
      <t xml:space="preserve">Na kraju razdoblja, u tisućama HRK / </t>
    </r>
    <r>
      <rPr>
        <i/>
        <sz val="10"/>
        <color indexed="12"/>
        <rFont val="Arial"/>
        <family val="2"/>
      </rPr>
      <t>At the end</t>
    </r>
    <r>
      <rPr>
        <i/>
        <sz val="10"/>
        <color indexed="12"/>
        <rFont val="Arial"/>
        <family val="2"/>
        <charset val="238"/>
      </rPr>
      <t xml:space="preserve"> of period, in thousand HRK</t>
    </r>
  </si>
  <si>
    <r>
      <t xml:space="preserve">Društvo za upravljanje 
</t>
    </r>
    <r>
      <rPr>
        <b/>
        <i/>
        <sz val="10"/>
        <color indexed="12"/>
        <rFont val="Arial"/>
        <family val="2"/>
        <charset val="238"/>
      </rPr>
      <t>Fund Management Company</t>
    </r>
  </si>
  <si>
    <t>C</t>
  </si>
  <si>
    <t>ALTERNATIVE INVEST d.o.o.</t>
  </si>
  <si>
    <t>AP2</t>
  </si>
  <si>
    <t>Erste Asset Management d.o.o.</t>
  </si>
  <si>
    <t>RAIFFEISEN INVEST d.o.o.</t>
  </si>
  <si>
    <t>ZB INVEST d.o.o.</t>
  </si>
  <si>
    <t>D</t>
  </si>
  <si>
    <t>Quaestus Private Equity d.o.o.</t>
  </si>
  <si>
    <t>Honestas FGS</t>
  </si>
  <si>
    <t>Nexus FGS</t>
  </si>
  <si>
    <t>Prosperus Invest d.o.o.</t>
  </si>
  <si>
    <t>NAV fondova rizičnog kapitala dostavlja se sukladno Pravilniku  o utvrđivanju neto vrijednosti imovine AIF-a i cijene udjela AIF-a (NN, br. 149/13).</t>
  </si>
  <si>
    <r>
      <t xml:space="preserve">Zatvoreni alternativni investicijski fondovi s javnom ponudom 
</t>
    </r>
    <r>
      <rPr>
        <b/>
        <i/>
        <sz val="10"/>
        <color indexed="12"/>
        <rFont val="Arial"/>
        <family val="2"/>
        <charset val="238"/>
      </rPr>
      <t>Closed - end Alternative Investment Funds with Public Offering</t>
    </r>
  </si>
  <si>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</si>
  <si>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</si>
  <si>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t xml:space="preserve">Hermes </t>
    </r>
    <r>
      <rPr>
        <b/>
        <vertAlign val="superscript"/>
        <sz val="10"/>
        <color indexed="10"/>
        <rFont val="Arial"/>
        <family val="2"/>
      </rPr>
      <t>1</t>
    </r>
  </si>
  <si>
    <t>OTP INVEST d.o.o.</t>
  </si>
  <si>
    <r>
      <t xml:space="preserve">Otvoreni alternativni investicijski fondovi s javnom ponudom 
</t>
    </r>
    <r>
      <rPr>
        <b/>
        <i/>
        <sz val="10"/>
        <color indexed="12"/>
        <rFont val="Arial"/>
        <family val="2"/>
      </rPr>
      <t>Opened - end alternative investment funds vith public offering</t>
    </r>
  </si>
  <si>
    <r>
      <t xml:space="preserve">Ponuda*
</t>
    </r>
    <r>
      <rPr>
        <b/>
        <i/>
        <sz val="10"/>
        <color indexed="12"/>
        <rFont val="Arial"/>
        <family val="2"/>
        <charset val="238"/>
      </rPr>
      <t>Offering</t>
    </r>
  </si>
  <si>
    <t>E</t>
  </si>
  <si>
    <t>JP</t>
  </si>
  <si>
    <t>PP</t>
  </si>
  <si>
    <r>
      <t>Sveukupno AIF /</t>
    </r>
    <r>
      <rPr>
        <b/>
        <i/>
        <sz val="11"/>
        <color indexed="12"/>
        <rFont val="Arial"/>
        <family val="2"/>
        <charset val="238"/>
      </rPr>
      <t xml:space="preserve"> AIF Grand Total</t>
    </r>
  </si>
  <si>
    <r>
      <t>INTERCAPITAL ASSET MANAGEMENT d.o.o.</t>
    </r>
    <r>
      <rPr>
        <b/>
        <vertAlign val="superscript"/>
        <sz val="10"/>
        <color indexed="10"/>
        <rFont val="Arial"/>
        <family val="2"/>
      </rPr>
      <t>3</t>
    </r>
  </si>
  <si>
    <r>
      <rPr>
        <sz val="10"/>
        <rFont val="Arial"/>
        <family val="2"/>
      </rPr>
      <t xml:space="preserve">*  JP - javna ponuda, PP - privatna ponuda / </t>
    </r>
    <r>
      <rPr>
        <i/>
        <sz val="10"/>
        <color indexed="12"/>
        <rFont val="Arial"/>
        <family val="2"/>
        <charset val="238"/>
      </rPr>
      <t>JP - Public offering, PP - Private offering</t>
    </r>
  </si>
  <si>
    <r>
      <t xml:space="preserve">Vrsta
</t>
    </r>
    <r>
      <rPr>
        <b/>
        <sz val="10"/>
        <color indexed="12"/>
        <rFont val="Arial"/>
        <family val="2"/>
      </rPr>
      <t>Type</t>
    </r>
  </si>
  <si>
    <r>
      <t xml:space="preserve">Fond
</t>
    </r>
    <r>
      <rPr>
        <b/>
        <i/>
        <sz val="10"/>
        <color indexed="12"/>
        <rFont val="Arial"/>
        <family val="2"/>
      </rPr>
      <t>Fund</t>
    </r>
  </si>
  <si>
    <t>ZAIF BREZA d.d.</t>
  </si>
  <si>
    <t>Primus</t>
  </si>
  <si>
    <t>Global Invest d.o.o.</t>
  </si>
  <si>
    <t>INTERCAPITAL ASSET MANAGEMENT d.o.o.</t>
  </si>
  <si>
    <r>
      <rPr>
        <sz val="10"/>
        <color theme="1"/>
        <rFont val="Arial"/>
        <family val="2"/>
      </rPr>
      <t xml:space="preserve">** Podaci za 31.12.2014. još nisu dostupni / </t>
    </r>
    <r>
      <rPr>
        <i/>
        <sz val="10"/>
        <color rgb="FF0000FF"/>
        <rFont val="Arial"/>
        <family val="2"/>
      </rPr>
      <t>Data for 31 December 2014 not available.</t>
    </r>
  </si>
  <si>
    <r>
      <rPr>
        <b/>
        <sz val="10"/>
        <color indexed="8"/>
        <rFont val="Arial"/>
        <family val="2"/>
      </rPr>
      <t>Posebni alternativni investicijski fondovi s privatnom ponudom</t>
    </r>
    <r>
      <rPr>
        <b/>
        <sz val="10"/>
        <color indexed="10"/>
        <rFont val="Arial"/>
        <family val="2"/>
      </rPr>
      <t xml:space="preserve">
</t>
    </r>
    <r>
      <rPr>
        <b/>
        <i/>
        <sz val="10"/>
        <color rgb="FF0000FF"/>
        <rFont val="Arial"/>
        <family val="2"/>
      </rPr>
      <t>Special alternative investment funds with private offering</t>
    </r>
  </si>
  <si>
    <t>F</t>
  </si>
  <si>
    <t xml:space="preserve">    Change of the investment strategy and the name of The ZB Private East fund to The ZB Private World fund (23 May 2014)</t>
  </si>
  <si>
    <t xml:space="preserve">    The ICAM d.o.o. company has changed the name to the INTERCAPITAL ASSET MANAGEMENT d.o.o. company (27 May 2014)</t>
  </si>
  <si>
    <t xml:space="preserve">     On 16.11.2014. was increased by the transfer of management tasks Alternative Private Equity FGS - open-end investment venture capital fund with a private offering of society Alternative Private Equity Ltd. to the company Nexus Private Equity Partners d.o.o</t>
  </si>
  <si>
    <t xml:space="preserve">    The company Nexus Private Equity Partners Ltd. changed the name of the fund "Alternative Private Equity Partners FGS - open alternative venture capital investment fund with a private offering" in the NEXUS FGS II - open alternative venture capital investment fund with private offering (16 April 2015)</t>
  </si>
  <si>
    <t xml:space="preserve">    The RF Advantage fund removed from registry as at 30 April 2015</t>
  </si>
  <si>
    <t xml:space="preserve">    The KWSO Capital Flex fund removed from registry as at 19 June 2015</t>
  </si>
  <si>
    <t xml:space="preserve">    As at 16 May 2015 the type of fund has been changed from basic to special (hedge fund).</t>
  </si>
  <si>
    <t xml:space="preserve">     As at 15 June 2015 the  LOCUSTA INVEST d.o.o. company has changed the name. New name: KD Locusta Fondovi d.o.o.</t>
  </si>
  <si>
    <t xml:space="preserve">     On the day of 20.07.2015. changed the name of the fund from Neta Private - open-end investment fund with a private offering in Locust Absolute - open alternative investment fund with a private offering.</t>
  </si>
  <si>
    <t xml:space="preserve">     Company NETA Capital Croatia dd investment fund management from Zagreb, Radnička cesta 80, at his own request shall cease to be licensed and to the performance of the establishment and management of UCITS funds and the performance of the establishment and management of alternative investment funds</t>
  </si>
  <si>
    <r>
      <t xml:space="preserve"> </t>
    </r>
    <r>
      <rPr>
        <b/>
        <vertAlign val="superscript"/>
        <sz val="8"/>
        <color rgb="FFFF0000"/>
        <rFont val="Arial"/>
        <family val="2"/>
      </rPr>
      <t xml:space="preserve">2  </t>
    </r>
    <r>
      <rPr>
        <sz val="8"/>
        <rFont val="Arial"/>
        <family val="2"/>
      </rPr>
      <t>Promjena strategije ulaganja i imena fonda ZB Private East u ZB Private World (23.05.2014.)</t>
    </r>
  </si>
  <si>
    <r>
      <t xml:space="preserve"> </t>
    </r>
    <r>
      <rPr>
        <b/>
        <vertAlign val="superscript"/>
        <sz val="8"/>
        <color indexed="10"/>
        <rFont val="Arial"/>
        <family val="2"/>
      </rPr>
      <t xml:space="preserve">3 </t>
    </r>
    <r>
      <rPr>
        <sz val="8"/>
        <rFont val="Arial"/>
        <family val="2"/>
      </rPr>
      <t xml:space="preserve"> Društvo ICAM d.o.o.je promijenilo naziv u INTERCAPITAL ASSET MANAGEMENT d.o.o. (27.05.2014.)</t>
    </r>
  </si>
  <si>
    <r>
      <t xml:space="preserve"> </t>
    </r>
    <r>
      <rPr>
        <b/>
        <vertAlign val="superscript"/>
        <sz val="8"/>
        <color rgb="FFFF0000"/>
        <rFont val="Arial"/>
        <family val="2"/>
      </rPr>
      <t xml:space="preserve"> 5</t>
    </r>
    <r>
      <rPr>
        <sz val="8"/>
        <rFont val="Arial"/>
        <family val="2"/>
      </rPr>
      <t xml:space="preserve">  Društvo NEXUS PRIVATE EQUITY PARTNERI d.o.o. promijenilo naziv fonda „Alternative Private Equity Partneri FGS – otvoreni alternativni investicijski fond rizičnog kapitala s privatnom ponudom“ u NEXUS FGS II - otvoreni alternativni investicijski fond rizičnog kapitala s privatnom ponudom (16.04.2015.)
</t>
    </r>
  </si>
  <si>
    <r>
      <t xml:space="preserve"> </t>
    </r>
    <r>
      <rPr>
        <b/>
        <vertAlign val="superscript"/>
        <sz val="8"/>
        <color indexed="10"/>
        <rFont val="Arial"/>
        <family val="2"/>
      </rPr>
      <t xml:space="preserve">1  </t>
    </r>
    <r>
      <rPr>
        <sz val="8"/>
        <rFont val="Arial"/>
        <family val="2"/>
      </rPr>
      <t>Fond Hermes je brisan iz registra 21.03.2014.</t>
    </r>
  </si>
  <si>
    <r>
      <t xml:space="preserve">   </t>
    </r>
    <r>
      <rPr>
        <i/>
        <sz val="8"/>
        <color indexed="12"/>
        <rFont val="Arial"/>
        <family val="2"/>
      </rPr>
      <t>The</t>
    </r>
    <r>
      <rPr>
        <sz val="8"/>
        <rFont val="Arial"/>
        <family val="2"/>
      </rPr>
      <t xml:space="preserve"> </t>
    </r>
    <r>
      <rPr>
        <i/>
        <sz val="8"/>
        <color indexed="12"/>
        <rFont val="Arial"/>
        <family val="2"/>
      </rPr>
      <t>Hermes fund has been removed from Register at 21 March 2014</t>
    </r>
  </si>
  <si>
    <r>
      <t xml:space="preserve">ZB Private World </t>
    </r>
    <r>
      <rPr>
        <b/>
        <vertAlign val="superscript"/>
        <sz val="10"/>
        <color rgb="FFFF0000"/>
        <rFont val="Arial"/>
        <family val="2"/>
      </rPr>
      <t>2</t>
    </r>
  </si>
  <si>
    <t xml:space="preserve">    Since 7 October 2015, KAPITALNI FOND is fund with a private offering.</t>
  </si>
  <si>
    <t>G</t>
  </si>
  <si>
    <t xml:space="preserve">    As at 2 November 2015 the AGRAM  Private fund has been managed by the KD Locusta Fondovi d.o.o. company.</t>
  </si>
  <si>
    <t xml:space="preserve">    As at 17 December 2015 the title of the  AGRAM  Private fund has been changed to the APRIVATE fund.</t>
  </si>
  <si>
    <t xml:space="preserve">    As at 18 December 2015 the title of the Erste Elite fund has been changed to the Erste PB1 fund.</t>
  </si>
  <si>
    <t xml:space="preserve">Inspire Alpha </t>
  </si>
  <si>
    <t>Inspire Investments d.o.o.</t>
  </si>
  <si>
    <r>
      <t>KAPITALNI FOND d.d.</t>
    </r>
    <r>
      <rPr>
        <b/>
        <vertAlign val="superscript"/>
        <sz val="10"/>
        <color rgb="FFFF0000"/>
        <rFont val="Arial"/>
        <family val="2"/>
      </rPr>
      <t>13</t>
    </r>
  </si>
  <si>
    <r>
      <t>AGRAM PRIVATE</t>
    </r>
    <r>
      <rPr>
        <b/>
        <vertAlign val="superscript"/>
        <sz val="10"/>
        <color rgb="FFFF0000"/>
        <rFont val="Arial"/>
        <family val="2"/>
      </rPr>
      <t>15</t>
    </r>
  </si>
  <si>
    <r>
      <t>AGRAM Invest d.d.</t>
    </r>
    <r>
      <rPr>
        <b/>
        <vertAlign val="superscript"/>
        <sz val="10"/>
        <color rgb="FFFF0000"/>
        <rFont val="Arial"/>
        <family val="2"/>
      </rPr>
      <t>14</t>
    </r>
  </si>
  <si>
    <r>
      <t xml:space="preserve">Inspire Private </t>
    </r>
    <r>
      <rPr>
        <b/>
        <vertAlign val="superscript"/>
        <sz val="10"/>
        <color rgb="FFFF0000"/>
        <rFont val="Arial"/>
        <family val="2"/>
      </rPr>
      <t>4</t>
    </r>
  </si>
  <si>
    <r>
      <t xml:space="preserve">Erste PB1 </t>
    </r>
    <r>
      <rPr>
        <b/>
        <vertAlign val="superscript"/>
        <sz val="10"/>
        <color rgb="FFFF0000"/>
        <rFont val="Arial"/>
        <family val="2"/>
      </rPr>
      <t>16</t>
    </r>
  </si>
  <si>
    <r>
      <t xml:space="preserve">EQUINOX 1 </t>
    </r>
    <r>
      <rPr>
        <b/>
        <vertAlign val="superscript"/>
        <sz val="10"/>
        <color rgb="FFFF0000"/>
        <rFont val="Arial"/>
        <family val="2"/>
      </rPr>
      <t>17</t>
    </r>
  </si>
  <si>
    <r>
      <t xml:space="preserve">KWSO Capital Flex </t>
    </r>
    <r>
      <rPr>
        <b/>
        <vertAlign val="superscript"/>
        <sz val="10"/>
        <color rgb="FFFF0000"/>
        <rFont val="Arial"/>
        <family val="2"/>
      </rPr>
      <t>8</t>
    </r>
  </si>
  <si>
    <t>APRIVATE</t>
  </si>
  <si>
    <r>
      <t xml:space="preserve">Locusta Value I </t>
    </r>
    <r>
      <rPr>
        <b/>
        <vertAlign val="superscript"/>
        <sz val="10"/>
        <color rgb="FFFF0000"/>
        <rFont val="Arial"/>
        <family val="2"/>
      </rPr>
      <t>9</t>
    </r>
  </si>
  <si>
    <r>
      <t xml:space="preserve">Locusta Value III </t>
    </r>
    <r>
      <rPr>
        <b/>
        <vertAlign val="superscript"/>
        <sz val="10"/>
        <color rgb="FFFF0000"/>
        <rFont val="Arial"/>
        <family val="2"/>
      </rPr>
      <t>9</t>
    </r>
  </si>
  <si>
    <r>
      <t xml:space="preserve">NETA Private </t>
    </r>
    <r>
      <rPr>
        <b/>
        <vertAlign val="superscript"/>
        <sz val="10"/>
        <color rgb="FFFF0000"/>
        <rFont val="Arial"/>
        <family val="2"/>
      </rPr>
      <t>11</t>
    </r>
  </si>
  <si>
    <r>
      <t xml:space="preserve">NETA Capital Croatia d.d. </t>
    </r>
    <r>
      <rPr>
        <b/>
        <vertAlign val="superscript"/>
        <sz val="10"/>
        <color rgb="FFFF0000"/>
        <rFont val="Arial"/>
        <family val="2"/>
      </rPr>
      <t>12</t>
    </r>
  </si>
  <si>
    <r>
      <t xml:space="preserve">RF Advantage </t>
    </r>
    <r>
      <rPr>
        <b/>
        <vertAlign val="superscript"/>
        <sz val="10"/>
        <color rgb="FFFF0000"/>
        <rFont val="Arial"/>
        <family val="2"/>
      </rPr>
      <t>7</t>
    </r>
  </si>
  <si>
    <r>
      <t xml:space="preserve">Alternative Private Equity FGS </t>
    </r>
    <r>
      <rPr>
        <b/>
        <vertAlign val="superscript"/>
        <sz val="10"/>
        <color rgb="FFFF0000"/>
        <rFont val="Arial"/>
        <family val="2"/>
      </rPr>
      <t>6</t>
    </r>
    <r>
      <rPr>
        <sz val="10"/>
        <color indexed="8"/>
        <rFont val="Arial"/>
        <family val="2"/>
      </rPr>
      <t xml:space="preserve"> </t>
    </r>
  </si>
  <si>
    <r>
      <t>Alternative Private Equity d.o.o.</t>
    </r>
    <r>
      <rPr>
        <b/>
        <vertAlign val="superscript"/>
        <sz val="10"/>
        <color rgb="FFFF0000"/>
        <rFont val="Arial"/>
        <family val="2"/>
      </rPr>
      <t>5</t>
    </r>
  </si>
  <si>
    <r>
      <t xml:space="preserve"> </t>
    </r>
    <r>
      <rPr>
        <b/>
        <vertAlign val="superscript"/>
        <sz val="8"/>
        <color rgb="FFFF0000"/>
        <rFont val="Arial"/>
        <family val="2"/>
      </rPr>
      <t xml:space="preserve"> 4 </t>
    </r>
    <r>
      <rPr>
        <sz val="8"/>
        <rFont val="Arial"/>
        <family val="2"/>
      </rPr>
      <t xml:space="preserve"> Promjena imena fonda AP 1 u Inspire Private (1.07.2014.)</t>
    </r>
  </si>
  <si>
    <t>Change of the name of AP 1 fund, New name: Inspire Private  (1 July 2014).</t>
  </si>
  <si>
    <r>
      <t xml:space="preserve"> </t>
    </r>
    <r>
      <rPr>
        <b/>
        <vertAlign val="superscript"/>
        <sz val="8"/>
        <color rgb="FFFF0000"/>
        <rFont val="Arial"/>
        <family val="2"/>
      </rPr>
      <t xml:space="preserve"> 5 </t>
    </r>
    <r>
      <rPr>
        <sz val="8"/>
        <rFont val="Arial"/>
        <family val="2"/>
      </rPr>
      <t xml:space="preserve"> Dana 16.11.2014. godine izvršen je prijenos poslova upravljanja Alternative Private Equity FGS - otvorenog investicijskog fonda rizičnog kapitala s privatnom ponudom sa društva Alternative Private Equity d.o.o. na društvo Nexus Private Equity Partneri d.o.o</t>
    </r>
  </si>
  <si>
    <r>
      <t xml:space="preserve"> </t>
    </r>
    <r>
      <rPr>
        <b/>
        <vertAlign val="superscript"/>
        <sz val="8"/>
        <color rgb="FFFF0000"/>
        <rFont val="Arial"/>
        <family val="2"/>
      </rPr>
      <t xml:space="preserve">7 </t>
    </r>
    <r>
      <rPr>
        <sz val="8"/>
        <rFont val="Arial"/>
        <family val="2"/>
      </rPr>
      <t xml:space="preserve"> Fond RF Advantage je brisan iz evidencije 30.04.2015.</t>
    </r>
  </si>
  <si>
    <r>
      <t xml:space="preserve"> </t>
    </r>
    <r>
      <rPr>
        <b/>
        <vertAlign val="superscript"/>
        <sz val="8"/>
        <color rgb="FFFF0000"/>
        <rFont val="Arial"/>
        <family val="2"/>
      </rPr>
      <t xml:space="preserve">8 </t>
    </r>
    <r>
      <rPr>
        <sz val="8"/>
        <rFont val="Arial"/>
        <family val="2"/>
      </rPr>
      <t xml:space="preserve"> Fond KWSO Capital Flex je brisan iz evidencije 19.06.2015.</t>
    </r>
  </si>
  <si>
    <r>
      <t xml:space="preserve"> </t>
    </r>
    <r>
      <rPr>
        <b/>
        <vertAlign val="superscript"/>
        <sz val="8"/>
        <color rgb="FFFF0000"/>
        <rFont val="Arial"/>
        <family val="2"/>
      </rPr>
      <t xml:space="preserve">9   </t>
    </r>
    <r>
      <rPr>
        <sz val="8"/>
        <color theme="1"/>
        <rFont val="Arial"/>
        <family val="2"/>
      </rPr>
      <t>Dana 16.5.2015. promijenjena je vrsta fonda iz osnovnog u posebni (hedge fond).</t>
    </r>
  </si>
  <si>
    <r>
      <rPr>
        <b/>
        <vertAlign val="superscript"/>
        <sz val="8"/>
        <color rgb="FFFF0000"/>
        <rFont val="Arial"/>
        <family val="2"/>
      </rPr>
      <t xml:space="preserve">10   </t>
    </r>
    <r>
      <rPr>
        <sz val="8"/>
        <color theme="1"/>
        <rFont val="Arial"/>
        <family val="2"/>
      </rPr>
      <t>Dana 15.6.2015. d</t>
    </r>
    <r>
      <rPr>
        <sz val="8"/>
        <rFont val="Arial"/>
        <family val="2"/>
      </rPr>
      <t>ruštvo za upravljanje LOCUSTA INVEST d.o.o. promijenilo je naziv u KD Locusta Fondovi d.o.o.</t>
    </r>
  </si>
  <si>
    <r>
      <rPr>
        <b/>
        <vertAlign val="superscript"/>
        <sz val="8"/>
        <color rgb="FFFF0000"/>
        <rFont val="Arial"/>
        <family val="2"/>
      </rPr>
      <t>11</t>
    </r>
    <r>
      <rPr>
        <sz val="8"/>
        <rFont val="Arial"/>
        <family val="2"/>
      </rPr>
      <t xml:space="preserve">  Danom 20.7.2015. godine promijenjen je naziv fonda iz Neta Private – otvoreni investicijski fond s privatnom ponudom u Locusta Absolute – otvoreni alternativni investicijski fond s privatnom ponudom.</t>
    </r>
  </si>
  <si>
    <r>
      <rPr>
        <b/>
        <vertAlign val="superscript"/>
        <sz val="8"/>
        <color rgb="FFFF0000"/>
        <rFont val="Arial"/>
        <family val="2"/>
      </rPr>
      <t>12</t>
    </r>
    <r>
      <rPr>
        <sz val="8"/>
        <rFont val="Arial"/>
        <family val="2"/>
      </rPr>
      <t xml:space="preserve">  Društvu NETA Capital Croatia d.d. za upravljanje investicijskim fondovima iz Zagreba, Radnička cesta 80, na vlastiti zahtjev prestaje važiti odobrenje za rad i to za obavljanje djelatnosti osnivanje i upravljanje UCITS fondovima i obavljanje djelatnosti osnivanje i upravljanje alternativnim investicijskim fondovima.</t>
    </r>
  </si>
  <si>
    <r>
      <t xml:space="preserve">Klasa
</t>
    </r>
    <r>
      <rPr>
        <b/>
        <i/>
        <sz val="10"/>
        <color rgb="FF0000FF"/>
        <rFont val="Arial"/>
        <family val="2"/>
      </rPr>
      <t>Class</t>
    </r>
  </si>
  <si>
    <r>
      <t>ALTERNATIVE INVEST d.o.o.</t>
    </r>
    <r>
      <rPr>
        <b/>
        <vertAlign val="superscript"/>
        <sz val="10"/>
        <color rgb="FFFF0000"/>
        <rFont val="Arial"/>
        <family val="2"/>
        <charset val="238"/>
      </rPr>
      <t>18</t>
    </r>
  </si>
  <si>
    <r>
      <rPr>
        <b/>
        <vertAlign val="superscript"/>
        <sz val="8"/>
        <color rgb="FFFF0000"/>
        <rFont val="Arial"/>
        <family val="2"/>
        <charset val="238"/>
      </rPr>
      <t xml:space="preserve">18 </t>
    </r>
    <r>
      <rPr>
        <sz val="8"/>
        <rFont val="Arial"/>
        <family val="2"/>
      </rPr>
      <t xml:space="preserve"> Prijenos poslova upravljanja fondom Inspire Private s društva ALTERNATIVE INVEST d.o.o. na društvo Inspire Investments d.o.o. (9.12.2016.)</t>
    </r>
  </si>
  <si>
    <t xml:space="preserve">    Management transfer on the Inspire Private fund from the ALTERNATIVE INVEST d.o.o. to the Inspire Investments d.o.o. (9 December 2016)</t>
  </si>
  <si>
    <r>
      <t xml:space="preserve">Nexus FGS II </t>
    </r>
    <r>
      <rPr>
        <b/>
        <vertAlign val="superscript"/>
        <sz val="10"/>
        <color rgb="FFFF0000"/>
        <rFont val="Arial"/>
        <family val="2"/>
        <charset val="238"/>
      </rPr>
      <t>6</t>
    </r>
  </si>
  <si>
    <r>
      <t xml:space="preserve">Inspire Private </t>
    </r>
    <r>
      <rPr>
        <b/>
        <vertAlign val="superscript"/>
        <sz val="10"/>
        <color rgb="FFFF0000"/>
        <rFont val="Arial"/>
        <family val="2"/>
        <charset val="238"/>
      </rPr>
      <t>18</t>
    </r>
  </si>
  <si>
    <t>ICAM Outfox Macro Income Fund</t>
  </si>
  <si>
    <t xml:space="preserve">ICAM Total Return </t>
  </si>
  <si>
    <t>AP3</t>
  </si>
  <si>
    <t>Anchor</t>
  </si>
  <si>
    <t>ICAM Capital Private 1</t>
  </si>
  <si>
    <t xml:space="preserve">CGS Alpha </t>
  </si>
  <si>
    <t xml:space="preserve">CGS Capital d.o.o. </t>
  </si>
  <si>
    <t xml:space="preserve">CGS Beta </t>
  </si>
  <si>
    <t xml:space="preserve">CGS Gamma </t>
  </si>
  <si>
    <r>
      <t xml:space="preserve">Primus </t>
    </r>
    <r>
      <rPr>
        <b/>
        <vertAlign val="superscript"/>
        <sz val="10"/>
        <color rgb="FFFF0000"/>
        <rFont val="Arial"/>
        <family val="2"/>
        <charset val="238"/>
      </rPr>
      <t>19</t>
    </r>
  </si>
  <si>
    <r>
      <rPr>
        <b/>
        <vertAlign val="superscript"/>
        <sz val="8"/>
        <color rgb="FFFF0000"/>
        <rFont val="Arial"/>
        <family val="2"/>
        <charset val="238"/>
      </rPr>
      <t>19</t>
    </r>
    <r>
      <rPr>
        <sz val="8"/>
        <color rgb="FF0000FF"/>
        <rFont val="Arial"/>
        <family val="2"/>
        <charset val="238"/>
      </rPr>
      <t xml:space="preserve"> </t>
    </r>
    <r>
      <rPr>
        <sz val="8"/>
        <color theme="1"/>
        <rFont val="Arial"/>
        <family val="2"/>
        <charset val="238"/>
      </rPr>
      <t>Prijenos upravljanja fondom Primus s društva KD Locusta Fondovi d.o.o. na društvo Zodaks Investments d.o.o. (6.6.2017.).</t>
    </r>
  </si>
  <si>
    <t xml:space="preserve">    Management transfer on the Primus fund from The KD Locusta Fondovi d.o.o. management company to The Zodaks Investments d.o.o. management company (6 June 2017).</t>
  </si>
  <si>
    <r>
      <t xml:space="preserve">OTP FAVORIT </t>
    </r>
    <r>
      <rPr>
        <b/>
        <vertAlign val="superscript"/>
        <sz val="10"/>
        <color rgb="FFFF0000"/>
        <rFont val="Arial"/>
        <family val="2"/>
        <charset val="238"/>
      </rPr>
      <t>21</t>
    </r>
  </si>
  <si>
    <r>
      <t xml:space="preserve">ICAM Capital Private 3 </t>
    </r>
    <r>
      <rPr>
        <b/>
        <vertAlign val="superscript"/>
        <sz val="10"/>
        <color rgb="FFFF0000"/>
        <rFont val="Arial"/>
        <family val="2"/>
        <charset val="238"/>
      </rPr>
      <t>20</t>
    </r>
  </si>
  <si>
    <r>
      <t>SQ CAPITAL d.o.o.</t>
    </r>
    <r>
      <rPr>
        <b/>
        <vertAlign val="superscript"/>
        <sz val="10"/>
        <color rgb="FFFF0000"/>
        <rFont val="Arial"/>
        <family val="2"/>
        <charset val="238"/>
      </rPr>
      <t>22</t>
    </r>
  </si>
  <si>
    <r>
      <rPr>
        <b/>
        <vertAlign val="superscript"/>
        <sz val="8"/>
        <color rgb="FFFF0000"/>
        <rFont val="Arial"/>
        <family val="2"/>
        <charset val="238"/>
      </rPr>
      <t>20</t>
    </r>
    <r>
      <rPr>
        <sz val="8"/>
        <color theme="1"/>
        <rFont val="Arial"/>
        <family val="2"/>
        <charset val="238"/>
      </rPr>
      <t xml:space="preserve"> Do 8.12.2017. fond ICAM Capital Private 3 je bio kategoriziran kao osnovni, a nakon toga kao posebni.</t>
    </r>
  </si>
  <si>
    <t xml:space="preserve">   Until 8. December 2017 the ICAM Capital Private 3 fund was categorized as basic, and then as special.</t>
  </si>
  <si>
    <r>
      <rPr>
        <b/>
        <vertAlign val="superscript"/>
        <sz val="8"/>
        <color rgb="FFFF0000"/>
        <rFont val="Arial"/>
        <family val="2"/>
        <charset val="238"/>
      </rPr>
      <t>21</t>
    </r>
    <r>
      <rPr>
        <i/>
        <sz val="8"/>
        <rFont val="Arial"/>
        <family val="2"/>
        <charset val="238"/>
      </rPr>
      <t xml:space="preserve"> Fond OTP FAVORIT brisan iz evidencije 4.1.2018.</t>
    </r>
  </si>
  <si>
    <t xml:space="preserve">   The OTP FAVORIT fund was removed from registry as at 4 January 2018.</t>
  </si>
  <si>
    <r>
      <rPr>
        <b/>
        <vertAlign val="superscript"/>
        <sz val="8"/>
        <color rgb="FFFF0000"/>
        <rFont val="Arial"/>
        <family val="2"/>
        <charset val="238"/>
      </rPr>
      <t>22</t>
    </r>
    <r>
      <rPr>
        <sz val="8"/>
        <rFont val="Arial"/>
        <family val="2"/>
        <charset val="238"/>
      </rPr>
      <t xml:space="preserve"> Promjena naziva društva Zodaks Investments d.o.o. u SQ CAPITAL d.o.o. (19.1.2018.)</t>
    </r>
  </si>
  <si>
    <r>
      <t xml:space="preserve">   </t>
    </r>
    <r>
      <rPr>
        <i/>
        <sz val="8"/>
        <color rgb="FF0000FF"/>
        <rFont val="Arial"/>
        <family val="2"/>
        <charset val="238"/>
      </rPr>
      <t>The Zodaks Investments d.o.o. changed the name to the SQ CAPITAL d.o.o. (19 January 2018).</t>
    </r>
  </si>
  <si>
    <t>B - 12</t>
  </si>
  <si>
    <r>
      <t xml:space="preserve"> </t>
    </r>
    <r>
      <rPr>
        <i/>
        <sz val="8"/>
        <color rgb="FF0000FF"/>
        <rFont val="Arial"/>
        <family val="2"/>
        <charset val="238"/>
      </rPr>
      <t xml:space="preserve">  The Mooring fund merged to Anchor fund (26 June 2018)</t>
    </r>
  </si>
  <si>
    <r>
      <t xml:space="preserve">Mooring </t>
    </r>
    <r>
      <rPr>
        <b/>
        <vertAlign val="superscript"/>
        <sz val="10"/>
        <color rgb="FFFF0000"/>
        <rFont val="Arial"/>
        <family val="2"/>
        <charset val="238"/>
      </rPr>
      <t>23</t>
    </r>
  </si>
  <si>
    <r>
      <t xml:space="preserve">Quaestus Private Equity Kapital </t>
    </r>
    <r>
      <rPr>
        <b/>
        <vertAlign val="superscript"/>
        <sz val="10"/>
        <color rgb="FFFF0000"/>
        <rFont val="Arial"/>
        <family val="2"/>
        <charset val="238"/>
      </rPr>
      <t>24</t>
    </r>
  </si>
  <si>
    <t xml:space="preserve">   The Quaestus Private Equity Capital Fund was removed from the register on 16. May 2018.</t>
  </si>
  <si>
    <r>
      <rPr>
        <b/>
        <vertAlign val="superscript"/>
        <sz val="8"/>
        <color rgb="FFFF0000"/>
        <rFont val="Arial"/>
        <family val="2"/>
        <charset val="238"/>
      </rPr>
      <t>24</t>
    </r>
    <r>
      <rPr>
        <sz val="8"/>
        <rFont val="Arial"/>
        <family val="2"/>
        <charset val="238"/>
      </rPr>
      <t xml:space="preserve">  Fond Quaestus Private Equity Kapital brisan je iz evidencije 16.5.2018.</t>
    </r>
  </si>
  <si>
    <t>HMID PLUS</t>
  </si>
  <si>
    <r>
      <t xml:space="preserve">Nexus Private Equity Partneri d.o.o. </t>
    </r>
    <r>
      <rPr>
        <b/>
        <vertAlign val="superscript"/>
        <sz val="10"/>
        <color rgb="FFFF0000"/>
        <rFont val="Arial"/>
        <family val="2"/>
        <charset val="238"/>
      </rPr>
      <t>27</t>
    </r>
  </si>
  <si>
    <r>
      <t xml:space="preserve">Nexus Private Equity Partneri d.o.o. </t>
    </r>
    <r>
      <rPr>
        <b/>
        <vertAlign val="superscript"/>
        <sz val="10"/>
        <color rgb="FFFF0000"/>
        <rFont val="Arial"/>
        <family val="2"/>
        <charset val="238"/>
      </rPr>
      <t>25</t>
    </r>
  </si>
  <si>
    <r>
      <t xml:space="preserve">Nexus Private Equity Partneri d.o.o. </t>
    </r>
    <r>
      <rPr>
        <b/>
        <vertAlign val="superscript"/>
        <sz val="10"/>
        <color rgb="FFFF0000"/>
        <rFont val="Arial"/>
        <family val="2"/>
        <charset val="238"/>
      </rPr>
      <t>26</t>
    </r>
  </si>
  <si>
    <r>
      <rPr>
        <b/>
        <vertAlign val="superscript"/>
        <sz val="8"/>
        <color rgb="FFFF0000"/>
        <rFont val="Arial"/>
        <family val="2"/>
        <charset val="238"/>
      </rPr>
      <t>25</t>
    </r>
    <r>
      <rPr>
        <sz val="8"/>
        <rFont val="Arial"/>
        <family val="2"/>
        <charset val="238"/>
      </rPr>
      <t xml:space="preserve">  Od 21.3.2018. fondom upravlja društvo Inspire Investments d.o.o.</t>
    </r>
  </si>
  <si>
    <t xml:space="preserve">   Since 21 March 2018 the fund is managed by Inspire Investments d.o.o.</t>
  </si>
  <si>
    <r>
      <rPr>
        <b/>
        <vertAlign val="superscript"/>
        <sz val="8"/>
        <color rgb="FFFF0000"/>
        <rFont val="Arial"/>
        <family val="2"/>
        <charset val="238"/>
      </rPr>
      <t>26</t>
    </r>
    <r>
      <rPr>
        <sz val="8"/>
        <rFont val="Arial"/>
        <family val="2"/>
        <charset val="238"/>
      </rPr>
      <t xml:space="preserve">  Od 29.3.2018. fondom upravlja društvo Inspire Investments d.o.o.</t>
    </r>
  </si>
  <si>
    <t xml:space="preserve">   Since 21 March 2018 the fund is managed by Prosperus Invest d.o.o.</t>
  </si>
  <si>
    <r>
      <rPr>
        <b/>
        <vertAlign val="superscript"/>
        <sz val="8"/>
        <color rgb="FFFF0000"/>
        <rFont val="Arial"/>
        <family val="2"/>
        <charset val="238"/>
      </rPr>
      <t>27</t>
    </r>
    <r>
      <rPr>
        <sz val="8"/>
        <rFont val="Arial"/>
        <family val="2"/>
        <charset val="238"/>
      </rPr>
      <t xml:space="preserve">  Od 17.4.2018. fondom upravlja društvo Inspire Investments d.o.o.</t>
    </r>
  </si>
  <si>
    <t xml:space="preserve">   Since 17 April 2018 the fund is managed by Inspire Investments d.o.o.</t>
  </si>
  <si>
    <t xml:space="preserve">   Since 25 October 2018 new name of the fund Nexus Alpha is Inspirio Alpha.</t>
  </si>
  <si>
    <r>
      <rPr>
        <b/>
        <vertAlign val="superscript"/>
        <sz val="8"/>
        <color rgb="FFFF0000"/>
        <rFont val="Arial"/>
        <family val="2"/>
        <charset val="238"/>
      </rPr>
      <t>29</t>
    </r>
    <r>
      <rPr>
        <sz val="8"/>
        <rFont val="Arial"/>
        <family val="2"/>
        <charset val="238"/>
      </rPr>
      <t xml:space="preserve">  Od 25.10. 2018. novi naziv fonda Nexus Alpha je Inspirio Alpha.</t>
    </r>
  </si>
  <si>
    <r>
      <t xml:space="preserve">Adria Value Fund </t>
    </r>
    <r>
      <rPr>
        <b/>
        <vertAlign val="superscript"/>
        <sz val="10"/>
        <color rgb="FFFF0000"/>
        <rFont val="Arial"/>
        <family val="2"/>
        <charset val="238"/>
      </rPr>
      <t>28</t>
    </r>
  </si>
  <si>
    <r>
      <t xml:space="preserve">Nexus Alpha </t>
    </r>
    <r>
      <rPr>
        <b/>
        <vertAlign val="superscript"/>
        <sz val="10"/>
        <color rgb="FFFF0000"/>
        <rFont val="Arial"/>
        <family val="2"/>
        <charset val="238"/>
      </rPr>
      <t>29</t>
    </r>
  </si>
  <si>
    <r>
      <t xml:space="preserve">Inspire Fusion </t>
    </r>
    <r>
      <rPr>
        <b/>
        <vertAlign val="superscript"/>
        <sz val="10"/>
        <color rgb="FFFF0000"/>
        <rFont val="Arial"/>
        <family val="2"/>
        <charset val="238"/>
      </rPr>
      <t>30</t>
    </r>
  </si>
  <si>
    <t xml:space="preserve">   The OTP OPTIMUM fund is removed from registry (4 January 2019).</t>
  </si>
  <si>
    <r>
      <rPr>
        <b/>
        <sz val="10"/>
        <color indexed="8"/>
        <rFont val="Arial"/>
        <family val="2"/>
      </rPr>
      <t>Alternativni investicijski fondovi rizičnog kapitala s privatnom ponudom</t>
    </r>
    <r>
      <rPr>
        <b/>
        <sz val="10"/>
        <color indexed="10"/>
        <rFont val="Arial"/>
        <family val="2"/>
      </rPr>
      <t xml:space="preserve">
</t>
    </r>
    <r>
      <rPr>
        <b/>
        <i/>
        <sz val="10"/>
        <color indexed="12"/>
        <rFont val="Arial"/>
        <family val="2"/>
      </rPr>
      <t>Private equity open - ended alternative Investment funds with private offering</t>
    </r>
  </si>
  <si>
    <r>
      <t xml:space="preserve">Fondovi za gospodarsku suradnju
</t>
    </r>
    <r>
      <rPr>
        <b/>
        <i/>
        <sz val="10"/>
        <color indexed="12"/>
        <rFont val="Arial"/>
        <family val="2"/>
      </rPr>
      <t>Private equity funds for economic cooperation</t>
    </r>
  </si>
  <si>
    <r>
      <rPr>
        <b/>
        <sz val="10"/>
        <color indexed="8"/>
        <rFont val="Arial"/>
        <family val="2"/>
      </rPr>
      <t>Osnovni alternativni investicijski fondovi s privatnom ponudom</t>
    </r>
    <r>
      <rPr>
        <b/>
        <sz val="10"/>
        <color indexed="10"/>
        <rFont val="Arial"/>
        <family val="2"/>
      </rPr>
      <t xml:space="preserve">
</t>
    </r>
    <r>
      <rPr>
        <b/>
        <i/>
        <sz val="10"/>
        <color indexed="12"/>
        <rFont val="Arial"/>
        <family val="2"/>
      </rPr>
      <t>Base alternative Investment funds with private offering</t>
    </r>
  </si>
  <si>
    <r>
      <t xml:space="preserve">Zatvoreni alternativni investicijski fondovi s javnom ponudom za ulaganje u nekretnine 
</t>
    </r>
    <r>
      <rPr>
        <b/>
        <i/>
        <sz val="10"/>
        <color indexed="12"/>
        <rFont val="Arial"/>
        <family val="2"/>
        <charset val="238"/>
      </rPr>
      <t>Closed - ended alternative investment funds vith public offering in real estate</t>
    </r>
  </si>
  <si>
    <r>
      <t xml:space="preserve">Zatvoreni alternativni investicijski fondovi s privatnom ponudom 
</t>
    </r>
    <r>
      <rPr>
        <b/>
        <i/>
        <sz val="10"/>
        <color rgb="FF0000FF"/>
        <rFont val="Arial"/>
        <family val="2"/>
      </rPr>
      <t>Closed - enedd alternative investment funds with private offering</t>
    </r>
  </si>
  <si>
    <r>
      <t xml:space="preserve">Ukupno fondovi rizičnog kapitala / </t>
    </r>
    <r>
      <rPr>
        <b/>
        <i/>
        <sz val="10"/>
        <color indexed="12"/>
        <rFont val="Arial"/>
        <family val="2"/>
      </rPr>
      <t>Total private equity funds</t>
    </r>
  </si>
  <si>
    <t>Net asset value of private equity funds is submitted pursuant to the Ordinance on determination of the net asset value and the unit price of alternative investment funds (Official Gazette 149/13)</t>
  </si>
  <si>
    <r>
      <rPr>
        <b/>
        <vertAlign val="superscript"/>
        <sz val="8"/>
        <color rgb="FFFF0000"/>
        <rFont val="Arial"/>
        <family val="2"/>
      </rPr>
      <t xml:space="preserve">13 </t>
    </r>
    <r>
      <rPr>
        <sz val="8"/>
        <rFont val="Arial"/>
        <family val="2"/>
      </rPr>
      <t xml:space="preserve"> Od 7.10.2015. KAPITALNI FOND je fond s privatnom ponudom </t>
    </r>
  </si>
  <si>
    <r>
      <rPr>
        <b/>
        <vertAlign val="superscript"/>
        <sz val="8"/>
        <color rgb="FFFF0000"/>
        <rFont val="Arial"/>
        <family val="2"/>
      </rPr>
      <t>14</t>
    </r>
    <r>
      <rPr>
        <sz val="8"/>
        <rFont val="Arial"/>
        <family val="2"/>
      </rPr>
      <t xml:space="preserve">  Od 2.11.2015. godine nastupile su pravne posljedice prijenosa poslova upravljanja nad fondom AGRAM  Private na društvo KD Locusta Fondovi d.o.o.</t>
    </r>
  </si>
  <si>
    <r>
      <rPr>
        <b/>
        <vertAlign val="superscript"/>
        <sz val="8"/>
        <color rgb="FFFF0000"/>
        <rFont val="Arial"/>
        <family val="2"/>
      </rPr>
      <t>15</t>
    </r>
    <r>
      <rPr>
        <sz val="8"/>
        <rFont val="Arial"/>
        <family val="2"/>
      </rPr>
      <t xml:space="preserve">  Dana 17.12.2015. promijenjen je naziv fonda AGRAM  Private u APRIVATE.</t>
    </r>
  </si>
  <si>
    <r>
      <rPr>
        <b/>
        <vertAlign val="superscript"/>
        <sz val="8"/>
        <color rgb="FFFF0000"/>
        <rFont val="Arial"/>
        <family val="2"/>
      </rPr>
      <t>16</t>
    </r>
    <r>
      <rPr>
        <sz val="8"/>
        <rFont val="Arial"/>
        <family val="2"/>
      </rPr>
      <t xml:space="preserve">  Dana 18.12.2015. promijenjen je naziv fonda Erste Elite u  Erste PB1.</t>
    </r>
  </si>
  <si>
    <r>
      <rPr>
        <b/>
        <vertAlign val="superscript"/>
        <sz val="8"/>
        <color indexed="10"/>
        <rFont val="Arial"/>
        <family val="2"/>
      </rPr>
      <t xml:space="preserve">17 </t>
    </r>
    <r>
      <rPr>
        <sz val="8"/>
        <rFont val="Arial"/>
        <family val="2"/>
      </rPr>
      <t xml:space="preserve"> Fond EQUINOX 1 je od 2.2.2016. u postupku likvidacije. Brisan iz registra 1.7.2016.</t>
    </r>
  </si>
  <si>
    <t xml:space="preserve">    The EQUINOX 1 fund is currently undergoing the winding-up procedure (Since 2 February 2016). Removed from registry as at 1 July 2016.</t>
  </si>
  <si>
    <r>
      <rPr>
        <b/>
        <vertAlign val="superscript"/>
        <sz val="8"/>
        <color rgb="FFFF0000"/>
        <rFont val="Arial"/>
        <family val="2"/>
        <charset val="238"/>
      </rPr>
      <t>23</t>
    </r>
    <r>
      <rPr>
        <sz val="8"/>
        <rFont val="Arial"/>
        <family val="2"/>
        <charset val="238"/>
      </rPr>
      <t xml:space="preserve"> Fovd Mooring pripojen je fondu Anchor (26.6.2018.)</t>
    </r>
  </si>
  <si>
    <r>
      <rPr>
        <b/>
        <vertAlign val="superscript"/>
        <sz val="8"/>
        <color rgb="FFFF0000"/>
        <rFont val="Arial"/>
        <family val="2"/>
        <charset val="238"/>
      </rPr>
      <t>28</t>
    </r>
    <r>
      <rPr>
        <sz val="8"/>
        <rFont val="Arial"/>
        <family val="2"/>
        <charset val="238"/>
      </rPr>
      <t xml:space="preserve">  Fond Adria Value Fund je 4.10.2018. brisan iz evidencije.</t>
    </r>
  </si>
  <si>
    <t xml:space="preserve">   The Adria Value Fund is removed from regsitry on 4 October 2018.</t>
  </si>
  <si>
    <r>
      <rPr>
        <b/>
        <vertAlign val="superscript"/>
        <sz val="8"/>
        <color rgb="FFFF0000"/>
        <rFont val="Arial"/>
        <family val="2"/>
        <charset val="238"/>
      </rPr>
      <t>30</t>
    </r>
    <r>
      <rPr>
        <sz val="8"/>
        <rFont val="Arial"/>
        <family val="2"/>
        <charset val="238"/>
      </rPr>
      <t xml:space="preserve">  Fond Inspire Fusion je 19.10.2018. brisan iz evidencije.</t>
    </r>
  </si>
  <si>
    <t xml:space="preserve">   The  is Inspire Fusion fund is removed from regsitry on 19 October 2018.</t>
  </si>
  <si>
    <r>
      <rPr>
        <b/>
        <vertAlign val="superscript"/>
        <sz val="8"/>
        <color rgb="FFFF0000"/>
        <rFont val="Arial"/>
        <family val="2"/>
        <charset val="238"/>
      </rPr>
      <t>31</t>
    </r>
    <r>
      <rPr>
        <sz val="8"/>
        <rFont val="Arial"/>
        <family val="2"/>
        <charset val="238"/>
      </rPr>
      <t xml:space="preserve"> Fond Locusta Value III je 16.11. 2018. brisan iz evidencije.</t>
    </r>
  </si>
  <si>
    <t xml:space="preserve">   The Locusta Value III fund is removed from registry (16 November 2018).</t>
  </si>
  <si>
    <r>
      <rPr>
        <b/>
        <vertAlign val="superscript"/>
        <sz val="8"/>
        <color rgb="FFFF0000"/>
        <rFont val="Arial"/>
        <family val="2"/>
        <charset val="238"/>
      </rPr>
      <t>32</t>
    </r>
    <r>
      <rPr>
        <sz val="8"/>
        <rFont val="Arial"/>
        <family val="2"/>
        <charset val="238"/>
      </rPr>
      <t xml:space="preserve"> Fond OTP OPTIMUM je 4.1. 2019. brisan iz evidencije.</t>
    </r>
  </si>
  <si>
    <r>
      <rPr>
        <b/>
        <vertAlign val="superscript"/>
        <sz val="8"/>
        <color rgb="FFFF0000"/>
        <rFont val="Arial"/>
        <family val="2"/>
        <charset val="238"/>
      </rPr>
      <t>33</t>
    </r>
    <r>
      <rPr>
        <sz val="8"/>
        <rFont val="Arial"/>
        <family val="2"/>
        <charset val="238"/>
      </rPr>
      <t xml:space="preserve"> S 29.4.2019. pokrenut je postupak lividacije fonda Proprius d.d. ZAIF .</t>
    </r>
  </si>
  <si>
    <t xml:space="preserve">   Since 29. April2019 a lividation procedure for the has Proprius d.d. ZAIF been initiated</t>
  </si>
  <si>
    <r>
      <t xml:space="preserve">OTP OPTIMUM </t>
    </r>
    <r>
      <rPr>
        <b/>
        <vertAlign val="superscript"/>
        <sz val="10"/>
        <color rgb="FFFF0000"/>
        <rFont val="Arial"/>
        <family val="2"/>
        <charset val="238"/>
      </rPr>
      <t>32</t>
    </r>
  </si>
  <si>
    <r>
      <t xml:space="preserve">Locusta Value III </t>
    </r>
    <r>
      <rPr>
        <b/>
        <vertAlign val="superscript"/>
        <sz val="10"/>
        <color rgb="FFFF0000"/>
        <rFont val="Arial"/>
        <family val="2"/>
        <charset val="238"/>
      </rPr>
      <t>31</t>
    </r>
  </si>
  <si>
    <r>
      <t xml:space="preserve">Proprius d.d. ZAIF </t>
    </r>
    <r>
      <rPr>
        <b/>
        <vertAlign val="superscript"/>
        <sz val="10"/>
        <color rgb="FFFF0000"/>
        <rFont val="Arial"/>
        <family val="2"/>
        <charset val="238"/>
      </rPr>
      <t>33</t>
    </r>
  </si>
  <si>
    <r>
      <t xml:space="preserve">Prosperus FGS II </t>
    </r>
    <r>
      <rPr>
        <sz val="10"/>
        <color rgb="FFFF0000"/>
        <rFont val="Arial"/>
        <family val="2"/>
        <charset val="238"/>
      </rPr>
      <t>(Nexus FGS II)</t>
    </r>
  </si>
  <si>
    <t>MWM 1</t>
  </si>
  <si>
    <t>Maverick Wealth Management d.o.o</t>
  </si>
  <si>
    <t>MWM 2</t>
  </si>
  <si>
    <t xml:space="preserve">MWM Infinity Alpha </t>
  </si>
  <si>
    <r>
      <t xml:space="preserve">TURIZAM 2042 </t>
    </r>
    <r>
      <rPr>
        <b/>
        <vertAlign val="superscript"/>
        <sz val="10"/>
        <color rgb="FFFF0000"/>
        <rFont val="Arial"/>
        <family val="2"/>
        <charset val="238"/>
      </rPr>
      <t>35</t>
    </r>
  </si>
  <si>
    <r>
      <t xml:space="preserve">Locusta Value I </t>
    </r>
    <r>
      <rPr>
        <b/>
        <vertAlign val="superscript"/>
        <sz val="10"/>
        <color rgb="FFFF0000"/>
        <rFont val="Arial"/>
        <family val="2"/>
        <charset val="238"/>
      </rPr>
      <t>34</t>
    </r>
  </si>
  <si>
    <r>
      <t xml:space="preserve">Locusta Value IV </t>
    </r>
    <r>
      <rPr>
        <b/>
        <vertAlign val="superscript"/>
        <sz val="10"/>
        <color rgb="FFFF0000"/>
        <rFont val="Arial"/>
        <family val="2"/>
        <charset val="238"/>
      </rPr>
      <t>34</t>
    </r>
  </si>
  <si>
    <r>
      <rPr>
        <b/>
        <vertAlign val="superscript"/>
        <sz val="8"/>
        <color rgb="FFFF0000"/>
        <rFont val="Arial"/>
        <family val="2"/>
        <charset val="238"/>
      </rPr>
      <t>34</t>
    </r>
    <r>
      <rPr>
        <sz val="8"/>
        <rFont val="Arial"/>
        <family val="2"/>
        <charset val="238"/>
      </rPr>
      <t xml:space="preserve"> Fondovi Locusta Value I i Locusta Value IV su brisani iz evidencije 13.8.2019.</t>
    </r>
  </si>
  <si>
    <t xml:space="preserve">   The Locusta Value I and Locusta Value IV funds are removed from registry on 13 August 2019.</t>
  </si>
  <si>
    <t xml:space="preserve">   The  TURIZAM 2042 fund isremoved from registry on 9 January 2020.</t>
  </si>
  <si>
    <r>
      <t xml:space="preserve">Erste PB2 </t>
    </r>
    <r>
      <rPr>
        <b/>
        <vertAlign val="superscript"/>
        <sz val="10"/>
        <color rgb="FFFF0000"/>
        <rFont val="Arial"/>
        <family val="2"/>
        <charset val="238"/>
      </rPr>
      <t>40</t>
    </r>
  </si>
  <si>
    <r>
      <t xml:space="preserve">Generali Investments d.o.o. </t>
    </r>
    <r>
      <rPr>
        <b/>
        <vertAlign val="superscript"/>
        <sz val="10"/>
        <color rgb="FFFF0000"/>
        <rFont val="Arial"/>
        <family val="2"/>
      </rPr>
      <t>9.35</t>
    </r>
  </si>
  <si>
    <r>
      <t xml:space="preserve">Generali Value </t>
    </r>
    <r>
      <rPr>
        <b/>
        <vertAlign val="superscript"/>
        <sz val="10"/>
        <color rgb="FFFF0000"/>
        <rFont val="Arial"/>
        <family val="2"/>
        <charset val="238"/>
      </rPr>
      <t>36</t>
    </r>
  </si>
  <si>
    <r>
      <t xml:space="preserve">Maverick Wealth Management d.o.o </t>
    </r>
    <r>
      <rPr>
        <b/>
        <vertAlign val="superscript"/>
        <sz val="10"/>
        <color rgb="FFFF0000"/>
        <rFont val="Arial"/>
        <family val="2"/>
      </rPr>
      <t>9.35,37</t>
    </r>
  </si>
  <si>
    <r>
      <t xml:space="preserve">Generali Investments d.o.o. </t>
    </r>
    <r>
      <rPr>
        <b/>
        <vertAlign val="superscript"/>
        <sz val="10"/>
        <color rgb="FFFF0000"/>
        <rFont val="Arial"/>
        <family val="2"/>
      </rPr>
      <t>10.35</t>
    </r>
  </si>
  <si>
    <t xml:space="preserve">Feelsgood </t>
  </si>
  <si>
    <t>FEELSGOOD CAPITAL PARTNERS d.o.o.</t>
  </si>
  <si>
    <t>Passive Digital Asset</t>
  </si>
  <si>
    <r>
      <rPr>
        <b/>
        <vertAlign val="superscript"/>
        <sz val="8"/>
        <color rgb="FFFF0000"/>
        <rFont val="Arial"/>
        <family val="2"/>
        <charset val="238"/>
      </rPr>
      <t>35</t>
    </r>
    <r>
      <rPr>
        <sz val="8"/>
        <rFont val="Arial"/>
        <family val="2"/>
        <charset val="238"/>
      </rPr>
      <t xml:space="preserve"> Društvo KD Locusta Fondovi d.o.o. promijenilo je naziv u Generali Investments d.o.o. (17.10.2019.).</t>
    </r>
  </si>
  <si>
    <t xml:space="preserve">   The KD Locusta Fondovi d.o.o. company changed the name to Generali Investments d.o.o. (17 October 2019).</t>
  </si>
  <si>
    <r>
      <rPr>
        <b/>
        <vertAlign val="superscript"/>
        <sz val="8"/>
        <color rgb="FFFF0000"/>
        <rFont val="Arial"/>
        <family val="2"/>
        <charset val="238"/>
      </rPr>
      <t>36</t>
    </r>
    <r>
      <rPr>
        <sz val="8"/>
        <rFont val="Arial"/>
        <family val="2"/>
        <charset val="238"/>
      </rPr>
      <t xml:space="preserve"> Promjena imena fondova: Locusta Value u Generali Value i Locusta Absolute u Generali Absolute (24.10.2019.).</t>
    </r>
  </si>
  <si>
    <t xml:space="preserve">   Change of the funds` name: Locusta Value to Generali Value and Locusta Absolute to Generali Absolute (24 October 2019).</t>
  </si>
  <si>
    <r>
      <rPr>
        <b/>
        <vertAlign val="superscript"/>
        <sz val="8"/>
        <color rgb="FFFF0000"/>
        <rFont val="Arial"/>
        <family val="2"/>
        <charset val="238"/>
      </rPr>
      <t>37</t>
    </r>
    <r>
      <rPr>
        <sz val="8"/>
        <rFont val="Arial"/>
        <family val="2"/>
        <charset val="238"/>
      </rPr>
      <t xml:space="preserve"> Prijenos upravljanja s društva Generali Investments d.o.o. na društvo Maverick Wealth Management d.o.o. (10.12.2019.).</t>
    </r>
  </si>
  <si>
    <t xml:space="preserve">   Transfer of management from Generali Investments d.o.o. to Maverick Wealth Management d.o.o. (10 December 2019).</t>
  </si>
  <si>
    <r>
      <rPr>
        <b/>
        <vertAlign val="superscript"/>
        <sz val="8"/>
        <color rgb="FFFF0000"/>
        <rFont val="Arial"/>
        <family val="2"/>
        <charset val="238"/>
      </rPr>
      <t>38</t>
    </r>
    <r>
      <rPr>
        <sz val="8"/>
        <rFont val="Arial"/>
        <family val="2"/>
        <charset val="238"/>
      </rPr>
      <t xml:space="preserve"> Fond Inspirio Alpha je brisan iz evidencije fondova 4.5.2020.</t>
    </r>
  </si>
  <si>
    <t xml:space="preserve">   As at 4 May 2020 the Inspirio Alpha Fund is removed from the registry.</t>
  </si>
  <si>
    <r>
      <rPr>
        <b/>
        <vertAlign val="superscript"/>
        <sz val="8"/>
        <color rgb="FFFF0000"/>
        <rFont val="Arial"/>
        <family val="2"/>
        <charset val="238"/>
      </rPr>
      <t>39</t>
    </r>
    <r>
      <rPr>
        <sz val="8"/>
        <rFont val="Arial"/>
        <family val="2"/>
        <charset val="238"/>
      </rPr>
      <t xml:space="preserve"> Fond je TURIZAM 2042 je brisan iz evidencije 9.1.2020.</t>
    </r>
  </si>
  <si>
    <r>
      <rPr>
        <b/>
        <vertAlign val="superscript"/>
        <sz val="8"/>
        <color rgb="FFFF0000"/>
        <rFont val="Arial"/>
        <family val="2"/>
        <charset val="238"/>
      </rPr>
      <t>40</t>
    </r>
    <r>
      <rPr>
        <sz val="8"/>
        <rFont val="Arial"/>
        <family val="2"/>
        <charset val="238"/>
      </rPr>
      <t xml:space="preserve"> Promjena naziva fonda Erste Exclusive u Erste PB2 (4.6.2020.).</t>
    </r>
  </si>
  <si>
    <t xml:space="preserve">   Change of the name of Erste Exclusive fund to Erste PB2 fund (4 June 2020).</t>
  </si>
  <si>
    <t xml:space="preserve">CGS Delta </t>
  </si>
  <si>
    <r>
      <t xml:space="preserve">Inspirio Alpha </t>
    </r>
    <r>
      <rPr>
        <b/>
        <vertAlign val="superscript"/>
        <sz val="10"/>
        <color rgb="FFFF0000"/>
        <rFont val="Arial"/>
        <family val="2"/>
        <charset val="238"/>
      </rPr>
      <t>38</t>
    </r>
  </si>
  <si>
    <r>
      <t xml:space="preserve">Generali Absolute </t>
    </r>
    <r>
      <rPr>
        <b/>
        <vertAlign val="superscript"/>
        <sz val="10"/>
        <color rgb="FFFF0000"/>
        <rFont val="Arial"/>
        <family val="2"/>
        <charset val="238"/>
      </rPr>
      <t>36, 41</t>
    </r>
  </si>
  <si>
    <r>
      <rPr>
        <b/>
        <vertAlign val="superscript"/>
        <sz val="8"/>
        <color rgb="FFFF0000"/>
        <rFont val="Arial"/>
        <family val="2"/>
      </rPr>
      <t>41</t>
    </r>
    <r>
      <rPr>
        <sz val="8"/>
        <rFont val="Arial"/>
        <family val="2"/>
        <charset val="238"/>
      </rPr>
      <t xml:space="preserve"> Fond Generali Absolute je pripojen fondu Generali Value (1.2. 2021.).</t>
    </r>
  </si>
  <si>
    <t xml:space="preserve">   The Generali Absolute fund merged with the Generali Value fund (1 February 2021).</t>
  </si>
  <si>
    <t xml:space="preserve">   Since 22 February 2021 a lividation procedure for theQauestus Private Equity Kapital II fund has  been initiated</t>
  </si>
  <si>
    <t xml:space="preserve">WHITE BRIDGE ASSET MANAGEMENT d.o.o. </t>
  </si>
  <si>
    <r>
      <rPr>
        <b/>
        <vertAlign val="superscript"/>
        <sz val="8"/>
        <color rgb="FFFF0000"/>
        <rFont val="Arial"/>
        <family val="2"/>
      </rPr>
      <t xml:space="preserve"> 43</t>
    </r>
    <r>
      <rPr>
        <sz val="8"/>
        <rFont val="Arial"/>
        <family val="2"/>
        <charset val="238"/>
      </rPr>
      <t xml:space="preserve"> Promjena naziva fonda ICAM Capital Private 2 u ICAM COSERVATIVE PRIVATE (8.6.2021.). / Change of the name of the fund ICAM Capital Private 2 to ICAM COSERVATIVE PRIVATE (8.6.2021.)</t>
    </r>
  </si>
  <si>
    <t xml:space="preserve">    Change of the name of the fund ICAM Capital Private 2 to ICAM COSERVATIVE PRIVATE (8.6.2021.)</t>
  </si>
  <si>
    <r>
      <t xml:space="preserve">ICAM COSERVATIVE PRIVATE </t>
    </r>
    <r>
      <rPr>
        <b/>
        <vertAlign val="superscript"/>
        <sz val="10"/>
        <color rgb="FFFF0000"/>
        <rFont val="Arial"/>
        <family val="2"/>
      </rPr>
      <t>43</t>
    </r>
  </si>
  <si>
    <r>
      <rPr>
        <b/>
        <vertAlign val="superscript"/>
        <sz val="8"/>
        <color rgb="FFFF0000"/>
        <rFont val="Arial"/>
        <family val="2"/>
      </rPr>
      <t>44</t>
    </r>
    <r>
      <rPr>
        <sz val="8"/>
        <rFont val="Arial"/>
        <family val="2"/>
      </rPr>
      <t xml:space="preserve">  Promjena naziva fonda ICAM Capital Private 3 u ICAM DYNAMIC ALLOCATION (8.6.2021.). / Change of the name of the fund ICAM Capital Private 3 to ICAM DYNAMIC ALLOCATION (June 8, 2021).</t>
    </r>
  </si>
  <si>
    <t xml:space="preserve">    Change of the name of the fund ICAM Capital Private 3 to ICAM DYNAMIC ALLOCATION (June 8, 2021).</t>
  </si>
  <si>
    <r>
      <t xml:space="preserve">ICAM DYNAMIC ALLOCATION </t>
    </r>
    <r>
      <rPr>
        <b/>
        <vertAlign val="superscript"/>
        <sz val="10"/>
        <color rgb="FFFF0000"/>
        <rFont val="Arial"/>
        <family val="2"/>
        <charset val="238"/>
      </rPr>
      <t>20, 44</t>
    </r>
  </si>
  <si>
    <r>
      <rPr>
        <b/>
        <vertAlign val="superscript"/>
        <sz val="8"/>
        <color rgb="FFFF0000"/>
        <rFont val="Arial"/>
        <family val="2"/>
        <charset val="238"/>
      </rPr>
      <t>42</t>
    </r>
    <r>
      <rPr>
        <sz val="8"/>
        <rFont val="Arial"/>
        <family val="2"/>
        <charset val="238"/>
      </rPr>
      <t xml:space="preserve"> S 22.2.2021. pokrenut je postupak lividacije fonda Qauestus Private Equity Kapital II.</t>
    </r>
  </si>
  <si>
    <r>
      <rPr>
        <b/>
        <vertAlign val="superscript"/>
        <sz val="8"/>
        <color rgb="FFFF0000"/>
        <rFont val="Arial"/>
        <family val="2"/>
      </rPr>
      <t>45</t>
    </r>
    <r>
      <rPr>
        <sz val="8"/>
        <rFont val="Arial"/>
        <family val="2"/>
        <charset val="238"/>
      </rPr>
      <t xml:space="preserve"> Fond PR-AZ-1 je prestao s radom 11.6.2021.</t>
    </r>
  </si>
  <si>
    <t xml:space="preserve">    Fund PR-AZ-1 ceased to operate on June 11, 2021.</t>
  </si>
  <si>
    <r>
      <t xml:space="preserve">PR-AZ-1 </t>
    </r>
    <r>
      <rPr>
        <b/>
        <vertAlign val="superscript"/>
        <sz val="10"/>
        <color rgb="FFFF0000"/>
        <rFont val="Arial"/>
        <family val="2"/>
      </rPr>
      <t>45</t>
    </r>
  </si>
  <si>
    <t>Prosperus Growth</t>
  </si>
  <si>
    <t>Inspirio FGS u likvidaciji</t>
  </si>
  <si>
    <t>Prosperus FGS u likvidaciji</t>
  </si>
  <si>
    <r>
      <t>FARVE PRO INVEST d.o.o.</t>
    </r>
    <r>
      <rPr>
        <b/>
        <vertAlign val="superscript"/>
        <sz val="10"/>
        <color rgb="FFFF0000"/>
        <rFont val="Arial"/>
        <family val="2"/>
      </rPr>
      <t>46</t>
    </r>
  </si>
  <si>
    <r>
      <rPr>
        <b/>
        <vertAlign val="superscript"/>
        <sz val="8"/>
        <color rgb="FFFF0000"/>
        <rFont val="Arial"/>
        <family val="2"/>
      </rPr>
      <t xml:space="preserve">46 </t>
    </r>
    <r>
      <rPr>
        <sz val="8"/>
        <rFont val="Arial"/>
        <family val="2"/>
      </rPr>
      <t>Promjena naziva društva FIMA INVEST d.o.o. u  FARVE PRO INVEST d.o.o.  (14.1.2022.).</t>
    </r>
  </si>
  <si>
    <t xml:space="preserve">   The FIMA SEE Income Builder Fund was merged with the FIMA Global Income Builder Fund, which changed its name to Blue Income Builder (10 May 2022).</t>
  </si>
  <si>
    <t xml:space="preserve">    Change of the name of the company FIMA INVEST d.o.o. in FARVE PRO INVEST d.o.o. (14 January 2022).</t>
  </si>
  <si>
    <r>
      <t xml:space="preserve">Blue Income Builder </t>
    </r>
    <r>
      <rPr>
        <b/>
        <vertAlign val="superscript"/>
        <sz val="10"/>
        <color rgb="FFFF0000"/>
        <rFont val="Arial"/>
        <family val="2"/>
      </rPr>
      <t>48</t>
    </r>
  </si>
  <si>
    <r>
      <t xml:space="preserve">FIMA SEE Income Builder </t>
    </r>
    <r>
      <rPr>
        <b/>
        <vertAlign val="superscript"/>
        <sz val="10"/>
        <color rgb="FFFF0000"/>
        <rFont val="Arial"/>
        <family val="2"/>
      </rPr>
      <t>48</t>
    </r>
  </si>
  <si>
    <r>
      <t xml:space="preserve">Qauestus Private Equity Kapital II u likvidaciji </t>
    </r>
    <r>
      <rPr>
        <b/>
        <vertAlign val="superscript"/>
        <sz val="10"/>
        <color rgb="FFFF0000"/>
        <rFont val="Arial"/>
        <family val="2"/>
      </rPr>
      <t>42, 47</t>
    </r>
  </si>
  <si>
    <r>
      <rPr>
        <b/>
        <vertAlign val="superscript"/>
        <sz val="8"/>
        <color rgb="FFFF0000"/>
        <rFont val="Arial"/>
        <family val="2"/>
      </rPr>
      <t>47</t>
    </r>
    <r>
      <rPr>
        <sz val="8"/>
        <rFont val="Arial"/>
        <family val="2"/>
      </rPr>
      <t xml:space="preserve"> Fond Quaestus Private Equity Kapital II  je prestao s radom 3.2.2022.</t>
    </r>
  </si>
  <si>
    <t xml:space="preserve">   The Quaestus Private Equity Kapital II fund ceased operations on February 3, 2022.</t>
  </si>
  <si>
    <r>
      <rPr>
        <b/>
        <vertAlign val="superscript"/>
        <sz val="8"/>
        <color rgb="FFFF0000"/>
        <rFont val="Arial"/>
        <family val="2"/>
      </rPr>
      <t>48</t>
    </r>
    <r>
      <rPr>
        <sz val="8"/>
        <rFont val="Arial"/>
        <family val="2"/>
      </rPr>
      <t xml:space="preserve"> Fond FIMA SEE Income Builder pripojen je fondu FIMA Global Income Builder, koji je promijenio naziv u Blue Income Builder (10.5.2022.).</t>
    </r>
  </si>
  <si>
    <t>Gold Energetics</t>
  </si>
  <si>
    <t>FARVE PRO INVEST d.o.o.</t>
  </si>
  <si>
    <t>Pink Information Technologies</t>
  </si>
  <si>
    <t>Croatian Mezzanine Debt Fund</t>
  </si>
  <si>
    <t>MEZZANINE PARTNERS d.d.</t>
  </si>
  <si>
    <r>
      <t xml:space="preserve">Na kraju razdoblja, u tisućama EUR / </t>
    </r>
    <r>
      <rPr>
        <i/>
        <sz val="10"/>
        <color indexed="12"/>
        <rFont val="Arial"/>
        <family val="2"/>
      </rPr>
      <t>At the end</t>
    </r>
    <r>
      <rPr>
        <i/>
        <sz val="10"/>
        <color indexed="12"/>
        <rFont val="Arial"/>
        <family val="2"/>
        <charset val="238"/>
      </rPr>
      <t xml:space="preserve"> of period, in thousand EUR</t>
    </r>
  </si>
  <si>
    <r>
      <t xml:space="preserve">Na kraju razdoblja, u tisućama EUR  /  </t>
    </r>
    <r>
      <rPr>
        <i/>
        <sz val="10"/>
        <color indexed="12"/>
        <rFont val="Arial"/>
        <family val="2"/>
        <charset val="238"/>
      </rPr>
      <t xml:space="preserve">At the end of period, in thousand EUR </t>
    </r>
  </si>
  <si>
    <t>Inspire DELTA</t>
  </si>
  <si>
    <t>OTP GLOBAL</t>
  </si>
  <si>
    <t>Inspire BETA</t>
  </si>
  <si>
    <t>N3 Global Value</t>
  </si>
  <si>
    <t>N3 Capital Partners d.o.o.</t>
  </si>
  <si>
    <t>Origin</t>
  </si>
  <si>
    <t>Skup A</t>
  </si>
  <si>
    <t>Skup B</t>
  </si>
  <si>
    <t>Inspire Equinox</t>
  </si>
  <si>
    <t>KAIZEN</t>
  </si>
  <si>
    <t>SQ Venture</t>
  </si>
  <si>
    <t>SQL</t>
  </si>
  <si>
    <r>
      <t>SQ CAPITAL d.o.o.</t>
    </r>
    <r>
      <rPr>
        <sz val="11"/>
        <color theme="1"/>
        <rFont val="Calibri"/>
        <family val="2"/>
        <charset val="238"/>
        <scheme val="minor"/>
      </rPr>
      <t/>
    </r>
  </si>
  <si>
    <t>SQ CAPITAL d.o.o.</t>
  </si>
  <si>
    <t xml:space="preserve">   The company INTERKAPITAL Investments d.o.o. (before Generali Investments d.o.o.), was merged with INTERCAPITAL ASSET MANAGEMENT d.o.o. (8/8/2023).</t>
  </si>
  <si>
    <r>
      <rPr>
        <b/>
        <vertAlign val="superscript"/>
        <sz val="8"/>
        <color rgb="FFFF0000"/>
        <rFont val="Arial"/>
        <family val="2"/>
      </rPr>
      <t xml:space="preserve">49 </t>
    </r>
    <r>
      <rPr>
        <sz val="8"/>
        <rFont val="Arial"/>
        <family val="2"/>
      </rPr>
      <t xml:space="preserve"> Fond Erste PB1 je prestao s radom 24.siječnja 2023. / </t>
    </r>
    <r>
      <rPr>
        <i/>
        <sz val="8"/>
        <color rgb="FF0000FF"/>
        <rFont val="Arial"/>
        <family val="2"/>
      </rPr>
      <t>The Erste PB1 fund ceased operations on January 24, 2023.</t>
    </r>
  </si>
  <si>
    <r>
      <t xml:space="preserve">Generali Absolute </t>
    </r>
    <r>
      <rPr>
        <b/>
        <vertAlign val="superscript"/>
        <sz val="10"/>
        <color rgb="FFFF0000"/>
        <rFont val="Arial"/>
        <family val="2"/>
        <charset val="238"/>
      </rPr>
      <t>36, 41,50</t>
    </r>
  </si>
  <si>
    <t xml:space="preserve">   The  SLAVONSKI ZAIF d.d. fund changed its name to INSPIRIO ZAIF d.d. (9/11/2023)</t>
  </si>
  <si>
    <t xml:space="preserve">   The OTP GLOBAL fund is from 10/11/2023. in liquidation. The fund ceased operations on February 7, 2024.</t>
  </si>
  <si>
    <t>Inspire OMEGA</t>
  </si>
  <si>
    <t>Next Invest One</t>
  </si>
  <si>
    <t>NEXT INVEST d.o.o.</t>
  </si>
  <si>
    <r>
      <rPr>
        <b/>
        <vertAlign val="superscript"/>
        <sz val="8"/>
        <color rgb="FFFF0000"/>
        <rFont val="Arial"/>
        <family val="2"/>
      </rPr>
      <t>50</t>
    </r>
    <r>
      <rPr>
        <sz val="8"/>
        <rFont val="Arial"/>
        <family val="2"/>
      </rPr>
      <t xml:space="preserve"> Fond Prosperus FGS II je brisan iz registra 1.3.2023.</t>
    </r>
  </si>
  <si>
    <t xml:space="preserve">   The Prosperus FGS II fund was deleted from the register on March 1, 2023.</t>
  </si>
  <si>
    <r>
      <t xml:space="preserve">Prosperus FGS II </t>
    </r>
    <r>
      <rPr>
        <sz val="10"/>
        <color rgb="FFFF0000"/>
        <rFont val="Arial"/>
        <family val="2"/>
        <charset val="238"/>
      </rPr>
      <t xml:space="preserve">(Nexus FGS II) </t>
    </r>
    <r>
      <rPr>
        <b/>
        <vertAlign val="superscript"/>
        <sz val="10"/>
        <color rgb="FFFF0000"/>
        <rFont val="Arial"/>
        <family val="2"/>
      </rPr>
      <t>50</t>
    </r>
  </si>
  <si>
    <r>
      <rPr>
        <b/>
        <vertAlign val="superscript"/>
        <sz val="8"/>
        <color rgb="FFFF0000"/>
        <rFont val="Arial"/>
        <family val="2"/>
      </rPr>
      <t>51</t>
    </r>
    <r>
      <rPr>
        <sz val="8"/>
        <rFont val="Arial"/>
        <family val="2"/>
      </rPr>
      <t xml:space="preserve"> Društvo INTERKAPITAL Investments d.o.o. (prije Generali Investments d.o.o. ), pripojeno je društvu INTERCAPITAL ASSET MANAGEMENT d.o.o. (8.8.2023.).</t>
    </r>
  </si>
  <si>
    <r>
      <t xml:space="preserve">Generali Investments d.o.o. </t>
    </r>
    <r>
      <rPr>
        <b/>
        <vertAlign val="superscript"/>
        <sz val="10"/>
        <color rgb="FFFF0000"/>
        <rFont val="Arial"/>
        <family val="2"/>
      </rPr>
      <t>9.35,51</t>
    </r>
  </si>
  <si>
    <r>
      <rPr>
        <b/>
        <vertAlign val="superscript"/>
        <sz val="8"/>
        <color rgb="FFFF0000"/>
        <rFont val="Arial"/>
        <family val="2"/>
      </rPr>
      <t>52</t>
    </r>
    <r>
      <rPr>
        <sz val="8"/>
        <rFont val="Arial"/>
        <family val="2"/>
      </rPr>
      <t xml:space="preserve"> Fond Generali Value je od 9.8.2023. pod upravljanjem društva INTERCAPITAL ASSET MANAGEMENT d.o.o.</t>
    </r>
  </si>
  <si>
    <t xml:space="preserve">   The Generali Value fund is from August 9, 2023. managed by INTERCAPITAL ASSET MANAGEMENT d.o.o.</t>
  </si>
  <si>
    <r>
      <t xml:space="preserve">Generali Value </t>
    </r>
    <r>
      <rPr>
        <b/>
        <vertAlign val="superscript"/>
        <sz val="10"/>
        <color rgb="FFFF0000"/>
        <rFont val="Arial"/>
        <family val="2"/>
      </rPr>
      <t>36,52</t>
    </r>
  </si>
  <si>
    <r>
      <t>INSPIRIO ZAIF d.d.</t>
    </r>
    <r>
      <rPr>
        <b/>
        <vertAlign val="superscript"/>
        <sz val="10"/>
        <color rgb="FFFF0000"/>
        <rFont val="Arial"/>
        <family val="2"/>
      </rPr>
      <t>53</t>
    </r>
  </si>
  <si>
    <r>
      <rPr>
        <b/>
        <vertAlign val="superscript"/>
        <sz val="8"/>
        <color rgb="FFFF0000"/>
        <rFont val="Arial"/>
        <family val="2"/>
      </rPr>
      <t xml:space="preserve">53 </t>
    </r>
    <r>
      <rPr>
        <sz val="8"/>
        <rFont val="Arial"/>
        <family val="2"/>
      </rPr>
      <t>Fond SLAVONSKI ZAIF d.d. promijenio je naziv u INSPIRIO ZAIF d.d. (9.11.2023.)</t>
    </r>
  </si>
  <si>
    <t xml:space="preserve">   The APRIVATE fund is from 10.12.2023. managed by Maverick Wealth Management d.o.o.</t>
  </si>
  <si>
    <t xml:space="preserve">   The ICAM CONSERVATIVE PRIVATE fund was deleted from the register on December 28, 2023.</t>
  </si>
  <si>
    <t xml:space="preserve">   The MWM Infinity Alpha and MWM 2 funds were deleted from the register on 12/28/2023.</t>
  </si>
  <si>
    <t xml:space="preserve">   The ICAM Outfox Macro Income Fund was deleted from the register on January 23, 2024.</t>
  </si>
  <si>
    <t xml:space="preserve">   The Erste PB1 fund was deleted from the register on January 24, 2023.</t>
  </si>
  <si>
    <r>
      <rPr>
        <b/>
        <vertAlign val="superscript"/>
        <sz val="8"/>
        <color rgb="FFFF0000"/>
        <rFont val="Arial"/>
        <family val="2"/>
      </rPr>
      <t>54</t>
    </r>
    <r>
      <rPr>
        <sz val="8"/>
        <rFont val="Arial"/>
        <family val="2"/>
      </rPr>
      <t xml:space="preserve"> Fond Erste PB1 je brisan iz registra 24.1.2023.</t>
    </r>
  </si>
  <si>
    <r>
      <t xml:space="preserve">Erste PB1 </t>
    </r>
    <r>
      <rPr>
        <b/>
        <vertAlign val="superscript"/>
        <sz val="10"/>
        <color rgb="FFFF0000"/>
        <rFont val="Arial"/>
        <family val="2"/>
      </rPr>
      <t>16,49,54</t>
    </r>
  </si>
  <si>
    <r>
      <t xml:space="preserve">OTP GLOBAL </t>
    </r>
    <r>
      <rPr>
        <b/>
        <vertAlign val="superscript"/>
        <sz val="10"/>
        <color rgb="FFFF0000"/>
        <rFont val="Arial"/>
        <family val="2"/>
      </rPr>
      <t>55</t>
    </r>
  </si>
  <si>
    <r>
      <rPr>
        <b/>
        <vertAlign val="superscript"/>
        <sz val="8"/>
        <color rgb="FFFF0000"/>
        <rFont val="Arial"/>
        <family val="2"/>
      </rPr>
      <t>55</t>
    </r>
    <r>
      <rPr>
        <sz val="8"/>
        <rFont val="Arial"/>
        <family val="2"/>
      </rPr>
      <t xml:space="preserve"> Fond OTP GLOBAL je od 10.11.2023. godine u likvidaciji. Fond je prestao s radom 7.2.2024.</t>
    </r>
  </si>
  <si>
    <r>
      <rPr>
        <b/>
        <vertAlign val="superscript"/>
        <sz val="8"/>
        <color rgb="FFFF0000"/>
        <rFont val="Arial"/>
        <family val="2"/>
      </rPr>
      <t>56</t>
    </r>
    <r>
      <rPr>
        <sz val="8"/>
        <rFont val="Arial"/>
        <family val="2"/>
      </rPr>
      <t xml:space="preserve"> Fond APRIVATE je od 10.12.2023. pod upravljanjem društva Maverick Wealth Management d.o.o.</t>
    </r>
  </si>
  <si>
    <r>
      <t xml:space="preserve">APRIVATE </t>
    </r>
    <r>
      <rPr>
        <b/>
        <vertAlign val="superscript"/>
        <sz val="10"/>
        <color rgb="FFFF0000"/>
        <rFont val="Arial"/>
        <family val="2"/>
      </rPr>
      <t>56</t>
    </r>
  </si>
  <si>
    <r>
      <rPr>
        <b/>
        <vertAlign val="superscript"/>
        <sz val="8"/>
        <color rgb="FFFF0000"/>
        <rFont val="Arial"/>
        <family val="2"/>
      </rPr>
      <t>57</t>
    </r>
    <r>
      <rPr>
        <sz val="8"/>
        <rFont val="Arial"/>
        <family val="2"/>
      </rPr>
      <t xml:space="preserve"> Fond ICAM CONSERVATIVE PRIVATE je brisan iz registra 28.12.2023.</t>
    </r>
  </si>
  <si>
    <r>
      <rPr>
        <b/>
        <vertAlign val="superscript"/>
        <sz val="8"/>
        <color rgb="FFFF0000"/>
        <rFont val="Arial"/>
        <family val="2"/>
      </rPr>
      <t>58</t>
    </r>
    <r>
      <rPr>
        <sz val="8"/>
        <rFont val="Arial"/>
        <family val="2"/>
      </rPr>
      <t xml:space="preserve"> Fondovi MWM Infinity Alpha i MWM 2  su brisani iz registra 28.12.2023.</t>
    </r>
  </si>
  <si>
    <r>
      <t xml:space="preserve">MWM 2 </t>
    </r>
    <r>
      <rPr>
        <b/>
        <vertAlign val="superscript"/>
        <sz val="10"/>
        <color rgb="FFFF0000"/>
        <rFont val="Arial"/>
        <family val="2"/>
      </rPr>
      <t>58</t>
    </r>
  </si>
  <si>
    <r>
      <t xml:space="preserve">MWM Infinity Alpha  </t>
    </r>
    <r>
      <rPr>
        <b/>
        <vertAlign val="superscript"/>
        <sz val="10"/>
        <color rgb="FFFF0000"/>
        <rFont val="Arial"/>
        <family val="2"/>
      </rPr>
      <t>58</t>
    </r>
  </si>
  <si>
    <r>
      <rPr>
        <b/>
        <vertAlign val="superscript"/>
        <sz val="8"/>
        <color rgb="FFFF0000"/>
        <rFont val="Arial"/>
        <family val="2"/>
      </rPr>
      <t>59</t>
    </r>
    <r>
      <rPr>
        <sz val="8"/>
        <rFont val="Arial"/>
        <family val="2"/>
      </rPr>
      <t xml:space="preserve"> Fond ICAM Outfox Macro Income Fund je brisan iz registra 23.1.2024.</t>
    </r>
  </si>
  <si>
    <r>
      <t xml:space="preserve">ICAM Outfox Macro Income Fund </t>
    </r>
    <r>
      <rPr>
        <b/>
        <vertAlign val="superscript"/>
        <sz val="10"/>
        <color rgb="FFFF0000"/>
        <rFont val="Arial"/>
        <family val="2"/>
      </rPr>
      <t>59</t>
    </r>
  </si>
  <si>
    <r>
      <t xml:space="preserve">Inspire Investments d.o.o. </t>
    </r>
    <r>
      <rPr>
        <b/>
        <vertAlign val="superscript"/>
        <sz val="10"/>
        <color rgb="FFFF0000"/>
        <rFont val="Arial"/>
        <family val="2"/>
      </rPr>
      <t>9.35,37</t>
    </r>
  </si>
  <si>
    <r>
      <t xml:space="preserve">Generali Value </t>
    </r>
    <r>
      <rPr>
        <b/>
        <vertAlign val="superscript"/>
        <sz val="10"/>
        <color rgb="FFFF0000"/>
        <rFont val="Arial"/>
        <family val="2"/>
        <charset val="238"/>
      </rPr>
      <t>36, 61</t>
    </r>
  </si>
  <si>
    <t xml:space="preserve">   The Generali Value fund is on July 10, 2024. changed its name to ICAM CAPITAL PRIVATE 3, and from that date it was transformed from a basic AIF to a special AIF with a private offering.</t>
  </si>
  <si>
    <r>
      <rPr>
        <b/>
        <vertAlign val="superscript"/>
        <sz val="8"/>
        <color rgb="FFFF0000"/>
        <rFont val="Arial"/>
        <family val="2"/>
      </rPr>
      <t>61</t>
    </r>
    <r>
      <rPr>
        <sz val="8"/>
        <rFont val="Arial"/>
        <family val="2"/>
      </rPr>
      <t xml:space="preserve"> Fond Generali Value je na datum 10.7.2024. promijenio naziv  u ICAM CAPITAL PRIVATE 3, a od tog datuma je preoblikovan iz osnovnog AIF-a u posebni AIF s privatnom ponudom.</t>
    </r>
  </si>
  <si>
    <t>AP4</t>
  </si>
  <si>
    <t>-</t>
  </si>
  <si>
    <t xml:space="preserve">Continuum </t>
  </si>
  <si>
    <t>Mathematica Capital Partners d.o.o.</t>
  </si>
  <si>
    <t>SQ Cobold</t>
  </si>
  <si>
    <r>
      <rPr>
        <b/>
        <vertAlign val="superscript"/>
        <sz val="8"/>
        <color rgb="FFFF0000"/>
        <rFont val="Arial"/>
        <family val="2"/>
      </rPr>
      <t>60</t>
    </r>
    <r>
      <rPr>
        <sz val="8"/>
        <rFont val="Arial"/>
        <family val="2"/>
      </rPr>
      <t xml:space="preserve"> Fond ICAM DYNAMIC ALLOCATION je 14.5.2024. promijenio naziv u ICAM CAPITAL PRIVATE 2. Do 8.12.2017. fond je bio kategoriziran kao osnovni, a nakon toga kao posebni.</t>
    </r>
  </si>
  <si>
    <t xml:space="preserve">   The ICAM DYNAMIC ALLOCATION fund changed its name to ICAM CAPITAL PRIVATE 2 (May 14, 2024). Until 8. December 2017 the fund was categorized as basic, and then as special.</t>
  </si>
  <si>
    <r>
      <rPr>
        <b/>
        <vertAlign val="superscript"/>
        <sz val="8"/>
        <color rgb="FFFF0000"/>
        <rFont val="Arial"/>
        <family val="2"/>
      </rPr>
      <t>62</t>
    </r>
    <r>
      <rPr>
        <i/>
        <sz val="8"/>
        <rFont val="Arial"/>
        <family val="2"/>
        <charset val="238"/>
      </rPr>
      <t xml:space="preserve"> Fond Blue Income Builder je prestao s radom 8.11.2024.</t>
    </r>
  </si>
  <si>
    <t xml:space="preserve">   The Blue Income Builder Fund ceased operations on November 8, 2024.</t>
  </si>
  <si>
    <r>
      <t xml:space="preserve">Blue Income Builder </t>
    </r>
    <r>
      <rPr>
        <b/>
        <vertAlign val="superscript"/>
        <sz val="10"/>
        <color rgb="FFFF0000"/>
        <rFont val="Arial"/>
        <family val="2"/>
      </rPr>
      <t>48,62</t>
    </r>
  </si>
  <si>
    <r>
      <rPr>
        <b/>
        <vertAlign val="superscript"/>
        <sz val="8"/>
        <color rgb="FFFF0000"/>
        <rFont val="Arial"/>
        <family val="2"/>
      </rPr>
      <t>63</t>
    </r>
    <r>
      <rPr>
        <i/>
        <sz val="8"/>
        <rFont val="Arial"/>
        <family val="2"/>
        <charset val="238"/>
      </rPr>
      <t xml:space="preserve"> Fond Anchor je pripojen fondu Primus 23.1.2025.</t>
    </r>
  </si>
  <si>
    <t xml:space="preserve">   The Anchor fund was merged with the Primus fund on January 23, 2025.</t>
  </si>
  <si>
    <r>
      <t xml:space="preserve">ICAM CONSERVATIVE PRIVATE </t>
    </r>
    <r>
      <rPr>
        <b/>
        <vertAlign val="superscript"/>
        <sz val="10"/>
        <color rgb="FFFF0000"/>
        <rFont val="Arial"/>
        <family val="2"/>
      </rPr>
      <t>43,57</t>
    </r>
  </si>
  <si>
    <r>
      <rPr>
        <b/>
        <vertAlign val="superscript"/>
        <sz val="8"/>
        <color rgb="FFFF0000"/>
        <rFont val="Arial"/>
        <family val="2"/>
      </rPr>
      <t xml:space="preserve"> 43</t>
    </r>
    <r>
      <rPr>
        <sz val="8"/>
        <rFont val="Arial"/>
        <family val="2"/>
        <charset val="238"/>
      </rPr>
      <t xml:space="preserve"> Promjena naziva fonda ICAM Capital Private 2 u ICAM CONSERVATIVE PRIVATE (8.6.2021.). / Change of the name of the fund ICAM Capital Private 2 to ICAM CONSERVATIVE PRIVATE (8.6.2021.)</t>
    </r>
  </si>
  <si>
    <t>GO Alpha</t>
  </si>
  <si>
    <t>GO Invest d.o.o.</t>
  </si>
  <si>
    <t xml:space="preserve">Za datum 31.12.2024. kod posebnih AIF-ova nisu uključeni podaci za dva fonda zbog nedostupnosti podataka, budući da je rok za dostavu izvještaja još uvijek u tijeku. </t>
  </si>
  <si>
    <t>For the date 31.12.2024, data for two funds for special AIFs was not included due to unavailability of data, since the deadline for submitting reports is still pending.</t>
  </si>
  <si>
    <r>
      <rPr>
        <b/>
        <sz val="8"/>
        <color rgb="FFC00000"/>
        <rFont val="Arial"/>
        <family val="2"/>
      </rPr>
      <t xml:space="preserve">Napomena </t>
    </r>
    <r>
      <rPr>
        <b/>
        <i/>
        <sz val="8"/>
        <color rgb="FFC00000"/>
        <rFont val="Arial"/>
        <family val="2"/>
      </rPr>
      <t>/ Note:</t>
    </r>
  </si>
  <si>
    <t xml:space="preserve">   ICAM Capital Private 1 Fund ceased operations on June 25, 2025 – abbreviated liquidation</t>
  </si>
  <si>
    <t xml:space="preserve">   The ICAM CAPITAL PRIVATE 3 fund ceased operations on June 25, 2025 – abbreviated liquidation</t>
  </si>
  <si>
    <r>
      <rPr>
        <b/>
        <vertAlign val="superscript"/>
        <sz val="8"/>
        <color rgb="FFFF0000"/>
        <rFont val="Arial"/>
        <family val="2"/>
      </rPr>
      <t>64</t>
    </r>
    <r>
      <rPr>
        <i/>
        <sz val="8"/>
        <rFont val="Arial"/>
        <family val="2"/>
      </rPr>
      <t xml:space="preserve"> Fond ICAM Capital Private 2 prestao je s radom dana 14. svibnja 2025.
</t>
    </r>
  </si>
  <si>
    <r>
      <rPr>
        <b/>
        <vertAlign val="superscript"/>
        <sz val="8"/>
        <color rgb="FFFF0000"/>
        <rFont val="Arial"/>
        <family val="2"/>
      </rPr>
      <t>65</t>
    </r>
    <r>
      <rPr>
        <i/>
        <sz val="8"/>
        <rFont val="Arial"/>
        <family val="2"/>
      </rPr>
      <t xml:space="preserve"> Fond ICAM Capital Private 1 prestao je s radom dana 25. lipnja 2025. – skraćena likvidacija
</t>
    </r>
  </si>
  <si>
    <r>
      <rPr>
        <b/>
        <vertAlign val="superscript"/>
        <sz val="8"/>
        <color rgb="FFFF0000"/>
        <rFont val="Arial"/>
        <family val="2"/>
      </rPr>
      <t>66</t>
    </r>
    <r>
      <rPr>
        <i/>
        <sz val="8"/>
        <rFont val="Arial"/>
        <family val="2"/>
      </rPr>
      <t xml:space="preserve"> Fond ICAM CAPITAL PRIVATE 3 prestao je s radom dana 25. lipnja 2025. – skraćena likvidacija
</t>
    </r>
  </si>
  <si>
    <t xml:space="preserve">   ICAM Capital Private 2 Fund ceased operations on May 14, 2025</t>
  </si>
  <si>
    <r>
      <t xml:space="preserve">ICAM CAPITAL PRIVATE 2 </t>
    </r>
    <r>
      <rPr>
        <b/>
        <vertAlign val="superscript"/>
        <sz val="10"/>
        <color rgb="FFFF0000"/>
        <rFont val="Arial"/>
        <family val="2"/>
      </rPr>
      <t>20, 44, 64</t>
    </r>
  </si>
  <si>
    <r>
      <t xml:space="preserve">ICAM CAPITAL PRIVATE 3 </t>
    </r>
    <r>
      <rPr>
        <b/>
        <vertAlign val="superscript"/>
        <sz val="10"/>
        <color rgb="FFFF0000"/>
        <rFont val="Arial"/>
        <family val="2"/>
      </rPr>
      <t>61, 66</t>
    </r>
  </si>
  <si>
    <r>
      <t xml:space="preserve">ICAM Capital Private 1 </t>
    </r>
    <r>
      <rPr>
        <b/>
        <vertAlign val="superscript"/>
        <sz val="10"/>
        <color rgb="FFFF0000"/>
        <rFont val="Arial"/>
        <family val="2"/>
      </rPr>
      <t>65</t>
    </r>
  </si>
  <si>
    <t>Stonegate Fund</t>
  </si>
  <si>
    <t>Inspire KAPPA</t>
  </si>
  <si>
    <t>Inspire SIGMA</t>
  </si>
  <si>
    <t>InterCapital HICP d.o.o.</t>
  </si>
  <si>
    <t>INTERCAPITAL REAL ESTATE FUND ALFA</t>
  </si>
  <si>
    <t>Zenith</t>
  </si>
  <si>
    <t>SQ Base</t>
  </si>
  <si>
    <t>Inspire ETA</t>
  </si>
  <si>
    <r>
      <t>Anchor</t>
    </r>
    <r>
      <rPr>
        <b/>
        <vertAlign val="superscript"/>
        <sz val="10"/>
        <color rgb="FFFF0000"/>
        <rFont val="Arial"/>
        <family val="2"/>
      </rPr>
      <t>63</t>
    </r>
  </si>
  <si>
    <t>ERSTE Commodity Strategy</t>
  </si>
  <si>
    <t xml:space="preserve">    The company INTERCAPITAL ASSET MANAGEMENT d.o.o. was merged with the company Erste Asset Management d.o.o. on October 1, 2025, which also resulted in a change in the name of the funds over which management was taken over.</t>
  </si>
  <si>
    <r>
      <rPr>
        <b/>
        <vertAlign val="superscript"/>
        <sz val="8"/>
        <color rgb="FFFF0000"/>
        <rFont val="Arial"/>
        <family val="2"/>
      </rPr>
      <t>67</t>
    </r>
    <r>
      <rPr>
        <sz val="8"/>
        <rFont val="Arial"/>
        <family val="2"/>
      </rPr>
      <t xml:space="preserve"> Društvo INTERCAPITAL ASSET MANAGEMENT d.o.o. pripojeno je 1. listopada 2025. društvu Erste Asset Management d.o.o., pa je došlo i do promjene u nazivu fondova nad kojima je preuzeto upravljanje.</t>
    </r>
  </si>
  <si>
    <r>
      <t xml:space="preserve">INTERCAPITAL Commodity Strategy </t>
    </r>
    <r>
      <rPr>
        <b/>
        <vertAlign val="superscript"/>
        <sz val="10"/>
        <color rgb="FFFF0000"/>
        <rFont val="Arial"/>
        <family val="2"/>
      </rPr>
      <t>67</t>
    </r>
  </si>
  <si>
    <r>
      <t>INTERCAPITAL ASSET MANAGEMENT d.o.o.</t>
    </r>
    <r>
      <rPr>
        <b/>
        <vertAlign val="superscript"/>
        <sz val="10"/>
        <color rgb="FFFF0000"/>
        <rFont val="Arial"/>
        <family val="2"/>
      </rPr>
      <t>67</t>
    </r>
  </si>
  <si>
    <r>
      <t>Ažurirano /</t>
    </r>
    <r>
      <rPr>
        <b/>
        <sz val="10"/>
        <color indexed="12"/>
        <rFont val="Arial"/>
        <family val="2"/>
        <charset val="238"/>
      </rPr>
      <t xml:space="preserve"> </t>
    </r>
    <r>
      <rPr>
        <b/>
        <i/>
        <sz val="10"/>
        <color indexed="12"/>
        <rFont val="Arial"/>
        <family val="2"/>
        <charset val="238"/>
      </rPr>
      <t>Updated</t>
    </r>
    <r>
      <rPr>
        <b/>
        <sz val="10"/>
        <rFont val="Arial"/>
        <family val="2"/>
        <charset val="238"/>
      </rPr>
      <t>: 18.3.2026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</si>
</sst>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yy"/>
    <numFmt numFmtId="165" formatCode="_(* #,##0_);_(* \(#,##0\);_(* &quot;-&quot;??_);_(@_)"/>
  </numFmts>
  <fonts count="56" x14ac:knownFonts="1">
    <font>
      <sz val="10"/>
      <name val="Arial"/>
    </font>
    <font>
      <sz val="11"/>
      <color theme="1"/>
      <name val="Calibri"/>
      <family val="2"/>
      <charset val="238"/>
      <scheme val="minor"/>
    </font>
    <font>
      <sz val="10"/>
      <name val="Arial"/>
      <family val="2"/>
    </font>
    <font>
      <b/>
      <sz val="10"/>
      <name val="Arial"/>
      <family val="2"/>
      <charset val="238"/>
    </font>
    <font>
      <i/>
      <sz val="10"/>
      <color indexed="12"/>
      <name val="Arial"/>
      <family val="2"/>
      <charset val="238"/>
    </font>
    <font>
      <sz val="8"/>
      <name val="Arial"/>
      <family val="2"/>
    </font>
    <font>
      <b/>
      <i/>
      <sz val="10"/>
      <color indexed="12"/>
      <name val="Arial"/>
      <family val="2"/>
      <charset val="238"/>
    </font>
    <font>
      <b/>
      <sz val="12"/>
      <name val="Arial"/>
      <family val="2"/>
      <charset val="238"/>
    </font>
    <font>
      <b/>
      <sz val="10"/>
      <color indexed="8"/>
      <name val="Arial"/>
      <family val="2"/>
      <charset val="238"/>
    </font>
    <font>
      <sz val="10"/>
      <color indexed="8"/>
      <name val="Arial"/>
      <family val="2"/>
    </font>
    <font>
      <b/>
      <sz val="11"/>
      <color indexed="8"/>
      <name val="Arial"/>
      <family val="2"/>
      <charset val="238"/>
    </font>
    <font>
      <b/>
      <i/>
      <sz val="11"/>
      <color indexed="12"/>
      <name val="Arial"/>
      <family val="2"/>
      <charset val="238"/>
    </font>
    <font>
      <sz val="10"/>
      <color indexed="10"/>
      <name val="Arial"/>
      <family val="2"/>
      <charset val="238"/>
    </font>
    <font>
      <b/>
      <i/>
      <vertAlign val="superscript"/>
      <sz val="11"/>
      <color indexed="12"/>
      <name val="Arial"/>
      <family val="2"/>
      <charset val="238"/>
    </font>
    <font>
      <sz val="10"/>
      <color indexed="8"/>
      <name val="Arial"/>
      <family val="2"/>
      <charset val="238"/>
    </font>
    <font>
      <b/>
      <sz val="10"/>
      <color indexed="12"/>
      <name val="Arial"/>
      <family val="2"/>
      <charset val="238"/>
    </font>
    <font>
      <sz val="10"/>
      <name val="Arial"/>
      <family val="2"/>
    </font>
    <font>
      <b/>
      <vertAlign val="superscript"/>
      <sz val="10"/>
      <color indexed="10"/>
      <name val="Arial"/>
      <family val="2"/>
    </font>
    <font>
      <vertAlign val="superscript"/>
      <sz val="10"/>
      <color indexed="10"/>
      <name val="Arial"/>
      <family val="2"/>
    </font>
    <font>
      <sz val="10"/>
      <color indexed="10"/>
      <name val="Arial"/>
      <family val="2"/>
    </font>
    <font>
      <sz val="9"/>
      <color indexed="81"/>
      <name val="Tahoma"/>
      <family val="2"/>
    </font>
    <font>
      <i/>
      <sz val="9"/>
      <color indexed="12"/>
      <name val="Tahoma"/>
      <family val="2"/>
    </font>
    <font>
      <i/>
      <sz val="10"/>
      <color indexed="12"/>
      <name val="Arial"/>
      <family val="2"/>
    </font>
    <font>
      <b/>
      <sz val="10"/>
      <color indexed="8"/>
      <name val="Arial"/>
      <family val="2"/>
    </font>
    <font>
      <b/>
      <sz val="10"/>
      <color indexed="10"/>
      <name val="Arial"/>
      <family val="2"/>
    </font>
    <font>
      <b/>
      <i/>
      <sz val="10"/>
      <color indexed="12"/>
      <name val="Arial"/>
      <family val="2"/>
    </font>
    <font>
      <b/>
      <sz val="10"/>
      <name val="Arial"/>
      <family val="2"/>
    </font>
    <font>
      <b/>
      <sz val="11"/>
      <name val="Arial"/>
      <family val="2"/>
    </font>
    <font>
      <b/>
      <vertAlign val="superscript"/>
      <sz val="8"/>
      <color indexed="10"/>
      <name val="Arial"/>
      <family val="2"/>
    </font>
    <font>
      <b/>
      <sz val="10"/>
      <color indexed="12"/>
      <name val="Arial"/>
      <family val="2"/>
    </font>
    <font>
      <i/>
      <sz val="10"/>
      <color rgb="FF0000FF"/>
      <name val="Arial"/>
      <family val="2"/>
    </font>
    <font>
      <i/>
      <sz val="8"/>
      <color theme="1"/>
      <name val="Arial"/>
      <family val="2"/>
    </font>
    <font>
      <i/>
      <sz val="8"/>
      <color rgb="FF3333FF"/>
      <name val="Arial"/>
      <family val="2"/>
    </font>
    <font>
      <i/>
      <sz val="8"/>
      <color rgb="FF0000FF"/>
      <name val="Arial"/>
      <family val="2"/>
    </font>
    <font>
      <b/>
      <sz val="10"/>
      <color rgb="FFFF0000"/>
      <name val="Arial"/>
      <family val="2"/>
    </font>
    <font>
      <sz val="10"/>
      <color theme="1"/>
      <name val="Arial"/>
      <family val="2"/>
    </font>
    <font>
      <b/>
      <i/>
      <sz val="10"/>
      <color rgb="FF0000FF"/>
      <name val="Arial"/>
      <family val="2"/>
    </font>
    <font>
      <b/>
      <vertAlign val="superscript"/>
      <sz val="8"/>
      <color rgb="FFFF0000"/>
      <name val="Arial"/>
      <family val="2"/>
    </font>
    <font>
      <b/>
      <vertAlign val="superscript"/>
      <sz val="10"/>
      <color rgb="FFFF0000"/>
      <name val="Arial"/>
      <family val="2"/>
    </font>
    <font>
      <sz val="8"/>
      <color theme="1"/>
      <name val="Arial"/>
      <family val="2"/>
    </font>
    <font>
      <i/>
      <sz val="8"/>
      <color indexed="12"/>
      <name val="Arial"/>
      <family val="2"/>
    </font>
    <font>
      <b/>
      <vertAlign val="superscript"/>
      <sz val="10"/>
      <color rgb="FFFF0000"/>
      <name val="Arial"/>
      <family val="2"/>
      <charset val="238"/>
    </font>
    <font>
      <sz val="8"/>
      <name val="Arial"/>
      <family val="2"/>
      <charset val="238"/>
    </font>
    <font>
      <b/>
      <vertAlign val="superscript"/>
      <sz val="8"/>
      <color rgb="FFFF0000"/>
      <name val="Arial"/>
      <family val="2"/>
      <charset val="238"/>
    </font>
    <font>
      <sz val="10"/>
      <name val="Arial"/>
      <family val="2"/>
      <charset val="238"/>
    </font>
    <font>
      <sz val="8"/>
      <color indexed="10"/>
      <name val="Arial"/>
      <family val="2"/>
      <charset val="238"/>
    </font>
    <font>
      <sz val="8"/>
      <color rgb="FF0000FF"/>
      <name val="Arial"/>
      <family val="2"/>
      <charset val="238"/>
    </font>
    <font>
      <sz val="8"/>
      <color theme="1"/>
      <name val="Arial"/>
      <family val="2"/>
      <charset val="238"/>
    </font>
    <font>
      <i/>
      <sz val="8"/>
      <color rgb="FF0000FF"/>
      <name val="Arial"/>
      <family val="2"/>
      <charset val="238"/>
    </font>
    <font>
      <i/>
      <sz val="8"/>
      <name val="Arial"/>
      <family val="2"/>
      <charset val="238"/>
    </font>
    <font>
      <sz val="10"/>
      <color rgb="FFFF0000"/>
      <name val="Arial"/>
      <family val="2"/>
      <charset val="238"/>
    </font>
    <font>
      <sz val="8"/>
      <name val="Arial"/>
      <family val="2"/>
    </font>
    <font>
      <i/>
      <sz val="8"/>
      <name val="Arial"/>
      <family val="2"/>
    </font>
    <font>
      <b/>
      <i/>
      <sz val="8"/>
      <color rgb="FFC00000"/>
      <name val="Arial"/>
      <family val="2"/>
    </font>
    <font>
      <b/>
      <sz val="8"/>
      <color rgb="FFC00000"/>
      <name val="Arial"/>
      <family val="2"/>
    </font>
    <font>
      <sz val="10"/>
      <color theme="1"/>
      <name val="Arial"/>
      <family val="2"/>
      <charset val="238"/>
    </font>
  </fonts>
  <fills count="2">
    <fill>
      <patternFill patternType="none"/>
    </fill>
    <fill>
      <patternFill patternType="gray125"/>
    </fill>
  </fills>
  <borders count="1">
    <border>
      <left/>
      <right/>
      <top/>
      <bottom/>
      <diagonal/>
    </border>
  </borders>
  <cellStyleXfs count="7">
    <xf numFmtId="0" fontId="0" fillId="0" borderId="0"/>
    <xf numFmtId="0" fontId="16" fillId="0" borderId="0"/>
    <xf numFmtId="0" fontId="16" fillId="0" borderId="0"/>
    <xf numFmtId="0" fontId="16" fillId="0" borderId="0"/>
    <xf numFmtId="0" fontId="9" fillId="0" borderId="0">
      <alignment vertical="top"/>
    </xf>
    <xf numFmtId="0" fontId="2" fillId="0" borderId="0"/>
    <xf numFmtId="0" fontId="9" fillId="0" borderId="0">
      <alignment vertical="top"/>
    </xf>
  </cellStyleXfs>
  <cellXfs count="133">
    <xf numFmtId="0" fontId="0" fillId="0" borderId="0" xfId="0"/>
    <xf numFmtId="0" fontId="3" fillId="0" borderId="0" xfId="0" applyFont="1" applyAlignment="1">
      <alignment horizontal="center"/>
    </xf>
    <xf numFmtId="3" fontId="0" fillId="0" borderId="0" xfId="0" applyNumberFormat="1"/>
    <xf numFmtId="0" fontId="3" fillId="0" borderId="0" xfId="0" applyFont="1" applyAlignment="1">
      <alignment wrapText="1"/>
    </xf>
    <xf numFmtId="0" fontId="3" fillId="0" borderId="0" xfId="0" applyFont="1" applyAlignment="1">
      <alignment horizontal="center" wrapText="1"/>
    </xf>
    <xf numFmtId="164" fontId="3" fillId="0" borderId="0" xfId="0" applyNumberFormat="1" applyFont="1" applyFill="1" applyBorder="1" applyAlignment="1">
      <alignment horizontal="center"/>
    </xf>
    <xf numFmtId="0" fontId="0" fillId="0" borderId="0" xfId="0" applyAlignment="1">
      <alignment horizontal="center"/>
    </xf>
    <xf numFmtId="0" fontId="8" fillId="0" borderId="0" xfId="4" applyFont="1" applyFill="1" applyBorder="1" applyAlignment="1">
      <alignment horizontal="left" vertical="center" wrapText="1"/>
    </xf>
    <xf numFmtId="3" fontId="3" fillId="0" borderId="0" xfId="0" applyNumberFormat="1" applyFont="1"/>
    <xf numFmtId="164" fontId="3" fillId="0" borderId="0" xfId="0" applyNumberFormat="1" applyFont="1" applyAlignment="1">
      <alignment horizontal="center"/>
    </xf>
    <xf numFmtId="49" fontId="3" fillId="0" borderId="0" xfId="0" applyNumberFormat="1" applyFont="1" applyAlignment="1">
      <alignment horizontal="center" vertical="center"/>
    </xf>
    <xf numFmtId="0" fontId="0" fillId="0" borderId="0" xfId="0" applyAlignment="1">
      <alignment vertical="center"/>
    </xf>
    <xf numFmtId="0" fontId="10" fillId="0" borderId="0" xfId="4" applyFont="1" applyFill="1" applyBorder="1" applyAlignment="1">
      <alignment horizontal="left" vertical="center" wrapText="1"/>
    </xf>
    <xf numFmtId="0" fontId="0" fillId="0" borderId="0" xfId="0" applyAlignment="1">
      <alignment horizontal="center" vertical="center"/>
    </xf>
    <xf numFmtId="0" fontId="7"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164" fontId="3" fillId="0" borderId="0" xfId="0" applyNumberFormat="1" applyFont="1" applyFill="1" applyBorder="1" applyAlignment="1">
      <alignment horizontal="center" vertical="center"/>
    </xf>
    <xf numFmtId="164" fontId="3" fillId="0" borderId="0" xfId="0" applyNumberFormat="1" applyFont="1" applyAlignment="1">
      <alignment horizontal="center" vertical="center"/>
    </xf>
    <xf numFmtId="3" fontId="9" fillId="0" borderId="0" xfId="4" applyNumberFormat="1" applyAlignment="1" applyProtection="1">
      <alignment horizontal="right" vertical="center"/>
      <protection locked="0"/>
    </xf>
    <xf numFmtId="3" fontId="0" fillId="0" borderId="0" xfId="0" applyNumberFormat="1" applyAlignment="1">
      <alignment horizontal="right" vertical="center"/>
    </xf>
    <xf numFmtId="3" fontId="16" fillId="0" borderId="0" xfId="0" applyNumberFormat="1" applyFont="1" applyFill="1" applyBorder="1" applyAlignment="1">
      <alignment horizontal="right" vertical="center"/>
    </xf>
    <xf numFmtId="0" fontId="0" fillId="0" borderId="0" xfId="0" applyAlignment="1">
      <alignment horizontal="right" vertical="center"/>
    </xf>
    <xf numFmtId="0" fontId="16" fillId="0" borderId="0" xfId="0" applyFont="1" applyFill="1" applyBorder="1" applyAlignment="1">
      <alignment horizontal="right" vertical="center"/>
    </xf>
    <xf numFmtId="3" fontId="3" fillId="0" borderId="0" xfId="0" applyNumberFormat="1" applyFont="1" applyAlignment="1">
      <alignment horizontal="right" vertical="center"/>
    </xf>
    <xf numFmtId="3" fontId="3" fillId="0" borderId="0" xfId="0" applyNumberFormat="1" applyFont="1" applyFill="1" applyBorder="1" applyAlignment="1">
      <alignment horizontal="right" vertical="center"/>
    </xf>
    <xf numFmtId="3" fontId="9" fillId="0" borderId="0" xfId="4" applyNumberFormat="1" applyAlignment="1" applyProtection="1">
      <alignment horizontal="right" vertical="center"/>
    </xf>
    <xf numFmtId="3" fontId="0" fillId="0" borderId="0" xfId="0" applyNumberFormat="1" applyFill="1" applyAlignment="1">
      <alignment horizontal="right" vertical="center"/>
    </xf>
    <xf numFmtId="0" fontId="16" fillId="0" borderId="0" xfId="0" applyFont="1" applyBorder="1" applyAlignment="1">
      <alignment horizontal="left"/>
    </xf>
    <xf numFmtId="0" fontId="16" fillId="0" borderId="0" xfId="0" applyFont="1" applyAlignment="1">
      <alignment horizontal="left" vertical="center"/>
    </xf>
    <xf numFmtId="0" fontId="16" fillId="0" borderId="0" xfId="0" applyFont="1"/>
    <xf numFmtId="0" fontId="16" fillId="0" borderId="0" xfId="0" applyFont="1" applyAlignment="1">
      <alignment horizontal="left" vertical="center" wrapText="1"/>
    </xf>
    <xf numFmtId="0" fontId="18" fillId="0" borderId="0" xfId="0" applyFont="1" applyAlignment="1">
      <alignment horizontal="left" vertical="center"/>
    </xf>
    <xf numFmtId="0" fontId="30" fillId="0" borderId="0" xfId="0" applyFont="1" applyAlignment="1">
      <alignment horizontal="left" vertical="center"/>
    </xf>
    <xf numFmtId="0" fontId="16" fillId="0" borderId="0" xfId="0" applyFont="1" applyAlignment="1">
      <alignment vertical="center"/>
    </xf>
    <xf numFmtId="0" fontId="30" fillId="0" borderId="0" xfId="0" applyFont="1"/>
    <xf numFmtId="0" fontId="7" fillId="0" borderId="0" xfId="1" applyFont="1" applyAlignment="1">
      <alignment horizontal="left" vertical="center"/>
    </xf>
    <xf numFmtId="0" fontId="16" fillId="0" borderId="0" xfId="1"/>
    <xf numFmtId="0" fontId="11" fillId="0" borderId="0" xfId="1" applyFont="1" applyAlignment="1">
      <alignment horizontal="left" vertical="center"/>
    </xf>
    <xf numFmtId="0" fontId="16" fillId="0" borderId="0" xfId="1" applyFont="1" applyBorder="1" applyAlignment="1">
      <alignment horizontal="left" vertical="center"/>
    </xf>
    <xf numFmtId="49" fontId="3" fillId="0" borderId="0" xfId="1" applyNumberFormat="1" applyFont="1" applyAlignment="1">
      <alignment horizontal="center" vertical="center"/>
    </xf>
    <xf numFmtId="0" fontId="3" fillId="0" borderId="0" xfId="1" applyFont="1" applyAlignment="1">
      <alignment horizontal="left" vertical="center" wrapText="1"/>
    </xf>
    <xf numFmtId="164" fontId="3" fillId="0" borderId="0" xfId="1" applyNumberFormat="1" applyFont="1" applyFill="1" applyBorder="1" applyAlignment="1">
      <alignment horizontal="center" vertical="center"/>
    </xf>
    <xf numFmtId="0" fontId="16" fillId="0" borderId="0" xfId="1" applyAlignment="1">
      <alignment horizontal="left" vertical="center"/>
    </xf>
    <xf numFmtId="0" fontId="16" fillId="0" borderId="0" xfId="1" applyFont="1" applyAlignment="1">
      <alignment horizontal="left" vertical="center"/>
    </xf>
    <xf numFmtId="3" fontId="16" fillId="0" borderId="0" xfId="1" applyNumberFormat="1" applyAlignment="1">
      <alignment horizontal="right" vertical="center"/>
    </xf>
    <xf numFmtId="0" fontId="16" fillId="0" borderId="0" xfId="1" applyAlignment="1">
      <alignment horizontal="left" vertical="center" wrapText="1"/>
    </xf>
    <xf numFmtId="3" fontId="3" fillId="0" borderId="0" xfId="1" applyNumberFormat="1" applyFont="1" applyAlignment="1">
      <alignment horizontal="right" vertical="center"/>
    </xf>
    <xf numFmtId="0" fontId="9" fillId="0" borderId="0" xfId="4" applyFont="1" applyFill="1" applyBorder="1" applyAlignment="1">
      <alignment horizontal="left" vertical="center" wrapText="1"/>
    </xf>
    <xf numFmtId="3" fontId="16" fillId="0" borderId="0" xfId="1" applyNumberFormat="1" applyFont="1" applyAlignment="1">
      <alignment horizontal="right" vertical="center"/>
    </xf>
    <xf numFmtId="0" fontId="18" fillId="0" borderId="0" xfId="1" applyFont="1" applyAlignment="1">
      <alignment horizontal="left" vertical="center"/>
    </xf>
    <xf numFmtId="0" fontId="31" fillId="0" borderId="0" xfId="0" applyFont="1" applyAlignment="1">
      <alignment horizontal="left" vertical="center"/>
    </xf>
    <xf numFmtId="0" fontId="32" fillId="0" borderId="0" xfId="0" applyFont="1" applyAlignment="1">
      <alignment vertical="center"/>
    </xf>
    <xf numFmtId="0" fontId="33" fillId="0" borderId="0" xfId="0" applyFont="1" applyAlignment="1">
      <alignment vertical="center"/>
    </xf>
    <xf numFmtId="0" fontId="3" fillId="0" borderId="0" xfId="3" applyFont="1" applyAlignment="1">
      <alignment horizontal="center" vertical="center" wrapText="1"/>
    </xf>
    <xf numFmtId="0" fontId="16" fillId="0" borderId="0" xfId="1" applyAlignment="1">
      <alignment vertical="center"/>
    </xf>
    <xf numFmtId="0" fontId="3" fillId="0" borderId="0" xfId="1" applyFont="1" applyAlignment="1">
      <alignment horizontal="center" vertical="center"/>
    </xf>
    <xf numFmtId="0" fontId="16" fillId="0" borderId="0" xfId="1" applyAlignment="1">
      <alignment horizontal="center" vertical="center"/>
    </xf>
    <xf numFmtId="3" fontId="3" fillId="0" borderId="0" xfId="1" applyNumberFormat="1" applyFont="1" applyAlignment="1">
      <alignment vertical="center"/>
    </xf>
    <xf numFmtId="3" fontId="16" fillId="0" borderId="0" xfId="1" applyNumberFormat="1" applyAlignment="1">
      <alignment vertical="center"/>
    </xf>
    <xf numFmtId="165" fontId="16" fillId="0" borderId="0" xfId="1" applyNumberFormat="1" applyAlignment="1">
      <alignment vertical="center"/>
    </xf>
    <xf numFmtId="165" fontId="3" fillId="0" borderId="0" xfId="1" applyNumberFormat="1" applyFont="1" applyAlignment="1">
      <alignment vertical="center"/>
    </xf>
    <xf numFmtId="3" fontId="26" fillId="0" borderId="0" xfId="1" applyNumberFormat="1" applyFont="1" applyAlignment="1">
      <alignment vertical="center"/>
    </xf>
    <xf numFmtId="0" fontId="16" fillId="0" borderId="0" xfId="3" applyFont="1" applyAlignment="1">
      <alignment horizontal="center" vertical="center" wrapText="1"/>
    </xf>
    <xf numFmtId="0" fontId="16" fillId="0" borderId="0" xfId="1" applyFont="1" applyAlignment="1">
      <alignment horizontal="center" vertical="center" wrapText="1"/>
    </xf>
    <xf numFmtId="3" fontId="27" fillId="0" borderId="0" xfId="1" applyNumberFormat="1" applyFont="1" applyFill="1" applyBorder="1"/>
    <xf numFmtId="0" fontId="5" fillId="0" borderId="0" xfId="0" applyFont="1" applyAlignment="1">
      <alignment horizontal="left" vertical="center"/>
    </xf>
    <xf numFmtId="0" fontId="16" fillId="0" borderId="0" xfId="2" applyFont="1" applyAlignment="1">
      <alignment horizontal="left" vertical="center"/>
    </xf>
    <xf numFmtId="3" fontId="26" fillId="0" borderId="0" xfId="1" applyNumberFormat="1" applyFont="1" applyAlignment="1">
      <alignment horizontal="right" vertical="center"/>
    </xf>
    <xf numFmtId="0" fontId="3" fillId="0" borderId="0" xfId="1" applyFont="1" applyAlignment="1">
      <alignment vertical="center" wrapText="1"/>
    </xf>
    <xf numFmtId="0" fontId="8" fillId="0" borderId="0" xfId="4" applyFont="1" applyFill="1" applyBorder="1" applyAlignment="1">
      <alignment vertical="center" wrapText="1"/>
    </xf>
    <xf numFmtId="0" fontId="10" fillId="0" borderId="0" xfId="4" applyFont="1" applyFill="1" applyBorder="1" applyAlignment="1">
      <alignment horizontal="left" vertical="center"/>
    </xf>
    <xf numFmtId="0" fontId="8" fillId="0" borderId="0" xfId="4" applyFont="1" applyFill="1" applyBorder="1" applyAlignment="1">
      <alignment vertical="center"/>
    </xf>
    <xf numFmtId="3" fontId="26" fillId="0" borderId="0" xfId="0" applyNumberFormat="1" applyFont="1" applyAlignment="1">
      <alignment vertical="center"/>
    </xf>
    <xf numFmtId="0" fontId="19" fillId="0" borderId="0" xfId="0" applyFont="1" applyFill="1" applyBorder="1" applyAlignment="1">
      <alignment horizontal="left" vertical="center"/>
    </xf>
    <xf numFmtId="0" fontId="2" fillId="0" borderId="0" xfId="1" applyFont="1" applyAlignment="1">
      <alignment horizontal="center" vertical="center" wrapText="1"/>
    </xf>
    <xf numFmtId="3" fontId="2" fillId="0" borderId="0" xfId="1" applyNumberFormat="1" applyFont="1" applyAlignment="1">
      <alignment horizontal="right" vertical="center"/>
    </xf>
    <xf numFmtId="3" fontId="2" fillId="0" borderId="0" xfId="1" applyNumberFormat="1" applyFont="1" applyFill="1" applyBorder="1" applyAlignment="1">
      <alignment horizontal="right" vertical="center"/>
    </xf>
    <xf numFmtId="0" fontId="2" fillId="0" borderId="0" xfId="1" applyFont="1" applyAlignment="1">
      <alignment horizontal="left" vertical="center"/>
    </xf>
    <xf numFmtId="0" fontId="5" fillId="0" borderId="0" xfId="0" applyFont="1"/>
    <xf numFmtId="49" fontId="3" fillId="0" borderId="0" xfId="1" applyNumberFormat="1" applyFont="1" applyAlignment="1">
      <alignment vertical="center"/>
    </xf>
    <xf numFmtId="3" fontId="2" fillId="0" borderId="0" xfId="1" applyNumberFormat="1" applyFont="1" applyAlignment="1">
      <alignment vertical="center"/>
    </xf>
    <xf numFmtId="3" fontId="27" fillId="0" borderId="0" xfId="0" applyNumberFormat="1" applyFont="1" applyAlignment="1">
      <alignment vertical="center"/>
    </xf>
    <xf numFmtId="0" fontId="3" fillId="0" borderId="0" xfId="0" applyFont="1" applyFill="1" applyBorder="1" applyAlignment="1">
      <alignment horizontal="right" vertical="center"/>
    </xf>
    <xf numFmtId="0" fontId="33" fillId="0" borderId="0" xfId="0" applyFont="1" applyAlignment="1">
      <alignment horizontal="left" vertical="center" indent="1"/>
    </xf>
    <xf numFmtId="0" fontId="42" fillId="0" borderId="0" xfId="1" applyFont="1" applyAlignment="1">
      <alignment vertical="center"/>
    </xf>
    <xf numFmtId="3" fontId="44" fillId="0" borderId="0" xfId="1" applyNumberFormat="1" applyFont="1" applyAlignment="1">
      <alignment vertical="center"/>
    </xf>
    <xf numFmtId="3" fontId="44" fillId="0" borderId="0" xfId="1" applyNumberFormat="1" applyFont="1" applyAlignment="1">
      <alignment horizontal="right" vertical="center"/>
    </xf>
    <xf numFmtId="0" fontId="14" fillId="0" borderId="0" xfId="4" applyFont="1" applyFill="1" applyBorder="1" applyAlignment="1">
      <alignment horizontal="left" vertical="center" wrapText="1"/>
    </xf>
    <xf numFmtId="0" fontId="45" fillId="0" borderId="0" xfId="0" applyFont="1" applyFill="1" applyBorder="1" applyAlignment="1">
      <alignment horizontal="left" vertical="center"/>
    </xf>
    <xf numFmtId="0" fontId="48" fillId="0" borderId="0" xfId="0" applyFont="1" applyFill="1" applyBorder="1" applyAlignment="1">
      <alignment horizontal="left" vertical="center"/>
    </xf>
    <xf numFmtId="0" fontId="35" fillId="0" borderId="0" xfId="4" applyFont="1" applyFill="1" applyBorder="1" applyAlignment="1">
      <alignment horizontal="left" vertical="center" wrapText="1"/>
    </xf>
    <xf numFmtId="0" fontId="47" fillId="0" borderId="0" xfId="0" applyFont="1" applyFill="1" applyBorder="1" applyAlignment="1">
      <alignment horizontal="left" vertical="center"/>
    </xf>
    <xf numFmtId="0" fontId="49" fillId="0" borderId="0" xfId="0" applyFont="1" applyAlignment="1">
      <alignment horizontal="left" vertical="center"/>
    </xf>
    <xf numFmtId="0" fontId="48" fillId="0" borderId="0" xfId="0" applyFont="1" applyAlignment="1">
      <alignment horizontal="left" vertical="center"/>
    </xf>
    <xf numFmtId="0" fontId="42" fillId="0" borderId="0" xfId="0" applyFont="1" applyAlignment="1">
      <alignment horizontal="left" vertical="center"/>
    </xf>
    <xf numFmtId="0" fontId="2" fillId="0" borderId="0" xfId="1" applyFont="1" applyAlignment="1">
      <alignment horizontal="center" vertical="center"/>
    </xf>
    <xf numFmtId="0" fontId="35" fillId="0" borderId="0" xfId="1" applyFont="1" applyAlignment="1">
      <alignment horizontal="left" vertical="center"/>
    </xf>
    <xf numFmtId="0" fontId="35" fillId="0" borderId="0" xfId="1" applyFont="1"/>
    <xf numFmtId="3" fontId="0" fillId="0" borderId="0" xfId="0" applyNumberFormat="1" applyAlignment="1">
      <alignment vertical="center"/>
    </xf>
    <xf numFmtId="165" fontId="44" fillId="0" borderId="0" xfId="1" applyNumberFormat="1" applyFont="1" applyAlignment="1">
      <alignment vertical="center"/>
    </xf>
    <xf numFmtId="0" fontId="26" fillId="0" borderId="0" xfId="0" applyFont="1" applyAlignment="1">
      <alignment horizontal="center" vertical="center" wrapText="1"/>
    </xf>
    <xf numFmtId="0" fontId="26" fillId="0" borderId="0" xfId="1" applyFont="1" applyAlignment="1">
      <alignment horizontal="center" vertical="center" wrapText="1"/>
    </xf>
    <xf numFmtId="0" fontId="3" fillId="0" borderId="0" xfId="1" applyFont="1" applyAlignment="1">
      <alignment horizontal="left" vertical="center" wrapText="1" indent="6"/>
    </xf>
    <xf numFmtId="0" fontId="2" fillId="0" borderId="0" xfId="1" applyFont="1"/>
    <xf numFmtId="0" fontId="3" fillId="0" borderId="0" xfId="1" applyFont="1" applyAlignment="1">
      <alignment horizontal="left" vertical="center" wrapText="1"/>
    </xf>
    <xf numFmtId="49" fontId="3" fillId="0" borderId="0" xfId="1" applyNumberFormat="1" applyFont="1" applyAlignment="1">
      <alignment horizontal="center" vertical="center"/>
    </xf>
    <xf numFmtId="164" fontId="2" fillId="0" borderId="0" xfId="1" applyNumberFormat="1" applyFont="1" applyFill="1" applyBorder="1" applyAlignment="1">
      <alignment horizontal="center" vertical="center"/>
    </xf>
    <xf numFmtId="0" fontId="2" fillId="0" borderId="0" xfId="1" applyFont="1" applyBorder="1" applyAlignment="1">
      <alignment horizontal="left" vertical="center"/>
    </xf>
    <xf numFmtId="0" fontId="2" fillId="0" borderId="0" xfId="0" applyFont="1"/>
    <xf numFmtId="0" fontId="2" fillId="0" borderId="0" xfId="0" applyFont="1" applyBorder="1" applyAlignment="1">
      <alignment horizontal="left"/>
    </xf>
    <xf numFmtId="3" fontId="35" fillId="0" borderId="0" xfId="1" applyNumberFormat="1" applyFont="1" applyAlignment="1">
      <alignment horizontal="right" vertical="center"/>
    </xf>
    <xf numFmtId="3" fontId="35" fillId="0" borderId="0" xfId="0" applyNumberFormat="1" applyFont="1" applyAlignment="1">
      <alignment vertical="center"/>
    </xf>
    <xf numFmtId="3" fontId="2" fillId="0" borderId="0" xfId="1" applyNumberFormat="1" applyFont="1" applyFill="1" applyAlignment="1">
      <alignment horizontal="right" vertical="center"/>
    </xf>
    <xf numFmtId="0" fontId="33" fillId="0" borderId="0" xfId="0" applyFont="1" applyAlignment="1">
      <alignment horizontal="left" vertical="center"/>
    </xf>
    <xf numFmtId="3" fontId="35" fillId="0" borderId="0" xfId="0" applyNumberFormat="1" applyFont="1" applyAlignment="1">
      <alignment horizontal="right" vertical="center"/>
    </xf>
    <xf numFmtId="0" fontId="2" fillId="0" borderId="0" xfId="0" applyFont="1" applyAlignment="1">
      <alignment vertical="center"/>
    </xf>
    <xf numFmtId="0" fontId="52" fillId="0" borderId="0" xfId="0" applyFont="1" applyAlignment="1">
      <alignment horizontal="left" vertical="center"/>
    </xf>
    <xf numFmtId="0" fontId="53" fillId="0" borderId="0" xfId="0" applyFont="1" applyAlignment="1">
      <alignment horizontal="left" vertical="center"/>
    </xf>
    <xf numFmtId="0" fontId="55" fillId="0" borderId="0" xfId="4" applyFont="1" applyFill="1" applyBorder="1" applyAlignment="1">
      <alignment horizontal="left" vertical="center" wrapText="1"/>
    </xf>
    <xf numFmtId="0" fontId="5" fillId="0" borderId="0" xfId="0" applyFont="1" applyAlignment="1">
      <alignment vertical="center"/>
    </xf>
    <xf numFmtId="0" fontId="3" fillId="0" borderId="0" xfId="1" applyFont="1" applyAlignment="1">
      <alignment horizontal="left" vertical="center" wrapText="1"/>
    </xf>
    <xf numFmtId="0" fontId="26" fillId="0" borderId="0" xfId="1" applyFont="1" applyAlignment="1">
      <alignment horizontal="center" vertical="center"/>
    </xf>
    <xf numFmtId="0" fontId="23" fillId="0" borderId="0" xfId="4" applyFont="1" applyFill="1" applyBorder="1" applyAlignment="1">
      <alignment horizontal="left" vertical="center" wrapText="1"/>
    </xf>
    <xf numFmtId="49" fontId="3" fillId="0" borderId="0" xfId="1" applyNumberFormat="1" applyFont="1" applyAlignment="1">
      <alignment horizontal="center" vertical="center"/>
    </xf>
    <xf numFmtId="0" fontId="34" fillId="0" borderId="0" xfId="4" applyFont="1" applyFill="1" applyBorder="1" applyAlignment="1">
      <alignment horizontal="left" vertical="center" wrapText="1"/>
    </xf>
    <xf numFmtId="0" fontId="26" fillId="0" borderId="0" xfId="1" applyFont="1" applyAlignment="1">
      <alignment horizontal="left" vertical="center" wrapText="1"/>
    </xf>
    <xf numFmtId="0" fontId="3" fillId="0" borderId="0" xfId="1" applyFont="1" applyAlignment="1">
      <alignment horizontal="center" vertical="center" wrapText="1"/>
    </xf>
  </cellXfs>
  <cellStyles count="7">
    <cellStyle name="Normal" xfId="0" builtinId="0"/>
    <cellStyle name="Normal 2" xfId="1" xr:uid="{00000000-0005-0000-0000-000001000000}"/>
    <cellStyle name="Normal 2 3" xfId="2" xr:uid="{00000000-0005-0000-0000-000002000000}"/>
    <cellStyle name="Normal 6" xfId="3" xr:uid="{00000000-0005-0000-0000-000003000000}"/>
    <cellStyle name="Normal_novozami1" xfId="4" xr:uid="{00000000-0005-0000-0000-000004000000}"/>
    <cellStyle name="Obično_Struktura ulaganja" xfId="5" xr:uid="{00000000-0005-0000-0000-000005000000}"/>
    <cellStyle name="Style 1" xfId="6"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GB284"/>
  <sheetViews>
    <sheetView tabSelected="1" zoomScaleNormal="100" workbookViewId="0">
      <pane xSplit="6" ySplit="7" topLeftCell="G8" activePane="bottomRight" state="frozen"/>
      <selection pane="topRight" activeCell="G1" sqref="G1"/>
      <selection pane="bottomLeft" activeCell="A6" sqref="A6"/>
      <selection pane="bottomRight"/>
    </sheetView>
  </sheetViews>
  <sheetFormatPr defaultColWidth="9.140625" defaultRowHeight="12.75" x14ac:dyDescent="0.2"/>
  <cols>
    <col min="1" max="1" width="5.85546875" style="11" customWidth="1"/>
    <col min="2" max="2" width="31.5703125" style="11" customWidth="1"/>
    <col min="3" max="3" width="39.140625" style="11" bestFit="1" customWidth="1"/>
    <col min="4" max="4" width="42.7109375" style="11" customWidth="1"/>
    <col min="5" max="5" width="8.7109375" style="11" bestFit="1" customWidth="1"/>
    <col min="6" max="6" width="6" style="11" bestFit="1" customWidth="1"/>
    <col min="7" max="7" width="10.140625" style="11" bestFit="1" customWidth="1"/>
    <col min="8" max="12" width="9.140625" style="11"/>
    <col min="13" max="13" width="10.140625" style="11" bestFit="1" customWidth="1"/>
    <col min="14" max="18" width="9.140625" style="11"/>
    <col min="19" max="19" width="10.140625" style="11" bestFit="1" customWidth="1"/>
    <col min="20" max="24" width="9.140625" style="11"/>
    <col min="25" max="25" width="10.140625" style="11" bestFit="1" customWidth="1"/>
    <col min="26" max="30" width="9.140625" style="11"/>
    <col min="31" max="31" width="10.140625" style="11" bestFit="1" customWidth="1"/>
    <col min="32" max="36" width="9.140625" style="11"/>
    <col min="37" max="37" width="10.140625" style="11" bestFit="1" customWidth="1"/>
    <col min="38" max="42" width="9.140625" style="11"/>
    <col min="43" max="43" width="10.140625" style="11" bestFit="1" customWidth="1"/>
    <col min="44" max="48" width="9.140625" style="11"/>
    <col min="49" max="49" width="10.140625" style="11" bestFit="1" customWidth="1"/>
    <col min="50" max="54" width="9.140625" style="11"/>
    <col min="55" max="55" width="10.140625" style="11" bestFit="1" customWidth="1"/>
    <col min="56" max="60" width="9.140625" style="11"/>
    <col min="61" max="61" width="10.140625" style="11" bestFit="1" customWidth="1"/>
    <col min="62" max="66" width="9.140625" style="11"/>
    <col min="67" max="67" width="10.140625" style="11" bestFit="1" customWidth="1"/>
    <col min="68" max="72" width="9.140625" style="11"/>
    <col min="73" max="73" width="10.140625" style="11" bestFit="1" customWidth="1"/>
    <col min="74" max="78" width="9.140625" style="11"/>
    <col min="79" max="79" width="10.140625" style="11" bestFit="1" customWidth="1"/>
    <col min="80" max="84" width="9.140625" style="11"/>
    <col min="85" max="85" width="10.140625" style="11" bestFit="1" customWidth="1"/>
    <col min="86" max="90" width="9.140625" style="11"/>
    <col min="91" max="91" width="10.140625" style="11" bestFit="1" customWidth="1"/>
    <col min="92" max="96" width="7.5703125" style="11" bestFit="1" customWidth="1"/>
    <col min="97" max="97" width="10.140625" style="11" bestFit="1" customWidth="1"/>
    <col min="98" max="98" width="7.5703125" style="11" bestFit="1" customWidth="1"/>
    <col min="99" max="102" width="9.140625" style="11"/>
    <col min="103" max="103" width="10.140625" style="11" bestFit="1" customWidth="1"/>
    <col min="104" max="108" width="9.140625" style="11"/>
    <col min="109" max="109" width="10.140625" style="11" bestFit="1" customWidth="1"/>
    <col min="110" max="114" width="9.140625" style="11"/>
    <col min="115" max="115" width="11.140625" style="11" bestFit="1" customWidth="1"/>
    <col min="116" max="126" width="9.140625" style="11"/>
    <col min="127" max="127" width="10.140625" style="11" bestFit="1" customWidth="1"/>
    <col min="128" max="132" width="9.140625" style="11"/>
    <col min="133" max="133" width="10.140625" style="11" bestFit="1" customWidth="1"/>
    <col min="134" max="138" width="9.140625" style="11"/>
    <col min="139" max="139" width="10.140625" style="11" bestFit="1" customWidth="1"/>
    <col min="140" max="144" width="9.140625" style="11"/>
    <col min="145" max="145" width="10.140625" style="11" bestFit="1" customWidth="1"/>
    <col min="146" max="16384" width="9.140625" style="11"/>
  </cols>
  <sheetData>
    <row r="1" spans="1:153" ht="15.75" x14ac:dyDescent="0.2">
      <c r="A1" s="101" t="s">
        <v>157</v>
      </c>
      <c r="B1" s="41" t="s">
        <v>45</v>
      </c>
      <c r="D1" s="60"/>
      <c r="E1" s="60"/>
      <c r="F1" s="60"/>
      <c r="G1" s="60"/>
    </row>
    <row r="2" spans="1:153" ht="14.25" x14ac:dyDescent="0.2">
      <c r="A2" s="60"/>
      <c r="B2" s="43" t="s">
        <v>46</v>
      </c>
      <c r="D2" s="60"/>
      <c r="F2" s="88"/>
      <c r="G2" s="60"/>
    </row>
    <row r="3" spans="1:153" x14ac:dyDescent="0.2">
      <c r="A3" s="60"/>
      <c r="B3" s="113" t="s">
        <v>270</v>
      </c>
      <c r="D3" s="60"/>
      <c r="F3" s="60"/>
      <c r="G3" s="60"/>
    </row>
    <row r="4" spans="1:153" x14ac:dyDescent="0.2">
      <c r="A4" s="60"/>
      <c r="B4" s="113"/>
      <c r="D4" s="60"/>
      <c r="E4" s="88"/>
      <c r="F4" s="60"/>
      <c r="G4" s="60"/>
    </row>
    <row r="5" spans="1:153" x14ac:dyDescent="0.2">
      <c r="A5" s="60"/>
      <c r="B5" s="113"/>
      <c r="D5" s="88" t="s">
        <v>367</v>
      </c>
      <c r="E5" s="88"/>
      <c r="F5" s="60"/>
      <c r="G5" s="60"/>
    </row>
    <row r="6" spans="1:153" x14ac:dyDescent="0.2">
      <c r="A6" s="60"/>
      <c r="B6" s="60"/>
      <c r="C6" s="60"/>
      <c r="D6" s="60"/>
      <c r="E6" s="60"/>
      <c r="F6" s="60"/>
      <c r="G6" s="61"/>
    </row>
    <row r="7" spans="1:153" ht="25.5" x14ac:dyDescent="0.2">
      <c r="A7" s="60"/>
      <c r="B7" s="107" t="s">
        <v>74</v>
      </c>
      <c r="C7" s="106" t="s">
        <v>75</v>
      </c>
      <c r="D7" s="108" t="s">
        <v>48</v>
      </c>
      <c r="E7" s="59" t="s">
        <v>67</v>
      </c>
      <c r="F7" s="59" t="s">
        <v>130</v>
      </c>
      <c r="G7" s="47">
        <v>41639</v>
      </c>
      <c r="H7" s="47">
        <v>41670</v>
      </c>
      <c r="I7" s="47">
        <v>41698</v>
      </c>
      <c r="J7" s="47">
        <v>41729</v>
      </c>
      <c r="K7" s="47">
        <v>41759</v>
      </c>
      <c r="L7" s="47">
        <v>41790</v>
      </c>
      <c r="M7" s="47">
        <v>41820</v>
      </c>
      <c r="N7" s="47">
        <v>41851</v>
      </c>
      <c r="O7" s="47">
        <v>41882</v>
      </c>
      <c r="P7" s="47">
        <v>41912</v>
      </c>
      <c r="Q7" s="47">
        <v>41943</v>
      </c>
      <c r="R7" s="47">
        <v>41973</v>
      </c>
      <c r="S7" s="47">
        <v>42004</v>
      </c>
      <c r="T7" s="47">
        <v>42035</v>
      </c>
      <c r="U7" s="47">
        <v>42063</v>
      </c>
      <c r="V7" s="47">
        <v>42094</v>
      </c>
      <c r="W7" s="47">
        <v>42124</v>
      </c>
      <c r="X7" s="47">
        <v>42155</v>
      </c>
      <c r="Y7" s="47">
        <v>42185</v>
      </c>
      <c r="Z7" s="47">
        <v>42216</v>
      </c>
      <c r="AA7" s="47">
        <v>42247</v>
      </c>
      <c r="AB7" s="47">
        <v>42277</v>
      </c>
      <c r="AC7" s="47">
        <v>42308</v>
      </c>
      <c r="AD7" s="47">
        <v>42338</v>
      </c>
      <c r="AE7" s="47">
        <v>42369</v>
      </c>
      <c r="AF7" s="47">
        <v>42400</v>
      </c>
      <c r="AG7" s="47">
        <v>42429</v>
      </c>
      <c r="AH7" s="47">
        <v>42460</v>
      </c>
      <c r="AI7" s="47">
        <v>42490</v>
      </c>
      <c r="AJ7" s="47">
        <v>42521</v>
      </c>
      <c r="AK7" s="47">
        <v>42551</v>
      </c>
      <c r="AL7" s="47">
        <v>42582</v>
      </c>
      <c r="AM7" s="47">
        <v>42613</v>
      </c>
      <c r="AN7" s="47">
        <v>42643</v>
      </c>
      <c r="AO7" s="47">
        <v>42674</v>
      </c>
      <c r="AP7" s="47">
        <v>42704</v>
      </c>
      <c r="AQ7" s="47">
        <v>42735</v>
      </c>
      <c r="AR7" s="47">
        <v>42766</v>
      </c>
      <c r="AS7" s="47">
        <v>42794</v>
      </c>
      <c r="AT7" s="47">
        <v>42825</v>
      </c>
      <c r="AU7" s="47">
        <v>42855</v>
      </c>
      <c r="AV7" s="47">
        <v>42886</v>
      </c>
      <c r="AW7" s="47">
        <v>42916</v>
      </c>
      <c r="AX7" s="47">
        <v>42947</v>
      </c>
      <c r="AY7" s="47">
        <v>42978</v>
      </c>
      <c r="AZ7" s="47">
        <v>43008</v>
      </c>
      <c r="BA7" s="47">
        <v>43039</v>
      </c>
      <c r="BB7" s="47">
        <v>43069</v>
      </c>
      <c r="BC7" s="47">
        <v>43100</v>
      </c>
      <c r="BD7" s="47">
        <v>43131</v>
      </c>
      <c r="BE7" s="47">
        <v>43159</v>
      </c>
      <c r="BF7" s="47">
        <v>43190</v>
      </c>
      <c r="BG7" s="47">
        <v>43220</v>
      </c>
      <c r="BH7" s="47">
        <v>43251</v>
      </c>
      <c r="BI7" s="47">
        <v>43281</v>
      </c>
      <c r="BJ7" s="47">
        <v>43312</v>
      </c>
      <c r="BK7" s="47">
        <v>43343</v>
      </c>
      <c r="BL7" s="47">
        <v>43373</v>
      </c>
      <c r="BM7" s="47">
        <v>43404</v>
      </c>
      <c r="BN7" s="47">
        <v>43434</v>
      </c>
      <c r="BO7" s="47">
        <v>43465</v>
      </c>
      <c r="BP7" s="47">
        <v>43496</v>
      </c>
      <c r="BQ7" s="47">
        <v>43524</v>
      </c>
      <c r="BR7" s="47">
        <v>43555</v>
      </c>
      <c r="BS7" s="47">
        <v>43585</v>
      </c>
      <c r="BT7" s="47">
        <v>43616</v>
      </c>
      <c r="BU7" s="47">
        <v>43646</v>
      </c>
      <c r="BV7" s="47">
        <v>43677</v>
      </c>
      <c r="BW7" s="47">
        <v>43708</v>
      </c>
      <c r="BX7" s="47">
        <v>43738</v>
      </c>
      <c r="BY7" s="47">
        <v>43769</v>
      </c>
      <c r="BZ7" s="47">
        <v>43799</v>
      </c>
      <c r="CA7" s="47">
        <v>43830</v>
      </c>
      <c r="CB7" s="47">
        <v>43861</v>
      </c>
      <c r="CC7" s="47">
        <v>43890</v>
      </c>
      <c r="CD7" s="47">
        <v>43921</v>
      </c>
      <c r="CE7" s="47">
        <v>43951</v>
      </c>
      <c r="CF7" s="47">
        <v>43982</v>
      </c>
      <c r="CG7" s="47">
        <v>44012</v>
      </c>
      <c r="CH7" s="47">
        <v>44043</v>
      </c>
      <c r="CI7" s="47">
        <v>44074</v>
      </c>
      <c r="CJ7" s="47">
        <v>44104</v>
      </c>
      <c r="CK7" s="47">
        <v>44135</v>
      </c>
      <c r="CL7" s="47">
        <v>44165</v>
      </c>
      <c r="CM7" s="47">
        <v>44196</v>
      </c>
      <c r="CN7" s="47">
        <v>44227</v>
      </c>
      <c r="CO7" s="47">
        <v>44255</v>
      </c>
      <c r="CP7" s="47">
        <v>44286</v>
      </c>
      <c r="CQ7" s="47">
        <v>44316</v>
      </c>
      <c r="CR7" s="47">
        <v>44347</v>
      </c>
      <c r="CS7" s="47">
        <v>44377</v>
      </c>
      <c r="CT7" s="47">
        <v>44408</v>
      </c>
      <c r="CU7" s="47">
        <v>44439</v>
      </c>
      <c r="CV7" s="47">
        <v>44469</v>
      </c>
      <c r="CW7" s="47">
        <v>44500</v>
      </c>
      <c r="CX7" s="47">
        <v>44530</v>
      </c>
      <c r="CY7" s="47">
        <v>44561</v>
      </c>
      <c r="CZ7" s="47">
        <v>44592</v>
      </c>
      <c r="DA7" s="47">
        <v>44620</v>
      </c>
      <c r="DB7" s="47">
        <v>44651</v>
      </c>
      <c r="DC7" s="47">
        <v>44681</v>
      </c>
      <c r="DD7" s="47">
        <v>44712</v>
      </c>
      <c r="DE7" s="47">
        <v>44742</v>
      </c>
      <c r="DF7" s="47">
        <v>44773</v>
      </c>
      <c r="DG7" s="47">
        <v>44804</v>
      </c>
      <c r="DH7" s="47">
        <v>44834</v>
      </c>
      <c r="DI7" s="47">
        <v>44865</v>
      </c>
      <c r="DJ7" s="47">
        <v>44895</v>
      </c>
      <c r="DK7" s="47">
        <v>44926</v>
      </c>
      <c r="DL7" s="47">
        <v>44957</v>
      </c>
      <c r="DM7" s="47">
        <v>44985</v>
      </c>
      <c r="DN7" s="47">
        <v>45016</v>
      </c>
      <c r="DO7" s="47">
        <v>45046</v>
      </c>
      <c r="DP7" s="47">
        <v>45077</v>
      </c>
      <c r="DQ7" s="47">
        <v>45107</v>
      </c>
      <c r="DR7" s="47">
        <v>45138</v>
      </c>
      <c r="DS7" s="47">
        <v>45169</v>
      </c>
      <c r="DT7" s="47">
        <v>45199</v>
      </c>
      <c r="DU7" s="47">
        <v>45230</v>
      </c>
      <c r="DV7" s="47">
        <v>45260</v>
      </c>
      <c r="DW7" s="47">
        <v>45291</v>
      </c>
      <c r="DX7" s="47">
        <v>45322</v>
      </c>
      <c r="DY7" s="47">
        <v>45351</v>
      </c>
      <c r="DZ7" s="47">
        <v>45382</v>
      </c>
      <c r="EA7" s="47">
        <v>45412</v>
      </c>
      <c r="EB7" s="47">
        <v>45443</v>
      </c>
      <c r="EC7" s="47">
        <v>45473</v>
      </c>
      <c r="ED7" s="47">
        <v>45504</v>
      </c>
      <c r="EE7" s="47">
        <v>45535</v>
      </c>
      <c r="EF7" s="47">
        <v>45565</v>
      </c>
      <c r="EG7" s="47">
        <v>45596</v>
      </c>
      <c r="EH7" s="47">
        <v>45626</v>
      </c>
      <c r="EI7" s="47">
        <v>45657</v>
      </c>
      <c r="EJ7" s="47">
        <v>45688</v>
      </c>
      <c r="EK7" s="47">
        <v>45716</v>
      </c>
      <c r="EL7" s="47">
        <v>45747</v>
      </c>
      <c r="EM7" s="47">
        <v>45777</v>
      </c>
      <c r="EN7" s="47">
        <v>45808</v>
      </c>
      <c r="EO7" s="47">
        <v>45838</v>
      </c>
      <c r="EP7" s="47">
        <v>45869</v>
      </c>
      <c r="EQ7" s="47">
        <v>45900</v>
      </c>
      <c r="ER7" s="47">
        <v>45930</v>
      </c>
      <c r="ES7" s="47">
        <v>45961</v>
      </c>
      <c r="ET7" s="47">
        <v>45991</v>
      </c>
      <c r="EU7" s="47">
        <v>46022</v>
      </c>
      <c r="EV7" s="47">
        <v>46053</v>
      </c>
      <c r="EW7" s="47">
        <v>46081</v>
      </c>
    </row>
    <row r="8" spans="1:153" x14ac:dyDescent="0.2">
      <c r="A8" s="60"/>
      <c r="B8" s="60"/>
      <c r="C8" s="60"/>
      <c r="D8" s="60"/>
      <c r="E8" s="60"/>
      <c r="F8" s="60"/>
      <c r="G8" s="47"/>
      <c r="H8" s="47"/>
      <c r="I8" s="47"/>
      <c r="J8" s="47"/>
      <c r="K8" s="47"/>
      <c r="L8" s="47"/>
      <c r="M8" s="47"/>
      <c r="N8" s="47"/>
    </row>
    <row r="9" spans="1:153" ht="12.75" customHeight="1" x14ac:dyDescent="0.2">
      <c r="A9" s="127" t="s">
        <v>9</v>
      </c>
      <c r="B9" s="126" t="s">
        <v>66</v>
      </c>
      <c r="C9" s="53" t="s">
        <v>210</v>
      </c>
      <c r="D9" s="60" t="s">
        <v>50</v>
      </c>
      <c r="E9" s="68" t="s">
        <v>69</v>
      </c>
      <c r="F9" s="60"/>
      <c r="G9" s="112"/>
      <c r="H9" s="112"/>
      <c r="I9" s="112"/>
      <c r="J9" s="112"/>
      <c r="K9" s="112"/>
      <c r="L9" s="112"/>
      <c r="M9" s="112"/>
      <c r="N9" s="112"/>
      <c r="BO9" s="104"/>
    </row>
    <row r="10" spans="1:153" ht="12.75" customHeight="1" x14ac:dyDescent="0.2">
      <c r="A10" s="127"/>
      <c r="B10" s="126"/>
      <c r="C10" s="96" t="s">
        <v>334</v>
      </c>
      <c r="D10" s="109" t="s">
        <v>255</v>
      </c>
      <c r="E10" s="68" t="s">
        <v>69</v>
      </c>
      <c r="F10" s="60"/>
      <c r="G10" s="112"/>
      <c r="H10" s="112"/>
      <c r="I10" s="112"/>
      <c r="J10" s="112"/>
      <c r="K10" s="112"/>
      <c r="L10" s="112"/>
      <c r="M10" s="112"/>
      <c r="N10" s="112"/>
      <c r="BO10" s="104"/>
      <c r="CL10" s="50">
        <v>312.96273408985337</v>
      </c>
      <c r="CM10" s="50">
        <v>257.185977835291</v>
      </c>
      <c r="CN10" s="50">
        <v>286.14427898334327</v>
      </c>
      <c r="CO10" s="50">
        <v>318.3700179175791</v>
      </c>
      <c r="CP10" s="50">
        <v>354.15762824341363</v>
      </c>
      <c r="CQ10" s="104">
        <v>368.98637733094432</v>
      </c>
      <c r="CR10" s="104">
        <v>339.36012077775564</v>
      </c>
      <c r="CS10" s="104">
        <v>328.4125980489747</v>
      </c>
      <c r="CT10" s="104">
        <v>148.30350388214214</v>
      </c>
      <c r="CU10" s="104">
        <v>147.36494127015726</v>
      </c>
      <c r="CV10" s="104">
        <v>131.10174397770254</v>
      </c>
      <c r="CW10" s="104">
        <v>129.85045457561881</v>
      </c>
      <c r="CX10" s="104">
        <v>67.768555312230404</v>
      </c>
      <c r="CY10" s="104">
        <v>68.850453248390735</v>
      </c>
      <c r="CZ10" s="104">
        <v>72.623469374211965</v>
      </c>
      <c r="DA10" s="104">
        <v>72.535648019112074</v>
      </c>
      <c r="DB10" s="104">
        <v>75.035978498905024</v>
      </c>
      <c r="DC10" s="104">
        <v>72.971376999137291</v>
      </c>
      <c r="DD10" s="104">
        <v>117.47422921229011</v>
      </c>
      <c r="DE10" s="104">
        <v>112.21985533213882</v>
      </c>
      <c r="DF10" s="104">
        <v>117.33969606476872</v>
      </c>
      <c r="DG10" s="104">
        <v>113.28015661291391</v>
      </c>
      <c r="DH10" s="104">
        <v>38.598542703563602</v>
      </c>
      <c r="DI10" s="104">
        <v>40.963318070210363</v>
      </c>
      <c r="DJ10" s="104">
        <v>56.737766275134376</v>
      </c>
      <c r="DK10" s="104">
        <v>57.282334594200009</v>
      </c>
      <c r="DL10" s="104">
        <v>59.324460000000002</v>
      </c>
      <c r="DM10" s="104">
        <v>61.704730000000005</v>
      </c>
      <c r="DN10" s="104">
        <v>60.398910000000001</v>
      </c>
      <c r="DO10" s="104">
        <v>61.591470000000001</v>
      </c>
      <c r="DP10" s="104">
        <v>59.101339999999993</v>
      </c>
      <c r="DQ10" s="104">
        <v>62.110039999999998</v>
      </c>
      <c r="DR10" s="104">
        <v>62.513550000000002</v>
      </c>
      <c r="DS10" s="104">
        <v>61.362389999999998</v>
      </c>
      <c r="DT10" s="104">
        <v>62.808450000000001</v>
      </c>
      <c r="DU10" s="104">
        <v>61.28313</v>
      </c>
      <c r="DV10" s="104">
        <v>63.016660000000002</v>
      </c>
      <c r="DW10" s="104">
        <v>69.799210000000002</v>
      </c>
      <c r="DX10" s="104">
        <v>51.738630000000001</v>
      </c>
      <c r="DY10" s="104">
        <v>54.768689999999999</v>
      </c>
      <c r="DZ10" s="104">
        <v>56.93253</v>
      </c>
      <c r="EA10" s="104">
        <v>55.439929999999997</v>
      </c>
      <c r="EB10" s="104">
        <v>69.799210000000002</v>
      </c>
      <c r="EC10" s="104">
        <v>57.384989999999995</v>
      </c>
      <c r="ED10" s="104">
        <v>37.892410000000005</v>
      </c>
      <c r="EE10" s="104">
        <v>37.198509999999999</v>
      </c>
      <c r="EF10" s="25" t="s">
        <v>326</v>
      </c>
      <c r="EG10" s="25" t="s">
        <v>326</v>
      </c>
      <c r="EH10" s="104"/>
      <c r="EI10" s="104"/>
      <c r="EJ10" s="104"/>
      <c r="EK10" s="104"/>
      <c r="EL10" s="104"/>
      <c r="EM10" s="104"/>
      <c r="EN10" s="104"/>
      <c r="EO10" s="104"/>
      <c r="EP10" s="104"/>
      <c r="EQ10" s="104"/>
      <c r="ER10" s="104"/>
      <c r="ES10" s="104"/>
      <c r="ET10" s="104"/>
      <c r="EU10" s="104"/>
      <c r="EV10" s="104"/>
    </row>
    <row r="11" spans="1:153" ht="12.75" customHeight="1" x14ac:dyDescent="0.2">
      <c r="A11" s="127"/>
      <c r="B11" s="126"/>
      <c r="C11" s="96" t="s">
        <v>260</v>
      </c>
      <c r="D11" s="109" t="s">
        <v>255</v>
      </c>
      <c r="E11" s="68" t="s">
        <v>69</v>
      </c>
      <c r="F11" s="60"/>
      <c r="G11" s="112"/>
      <c r="H11" s="112"/>
      <c r="I11" s="112"/>
      <c r="J11" s="112"/>
      <c r="K11" s="112"/>
      <c r="L11" s="112"/>
      <c r="M11" s="112"/>
      <c r="N11" s="112"/>
      <c r="BO11" s="104"/>
      <c r="CL11" s="50">
        <v>163.42929590550136</v>
      </c>
      <c r="CM11" s="50">
        <v>110.011845510651</v>
      </c>
      <c r="CN11" s="50">
        <v>112.38474218594465</v>
      </c>
      <c r="CO11" s="50">
        <v>99.078114008892427</v>
      </c>
      <c r="CP11" s="50">
        <v>136.82335390536866</v>
      </c>
      <c r="CQ11" s="104">
        <v>146.96222841595323</v>
      </c>
      <c r="CR11" s="104">
        <v>149.27230340434002</v>
      </c>
      <c r="CS11" s="104">
        <v>147.90543898068884</v>
      </c>
      <c r="CT11" s="104">
        <v>51.241923153493921</v>
      </c>
      <c r="CU11" s="104">
        <v>50.290198420598578</v>
      </c>
      <c r="CV11" s="104">
        <v>51.15480390205056</v>
      </c>
      <c r="CW11" s="104">
        <v>51.460861371026603</v>
      </c>
      <c r="CX11" s="104">
        <v>46.448966752936492</v>
      </c>
      <c r="CY11" s="104">
        <v>48.333942531023958</v>
      </c>
      <c r="CZ11" s="104">
        <v>48.628046983874178</v>
      </c>
      <c r="DA11" s="104">
        <v>45.024298891764552</v>
      </c>
      <c r="DB11" s="104">
        <v>46.796312960382238</v>
      </c>
      <c r="DC11" s="104">
        <v>46.651116862432808</v>
      </c>
      <c r="DD11" s="104"/>
      <c r="DE11" s="104"/>
      <c r="DF11" s="104"/>
      <c r="DG11" s="104"/>
      <c r="DH11" s="104"/>
      <c r="DI11" s="104"/>
      <c r="DJ11" s="104"/>
      <c r="DK11" s="104"/>
      <c r="DL11" s="104"/>
      <c r="DM11" s="104"/>
      <c r="DN11" s="104"/>
      <c r="DO11" s="104"/>
      <c r="DP11" s="104"/>
      <c r="DQ11" s="104"/>
      <c r="DR11" s="104"/>
      <c r="DS11" s="104"/>
      <c r="DT11" s="104"/>
      <c r="DU11" s="104"/>
      <c r="DV11" s="104"/>
      <c r="DW11" s="104"/>
      <c r="DX11" s="104"/>
      <c r="DY11" s="104"/>
      <c r="DZ11" s="104"/>
      <c r="EA11" s="104"/>
      <c r="EB11" s="104"/>
      <c r="EC11" s="104"/>
      <c r="ED11" s="104"/>
      <c r="EE11" s="104"/>
      <c r="EF11" s="104"/>
      <c r="EG11" s="104"/>
      <c r="EH11" s="104"/>
      <c r="EI11" s="104"/>
      <c r="EJ11" s="104"/>
      <c r="EK11" s="104"/>
      <c r="EL11" s="104"/>
      <c r="EM11" s="104"/>
      <c r="EN11" s="104"/>
      <c r="EO11" s="104"/>
      <c r="EP11" s="104"/>
      <c r="EQ11" s="104"/>
      <c r="ER11" s="104"/>
      <c r="ES11" s="104"/>
      <c r="ET11" s="104"/>
      <c r="EU11" s="104"/>
      <c r="EV11" s="104"/>
    </row>
    <row r="12" spans="1:153" ht="12.75" customHeight="1" x14ac:dyDescent="0.2">
      <c r="A12" s="127"/>
      <c r="B12" s="126"/>
      <c r="C12" s="96" t="s">
        <v>362</v>
      </c>
      <c r="D12" s="109" t="s">
        <v>52</v>
      </c>
      <c r="E12" s="68" t="s">
        <v>69</v>
      </c>
      <c r="F12" s="101" t="s">
        <v>9</v>
      </c>
      <c r="G12" s="112"/>
      <c r="H12" s="112"/>
      <c r="I12" s="112"/>
      <c r="J12" s="112"/>
      <c r="K12" s="112"/>
      <c r="L12" s="112"/>
      <c r="M12" s="112"/>
      <c r="N12" s="112"/>
      <c r="BO12" s="104"/>
      <c r="CL12" s="50"/>
      <c r="CM12" s="50"/>
      <c r="CN12" s="50"/>
      <c r="CO12" s="50"/>
      <c r="CP12" s="50"/>
      <c r="CQ12" s="104"/>
      <c r="CR12" s="104"/>
      <c r="CS12" s="104"/>
      <c r="CT12" s="104"/>
      <c r="CU12" s="104"/>
      <c r="CV12" s="104"/>
      <c r="CW12" s="104"/>
      <c r="CX12" s="104"/>
      <c r="CY12" s="104"/>
      <c r="CZ12" s="104"/>
      <c r="DA12" s="104"/>
      <c r="DB12" s="104"/>
      <c r="DC12" s="104"/>
      <c r="DD12" s="104"/>
      <c r="DE12" s="104"/>
      <c r="DF12" s="104"/>
      <c r="DG12" s="104"/>
      <c r="DH12" s="104"/>
      <c r="DI12" s="104"/>
      <c r="DJ12" s="104"/>
      <c r="DK12" s="104"/>
      <c r="DL12" s="104"/>
      <c r="DM12" s="104"/>
      <c r="DN12" s="104"/>
      <c r="DO12" s="104"/>
      <c r="DP12" s="104"/>
      <c r="DQ12" s="104"/>
      <c r="DR12" s="104"/>
      <c r="DS12" s="104"/>
      <c r="DT12" s="104"/>
      <c r="DU12" s="104"/>
      <c r="DV12" s="104"/>
      <c r="DW12" s="104"/>
      <c r="DX12" s="104"/>
      <c r="DY12" s="104"/>
      <c r="DZ12" s="104"/>
      <c r="EA12" s="104"/>
      <c r="EB12" s="104"/>
      <c r="EC12" s="104"/>
      <c r="ED12" s="104"/>
      <c r="EE12" s="104"/>
      <c r="EF12" s="104"/>
      <c r="EG12" s="104"/>
      <c r="EH12" s="104"/>
      <c r="EI12" s="104"/>
      <c r="EJ12" s="104"/>
      <c r="EK12" s="104"/>
      <c r="EL12" s="104"/>
      <c r="EM12" s="104"/>
      <c r="EN12" s="104"/>
      <c r="EO12" s="104"/>
      <c r="EP12" s="104"/>
      <c r="EQ12" s="104"/>
      <c r="ER12" s="104"/>
      <c r="ES12" s="104">
        <v>2126.5745000000002</v>
      </c>
      <c r="ET12" s="104">
        <v>2211.7664100000002</v>
      </c>
      <c r="EU12" s="104">
        <v>2391.6020699999999</v>
      </c>
      <c r="EV12" s="104">
        <v>2819.0420399999998</v>
      </c>
      <c r="EW12" s="104">
        <v>2874.39797</v>
      </c>
    </row>
    <row r="13" spans="1:153" ht="12.75" customHeight="1" x14ac:dyDescent="0.2">
      <c r="A13" s="127"/>
      <c r="B13" s="126"/>
      <c r="C13" s="96"/>
      <c r="D13" s="109"/>
      <c r="E13" s="68"/>
      <c r="F13" s="101" t="s">
        <v>10</v>
      </c>
      <c r="G13" s="112"/>
      <c r="H13" s="112"/>
      <c r="I13" s="112"/>
      <c r="J13" s="112"/>
      <c r="K13" s="112"/>
      <c r="L13" s="112"/>
      <c r="M13" s="112"/>
      <c r="N13" s="112"/>
      <c r="BO13" s="104"/>
      <c r="CL13" s="50"/>
      <c r="CM13" s="50"/>
      <c r="CN13" s="50"/>
      <c r="CO13" s="50"/>
      <c r="CP13" s="50"/>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v>84.960119999999989</v>
      </c>
      <c r="ET13" s="104">
        <v>88.150390000000002</v>
      </c>
      <c r="EU13" s="104">
        <v>93.541550000000001</v>
      </c>
      <c r="EV13" s="104">
        <v>131.57726</v>
      </c>
      <c r="EW13" s="104">
        <v>104.89602000000001</v>
      </c>
    </row>
    <row r="14" spans="1:153" ht="12.75" customHeight="1" x14ac:dyDescent="0.2">
      <c r="A14" s="127"/>
      <c r="B14" s="126"/>
      <c r="C14" s="96"/>
      <c r="D14" s="109"/>
      <c r="E14" s="68"/>
      <c r="F14" s="101" t="s">
        <v>49</v>
      </c>
      <c r="G14" s="112"/>
      <c r="H14" s="112"/>
      <c r="I14" s="112"/>
      <c r="J14" s="112"/>
      <c r="K14" s="112"/>
      <c r="L14" s="112"/>
      <c r="M14" s="112"/>
      <c r="N14" s="112"/>
      <c r="BO14" s="104"/>
      <c r="CL14" s="50"/>
      <c r="CM14" s="50"/>
      <c r="CN14" s="50"/>
      <c r="CO14" s="50"/>
      <c r="CP14" s="50"/>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v>0</v>
      </c>
      <c r="ET14" s="104">
        <v>0</v>
      </c>
      <c r="EU14" s="104">
        <v>0</v>
      </c>
      <c r="EV14" s="104">
        <v>0</v>
      </c>
      <c r="EW14" s="104">
        <v>0</v>
      </c>
    </row>
    <row r="15" spans="1:153" ht="12.75" customHeight="1" x14ac:dyDescent="0.2">
      <c r="A15" s="127"/>
      <c r="B15" s="126"/>
      <c r="C15" s="96"/>
      <c r="D15" s="109"/>
      <c r="E15" s="68"/>
      <c r="F15" s="101" t="s">
        <v>55</v>
      </c>
      <c r="G15" s="112"/>
      <c r="H15" s="112"/>
      <c r="I15" s="112"/>
      <c r="J15" s="112"/>
      <c r="K15" s="112"/>
      <c r="L15" s="112"/>
      <c r="M15" s="112"/>
      <c r="N15" s="112"/>
      <c r="BO15" s="104"/>
      <c r="CL15" s="50"/>
      <c r="CM15" s="50"/>
      <c r="CN15" s="50"/>
      <c r="CO15" s="50"/>
      <c r="CP15" s="50"/>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v>0</v>
      </c>
      <c r="ET15" s="104">
        <v>0</v>
      </c>
      <c r="EU15" s="104">
        <v>0</v>
      </c>
      <c r="EV15" s="104">
        <v>0</v>
      </c>
      <c r="EW15" s="104">
        <v>0</v>
      </c>
    </row>
    <row r="16" spans="1:153" ht="12.75" customHeight="1" x14ac:dyDescent="0.2">
      <c r="A16" s="127"/>
      <c r="B16" s="126"/>
      <c r="C16" s="96" t="s">
        <v>365</v>
      </c>
      <c r="D16" s="109" t="s">
        <v>366</v>
      </c>
      <c r="E16" s="68" t="s">
        <v>69</v>
      </c>
      <c r="F16" s="101" t="s">
        <v>9</v>
      </c>
      <c r="G16" s="112"/>
      <c r="H16" s="112"/>
      <c r="I16" s="112"/>
      <c r="J16" s="112"/>
      <c r="K16" s="112"/>
      <c r="L16" s="112"/>
      <c r="M16" s="112"/>
      <c r="N16" s="112"/>
      <c r="BO16" s="104"/>
      <c r="CL16" s="50"/>
      <c r="CM16" s="50"/>
      <c r="CN16" s="50"/>
      <c r="CO16" s="50"/>
      <c r="CP16" s="50"/>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v>1699.8468634999999</v>
      </c>
      <c r="DN16" s="104">
        <v>2081.6499417999999</v>
      </c>
      <c r="DO16" s="104">
        <v>2445.0610246000001</v>
      </c>
      <c r="DP16" s="104">
        <v>2609.3725598000001</v>
      </c>
      <c r="DQ16" s="104">
        <v>2792.8895904999999</v>
      </c>
      <c r="DR16" s="104">
        <v>2965.9093957999999</v>
      </c>
      <c r="DS16" s="104">
        <v>2969.3228113999999</v>
      </c>
      <c r="DT16" s="104">
        <v>3288.5752244999999</v>
      </c>
      <c r="DU16" s="104">
        <v>3162.4570656000001</v>
      </c>
      <c r="DV16" s="104">
        <v>3036.7241764</v>
      </c>
      <c r="DW16" s="104">
        <v>2842.3525164000002</v>
      </c>
      <c r="DX16" s="104">
        <v>2689.5222370870001</v>
      </c>
      <c r="DY16" s="104">
        <v>2337.8273870179996</v>
      </c>
      <c r="DZ16" s="104">
        <v>2509.0087400000002</v>
      </c>
      <c r="EA16" s="104">
        <v>2738.3434099999999</v>
      </c>
      <c r="EB16" s="104">
        <v>2842.3525099999997</v>
      </c>
      <c r="EC16" s="104">
        <v>2845.0044700000003</v>
      </c>
      <c r="ED16" s="104">
        <v>2840.3939799999998</v>
      </c>
      <c r="EE16" s="104">
        <v>2767.10169</v>
      </c>
      <c r="EF16" s="104">
        <v>2857.5262599999996</v>
      </c>
      <c r="EG16" s="104">
        <v>2867.6749300000001</v>
      </c>
      <c r="EH16" s="104">
        <v>2685.1853099999998</v>
      </c>
      <c r="EI16" s="104">
        <v>2493.0401000000002</v>
      </c>
      <c r="EJ16" s="104">
        <v>2521.85086</v>
      </c>
      <c r="EK16" s="104">
        <v>2397.5883599999997</v>
      </c>
      <c r="EL16" s="104">
        <v>2482.1949199999999</v>
      </c>
      <c r="EM16" s="104">
        <v>2273.3230400000002</v>
      </c>
      <c r="EN16" s="104">
        <v>2267.9061799999999</v>
      </c>
      <c r="EO16" s="104">
        <v>2034.9021299999999</v>
      </c>
      <c r="EP16" s="104">
        <v>1958.7395800000002</v>
      </c>
      <c r="EQ16" s="104">
        <v>1959.5313700000002</v>
      </c>
      <c r="ER16" s="104">
        <v>2083.2114299999998</v>
      </c>
      <c r="ES16" s="104"/>
      <c r="ET16" s="104"/>
      <c r="EU16" s="104"/>
      <c r="EV16" s="104"/>
    </row>
    <row r="17" spans="1:184" ht="12.75" customHeight="1" x14ac:dyDescent="0.2">
      <c r="A17" s="127"/>
      <c r="B17" s="126"/>
      <c r="C17" s="96"/>
      <c r="D17" s="109"/>
      <c r="E17" s="68"/>
      <c r="F17" s="101" t="s">
        <v>10</v>
      </c>
      <c r="G17" s="112"/>
      <c r="H17" s="112"/>
      <c r="I17" s="112"/>
      <c r="J17" s="112"/>
      <c r="K17" s="112"/>
      <c r="L17" s="112"/>
      <c r="M17" s="112"/>
      <c r="N17" s="112"/>
      <c r="BO17" s="104"/>
      <c r="CL17" s="50"/>
      <c r="CM17" s="50"/>
      <c r="CN17" s="50"/>
      <c r="CO17" s="50"/>
      <c r="CP17" s="50"/>
      <c r="CQ17" s="104"/>
      <c r="CR17" s="104"/>
      <c r="CS17" s="104"/>
      <c r="CT17" s="104"/>
      <c r="CU17" s="104"/>
      <c r="CV17" s="104"/>
      <c r="CW17" s="104"/>
      <c r="CX17" s="104"/>
      <c r="CY17" s="104"/>
      <c r="CZ17" s="104"/>
      <c r="DA17" s="104"/>
      <c r="DB17" s="104"/>
      <c r="DC17" s="104"/>
      <c r="DD17" s="104"/>
      <c r="DE17" s="104"/>
      <c r="DF17" s="104"/>
      <c r="DG17" s="104"/>
      <c r="DH17" s="104"/>
      <c r="DI17" s="104"/>
      <c r="DJ17" s="104"/>
      <c r="DK17" s="104"/>
      <c r="DL17" s="104"/>
      <c r="DM17" s="104">
        <v>9.9589200000000003E-2</v>
      </c>
      <c r="DN17" s="104">
        <v>0.3029924</v>
      </c>
      <c r="DO17" s="104">
        <v>4.7856339999999999</v>
      </c>
      <c r="DP17" s="104">
        <v>4.2718693000000005</v>
      </c>
      <c r="DQ17" s="104">
        <v>11.292363999999999</v>
      </c>
      <c r="DR17" s="104">
        <v>11.8589988</v>
      </c>
      <c r="DS17" s="104">
        <v>13.866541300000002</v>
      </c>
      <c r="DT17" s="104">
        <v>23.9452943</v>
      </c>
      <c r="DU17" s="104">
        <v>24.0451069</v>
      </c>
      <c r="DV17" s="104">
        <v>21.036050299999999</v>
      </c>
      <c r="DW17" s="104">
        <v>20.5366024</v>
      </c>
      <c r="DX17" s="104">
        <v>17.210258511999999</v>
      </c>
      <c r="DY17" s="104">
        <v>13.471354696000001</v>
      </c>
      <c r="DZ17" s="104">
        <v>15.46837</v>
      </c>
      <c r="EA17" s="104">
        <v>42.794510000000002</v>
      </c>
      <c r="EB17" s="104">
        <v>20.5366</v>
      </c>
      <c r="EC17" s="104">
        <v>29.565759999999997</v>
      </c>
      <c r="ED17" s="104">
        <v>29.257439999999999</v>
      </c>
      <c r="EE17" s="104">
        <v>40.749780000000001</v>
      </c>
      <c r="EF17" s="104">
        <v>62.550809999999998</v>
      </c>
      <c r="EG17" s="104">
        <v>57.64208</v>
      </c>
      <c r="EH17" s="104">
        <v>58.094819999999999</v>
      </c>
      <c r="EI17" s="104">
        <v>43.041410000000006</v>
      </c>
      <c r="EJ17" s="104">
        <v>41.144589999999994</v>
      </c>
      <c r="EK17" s="104">
        <v>43.338900000000002</v>
      </c>
      <c r="EL17" s="104">
        <v>65.941469999999995</v>
      </c>
      <c r="EM17" s="104">
        <v>82.136259999999993</v>
      </c>
      <c r="EN17" s="104">
        <v>73.641310000000004</v>
      </c>
      <c r="EO17" s="104">
        <v>76.218389999999999</v>
      </c>
      <c r="EP17" s="104">
        <v>76.927289999999999</v>
      </c>
      <c r="EQ17" s="104">
        <v>77.128740000000008</v>
      </c>
      <c r="ER17" s="104">
        <v>82.086559999999992</v>
      </c>
      <c r="ES17" s="104"/>
      <c r="ET17" s="104"/>
      <c r="EU17" s="104"/>
      <c r="EV17" s="104"/>
    </row>
    <row r="18" spans="1:184" ht="12.75" customHeight="1" x14ac:dyDescent="0.2">
      <c r="A18" s="127"/>
      <c r="B18" s="126"/>
      <c r="C18" s="96"/>
      <c r="D18" s="109"/>
      <c r="E18" s="68"/>
      <c r="F18" s="101" t="s">
        <v>49</v>
      </c>
      <c r="G18" s="112"/>
      <c r="H18" s="112"/>
      <c r="I18" s="112"/>
      <c r="J18" s="112"/>
      <c r="K18" s="112"/>
      <c r="L18" s="112"/>
      <c r="M18" s="112"/>
      <c r="N18" s="112"/>
      <c r="BO18" s="104"/>
      <c r="CL18" s="50"/>
      <c r="CM18" s="50"/>
      <c r="CN18" s="50"/>
      <c r="CO18" s="50"/>
      <c r="CP18" s="50"/>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v>1.3927475999999999</v>
      </c>
      <c r="DN18" s="104">
        <v>100.8928533</v>
      </c>
      <c r="DO18" s="104">
        <v>116.3664411</v>
      </c>
      <c r="DP18" s="104">
        <v>120.6448503</v>
      </c>
      <c r="DQ18" s="104">
        <v>131.58833300000001</v>
      </c>
      <c r="DR18" s="104">
        <v>152.1020619</v>
      </c>
      <c r="DS18" s="104">
        <v>164.53236489999998</v>
      </c>
      <c r="DT18" s="104">
        <v>176.48712570000001</v>
      </c>
      <c r="DU18" s="104">
        <v>179.04902290000001</v>
      </c>
      <c r="DV18" s="104">
        <v>180.94019900000001</v>
      </c>
      <c r="DW18" s="104">
        <v>210.04995399999999</v>
      </c>
      <c r="DX18" s="104">
        <v>228.13822704399999</v>
      </c>
      <c r="DY18" s="104">
        <v>272.318569615</v>
      </c>
      <c r="DZ18" s="104">
        <v>317.22330999999997</v>
      </c>
      <c r="EA18" s="104">
        <v>347.88691999999998</v>
      </c>
      <c r="EB18" s="104">
        <v>210.04995000000002</v>
      </c>
      <c r="EC18" s="104">
        <v>393.44261999999998</v>
      </c>
      <c r="ED18" s="104">
        <v>419.25903000000005</v>
      </c>
      <c r="EE18" s="104">
        <v>436.62693000000002</v>
      </c>
      <c r="EF18" s="104">
        <v>473.75097999999997</v>
      </c>
      <c r="EG18" s="104">
        <v>500.67766999999998</v>
      </c>
      <c r="EH18" s="104">
        <v>533.60096999999996</v>
      </c>
      <c r="EI18" s="104">
        <v>543.1925</v>
      </c>
      <c r="EJ18" s="104">
        <v>598.78708999999992</v>
      </c>
      <c r="EK18" s="104">
        <v>121.57521000000001</v>
      </c>
      <c r="EL18" s="104">
        <v>13.70486</v>
      </c>
      <c r="EM18" s="104">
        <v>0</v>
      </c>
      <c r="EN18" s="104">
        <v>0</v>
      </c>
      <c r="EO18" s="104">
        <v>0</v>
      </c>
      <c r="EP18" s="104">
        <v>0</v>
      </c>
      <c r="EQ18" s="104">
        <v>0</v>
      </c>
      <c r="ER18" s="104">
        <v>0</v>
      </c>
      <c r="ES18" s="104"/>
      <c r="ET18" s="104"/>
      <c r="EU18" s="104"/>
      <c r="EV18" s="104"/>
    </row>
    <row r="19" spans="1:184" ht="12.75" customHeight="1" x14ac:dyDescent="0.2">
      <c r="A19" s="127"/>
      <c r="B19" s="126"/>
      <c r="C19" s="96"/>
      <c r="D19" s="109"/>
      <c r="E19" s="68"/>
      <c r="F19" s="101" t="s">
        <v>55</v>
      </c>
      <c r="G19" s="112"/>
      <c r="H19" s="112"/>
      <c r="I19" s="112"/>
      <c r="J19" s="112"/>
      <c r="K19" s="112"/>
      <c r="L19" s="112"/>
      <c r="M19" s="112"/>
      <c r="N19" s="112"/>
      <c r="BO19" s="104"/>
      <c r="CL19" s="50"/>
      <c r="CM19" s="50"/>
      <c r="CN19" s="50"/>
      <c r="CO19" s="50"/>
      <c r="CP19" s="50"/>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v>173.6344397</v>
      </c>
      <c r="DN19" s="104">
        <v>188.27955259999999</v>
      </c>
      <c r="DO19" s="104">
        <v>185.88400030000003</v>
      </c>
      <c r="DP19" s="104">
        <v>179.42315059999999</v>
      </c>
      <c r="DQ19" s="104">
        <v>116.0908625</v>
      </c>
      <c r="DR19" s="104">
        <v>122.2108235</v>
      </c>
      <c r="DS19" s="104">
        <v>111.14361229999999</v>
      </c>
      <c r="DT19" s="104">
        <v>112.3388855</v>
      </c>
      <c r="DU19" s="104">
        <v>105.55139459999999</v>
      </c>
      <c r="DV19" s="104">
        <v>102.9749843</v>
      </c>
      <c r="DW19" s="104">
        <v>103.7852273</v>
      </c>
      <c r="DX19" s="104">
        <v>100.169097369</v>
      </c>
      <c r="DY19" s="104">
        <v>99.810948685</v>
      </c>
      <c r="DZ19" s="104">
        <v>104.52260000000001</v>
      </c>
      <c r="EA19" s="104">
        <v>42.830289999999998</v>
      </c>
      <c r="EB19" s="104">
        <v>103.78522</v>
      </c>
      <c r="EC19" s="104">
        <v>41.905070000000002</v>
      </c>
      <c r="ED19" s="104">
        <v>29.934259999999998</v>
      </c>
      <c r="EE19" s="104">
        <v>30.300810000000002</v>
      </c>
      <c r="EF19" s="104">
        <v>34.030230000000003</v>
      </c>
      <c r="EG19" s="104">
        <v>22.395589999999999</v>
      </c>
      <c r="EH19" s="104">
        <v>19.848140000000001</v>
      </c>
      <c r="EI19" s="104">
        <v>18.8765</v>
      </c>
      <c r="EJ19" s="104">
        <v>19.64256</v>
      </c>
      <c r="EK19" s="104">
        <v>19.094470000000001</v>
      </c>
      <c r="EL19" s="104">
        <v>0</v>
      </c>
      <c r="EM19" s="104">
        <v>0</v>
      </c>
      <c r="EN19" s="104">
        <v>0</v>
      </c>
      <c r="EO19" s="104">
        <v>0</v>
      </c>
      <c r="EP19" s="104">
        <v>0</v>
      </c>
      <c r="EQ19" s="104">
        <v>0</v>
      </c>
      <c r="ER19" s="104">
        <v>0</v>
      </c>
      <c r="ES19" s="104"/>
      <c r="ET19" s="104"/>
      <c r="EU19" s="104"/>
      <c r="EV19" s="104"/>
    </row>
    <row r="20" spans="1:184" ht="14.25" x14ac:dyDescent="0.2">
      <c r="A20" s="127"/>
      <c r="B20" s="126"/>
      <c r="C20" s="53" t="s">
        <v>148</v>
      </c>
      <c r="D20" s="48" t="s">
        <v>65</v>
      </c>
      <c r="E20" s="68" t="s">
        <v>69</v>
      </c>
      <c r="F20" s="68"/>
      <c r="G20" s="61"/>
      <c r="L20" s="50"/>
      <c r="M20" s="50"/>
      <c r="N20" s="50">
        <v>3843.2117977304397</v>
      </c>
      <c r="O20" s="50">
        <v>3849.6351250912467</v>
      </c>
      <c r="P20" s="50">
        <v>3855.1358072864818</v>
      </c>
      <c r="Q20" s="50">
        <v>3816.8851708806155</v>
      </c>
      <c r="R20" s="50">
        <v>3839.4786714446877</v>
      </c>
      <c r="S20" s="50">
        <v>3779.9955245869</v>
      </c>
      <c r="T20" s="50">
        <v>3853.222008096091</v>
      </c>
      <c r="U20" s="50">
        <v>3877.7359957528697</v>
      </c>
      <c r="V20" s="50">
        <v>3898.0276965956596</v>
      </c>
      <c r="W20" s="50">
        <v>3880.7904373216534</v>
      </c>
      <c r="X20" s="82">
        <v>3806.390132059194</v>
      </c>
      <c r="Y20" s="50">
        <v>3728.1515575021567</v>
      </c>
      <c r="Z20" s="50">
        <v>3749.3683734819829</v>
      </c>
      <c r="AA20" s="50">
        <v>3707.4722436790757</v>
      </c>
      <c r="AB20" s="50">
        <v>3736.4757090716039</v>
      </c>
      <c r="AC20" s="50">
        <v>3733.427735085274</v>
      </c>
      <c r="AD20" s="50">
        <v>3763.2811692879418</v>
      </c>
      <c r="AE20" s="50">
        <v>3767.4617001791758</v>
      </c>
      <c r="AF20" s="50">
        <v>3792.4490105514633</v>
      </c>
      <c r="AG20" s="50">
        <v>3803.2268816776163</v>
      </c>
      <c r="AH20" s="50">
        <v>3779.7751025283696</v>
      </c>
      <c r="AI20" s="50">
        <v>3778.330398832039</v>
      </c>
      <c r="AJ20" s="50">
        <v>3782.3983675094564</v>
      </c>
      <c r="AK20" s="50">
        <v>3790.488872519742</v>
      </c>
      <c r="AL20" s="50">
        <v>3787.0786833897405</v>
      </c>
      <c r="AM20" s="50">
        <v>3799.0160952949764</v>
      </c>
      <c r="AN20" s="50">
        <v>3824.9165571703497</v>
      </c>
      <c r="AO20" s="50">
        <v>3804.0183608733159</v>
      </c>
      <c r="AP20" s="50">
        <v>3819.6687849226887</v>
      </c>
      <c r="AQ20" s="50">
        <v>3838.4007405932703</v>
      </c>
      <c r="AR20" s="50">
        <v>3813.1283084478059</v>
      </c>
      <c r="AS20" s="50">
        <v>3774.3001141416153</v>
      </c>
      <c r="AT20" s="50">
        <v>3767.48524387816</v>
      </c>
      <c r="AU20" s="50">
        <v>3781.1702727453717</v>
      </c>
      <c r="AV20" s="50">
        <v>3753.853046652067</v>
      </c>
      <c r="AW20" s="50">
        <v>3746.9395646691878</v>
      </c>
      <c r="AX20" s="50">
        <v>3749.8229013205914</v>
      </c>
      <c r="AY20" s="50">
        <v>3745.165476143075</v>
      </c>
      <c r="AZ20" s="50">
        <v>3788.1130559426638</v>
      </c>
      <c r="BA20" s="50">
        <v>3792.7856539916384</v>
      </c>
      <c r="BB20" s="50">
        <v>3800.2462830977502</v>
      </c>
      <c r="BC20" s="50">
        <v>3766.3766474218596</v>
      </c>
      <c r="BD20" s="50"/>
      <c r="BE20" s="50"/>
      <c r="BF20" s="50"/>
      <c r="BG20" s="50"/>
      <c r="BH20" s="50"/>
      <c r="BI20" s="50"/>
      <c r="BJ20" s="50"/>
      <c r="BK20" s="50"/>
      <c r="BL20" s="50"/>
      <c r="BO20" s="104"/>
      <c r="CO20" s="50"/>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4"/>
      <c r="DV20" s="104"/>
      <c r="DW20" s="104"/>
      <c r="DX20" s="104"/>
      <c r="DY20" s="104"/>
      <c r="DZ20" s="104"/>
      <c r="EA20" s="104"/>
      <c r="EB20" s="104"/>
      <c r="EC20" s="104"/>
      <c r="ED20" s="104"/>
      <c r="EE20" s="104"/>
      <c r="EF20" s="104"/>
      <c r="EG20" s="104"/>
      <c r="EH20" s="104"/>
      <c r="EI20" s="104"/>
      <c r="EJ20" s="104"/>
      <c r="EK20" s="104"/>
      <c r="EL20" s="104"/>
      <c r="EM20" s="104"/>
      <c r="EN20" s="104"/>
      <c r="EO20" s="104"/>
      <c r="EP20" s="104"/>
      <c r="EQ20" s="104"/>
      <c r="ER20" s="104"/>
      <c r="ES20" s="104"/>
      <c r="ET20" s="104"/>
      <c r="EU20" s="104"/>
      <c r="EV20" s="104"/>
    </row>
    <row r="21" spans="1:184" ht="14.25" x14ac:dyDescent="0.2">
      <c r="A21" s="127"/>
      <c r="B21" s="126"/>
      <c r="C21" s="53" t="s">
        <v>311</v>
      </c>
      <c r="D21" s="48" t="s">
        <v>65</v>
      </c>
      <c r="E21" s="68" t="s">
        <v>69</v>
      </c>
      <c r="F21" s="68"/>
      <c r="G21" s="61"/>
      <c r="L21" s="50"/>
      <c r="M21" s="50"/>
      <c r="N21" s="50"/>
      <c r="O21" s="50"/>
      <c r="P21" s="50"/>
      <c r="Q21" s="50"/>
      <c r="R21" s="50"/>
      <c r="S21" s="50"/>
      <c r="T21" s="50"/>
      <c r="U21" s="50"/>
      <c r="V21" s="50"/>
      <c r="W21" s="50"/>
      <c r="X21" s="82"/>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O21" s="104"/>
      <c r="CM21" s="116">
        <v>2998.6329670183818</v>
      </c>
      <c r="CN21" s="117">
        <v>3003.7182984935962</v>
      </c>
      <c r="CO21" s="116">
        <v>3010.6449877231398</v>
      </c>
      <c r="CP21" s="117">
        <v>3002.4477749021171</v>
      </c>
      <c r="CQ21" s="117">
        <v>2992.5935934700378</v>
      </c>
      <c r="CR21" s="117">
        <v>2969.6825615502025</v>
      </c>
      <c r="CS21" s="117">
        <v>2976.7847846572431</v>
      </c>
      <c r="CT21" s="117">
        <v>2984.9831534939276</v>
      </c>
      <c r="CU21" s="117">
        <v>2980.5406583051299</v>
      </c>
      <c r="CV21" s="117">
        <v>2977.0834322118253</v>
      </c>
      <c r="CW21" s="117">
        <v>2992.7536903576879</v>
      </c>
      <c r="CX21" s="117">
        <v>2921.5265565067352</v>
      </c>
      <c r="CY21" s="117">
        <v>2953.5731621209097</v>
      </c>
      <c r="CZ21" s="117">
        <v>2992.3610737275199</v>
      </c>
      <c r="DA21" s="117">
        <v>2859.7587351516358</v>
      </c>
      <c r="DB21" s="117">
        <v>2933.2747627579797</v>
      </c>
      <c r="DC21" s="117">
        <v>2884.3994744176784</v>
      </c>
      <c r="DD21" s="117">
        <v>2852.7126524653263</v>
      </c>
      <c r="DE21" s="117">
        <v>2773.6174968478335</v>
      </c>
      <c r="DF21" s="117">
        <v>2772.221339173137</v>
      </c>
      <c r="DG21" s="117">
        <v>2759.0415289667521</v>
      </c>
      <c r="DH21" s="117">
        <v>2683.9335284358617</v>
      </c>
      <c r="DI21" s="117">
        <v>2726.9446147720482</v>
      </c>
      <c r="DJ21" s="117">
        <v>2820.8242444754128</v>
      </c>
      <c r="DK21" s="117">
        <v>2820.4747269228214</v>
      </c>
      <c r="DL21" s="117">
        <v>2931.5285800000001</v>
      </c>
      <c r="DM21" s="117">
        <v>2995.4405299999999</v>
      </c>
      <c r="DN21" s="117">
        <v>2981.5550899999998</v>
      </c>
      <c r="DO21" s="104">
        <v>3025.9897900000001</v>
      </c>
      <c r="DP21" s="117">
        <v>3040.62644</v>
      </c>
      <c r="DQ21" s="117">
        <v>3093.83097</v>
      </c>
      <c r="DR21" s="104">
        <v>3138.60295</v>
      </c>
      <c r="DS21" s="104">
        <v>3137.70271</v>
      </c>
      <c r="DT21" s="104">
        <v>3101.8677900000002</v>
      </c>
      <c r="DU21" s="117">
        <v>3116.9362900000001</v>
      </c>
      <c r="DV21" s="120"/>
      <c r="DW21" s="120"/>
      <c r="DX21" s="120"/>
      <c r="DY21" s="120"/>
      <c r="DZ21" s="120"/>
      <c r="EA21" s="117"/>
      <c r="EB21" s="117"/>
      <c r="EC21" s="117"/>
      <c r="ED21" s="117"/>
      <c r="EE21" s="117"/>
      <c r="EF21" s="117"/>
      <c r="EG21" s="117"/>
      <c r="EH21" s="117"/>
      <c r="EI21" s="117"/>
      <c r="EJ21" s="117"/>
      <c r="EK21" s="117"/>
      <c r="EL21" s="117"/>
      <c r="EM21" s="117"/>
      <c r="EN21" s="117"/>
      <c r="EO21" s="117"/>
      <c r="EP21" s="117"/>
      <c r="EQ21" s="117"/>
      <c r="ER21" s="117"/>
      <c r="ES21" s="117"/>
      <c r="ET21" s="117"/>
      <c r="EU21" s="117"/>
      <c r="EV21" s="117"/>
    </row>
    <row r="22" spans="1:184" ht="14.25" x14ac:dyDescent="0.2">
      <c r="A22" s="127"/>
      <c r="B22" s="126"/>
      <c r="C22" s="53" t="s">
        <v>202</v>
      </c>
      <c r="D22" s="48" t="s">
        <v>65</v>
      </c>
      <c r="E22" s="68" t="s">
        <v>69</v>
      </c>
      <c r="F22" s="68"/>
      <c r="G22" s="61"/>
      <c r="L22" s="50"/>
      <c r="M22" s="50"/>
      <c r="N22" s="50"/>
      <c r="O22" s="50"/>
      <c r="P22" s="50"/>
      <c r="Q22" s="50"/>
      <c r="R22" s="50"/>
      <c r="S22" s="50"/>
      <c r="T22" s="50"/>
      <c r="U22" s="50"/>
      <c r="V22" s="50"/>
      <c r="W22" s="50"/>
      <c r="X22" s="82"/>
      <c r="Y22" s="50"/>
      <c r="Z22" s="50">
        <v>2956.3359917711859</v>
      </c>
      <c r="AA22" s="50">
        <v>2887.3247567854532</v>
      </c>
      <c r="AB22" s="50">
        <v>2891.8343778618355</v>
      </c>
      <c r="AC22" s="50">
        <v>2891.7481305992433</v>
      </c>
      <c r="AD22" s="50">
        <v>2915.3519277987925</v>
      </c>
      <c r="AE22" s="50">
        <v>2892.9929165837143</v>
      </c>
      <c r="AF22" s="50">
        <v>2870.9414028800848</v>
      </c>
      <c r="AG22" s="50">
        <v>2871.5220917114602</v>
      </c>
      <c r="AH22" s="50">
        <v>2844.9808759705352</v>
      </c>
      <c r="AI22" s="50">
        <v>2844.3200278717895</v>
      </c>
      <c r="AJ22" s="50">
        <v>2852.7148609728579</v>
      </c>
      <c r="AK22" s="50">
        <v>2858.8859711991504</v>
      </c>
      <c r="AL22" s="50">
        <v>2863.1640825535869</v>
      </c>
      <c r="AM22" s="50">
        <v>2886.1969195036168</v>
      </c>
      <c r="AN22" s="50">
        <v>2900.4462791160659</v>
      </c>
      <c r="AO22" s="50">
        <v>2904.1499090848756</v>
      </c>
      <c r="AP22" s="50">
        <v>2908.5353361205121</v>
      </c>
      <c r="AQ22" s="50">
        <v>2921.7071404870921</v>
      </c>
      <c r="AR22" s="50">
        <v>2892.6216032915254</v>
      </c>
      <c r="AS22" s="50">
        <v>2875.3049717964032</v>
      </c>
      <c r="AT22" s="50">
        <v>2879.1091605282363</v>
      </c>
      <c r="AU22" s="50">
        <v>2899.4759572632556</v>
      </c>
      <c r="AV22" s="50">
        <v>2883.2826172937816</v>
      </c>
      <c r="AW22" s="50">
        <v>2878.5329006569777</v>
      </c>
      <c r="AX22" s="50">
        <v>2887.586600305262</v>
      </c>
      <c r="AY22" s="50">
        <v>2909.0214440241552</v>
      </c>
      <c r="AZ22" s="50">
        <v>2949.814685778751</v>
      </c>
      <c r="BA22" s="50">
        <v>2948.3084942597384</v>
      </c>
      <c r="BB22" s="50">
        <v>2952.7256619550067</v>
      </c>
      <c r="BC22" s="50">
        <v>2944.2466772844909</v>
      </c>
      <c r="BD22" s="50">
        <v>2910.7035184816509</v>
      </c>
      <c r="BE22" s="50">
        <v>2915.0281757249982</v>
      </c>
      <c r="BF22" s="50">
        <v>2913.3926577742382</v>
      </c>
      <c r="BG22" s="50">
        <v>2906.5316172274202</v>
      </c>
      <c r="BH22" s="50">
        <v>2892.5247421859444</v>
      </c>
      <c r="BI22" s="50">
        <v>2847.5644621408192</v>
      </c>
      <c r="BJ22" s="50">
        <v>2853.3956254562345</v>
      </c>
      <c r="BK22" s="50">
        <v>2866.4762253633285</v>
      </c>
      <c r="BL22" s="50">
        <v>2864.8773455438313</v>
      </c>
      <c r="BM22" s="50">
        <v>2864.1267900988787</v>
      </c>
      <c r="BN22" s="50">
        <v>2857.6792222443428</v>
      </c>
      <c r="BO22" s="104">
        <v>2857.6971053155485</v>
      </c>
      <c r="CM22" s="50"/>
      <c r="CN22" s="50"/>
      <c r="CO22" s="50"/>
      <c r="CP22" s="50"/>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4"/>
      <c r="DV22" s="104"/>
      <c r="DW22" s="104"/>
      <c r="DX22" s="104"/>
      <c r="DY22" s="104"/>
      <c r="DZ22" s="104"/>
      <c r="EA22" s="104"/>
      <c r="EB22" s="104"/>
      <c r="EC22" s="104"/>
      <c r="ED22" s="104"/>
      <c r="EE22" s="104"/>
      <c r="EF22" s="104"/>
      <c r="EG22" s="104"/>
      <c r="EH22" s="104"/>
      <c r="EI22" s="104"/>
      <c r="EJ22" s="104"/>
      <c r="EK22" s="104"/>
      <c r="EL22" s="104"/>
      <c r="EM22" s="104"/>
      <c r="EN22" s="104"/>
      <c r="EO22" s="104"/>
      <c r="EP22" s="104"/>
      <c r="EQ22" s="104"/>
      <c r="ER22" s="104"/>
      <c r="ES22" s="104"/>
      <c r="ET22" s="104"/>
      <c r="EU22" s="104"/>
      <c r="EV22" s="104"/>
    </row>
    <row r="23" spans="1:184" ht="24" customHeight="1" x14ac:dyDescent="0.2">
      <c r="A23" s="127"/>
      <c r="B23" s="126"/>
      <c r="C23" s="7" t="s">
        <v>6</v>
      </c>
      <c r="D23" s="48"/>
      <c r="E23" s="68"/>
      <c r="F23" s="68"/>
      <c r="G23" s="61"/>
      <c r="L23" s="73"/>
      <c r="M23" s="73"/>
      <c r="N23" s="73">
        <f>SUM(N9:N22)</f>
        <v>3843.2117977304397</v>
      </c>
      <c r="O23" s="73">
        <f>SUM(O9:O22)</f>
        <v>3849.6351250912467</v>
      </c>
      <c r="P23" s="73">
        <f t="shared" ref="P23:CA23" si="0">SUM(P9:P22)</f>
        <v>3855.1358072864818</v>
      </c>
      <c r="Q23" s="73">
        <f t="shared" si="0"/>
        <v>3816.8851708806155</v>
      </c>
      <c r="R23" s="73">
        <f t="shared" si="0"/>
        <v>3839.4786714446877</v>
      </c>
      <c r="S23" s="73">
        <f t="shared" si="0"/>
        <v>3779.9955245869</v>
      </c>
      <c r="T23" s="73">
        <f t="shared" si="0"/>
        <v>3853.222008096091</v>
      </c>
      <c r="U23" s="73">
        <f t="shared" si="0"/>
        <v>3877.7359957528697</v>
      </c>
      <c r="V23" s="73">
        <f t="shared" si="0"/>
        <v>3898.0276965956596</v>
      </c>
      <c r="W23" s="73">
        <f t="shared" si="0"/>
        <v>3880.7904373216534</v>
      </c>
      <c r="X23" s="73">
        <f t="shared" si="0"/>
        <v>3806.390132059194</v>
      </c>
      <c r="Y23" s="73">
        <f t="shared" si="0"/>
        <v>3728.1515575021567</v>
      </c>
      <c r="Z23" s="73">
        <f t="shared" si="0"/>
        <v>6705.7043652531684</v>
      </c>
      <c r="AA23" s="73">
        <f t="shared" si="0"/>
        <v>6594.7970004645285</v>
      </c>
      <c r="AB23" s="73">
        <f t="shared" si="0"/>
        <v>6628.3100869334394</v>
      </c>
      <c r="AC23" s="73">
        <f t="shared" si="0"/>
        <v>6625.1758656845177</v>
      </c>
      <c r="AD23" s="73">
        <f t="shared" si="0"/>
        <v>6678.6330970867348</v>
      </c>
      <c r="AE23" s="73">
        <f t="shared" si="0"/>
        <v>6660.4546167628905</v>
      </c>
      <c r="AF23" s="73">
        <f t="shared" si="0"/>
        <v>6663.390413431548</v>
      </c>
      <c r="AG23" s="73">
        <f t="shared" si="0"/>
        <v>6674.7489733890761</v>
      </c>
      <c r="AH23" s="73">
        <f t="shared" si="0"/>
        <v>6624.7559784989044</v>
      </c>
      <c r="AI23" s="73">
        <f t="shared" si="0"/>
        <v>6622.650426703829</v>
      </c>
      <c r="AJ23" s="73">
        <f t="shared" si="0"/>
        <v>6635.1132284823143</v>
      </c>
      <c r="AK23" s="73">
        <f t="shared" si="0"/>
        <v>6649.3748437188924</v>
      </c>
      <c r="AL23" s="73">
        <f t="shared" si="0"/>
        <v>6650.242765943327</v>
      </c>
      <c r="AM23" s="73">
        <f t="shared" si="0"/>
        <v>6685.2130147985936</v>
      </c>
      <c r="AN23" s="73">
        <f t="shared" si="0"/>
        <v>6725.3628362864156</v>
      </c>
      <c r="AO23" s="73">
        <f t="shared" si="0"/>
        <v>6708.1682699581916</v>
      </c>
      <c r="AP23" s="73">
        <f t="shared" si="0"/>
        <v>6728.2041210432008</v>
      </c>
      <c r="AQ23" s="73">
        <f t="shared" si="0"/>
        <v>6760.1078810803629</v>
      </c>
      <c r="AR23" s="73">
        <f t="shared" si="0"/>
        <v>6705.7499117393309</v>
      </c>
      <c r="AS23" s="73">
        <f t="shared" si="0"/>
        <v>6649.6050859380184</v>
      </c>
      <c r="AT23" s="73">
        <f t="shared" si="0"/>
        <v>6646.5944044063963</v>
      </c>
      <c r="AU23" s="73">
        <f t="shared" si="0"/>
        <v>6680.6462300086278</v>
      </c>
      <c r="AV23" s="73">
        <f t="shared" si="0"/>
        <v>6637.1356639458481</v>
      </c>
      <c r="AW23" s="73">
        <f t="shared" si="0"/>
        <v>6625.4724653261655</v>
      </c>
      <c r="AX23" s="73">
        <f t="shared" si="0"/>
        <v>6637.4095016258534</v>
      </c>
      <c r="AY23" s="73">
        <f t="shared" si="0"/>
        <v>6654.1869201672307</v>
      </c>
      <c r="AZ23" s="73">
        <f t="shared" si="0"/>
        <v>6737.9277417214143</v>
      </c>
      <c r="BA23" s="73">
        <f t="shared" si="0"/>
        <v>6741.0941482513772</v>
      </c>
      <c r="BB23" s="73">
        <f t="shared" si="0"/>
        <v>6752.9719450527573</v>
      </c>
      <c r="BC23" s="73">
        <f t="shared" si="0"/>
        <v>6710.6233247063501</v>
      </c>
      <c r="BD23" s="73">
        <f t="shared" si="0"/>
        <v>2910.7035184816509</v>
      </c>
      <c r="BE23" s="73">
        <f t="shared" si="0"/>
        <v>2915.0281757249982</v>
      </c>
      <c r="BF23" s="73">
        <f t="shared" si="0"/>
        <v>2913.3926577742382</v>
      </c>
      <c r="BG23" s="73">
        <f t="shared" si="0"/>
        <v>2906.5316172274202</v>
      </c>
      <c r="BH23" s="73">
        <f t="shared" si="0"/>
        <v>2892.5247421859444</v>
      </c>
      <c r="BI23" s="73">
        <f t="shared" si="0"/>
        <v>2847.5644621408192</v>
      </c>
      <c r="BJ23" s="73">
        <f t="shared" si="0"/>
        <v>2853.3956254562345</v>
      </c>
      <c r="BK23" s="73">
        <f t="shared" si="0"/>
        <v>2866.4762253633285</v>
      </c>
      <c r="BL23" s="73">
        <f t="shared" si="0"/>
        <v>2864.8773455438313</v>
      </c>
      <c r="BM23" s="73">
        <f t="shared" si="0"/>
        <v>2864.1267900988787</v>
      </c>
      <c r="BN23" s="73">
        <f t="shared" si="0"/>
        <v>2857.6792222443428</v>
      </c>
      <c r="BO23" s="73">
        <f t="shared" si="0"/>
        <v>2857.6971053155485</v>
      </c>
      <c r="BP23" s="73">
        <f t="shared" si="0"/>
        <v>0</v>
      </c>
      <c r="BQ23" s="73">
        <f t="shared" si="0"/>
        <v>0</v>
      </c>
      <c r="BR23" s="73">
        <f t="shared" si="0"/>
        <v>0</v>
      </c>
      <c r="BS23" s="73">
        <f t="shared" si="0"/>
        <v>0</v>
      </c>
      <c r="BT23" s="73">
        <f t="shared" si="0"/>
        <v>0</v>
      </c>
      <c r="BU23" s="73">
        <f t="shared" si="0"/>
        <v>0</v>
      </c>
      <c r="BV23" s="73">
        <f t="shared" si="0"/>
        <v>0</v>
      </c>
      <c r="BW23" s="73">
        <f t="shared" si="0"/>
        <v>0</v>
      </c>
      <c r="BX23" s="73">
        <f t="shared" si="0"/>
        <v>0</v>
      </c>
      <c r="BY23" s="73">
        <f t="shared" si="0"/>
        <v>0</v>
      </c>
      <c r="BZ23" s="73">
        <f t="shared" si="0"/>
        <v>0</v>
      </c>
      <c r="CA23" s="73">
        <f t="shared" si="0"/>
        <v>0</v>
      </c>
      <c r="CB23" s="73">
        <f t="shared" ref="CB23:EC23" si="1">SUM(CB9:CB22)</f>
        <v>0</v>
      </c>
      <c r="CC23" s="73">
        <f t="shared" si="1"/>
        <v>0</v>
      </c>
      <c r="CD23" s="73">
        <f t="shared" si="1"/>
        <v>0</v>
      </c>
      <c r="CE23" s="73">
        <f t="shared" si="1"/>
        <v>0</v>
      </c>
      <c r="CF23" s="73">
        <f t="shared" si="1"/>
        <v>0</v>
      </c>
      <c r="CG23" s="73">
        <f t="shared" si="1"/>
        <v>0</v>
      </c>
      <c r="CH23" s="73">
        <f t="shared" si="1"/>
        <v>0</v>
      </c>
      <c r="CI23" s="73">
        <f t="shared" si="1"/>
        <v>0</v>
      </c>
      <c r="CJ23" s="73">
        <f t="shared" si="1"/>
        <v>0</v>
      </c>
      <c r="CK23" s="73">
        <f t="shared" si="1"/>
        <v>0</v>
      </c>
      <c r="CL23" s="73">
        <f t="shared" si="1"/>
        <v>476.39202999535473</v>
      </c>
      <c r="CM23" s="73">
        <f t="shared" si="1"/>
        <v>3365.8307903643235</v>
      </c>
      <c r="CN23" s="73">
        <f t="shared" si="1"/>
        <v>3402.2473196628844</v>
      </c>
      <c r="CO23" s="73">
        <f t="shared" si="1"/>
        <v>3428.0931196496113</v>
      </c>
      <c r="CP23" s="73">
        <f t="shared" si="1"/>
        <v>3493.4287570508995</v>
      </c>
      <c r="CQ23" s="73">
        <f t="shared" si="1"/>
        <v>3508.5421992169354</v>
      </c>
      <c r="CR23" s="73">
        <f t="shared" si="1"/>
        <v>3458.3149857322983</v>
      </c>
      <c r="CS23" s="73">
        <f t="shared" si="1"/>
        <v>3453.1028216869067</v>
      </c>
      <c r="CT23" s="73">
        <f t="shared" si="1"/>
        <v>3184.5285805295634</v>
      </c>
      <c r="CU23" s="73">
        <f t="shared" si="1"/>
        <v>3178.1957979958856</v>
      </c>
      <c r="CV23" s="73">
        <f t="shared" si="1"/>
        <v>3159.3399800915786</v>
      </c>
      <c r="CW23" s="73">
        <f t="shared" si="1"/>
        <v>3174.0650063043331</v>
      </c>
      <c r="CX23" s="73">
        <f t="shared" si="1"/>
        <v>3035.7440785719023</v>
      </c>
      <c r="CY23" s="73">
        <f t="shared" si="1"/>
        <v>3070.7575579003246</v>
      </c>
      <c r="CZ23" s="73">
        <f t="shared" si="1"/>
        <v>3113.6125900856059</v>
      </c>
      <c r="DA23" s="73">
        <f t="shared" si="1"/>
        <v>2977.3186820625124</v>
      </c>
      <c r="DB23" s="73">
        <f t="shared" si="1"/>
        <v>3055.107054217267</v>
      </c>
      <c r="DC23" s="73">
        <f t="shared" si="1"/>
        <v>3004.0219682792485</v>
      </c>
      <c r="DD23" s="73">
        <f t="shared" si="1"/>
        <v>2970.1868816776164</v>
      </c>
      <c r="DE23" s="73">
        <f t="shared" si="1"/>
        <v>2885.8373521799722</v>
      </c>
      <c r="DF23" s="73">
        <f t="shared" si="1"/>
        <v>2889.5610352379058</v>
      </c>
      <c r="DG23" s="73">
        <f t="shared" si="1"/>
        <v>2872.3216855796659</v>
      </c>
      <c r="DH23" s="73">
        <f t="shared" si="1"/>
        <v>2722.5320711394252</v>
      </c>
      <c r="DI23" s="73">
        <f t="shared" si="1"/>
        <v>2767.9079328422586</v>
      </c>
      <c r="DJ23" s="73">
        <f t="shared" si="1"/>
        <v>2877.562010750547</v>
      </c>
      <c r="DK23" s="73">
        <f t="shared" si="1"/>
        <v>2877.7570615170216</v>
      </c>
      <c r="DL23" s="73">
        <f t="shared" si="1"/>
        <v>2990.85304</v>
      </c>
      <c r="DM23" s="73">
        <f t="shared" si="1"/>
        <v>4932.1188999999995</v>
      </c>
      <c r="DN23" s="73">
        <f t="shared" si="1"/>
        <v>5413.0793400999992</v>
      </c>
      <c r="DO23" s="73">
        <f t="shared" si="1"/>
        <v>5839.6783599999999</v>
      </c>
      <c r="DP23" s="73">
        <f t="shared" si="1"/>
        <v>6013.4402100000007</v>
      </c>
      <c r="DQ23" s="73">
        <f t="shared" si="1"/>
        <v>6207.8021600000002</v>
      </c>
      <c r="DR23" s="73">
        <f t="shared" si="1"/>
        <v>6453.1977800000004</v>
      </c>
      <c r="DS23" s="73">
        <f t="shared" si="1"/>
        <v>6457.9304298999996</v>
      </c>
      <c r="DT23" s="73">
        <f t="shared" si="1"/>
        <v>6766.0227699999996</v>
      </c>
      <c r="DU23" s="73">
        <f t="shared" si="1"/>
        <v>6649.3220099999999</v>
      </c>
      <c r="DV23" s="73">
        <f t="shared" si="1"/>
        <v>3404.6920700000005</v>
      </c>
      <c r="DW23" s="73">
        <f t="shared" si="1"/>
        <v>3246.5235101000003</v>
      </c>
      <c r="DX23" s="73">
        <f t="shared" si="1"/>
        <v>3086.7784500120001</v>
      </c>
      <c r="DY23" s="73">
        <f t="shared" si="1"/>
        <v>2778.1969500139994</v>
      </c>
      <c r="DZ23" s="73">
        <f t="shared" si="1"/>
        <v>3003.1555500000004</v>
      </c>
      <c r="EA23" s="73">
        <f t="shared" si="1"/>
        <v>3227.2950599999999</v>
      </c>
      <c r="EB23" s="73">
        <f t="shared" si="1"/>
        <v>3246.52349</v>
      </c>
      <c r="EC23" s="73">
        <f t="shared" si="1"/>
        <v>3367.3029099999999</v>
      </c>
      <c r="ED23" s="73">
        <f t="shared" ref="ED23:ES23" si="2">SUM(ED9:ED22)</f>
        <v>3356.7371199999998</v>
      </c>
      <c r="EE23" s="73">
        <f t="shared" si="2"/>
        <v>3311.9777200000003</v>
      </c>
      <c r="EF23" s="73">
        <f t="shared" si="2"/>
        <v>3427.8582799999995</v>
      </c>
      <c r="EG23" s="73">
        <f t="shared" si="2"/>
        <v>3448.3902700000003</v>
      </c>
      <c r="EH23" s="73">
        <f t="shared" si="2"/>
        <v>3296.7292399999997</v>
      </c>
      <c r="EI23" s="73">
        <f t="shared" si="2"/>
        <v>3098.1505099999999</v>
      </c>
      <c r="EJ23" s="73">
        <f t="shared" si="2"/>
        <v>3181.4250999999995</v>
      </c>
      <c r="EK23" s="73">
        <f t="shared" si="2"/>
        <v>2581.5969399999999</v>
      </c>
      <c r="EL23" s="73">
        <f t="shared" si="2"/>
        <v>2561.8412499999999</v>
      </c>
      <c r="EM23" s="73">
        <f t="shared" si="2"/>
        <v>2355.4593000000004</v>
      </c>
      <c r="EN23" s="73">
        <f t="shared" si="2"/>
        <v>2341.5474899999999</v>
      </c>
      <c r="EO23" s="73">
        <f t="shared" si="2"/>
        <v>2111.1205199999999</v>
      </c>
      <c r="EP23" s="73">
        <f t="shared" si="2"/>
        <v>2035.6668700000002</v>
      </c>
      <c r="EQ23" s="73">
        <f t="shared" si="2"/>
        <v>2036.6601100000003</v>
      </c>
      <c r="ER23" s="73">
        <f t="shared" si="2"/>
        <v>2165.29799</v>
      </c>
      <c r="ES23" s="73">
        <f t="shared" si="2"/>
        <v>2211.5346200000004</v>
      </c>
      <c r="ET23" s="73">
        <f>SUM(ET9:ET22)</f>
        <v>2299.9168</v>
      </c>
      <c r="EU23" s="73">
        <f>SUM(EU9:EU22)</f>
        <v>2485.1436199999998</v>
      </c>
      <c r="EV23" s="73">
        <f>SUM(EV9:EV22)</f>
        <v>2950.6192999999998</v>
      </c>
      <c r="EW23" s="73">
        <f>SUM(EW9:EW22)</f>
        <v>2979.2939900000001</v>
      </c>
    </row>
    <row r="24" spans="1:184" x14ac:dyDescent="0.2">
      <c r="A24" s="60"/>
      <c r="B24" s="60"/>
      <c r="C24" s="60"/>
      <c r="D24" s="60"/>
      <c r="E24" s="60"/>
      <c r="F24" s="60"/>
      <c r="G24" s="61"/>
      <c r="CQ24" s="104"/>
    </row>
    <row r="25" spans="1:184" x14ac:dyDescent="0.2">
      <c r="A25" s="129"/>
      <c r="B25" s="132" t="s">
        <v>61</v>
      </c>
      <c r="C25" s="48" t="s">
        <v>76</v>
      </c>
      <c r="D25" s="48" t="s">
        <v>78</v>
      </c>
      <c r="E25" s="68" t="s">
        <v>69</v>
      </c>
      <c r="F25" s="68"/>
      <c r="G25" s="50">
        <v>2378.4224766076045</v>
      </c>
      <c r="H25" s="50">
        <v>2458.2175579003251</v>
      </c>
      <c r="I25" s="50">
        <v>2450.2633525781403</v>
      </c>
      <c r="J25" s="50">
        <v>2437.0529378193642</v>
      </c>
      <c r="K25" s="50">
        <v>2389.583931249585</v>
      </c>
      <c r="L25" s="50">
        <v>2456.0385865020903</v>
      </c>
      <c r="M25" s="50">
        <v>2575.0204539120045</v>
      </c>
      <c r="N25" s="50">
        <v>2599.731370362997</v>
      </c>
      <c r="O25" s="50">
        <v>2672.3871365054079</v>
      </c>
      <c r="P25" s="50">
        <v>2802.642901320592</v>
      </c>
      <c r="Q25" s="50">
        <v>2709.7374052690957</v>
      </c>
      <c r="R25" s="50">
        <v>2709.8970495719686</v>
      </c>
      <c r="S25" s="50">
        <v>2655.7367283827721</v>
      </c>
      <c r="T25" s="50">
        <v>2583.6313995620148</v>
      </c>
      <c r="U25" s="50">
        <v>2649.9137275200746</v>
      </c>
      <c r="V25" s="50">
        <v>2654.733313424912</v>
      </c>
      <c r="W25" s="50">
        <v>2710.1521587364791</v>
      </c>
      <c r="X25" s="50">
        <v>2752.6710810272743</v>
      </c>
      <c r="Y25" s="50">
        <v>2815.2202614639323</v>
      </c>
      <c r="Z25" s="50">
        <v>2881.0747919569976</v>
      </c>
      <c r="AA25" s="50">
        <v>2817.2672002123563</v>
      </c>
      <c r="AB25" s="50">
        <v>2783.9519994691086</v>
      </c>
      <c r="AC25" s="50">
        <v>2914.5599389475078</v>
      </c>
      <c r="AD25" s="50">
        <v>2895.2194810538185</v>
      </c>
      <c r="AE25" s="50">
        <v>2860.2908646890965</v>
      </c>
      <c r="AF25" s="50">
        <v>2655.8289070276724</v>
      </c>
      <c r="AG25" s="50">
        <v>2644.1897285818568</v>
      </c>
      <c r="AH25" s="50">
        <v>2679.9169964828452</v>
      </c>
      <c r="AI25" s="50">
        <v>2655.5796614772044</v>
      </c>
      <c r="AJ25" s="50">
        <v>2665.0478444488685</v>
      </c>
      <c r="AK25" s="50">
        <v>2615.3233729378194</v>
      </c>
      <c r="AL25" s="50">
        <v>2636.0065893821752</v>
      </c>
      <c r="AM25" s="50">
        <v>2672.1183589488355</v>
      </c>
      <c r="AN25" s="50">
        <v>2816.8285700046449</v>
      </c>
      <c r="AO25" s="50">
        <v>2879.9322768863231</v>
      </c>
      <c r="AP25" s="50">
        <v>2881.6815277589753</v>
      </c>
      <c r="AQ25" s="50">
        <v>2927.3417360939675</v>
      </c>
      <c r="AR25" s="50">
        <v>3016.4106918839998</v>
      </c>
      <c r="AS25" s="50">
        <v>3074.9111851615899</v>
      </c>
      <c r="AT25" s="50">
        <v>2971.099436113876</v>
      </c>
      <c r="AU25" s="50">
        <v>3014.8910984537793</v>
      </c>
      <c r="AV25" s="50">
        <v>3052.9673972128207</v>
      </c>
      <c r="AW25" s="50">
        <v>3042.1589869002582</v>
      </c>
      <c r="AX25" s="50">
        <v>3049.3310116132452</v>
      </c>
      <c r="AY25" s="50">
        <v>2991.1469200610522</v>
      </c>
      <c r="AZ25" s="50">
        <v>2905.7626023093771</v>
      </c>
      <c r="BA25" s="50">
        <v>2939.1392237971995</v>
      </c>
      <c r="BB25" s="50">
        <v>2899.2411425708406</v>
      </c>
      <c r="BC25" s="50">
        <v>2942.242979812861</v>
      </c>
      <c r="BD25" s="50">
        <v>2993.9300914592868</v>
      </c>
      <c r="BE25" s="50">
        <v>2959.1450025350055</v>
      </c>
      <c r="BF25" s="50">
        <v>2944.502211069082</v>
      </c>
      <c r="BG25" s="50">
        <v>2886.7302654456166</v>
      </c>
      <c r="BH25" s="50">
        <v>2883.9282507930188</v>
      </c>
      <c r="BI25" s="50">
        <v>2920.2951887052886</v>
      </c>
      <c r="BJ25" s="50">
        <v>2961.866497139823</v>
      </c>
      <c r="BK25" s="50">
        <v>2969.5499141548876</v>
      </c>
      <c r="BL25" s="50">
        <v>2878.8875998938215</v>
      </c>
      <c r="BM25" s="50">
        <v>3039.3229779016524</v>
      </c>
      <c r="BN25" s="50">
        <v>3154.4446317871129</v>
      </c>
      <c r="BO25" s="50">
        <v>3159.0576573495255</v>
      </c>
      <c r="BP25" s="50">
        <v>3066.9747554714972</v>
      </c>
      <c r="BQ25" s="50">
        <v>3081.6409353905369</v>
      </c>
      <c r="BR25" s="50">
        <v>3088.3589676421789</v>
      </c>
      <c r="BS25" s="50">
        <v>3113.5338131395579</v>
      </c>
      <c r="BT25" s="50">
        <v>3148.5326797265911</v>
      </c>
      <c r="BU25" s="50">
        <v>3115.261557064171</v>
      </c>
      <c r="BV25" s="50">
        <v>3146.8905211361071</v>
      </c>
      <c r="BW25" s="50">
        <v>3130.0193428761031</v>
      </c>
      <c r="BX25" s="50">
        <v>3372.3520078306456</v>
      </c>
      <c r="BY25" s="50">
        <v>3379.9538190059061</v>
      </c>
      <c r="BZ25" s="50">
        <v>4098.8950692149438</v>
      </c>
      <c r="CA25" s="50">
        <v>4212.8633726591015</v>
      </c>
      <c r="CB25" s="50">
        <v>4221.2234687371429</v>
      </c>
      <c r="CC25" s="50">
        <v>4110.6394817439777</v>
      </c>
      <c r="CD25" s="50">
        <v>3596.7140510186473</v>
      </c>
      <c r="CE25" s="50">
        <v>3696.1574276594333</v>
      </c>
      <c r="CF25" s="50">
        <v>3776.6511351383629</v>
      </c>
      <c r="CG25" s="50">
        <v>3696.0259959917707</v>
      </c>
      <c r="CH25" s="50">
        <v>3643.9216451788438</v>
      </c>
      <c r="CI25" s="50">
        <v>3753.0987683190651</v>
      </c>
      <c r="CJ25" s="50">
        <v>3709.3086356095291</v>
      </c>
      <c r="CK25" s="50">
        <v>3846.4529193045323</v>
      </c>
      <c r="CL25" s="50">
        <v>4140.8451290198418</v>
      </c>
      <c r="CM25" s="50">
        <v>4347.6205135841792</v>
      </c>
      <c r="CN25" s="50">
        <v>4431.561371252239</v>
      </c>
      <c r="CO25" s="50">
        <v>4648.403520034507</v>
      </c>
      <c r="CP25" s="50">
        <v>4766.5853370628438</v>
      </c>
      <c r="CQ25" s="50">
        <v>4857.4585966288405</v>
      </c>
      <c r="CR25" s="50">
        <v>4928.2369244939946</v>
      </c>
      <c r="CS25" s="50">
        <v>5101.4889935098536</v>
      </c>
      <c r="CT25" s="50">
        <v>5212.2501889707346</v>
      </c>
      <c r="CU25" s="50">
        <v>5327.312346552525</v>
      </c>
      <c r="CV25" s="50">
        <v>5261.6671228349587</v>
      </c>
      <c r="CW25" s="50">
        <v>5322.9248707014394</v>
      </c>
      <c r="CX25" s="50">
        <v>5416.0930530758515</v>
      </c>
      <c r="CY25" s="50">
        <v>5328.2906368173071</v>
      </c>
      <c r="CZ25" s="50">
        <v>5402.7220640254836</v>
      </c>
      <c r="DA25" s="50">
        <v>5101.6069785785385</v>
      </c>
      <c r="DB25" s="50">
        <v>5415.8949084212618</v>
      </c>
      <c r="DC25" s="50">
        <v>5387.9316114937947</v>
      </c>
      <c r="DD25" s="50">
        <v>5198.2674410644368</v>
      </c>
      <c r="DE25" s="50">
        <v>5146.7258604552389</v>
      </c>
      <c r="DF25" s="50">
        <v>5262.4577951688898</v>
      </c>
      <c r="DG25" s="50">
        <v>5266.4488954144272</v>
      </c>
      <c r="DH25" s="50">
        <v>5048.287928621673</v>
      </c>
      <c r="DI25" s="50">
        <v>5154.2009428097417</v>
      </c>
      <c r="DJ25" s="50">
        <v>5393.2929779281967</v>
      </c>
      <c r="DK25" s="50">
        <v>5230.8602295573692</v>
      </c>
      <c r="DL25" s="50">
        <v>5478.7930722000001</v>
      </c>
      <c r="DM25" s="50">
        <v>5656.7540431000007</v>
      </c>
      <c r="DN25" s="50">
        <v>5586.4030677999999</v>
      </c>
      <c r="DO25" s="50">
        <v>5844.1344767000001</v>
      </c>
      <c r="DP25" s="50">
        <v>5511.9825072999993</v>
      </c>
      <c r="DQ25" s="50">
        <v>6026.300913</v>
      </c>
      <c r="DR25" s="50">
        <v>6252.7126306</v>
      </c>
      <c r="DS25" s="50">
        <v>6097.3634248999997</v>
      </c>
      <c r="DT25" s="50">
        <v>6209.9498378999997</v>
      </c>
      <c r="DU25" s="50">
        <v>6196.1857835000001</v>
      </c>
      <c r="DV25" s="50">
        <v>6451.7096985999997</v>
      </c>
      <c r="DW25" s="116">
        <v>6553.7761332</v>
      </c>
      <c r="DX25" s="50">
        <v>6734.0598916999998</v>
      </c>
      <c r="DY25" s="50">
        <v>6889.8313366000002</v>
      </c>
      <c r="DZ25" s="50">
        <v>7083.0208499999999</v>
      </c>
      <c r="EA25" s="50">
        <v>7087.7256299999999</v>
      </c>
      <c r="EB25" s="50">
        <v>7062.6341199999997</v>
      </c>
      <c r="EC25" s="50">
        <v>7323.2681900000007</v>
      </c>
      <c r="ED25" s="50">
        <v>7575.7579699999997</v>
      </c>
      <c r="EE25" s="50">
        <v>7592.1868600000007</v>
      </c>
      <c r="EF25" s="50">
        <v>7661.6764899999998</v>
      </c>
      <c r="EG25" s="50">
        <v>7692.2012699999996</v>
      </c>
      <c r="EH25" s="50">
        <v>7812.8720400000002</v>
      </c>
      <c r="EI25" s="50">
        <v>8068.8896699999996</v>
      </c>
      <c r="EJ25" s="50">
        <v>8517.0963300000003</v>
      </c>
      <c r="EK25" s="50">
        <v>8836.0070799999994</v>
      </c>
      <c r="EL25" s="50">
        <v>8942.7377699999997</v>
      </c>
      <c r="EM25" s="50">
        <v>8775.1740000000009</v>
      </c>
      <c r="EN25" s="50">
        <v>9067.6715800000002</v>
      </c>
      <c r="EO25" s="50">
        <v>9370.8092699999997</v>
      </c>
      <c r="EP25" s="50">
        <v>9704.8212100000001</v>
      </c>
      <c r="EQ25" s="50">
        <v>9644.5487899999989</v>
      </c>
      <c r="ER25" s="50">
        <v>10005.594140000001</v>
      </c>
      <c r="ES25" s="50">
        <v>10134.48178</v>
      </c>
      <c r="ET25" s="50">
        <v>10318.328079999999</v>
      </c>
      <c r="EU25" s="50">
        <v>10672.390529999999</v>
      </c>
      <c r="EV25" s="50">
        <v>10911.72985</v>
      </c>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row>
    <row r="26" spans="1:184" ht="14.25" x14ac:dyDescent="0.2">
      <c r="A26" s="129"/>
      <c r="B26" s="132"/>
      <c r="C26" s="83" t="s">
        <v>302</v>
      </c>
      <c r="D26" s="49" t="s">
        <v>105</v>
      </c>
      <c r="E26" s="68" t="s">
        <v>69</v>
      </c>
      <c r="F26" s="68"/>
      <c r="G26" s="50">
        <v>22774.406390603221</v>
      </c>
      <c r="H26" s="50">
        <v>22920.866983874177</v>
      </c>
      <c r="I26" s="50">
        <v>22510.126852478599</v>
      </c>
      <c r="J26" s="50">
        <v>22841.874932643172</v>
      </c>
      <c r="K26" s="50">
        <v>24603.850623133585</v>
      </c>
      <c r="L26" s="50">
        <v>25645.593796535934</v>
      </c>
      <c r="M26" s="50">
        <v>26008.759705355365</v>
      </c>
      <c r="N26" s="50">
        <v>26565.451962306721</v>
      </c>
      <c r="O26" s="50">
        <v>26712.1479394784</v>
      </c>
      <c r="P26" s="50">
        <v>29605.61482248324</v>
      </c>
      <c r="Q26" s="50">
        <v>29132.156433738139</v>
      </c>
      <c r="R26" s="50">
        <v>28704.912521069742</v>
      </c>
      <c r="S26" s="50">
        <v>28512.569067622266</v>
      </c>
      <c r="T26" s="50">
        <v>28258.112515760833</v>
      </c>
      <c r="U26" s="50">
        <v>29266.65140752538</v>
      </c>
      <c r="V26" s="50">
        <v>30052.726936093964</v>
      </c>
      <c r="W26" s="50">
        <v>30379.339486362729</v>
      </c>
      <c r="X26" s="50">
        <v>30605.964803238436</v>
      </c>
      <c r="Y26" s="50">
        <v>29044.860226956</v>
      </c>
      <c r="Z26" s="50">
        <v>29669.587156413829</v>
      </c>
      <c r="AA26" s="50">
        <v>29433.305533213879</v>
      </c>
      <c r="AB26" s="50">
        <v>29050.20473024089</v>
      </c>
      <c r="AC26" s="50">
        <v>30626.052830313889</v>
      </c>
      <c r="AD26" s="50">
        <v>30596.116172274207</v>
      </c>
      <c r="AE26" s="50">
        <v>30567.128331010681</v>
      </c>
      <c r="AF26" s="50">
        <v>29365.24595129073</v>
      </c>
      <c r="AG26" s="50">
        <v>29740.386277788839</v>
      </c>
      <c r="AH26" s="50">
        <v>37119.155563076507</v>
      </c>
      <c r="AI26" s="50">
        <v>36887.677122569505</v>
      </c>
      <c r="AJ26" s="50">
        <v>34480.463521136109</v>
      </c>
      <c r="AK26" s="50">
        <v>34377.767528037693</v>
      </c>
      <c r="AL26" s="50">
        <v>34908.883968411967</v>
      </c>
      <c r="AM26" s="50">
        <v>34933.46592076448</v>
      </c>
      <c r="AN26" s="50">
        <v>36889.071322582786</v>
      </c>
      <c r="AO26" s="50">
        <v>36951.81390404141</v>
      </c>
      <c r="AP26" s="50">
        <v>36946.599408056274</v>
      </c>
      <c r="AQ26" s="50">
        <v>26177.893965093899</v>
      </c>
      <c r="AR26" s="50">
        <v>26923.720003981682</v>
      </c>
      <c r="AS26" s="50">
        <v>28958.242330612517</v>
      </c>
      <c r="AT26" s="50">
        <v>26983.53047448404</v>
      </c>
      <c r="AU26" s="50">
        <v>25119.023258344947</v>
      </c>
      <c r="AV26" s="50">
        <v>21700.115338774969</v>
      </c>
      <c r="AW26" s="50">
        <v>21890.877961377664</v>
      </c>
      <c r="AX26" s="50">
        <v>21739.867105979163</v>
      </c>
      <c r="AY26" s="50">
        <v>21604.805162917248</v>
      </c>
      <c r="AZ26" s="50">
        <v>21895.022281505077</v>
      </c>
      <c r="BA26" s="50">
        <v>21828.919507598381</v>
      </c>
      <c r="BB26" s="50">
        <v>21312.371280111485</v>
      </c>
      <c r="BC26" s="50">
        <v>20762.734945915454</v>
      </c>
      <c r="BD26" s="50">
        <v>20688.998230804962</v>
      </c>
      <c r="BE26" s="50">
        <v>20431.400518946182</v>
      </c>
      <c r="BF26" s="50">
        <v>20353.947841263518</v>
      </c>
      <c r="BG26" s="50">
        <v>20158.683108368172</v>
      </c>
      <c r="BH26" s="50">
        <v>20215.114409715308</v>
      </c>
      <c r="BI26" s="50">
        <v>18973.793931913198</v>
      </c>
      <c r="BJ26" s="50">
        <v>18859.795836485497</v>
      </c>
      <c r="BK26" s="50">
        <v>18713.779629703364</v>
      </c>
      <c r="BL26" s="50">
        <v>16460.887372752008</v>
      </c>
      <c r="BM26" s="50">
        <v>16405.397693277588</v>
      </c>
      <c r="BN26" s="50">
        <v>15380.046795407789</v>
      </c>
      <c r="BO26" s="50">
        <v>15170.911159333729</v>
      </c>
      <c r="BP26" s="50">
        <v>15082.218403344614</v>
      </c>
      <c r="BQ26" s="50">
        <v>15137.606922821687</v>
      </c>
      <c r="BR26" s="50">
        <v>14933.275609529497</v>
      </c>
      <c r="BS26" s="50">
        <v>15088.137994558363</v>
      </c>
      <c r="BT26" s="50">
        <v>15060.05602362466</v>
      </c>
      <c r="BU26" s="50">
        <v>14999.282438117989</v>
      </c>
      <c r="BV26" s="50">
        <v>15191.157937487556</v>
      </c>
      <c r="BW26" s="50">
        <v>15236.21127082089</v>
      </c>
      <c r="BX26" s="50">
        <v>15731.587826664012</v>
      </c>
      <c r="BY26" s="50">
        <v>15813.304563010151</v>
      </c>
      <c r="BZ26" s="50">
        <v>15672.502103656512</v>
      </c>
      <c r="CA26" s="50">
        <v>15502.21725661955</v>
      </c>
      <c r="CB26" s="50">
        <v>15393.536420465856</v>
      </c>
      <c r="CC26" s="50">
        <v>14907.538526776825</v>
      </c>
      <c r="CD26" s="50">
        <v>13583.890612515759</v>
      </c>
      <c r="CE26" s="50">
        <v>13564.900660959585</v>
      </c>
      <c r="CF26" s="50">
        <v>13753.862231070409</v>
      </c>
      <c r="CG26" s="50">
        <v>13562.331058464395</v>
      </c>
      <c r="CH26" s="50">
        <v>13541.084793947839</v>
      </c>
      <c r="CI26" s="50">
        <v>13834.178567920897</v>
      </c>
      <c r="CJ26" s="50">
        <v>13116.04143340633</v>
      </c>
      <c r="CK26" s="50">
        <v>12868.3595275068</v>
      </c>
      <c r="CL26" s="50">
        <v>12963.873849625057</v>
      </c>
      <c r="CM26" s="50">
        <v>12778.578744442231</v>
      </c>
      <c r="CN26" s="50">
        <v>12749.903781272813</v>
      </c>
      <c r="CO26" s="50">
        <v>12819.145376600967</v>
      </c>
      <c r="CP26" s="50">
        <v>13018.774316809344</v>
      </c>
      <c r="CQ26" s="50">
        <v>13239.404438250711</v>
      </c>
      <c r="CR26" s="50">
        <v>13290.741494458824</v>
      </c>
      <c r="CS26" s="50">
        <v>13551.361714778684</v>
      </c>
      <c r="CT26" s="50">
        <v>13603.493939876569</v>
      </c>
      <c r="CU26" s="50">
        <v>12855.682261596656</v>
      </c>
      <c r="CV26" s="50">
        <v>12702.801538257349</v>
      </c>
      <c r="CW26" s="50">
        <v>12826.13958457761</v>
      </c>
      <c r="CX26" s="50">
        <v>12551.368973389075</v>
      </c>
      <c r="CY26" s="50">
        <v>13051.776967283828</v>
      </c>
      <c r="CZ26" s="50">
        <v>12972.638838675426</v>
      </c>
      <c r="DA26" s="50">
        <v>12721.826646758245</v>
      </c>
      <c r="DB26" s="50">
        <v>12741.069201672308</v>
      </c>
      <c r="DC26" s="50">
        <v>12832.721072400293</v>
      </c>
      <c r="DD26" s="50">
        <v>12666.177587099342</v>
      </c>
      <c r="DE26" s="50">
        <v>12346.666005707079</v>
      </c>
      <c r="DF26" s="50">
        <v>12288.357610989447</v>
      </c>
      <c r="DG26" s="50">
        <v>12368.331560156614</v>
      </c>
      <c r="DH26" s="50">
        <v>11961.779973455436</v>
      </c>
      <c r="DI26" s="50">
        <v>11859.750450593934</v>
      </c>
      <c r="DJ26" s="50">
        <v>11807.476853142211</v>
      </c>
      <c r="DK26" s="50">
        <v>13326.02405202734</v>
      </c>
      <c r="DL26" s="50">
        <v>13350.72572</v>
      </c>
      <c r="DM26" s="50">
        <v>13379.129050000001</v>
      </c>
      <c r="DN26" s="50">
        <v>13355.74502</v>
      </c>
      <c r="DO26" s="50">
        <v>13388.570390000001</v>
      </c>
      <c r="DP26" s="50">
        <v>13779.971529999999</v>
      </c>
      <c r="DQ26" s="50">
        <v>13979.79593</v>
      </c>
      <c r="DR26" s="50">
        <v>14109.38269</v>
      </c>
      <c r="DS26" s="50">
        <v>14019.05917</v>
      </c>
      <c r="DT26" s="50">
        <v>14231.837119999998</v>
      </c>
      <c r="DU26" s="50">
        <v>13987.758250000001</v>
      </c>
      <c r="DV26" s="50">
        <v>13854.172929999999</v>
      </c>
      <c r="DW26" s="50">
        <v>13679.9686</v>
      </c>
      <c r="DX26" s="50">
        <v>13941.877970000001</v>
      </c>
      <c r="DY26" s="50">
        <v>13696.18705</v>
      </c>
      <c r="DZ26" s="50">
        <v>14352.548650000001</v>
      </c>
      <c r="EA26" s="50">
        <v>14414.436599999999</v>
      </c>
      <c r="EB26" s="50">
        <v>15258.87098</v>
      </c>
      <c r="EC26" s="50">
        <v>15324.365220000002</v>
      </c>
      <c r="ED26" s="50">
        <v>15974.35462</v>
      </c>
      <c r="EE26" s="50">
        <v>15918.578740000001</v>
      </c>
      <c r="EF26" s="50">
        <v>16270.808590000001</v>
      </c>
      <c r="EG26" s="50">
        <v>16484.182970000002</v>
      </c>
      <c r="EH26" s="50">
        <v>16430.089769999999</v>
      </c>
      <c r="EI26" s="50">
        <v>16737.149649999999</v>
      </c>
      <c r="EJ26" s="50">
        <v>17559.029149999998</v>
      </c>
      <c r="EK26" s="50">
        <v>17267.72609</v>
      </c>
      <c r="EL26" s="50">
        <v>17015.414699999998</v>
      </c>
      <c r="EM26" s="50">
        <v>17115.399739999997</v>
      </c>
      <c r="EN26" s="50">
        <v>17801.56437</v>
      </c>
      <c r="EO26" s="50">
        <v>17881.253129999997</v>
      </c>
      <c r="EP26" s="50">
        <v>18552.747350000001</v>
      </c>
      <c r="EQ26" s="50">
        <v>17943.681230000002</v>
      </c>
      <c r="ER26" s="50">
        <v>18787.281600000002</v>
      </c>
      <c r="ES26" s="50">
        <v>18976.429050000002</v>
      </c>
      <c r="ET26" s="50">
        <v>18604.002579999997</v>
      </c>
      <c r="EU26" s="50">
        <v>18913.188999999998</v>
      </c>
      <c r="EV26" s="50">
        <v>19440.355030000002</v>
      </c>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row>
    <row r="27" spans="1:184" ht="25.5" x14ac:dyDescent="0.2">
      <c r="A27" s="129"/>
      <c r="B27" s="132"/>
      <c r="C27" s="83" t="s">
        <v>106</v>
      </c>
      <c r="D27" s="51" t="s">
        <v>1</v>
      </c>
      <c r="E27" s="68" t="s">
        <v>69</v>
      </c>
      <c r="F27" s="68"/>
      <c r="G27" s="50">
        <v>141396.84205454908</v>
      </c>
      <c r="H27" s="50">
        <v>147773.1735576349</v>
      </c>
      <c r="I27" s="50">
        <v>144907.54998871856</v>
      </c>
      <c r="J27" s="50">
        <v>142538.35021302011</v>
      </c>
      <c r="K27" s="50">
        <v>141660.33234587562</v>
      </c>
      <c r="L27" s="50">
        <v>142723.34531156678</v>
      </c>
      <c r="M27" s="50">
        <v>146465.90738602428</v>
      </c>
      <c r="N27" s="50">
        <v>146685.1786621541</v>
      </c>
      <c r="O27" s="50">
        <v>152115.49421726723</v>
      </c>
      <c r="P27" s="50">
        <v>158892.95570774438</v>
      </c>
      <c r="Q27" s="50">
        <v>151537.10551197821</v>
      </c>
      <c r="R27" s="50">
        <v>147445.04235184815</v>
      </c>
      <c r="S27" s="50">
        <v>147127.23041874045</v>
      </c>
      <c r="T27" s="50">
        <v>149840.1517924215</v>
      </c>
      <c r="U27" s="50">
        <v>151718.36059990712</v>
      </c>
      <c r="V27" s="50">
        <v>149131.36394983076</v>
      </c>
      <c r="W27" s="50">
        <v>154862.68689760435</v>
      </c>
      <c r="X27" s="50">
        <v>152159.58148914992</v>
      </c>
      <c r="Y27" s="50">
        <v>151696.35663282234</v>
      </c>
      <c r="Z27" s="50">
        <v>154610.29055809943</v>
      </c>
      <c r="AA27" s="50">
        <v>149074.58529033113</v>
      </c>
      <c r="AB27" s="50">
        <v>150005.89022629239</v>
      </c>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row>
    <row r="28" spans="1:184" ht="17.45" customHeight="1" x14ac:dyDescent="0.2">
      <c r="A28" s="129"/>
      <c r="B28" s="132"/>
      <c r="C28" s="7" t="s">
        <v>6</v>
      </c>
      <c r="D28" s="48"/>
      <c r="E28" s="48"/>
      <c r="F28" s="48"/>
      <c r="G28" s="52">
        <f>SUM(G25:G27)</f>
        <v>166549.67092175991</v>
      </c>
      <c r="H28" s="52">
        <f t="shared" ref="H28:BS28" si="3">SUM(H25:H27)</f>
        <v>173152.2580994094</v>
      </c>
      <c r="I28" s="52">
        <f t="shared" si="3"/>
        <v>169867.94019377528</v>
      </c>
      <c r="J28" s="52">
        <f t="shared" si="3"/>
        <v>167817.27808348264</v>
      </c>
      <c r="K28" s="52">
        <f t="shared" si="3"/>
        <v>168653.76690025878</v>
      </c>
      <c r="L28" s="52">
        <f t="shared" si="3"/>
        <v>170824.97769460481</v>
      </c>
      <c r="M28" s="52">
        <f t="shared" si="3"/>
        <v>175049.68754529164</v>
      </c>
      <c r="N28" s="52">
        <f t="shared" si="3"/>
        <v>175850.36199482382</v>
      </c>
      <c r="O28" s="52">
        <f t="shared" si="3"/>
        <v>181500.02929325105</v>
      </c>
      <c r="P28" s="52">
        <f t="shared" si="3"/>
        <v>191301.21343154821</v>
      </c>
      <c r="Q28" s="52">
        <f t="shared" si="3"/>
        <v>183378.99935098545</v>
      </c>
      <c r="R28" s="52">
        <f t="shared" si="3"/>
        <v>178859.85192248988</v>
      </c>
      <c r="S28" s="52">
        <f t="shared" si="3"/>
        <v>178295.53621474549</v>
      </c>
      <c r="T28" s="52">
        <f t="shared" si="3"/>
        <v>180681.89570774435</v>
      </c>
      <c r="U28" s="52">
        <f t="shared" si="3"/>
        <v>183634.92573495256</v>
      </c>
      <c r="V28" s="52">
        <f t="shared" si="3"/>
        <v>181838.82419934965</v>
      </c>
      <c r="W28" s="52">
        <f t="shared" si="3"/>
        <v>187952.17854270356</v>
      </c>
      <c r="X28" s="52">
        <f t="shared" si="3"/>
        <v>185518.21737341562</v>
      </c>
      <c r="Y28" s="52">
        <f t="shared" si="3"/>
        <v>183556.43712124228</v>
      </c>
      <c r="Z28" s="52">
        <f t="shared" si="3"/>
        <v>187160.95250647026</v>
      </c>
      <c r="AA28" s="52">
        <f t="shared" si="3"/>
        <v>181325.15802375737</v>
      </c>
      <c r="AB28" s="52">
        <f t="shared" si="3"/>
        <v>181840.04695600239</v>
      </c>
      <c r="AC28" s="52">
        <f t="shared" si="3"/>
        <v>33540.612769261395</v>
      </c>
      <c r="AD28" s="52">
        <f t="shared" si="3"/>
        <v>33491.335653328024</v>
      </c>
      <c r="AE28" s="52">
        <f t="shared" si="3"/>
        <v>33427.419195699775</v>
      </c>
      <c r="AF28" s="52">
        <f t="shared" si="3"/>
        <v>32021.074858318403</v>
      </c>
      <c r="AG28" s="52">
        <f t="shared" si="3"/>
        <v>32384.576006370695</v>
      </c>
      <c r="AH28" s="52">
        <f t="shared" si="3"/>
        <v>39799.072559559354</v>
      </c>
      <c r="AI28" s="52">
        <f t="shared" si="3"/>
        <v>39543.256784046709</v>
      </c>
      <c r="AJ28" s="52">
        <f t="shared" si="3"/>
        <v>37145.511365584978</v>
      </c>
      <c r="AK28" s="52">
        <f t="shared" si="3"/>
        <v>36993.090900975512</v>
      </c>
      <c r="AL28" s="52">
        <f t="shared" si="3"/>
        <v>37544.89055779414</v>
      </c>
      <c r="AM28" s="52">
        <f t="shared" si="3"/>
        <v>37605.584279713315</v>
      </c>
      <c r="AN28" s="52">
        <f t="shared" si="3"/>
        <v>39705.899892587433</v>
      </c>
      <c r="AO28" s="52">
        <f t="shared" si="3"/>
        <v>39831.74618092773</v>
      </c>
      <c r="AP28" s="52">
        <f t="shared" si="3"/>
        <v>39828.280935815252</v>
      </c>
      <c r="AQ28" s="52">
        <f t="shared" si="3"/>
        <v>29105.235701187867</v>
      </c>
      <c r="AR28" s="52">
        <f t="shared" si="3"/>
        <v>29940.130695865682</v>
      </c>
      <c r="AS28" s="52">
        <f t="shared" si="3"/>
        <v>32033.153515774105</v>
      </c>
      <c r="AT28" s="52">
        <f t="shared" si="3"/>
        <v>29954.629910597916</v>
      </c>
      <c r="AU28" s="52">
        <f t="shared" si="3"/>
        <v>28133.914356798727</v>
      </c>
      <c r="AV28" s="52">
        <f t="shared" si="3"/>
        <v>24753.082735987791</v>
      </c>
      <c r="AW28" s="52">
        <f t="shared" si="3"/>
        <v>24933.036948277921</v>
      </c>
      <c r="AX28" s="52">
        <f t="shared" si="3"/>
        <v>24789.198117592408</v>
      </c>
      <c r="AY28" s="52">
        <f t="shared" si="3"/>
        <v>24595.9520829783</v>
      </c>
      <c r="AZ28" s="52">
        <f t="shared" si="3"/>
        <v>24800.784883814453</v>
      </c>
      <c r="BA28" s="52">
        <f t="shared" si="3"/>
        <v>24768.05873139558</v>
      </c>
      <c r="BB28" s="52">
        <f t="shared" si="3"/>
        <v>24211.612422682327</v>
      </c>
      <c r="BC28" s="52">
        <f t="shared" si="3"/>
        <v>23704.977925728315</v>
      </c>
      <c r="BD28" s="52">
        <f t="shared" si="3"/>
        <v>23682.928322264248</v>
      </c>
      <c r="BE28" s="52">
        <f t="shared" si="3"/>
        <v>23390.545521481188</v>
      </c>
      <c r="BF28" s="52">
        <f t="shared" si="3"/>
        <v>23298.450052332599</v>
      </c>
      <c r="BG28" s="52">
        <f t="shared" si="3"/>
        <v>23045.41337381379</v>
      </c>
      <c r="BH28" s="52">
        <f t="shared" si="3"/>
        <v>23099.042660508327</v>
      </c>
      <c r="BI28" s="52">
        <f t="shared" si="3"/>
        <v>21894.089120618486</v>
      </c>
      <c r="BJ28" s="52">
        <f t="shared" si="3"/>
        <v>21821.662333625318</v>
      </c>
      <c r="BK28" s="52">
        <f t="shared" si="3"/>
        <v>21683.32954385825</v>
      </c>
      <c r="BL28" s="52">
        <f t="shared" si="3"/>
        <v>19339.774972645828</v>
      </c>
      <c r="BM28" s="52">
        <f t="shared" si="3"/>
        <v>19444.720671179239</v>
      </c>
      <c r="BN28" s="52">
        <f t="shared" si="3"/>
        <v>18534.491427194902</v>
      </c>
      <c r="BO28" s="52">
        <f t="shared" si="3"/>
        <v>18329.968816683257</v>
      </c>
      <c r="BP28" s="52">
        <f t="shared" si="3"/>
        <v>18149.19315881611</v>
      </c>
      <c r="BQ28" s="52">
        <f t="shared" si="3"/>
        <v>18219.247858212224</v>
      </c>
      <c r="BR28" s="52">
        <f t="shared" si="3"/>
        <v>18021.634577171677</v>
      </c>
      <c r="BS28" s="52">
        <f t="shared" si="3"/>
        <v>18201.67180769792</v>
      </c>
      <c r="BT28" s="52">
        <f t="shared" ref="BT28:EV28" si="4">SUM(BT25:BT27)</f>
        <v>18208.588703351252</v>
      </c>
      <c r="BU28" s="52">
        <f t="shared" si="4"/>
        <v>18114.543995182161</v>
      </c>
      <c r="BV28" s="52">
        <f t="shared" si="4"/>
        <v>18338.048458623663</v>
      </c>
      <c r="BW28" s="52">
        <f t="shared" si="4"/>
        <v>18366.230613696993</v>
      </c>
      <c r="BX28" s="52">
        <f t="shared" si="4"/>
        <v>19103.939834494657</v>
      </c>
      <c r="BY28" s="52">
        <f t="shared" si="4"/>
        <v>19193.258382016058</v>
      </c>
      <c r="BZ28" s="52">
        <f t="shared" si="4"/>
        <v>19771.397172871457</v>
      </c>
      <c r="CA28" s="52">
        <f t="shared" si="4"/>
        <v>19715.080629278651</v>
      </c>
      <c r="CB28" s="52">
        <f t="shared" si="4"/>
        <v>19614.759889203</v>
      </c>
      <c r="CC28" s="52">
        <f t="shared" si="4"/>
        <v>19018.178008520801</v>
      </c>
      <c r="CD28" s="52">
        <f t="shared" si="4"/>
        <v>17180.604663534406</v>
      </c>
      <c r="CE28" s="52">
        <f t="shared" si="4"/>
        <v>17261.058088619018</v>
      </c>
      <c r="CF28" s="52">
        <f t="shared" si="4"/>
        <v>17530.513366208772</v>
      </c>
      <c r="CG28" s="52">
        <f t="shared" si="4"/>
        <v>17258.357054456166</v>
      </c>
      <c r="CH28" s="52">
        <f t="shared" si="4"/>
        <v>17185.006439126682</v>
      </c>
      <c r="CI28" s="52">
        <f t="shared" si="4"/>
        <v>17587.27733623996</v>
      </c>
      <c r="CJ28" s="52">
        <f t="shared" si="4"/>
        <v>16825.350069015858</v>
      </c>
      <c r="CK28" s="52">
        <f t="shared" si="4"/>
        <v>16714.812446811331</v>
      </c>
      <c r="CL28" s="52">
        <f t="shared" si="4"/>
        <v>17104.718978644898</v>
      </c>
      <c r="CM28" s="52">
        <f t="shared" si="4"/>
        <v>17126.199258026412</v>
      </c>
      <c r="CN28" s="52">
        <f t="shared" si="4"/>
        <v>17181.465152525052</v>
      </c>
      <c r="CO28" s="52">
        <f t="shared" si="4"/>
        <v>17467.548896635475</v>
      </c>
      <c r="CP28" s="52">
        <f t="shared" si="4"/>
        <v>17785.359653872187</v>
      </c>
      <c r="CQ28" s="52">
        <f t="shared" si="4"/>
        <v>18096.863034879552</v>
      </c>
      <c r="CR28" s="52">
        <f t="shared" si="4"/>
        <v>18218.978418952818</v>
      </c>
      <c r="CS28" s="52">
        <f t="shared" si="4"/>
        <v>18652.850708288537</v>
      </c>
      <c r="CT28" s="52">
        <f t="shared" si="4"/>
        <v>18815.744128847306</v>
      </c>
      <c r="CU28" s="52">
        <f t="shared" si="4"/>
        <v>18182.99460814918</v>
      </c>
      <c r="CV28" s="52">
        <f t="shared" si="4"/>
        <v>17964.468661092309</v>
      </c>
      <c r="CW28" s="52">
        <f t="shared" si="4"/>
        <v>18149.064455279047</v>
      </c>
      <c r="CX28" s="52">
        <f t="shared" si="4"/>
        <v>17967.462026464927</v>
      </c>
      <c r="CY28" s="52">
        <f t="shared" si="4"/>
        <v>18380.067604101136</v>
      </c>
      <c r="CZ28" s="52">
        <f t="shared" si="4"/>
        <v>18375.360902700908</v>
      </c>
      <c r="DA28" s="52">
        <f t="shared" si="4"/>
        <v>17823.433625336784</v>
      </c>
      <c r="DB28" s="52">
        <f t="shared" si="4"/>
        <v>18156.96411009357</v>
      </c>
      <c r="DC28" s="52">
        <f t="shared" si="4"/>
        <v>18220.652683894088</v>
      </c>
      <c r="DD28" s="52">
        <f t="shared" si="4"/>
        <v>17864.44502816378</v>
      </c>
      <c r="DE28" s="52">
        <f t="shared" si="4"/>
        <v>17493.391866162317</v>
      </c>
      <c r="DF28" s="52">
        <f t="shared" si="4"/>
        <v>17550.815406158337</v>
      </c>
      <c r="DG28" s="52">
        <f t="shared" si="4"/>
        <v>17634.780455571039</v>
      </c>
      <c r="DH28" s="52">
        <f t="shared" si="4"/>
        <v>17010.067902077109</v>
      </c>
      <c r="DI28" s="52">
        <f t="shared" si="4"/>
        <v>17013.951393403677</v>
      </c>
      <c r="DJ28" s="52">
        <f t="shared" si="4"/>
        <v>17200.769831070407</v>
      </c>
      <c r="DK28" s="52">
        <f>SUM(DK25:DK27)</f>
        <v>18556.884281584709</v>
      </c>
      <c r="DL28" s="52">
        <f t="shared" si="4"/>
        <v>18829.5187922</v>
      </c>
      <c r="DM28" s="52">
        <f t="shared" si="4"/>
        <v>19035.883093100001</v>
      </c>
      <c r="DN28" s="52">
        <f t="shared" si="4"/>
        <v>18942.1480878</v>
      </c>
      <c r="DO28" s="52">
        <f t="shared" si="4"/>
        <v>19232.704866700002</v>
      </c>
      <c r="DP28" s="52">
        <f t="shared" si="4"/>
        <v>19291.954037299998</v>
      </c>
      <c r="DQ28" s="52">
        <f t="shared" si="4"/>
        <v>20006.096842999999</v>
      </c>
      <c r="DR28" s="52">
        <f t="shared" si="4"/>
        <v>20362.095320600001</v>
      </c>
      <c r="DS28" s="52">
        <f t="shared" si="4"/>
        <v>20116.422594899999</v>
      </c>
      <c r="DT28" s="52">
        <f t="shared" si="4"/>
        <v>20441.786957899996</v>
      </c>
      <c r="DU28" s="52">
        <f t="shared" si="4"/>
        <v>20183.9440335</v>
      </c>
      <c r="DV28" s="52">
        <f t="shared" si="4"/>
        <v>20305.882628599997</v>
      </c>
      <c r="DW28" s="52">
        <f t="shared" si="4"/>
        <v>20233.744733200001</v>
      </c>
      <c r="DX28" s="52">
        <f t="shared" si="4"/>
        <v>20675.9378617</v>
      </c>
      <c r="DY28" s="52">
        <f t="shared" si="4"/>
        <v>20586.018386600001</v>
      </c>
      <c r="DZ28" s="52">
        <f t="shared" si="4"/>
        <v>21435.569500000001</v>
      </c>
      <c r="EA28" s="52">
        <f t="shared" si="4"/>
        <v>21502.162229999998</v>
      </c>
      <c r="EB28" s="52">
        <f t="shared" si="4"/>
        <v>22321.505099999998</v>
      </c>
      <c r="EC28" s="52">
        <f t="shared" si="4"/>
        <v>22647.633410000002</v>
      </c>
      <c r="ED28" s="52">
        <f t="shared" si="4"/>
        <v>23550.112590000001</v>
      </c>
      <c r="EE28" s="52">
        <f t="shared" si="4"/>
        <v>23510.765600000002</v>
      </c>
      <c r="EF28" s="52">
        <f t="shared" si="4"/>
        <v>23932.485079999999</v>
      </c>
      <c r="EG28" s="52">
        <f t="shared" si="4"/>
        <v>24176.384239999999</v>
      </c>
      <c r="EH28" s="52">
        <f t="shared" si="4"/>
        <v>24242.961810000001</v>
      </c>
      <c r="EI28" s="52">
        <f t="shared" si="4"/>
        <v>24806.03932</v>
      </c>
      <c r="EJ28" s="52">
        <f t="shared" si="4"/>
        <v>26076.125479999999</v>
      </c>
      <c r="EK28" s="52">
        <f t="shared" si="4"/>
        <v>26103.73317</v>
      </c>
      <c r="EL28" s="52">
        <f t="shared" si="4"/>
        <v>25958.152469999997</v>
      </c>
      <c r="EM28" s="52">
        <f t="shared" si="4"/>
        <v>25890.57374</v>
      </c>
      <c r="EN28" s="52">
        <f t="shared" si="4"/>
        <v>26869.235950000002</v>
      </c>
      <c r="EO28" s="52">
        <f t="shared" si="4"/>
        <v>27252.062399999995</v>
      </c>
      <c r="EP28" s="52">
        <f t="shared" si="4"/>
        <v>28257.56856</v>
      </c>
      <c r="EQ28" s="52">
        <f t="shared" si="4"/>
        <v>27588.230020000003</v>
      </c>
      <c r="ER28" s="52">
        <f t="shared" si="4"/>
        <v>28792.875740000003</v>
      </c>
      <c r="ES28" s="52">
        <f t="shared" si="4"/>
        <v>29110.910830000001</v>
      </c>
      <c r="ET28" s="52">
        <f t="shared" si="4"/>
        <v>28922.330659999996</v>
      </c>
      <c r="EU28" s="52">
        <f t="shared" si="4"/>
        <v>29585.579529999995</v>
      </c>
      <c r="EV28" s="52">
        <f t="shared" si="4"/>
        <v>30352.084880000002</v>
      </c>
    </row>
    <row r="29" spans="1:184" x14ac:dyDescent="0.2">
      <c r="A29" s="62"/>
      <c r="B29" s="62"/>
      <c r="C29" s="60"/>
      <c r="D29" s="60"/>
      <c r="E29" s="60"/>
      <c r="F29" s="60"/>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row>
    <row r="30" spans="1:184" ht="25.5" x14ac:dyDescent="0.2">
      <c r="A30" s="127" t="s">
        <v>49</v>
      </c>
      <c r="B30" s="131" t="s">
        <v>183</v>
      </c>
      <c r="C30" s="48" t="s">
        <v>5</v>
      </c>
      <c r="D30" s="51" t="s">
        <v>1</v>
      </c>
      <c r="E30" s="68" t="s">
        <v>70</v>
      </c>
      <c r="F30" s="68"/>
      <c r="G30" s="63"/>
      <c r="H30" s="63"/>
      <c r="I30" s="63"/>
      <c r="J30" s="63"/>
      <c r="K30" s="63"/>
      <c r="L30" s="63"/>
      <c r="M30" s="63"/>
      <c r="N30" s="63"/>
      <c r="O30" s="63"/>
      <c r="P30" s="63"/>
      <c r="Q30" s="63"/>
      <c r="R30" s="63"/>
      <c r="S30" s="63"/>
      <c r="T30" s="63"/>
      <c r="U30" s="63"/>
      <c r="V30" s="63"/>
      <c r="W30" s="63"/>
      <c r="X30" s="63"/>
      <c r="Y30" s="63"/>
      <c r="Z30" s="63"/>
      <c r="AA30" s="63"/>
      <c r="AB30" s="63"/>
      <c r="AC30" s="86">
        <v>155193.16178777625</v>
      </c>
      <c r="AD30" s="86">
        <v>152400.21707877095</v>
      </c>
      <c r="AE30" s="86">
        <v>150149.48300749884</v>
      </c>
      <c r="AF30" s="86"/>
      <c r="AG30" s="86"/>
      <c r="AH30" s="86"/>
      <c r="AI30" s="63"/>
      <c r="AJ30" s="63"/>
      <c r="AK30" s="86">
        <v>145635.05392527702</v>
      </c>
      <c r="AL30" s="63"/>
      <c r="AM30" s="63"/>
      <c r="AN30" s="63"/>
      <c r="AO30" s="63"/>
      <c r="AP30" s="63"/>
      <c r="AQ30" s="91">
        <v>163023.83389342358</v>
      </c>
      <c r="AR30" s="63"/>
      <c r="AS30" s="63"/>
      <c r="AT30" s="63"/>
      <c r="AU30" s="63"/>
      <c r="AV30" s="63"/>
      <c r="AW30" s="91">
        <v>168294.15027672704</v>
      </c>
      <c r="AX30" s="63"/>
      <c r="AY30" s="63"/>
      <c r="AZ30" s="63"/>
      <c r="BA30" s="63"/>
      <c r="BB30" s="63"/>
      <c r="BC30" s="91">
        <v>171706.00717366778</v>
      </c>
      <c r="BD30" s="63"/>
      <c r="BE30" s="63"/>
      <c r="BF30" s="63"/>
      <c r="BG30" s="63"/>
      <c r="BH30" s="63"/>
      <c r="BI30" s="91">
        <v>174251.32260003983</v>
      </c>
      <c r="BJ30" s="63"/>
      <c r="BK30" s="63"/>
      <c r="BL30" s="63"/>
      <c r="BM30" s="63"/>
      <c r="BN30" s="63"/>
      <c r="BO30" s="91">
        <v>158929.25180436659</v>
      </c>
      <c r="BP30" s="63"/>
      <c r="BQ30" s="63"/>
      <c r="BR30" s="63"/>
      <c r="BS30" s="63"/>
      <c r="BT30" s="63"/>
      <c r="BU30" s="91">
        <v>179473.999924348</v>
      </c>
      <c r="BV30" s="63"/>
      <c r="BW30" s="63"/>
      <c r="BX30" s="63"/>
      <c r="BY30" s="63"/>
      <c r="BZ30" s="63"/>
      <c r="CA30" s="91">
        <v>183865.44371092971</v>
      </c>
      <c r="CB30" s="63"/>
      <c r="CC30" s="63"/>
      <c r="CD30" s="63"/>
      <c r="CE30" s="63"/>
      <c r="CF30" s="63"/>
      <c r="CG30" s="91">
        <v>153456.53006038885</v>
      </c>
      <c r="CH30" s="63"/>
      <c r="CM30" s="50">
        <v>173534.36366447672</v>
      </c>
      <c r="CS30" s="50">
        <v>208014.84923352578</v>
      </c>
      <c r="CY30" s="104">
        <v>226957.7546087995</v>
      </c>
      <c r="DE30" s="104">
        <v>212998.67028867209</v>
      </c>
      <c r="DK30" s="104">
        <v>200562.99128143871</v>
      </c>
      <c r="DQ30" s="50">
        <v>244408.05468</v>
      </c>
      <c r="DW30" s="50">
        <v>285090.65613999998</v>
      </c>
      <c r="EC30" s="50">
        <v>341258.21327999997</v>
      </c>
      <c r="EI30" s="50">
        <v>444593.15453</v>
      </c>
      <c r="EO30" s="50">
        <v>526094.65248000005</v>
      </c>
    </row>
    <row r="31" spans="1:184" ht="40.5" customHeight="1" x14ac:dyDescent="0.2">
      <c r="A31" s="127"/>
      <c r="B31" s="131"/>
      <c r="C31" s="7" t="s">
        <v>6</v>
      </c>
      <c r="D31" s="51"/>
      <c r="E31" s="68"/>
      <c r="F31" s="68"/>
      <c r="G31" s="63"/>
      <c r="H31" s="63"/>
      <c r="I31" s="63"/>
      <c r="J31" s="63"/>
      <c r="K31" s="63"/>
      <c r="L31" s="63"/>
      <c r="M31" s="63"/>
      <c r="N31" s="63"/>
      <c r="O31" s="63"/>
      <c r="P31" s="63"/>
      <c r="Q31" s="63"/>
      <c r="R31" s="63"/>
      <c r="S31" s="63"/>
      <c r="T31" s="63"/>
      <c r="U31" s="63"/>
      <c r="V31" s="63"/>
      <c r="W31" s="63"/>
      <c r="X31" s="63"/>
      <c r="Y31" s="63"/>
      <c r="Z31" s="63"/>
      <c r="AA31" s="63"/>
      <c r="AB31" s="63"/>
      <c r="AC31" s="67">
        <v>155193.16178777625</v>
      </c>
      <c r="AD31" s="67">
        <v>152400.21707877095</v>
      </c>
      <c r="AE31" s="67">
        <v>150149.48300749884</v>
      </c>
      <c r="AF31" s="63"/>
      <c r="AG31" s="63"/>
      <c r="AH31" s="63"/>
      <c r="AI31" s="63"/>
      <c r="AJ31" s="63"/>
      <c r="AK31" s="63">
        <v>145635.05392527702</v>
      </c>
      <c r="AL31" s="63"/>
      <c r="AM31" s="63"/>
      <c r="AN31" s="63"/>
      <c r="AO31" s="63"/>
      <c r="AP31" s="63"/>
      <c r="AQ31" s="63">
        <v>163023.83389342358</v>
      </c>
      <c r="AR31" s="63"/>
      <c r="AS31" s="63"/>
      <c r="AT31" s="63"/>
      <c r="AU31" s="63"/>
      <c r="AV31" s="63"/>
      <c r="AW31" s="63">
        <v>168294.15027672704</v>
      </c>
      <c r="AX31" s="63"/>
      <c r="AY31" s="63"/>
      <c r="AZ31" s="63"/>
      <c r="BA31" s="63"/>
      <c r="BB31" s="63"/>
      <c r="BC31" s="63">
        <v>171706.00717366778</v>
      </c>
      <c r="BD31" s="63"/>
      <c r="BE31" s="63"/>
      <c r="BF31" s="63"/>
      <c r="BG31" s="63"/>
      <c r="BH31" s="63"/>
      <c r="BI31" s="63">
        <v>174251.32260003983</v>
      </c>
      <c r="BJ31" s="63"/>
      <c r="BK31" s="63"/>
      <c r="BL31" s="63"/>
      <c r="BM31" s="63"/>
      <c r="BN31" s="63"/>
      <c r="BO31" s="63">
        <v>158929.25180436659</v>
      </c>
      <c r="BP31" s="63"/>
      <c r="BQ31" s="63"/>
      <c r="BR31" s="63"/>
      <c r="BS31" s="63"/>
      <c r="BT31" s="63"/>
      <c r="BU31" s="63">
        <v>179473.999924348</v>
      </c>
      <c r="BV31" s="63"/>
      <c r="BW31" s="63"/>
      <c r="BX31" s="63"/>
      <c r="BY31" s="63"/>
      <c r="BZ31" s="63"/>
      <c r="CA31" s="63">
        <v>183865.44371092971</v>
      </c>
      <c r="CB31" s="63"/>
      <c r="CC31" s="63"/>
      <c r="CD31" s="63"/>
      <c r="CE31" s="63"/>
      <c r="CF31" s="63"/>
      <c r="CG31" s="63">
        <v>153456.53006038885</v>
      </c>
      <c r="CH31" s="63"/>
      <c r="CI31" s="63"/>
      <c r="CJ31" s="63"/>
      <c r="CK31" s="63"/>
      <c r="CL31" s="63"/>
      <c r="CM31" s="63">
        <v>173534.36366447672</v>
      </c>
      <c r="CS31" s="63">
        <v>208014.84923352578</v>
      </c>
      <c r="CY31" s="52">
        <v>226957.7546087995</v>
      </c>
      <c r="CZ31" s="52"/>
      <c r="DA31" s="52"/>
      <c r="DB31" s="52"/>
      <c r="DC31" s="52"/>
      <c r="DD31" s="52"/>
      <c r="DE31" s="52">
        <v>212998.67028867209</v>
      </c>
      <c r="DK31" s="78">
        <v>200562.99128143871</v>
      </c>
      <c r="DL31" s="78"/>
      <c r="DM31" s="78"/>
      <c r="DN31" s="78"/>
      <c r="DO31" s="78"/>
      <c r="DP31" s="78"/>
      <c r="DQ31" s="78">
        <f>SUM(DQ30)</f>
        <v>244408.05468</v>
      </c>
      <c r="DR31" s="78"/>
      <c r="DS31" s="78"/>
      <c r="DT31" s="78"/>
      <c r="DU31" s="78"/>
      <c r="DV31" s="78"/>
      <c r="DW31" s="78">
        <f t="shared" ref="DW31:EO31" si="5">SUM(DW30)</f>
        <v>285090.65613999998</v>
      </c>
      <c r="DX31" s="78"/>
      <c r="DY31" s="78"/>
      <c r="DZ31" s="78"/>
      <c r="EA31" s="78"/>
      <c r="EB31" s="78"/>
      <c r="EC31" s="78">
        <f t="shared" si="5"/>
        <v>341258.21327999997</v>
      </c>
      <c r="ED31" s="78"/>
      <c r="EE31" s="78"/>
      <c r="EF31" s="78"/>
      <c r="EG31" s="78"/>
      <c r="EH31" s="78"/>
      <c r="EI31" s="78">
        <f t="shared" si="5"/>
        <v>444593.15453</v>
      </c>
      <c r="EJ31" s="78"/>
      <c r="EK31" s="78"/>
      <c r="EL31" s="78"/>
      <c r="EM31" s="78"/>
      <c r="EN31" s="78"/>
      <c r="EO31" s="78">
        <f t="shared" si="5"/>
        <v>526094.65248000005</v>
      </c>
    </row>
    <row r="32" spans="1:184" x14ac:dyDescent="0.2">
      <c r="A32" s="85"/>
      <c r="B32" s="74"/>
      <c r="C32" s="46"/>
      <c r="D32" s="46"/>
      <c r="E32" s="59"/>
      <c r="F32" s="59"/>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DQ32" s="104"/>
    </row>
    <row r="33" spans="1:148" ht="14.25" x14ac:dyDescent="0.2">
      <c r="A33" s="129" t="s">
        <v>55</v>
      </c>
      <c r="B33" s="126" t="s">
        <v>182</v>
      </c>
      <c r="C33" s="83" t="s">
        <v>204</v>
      </c>
      <c r="D33" s="48" t="s">
        <v>78</v>
      </c>
      <c r="E33" s="68" t="s">
        <v>69</v>
      </c>
      <c r="F33" s="68"/>
      <c r="G33" s="50">
        <v>16997.063521136108</v>
      </c>
      <c r="H33" s="50">
        <v>16983.911609264051</v>
      </c>
      <c r="I33" s="50">
        <v>16971.595512641848</v>
      </c>
      <c r="J33" s="50">
        <v>16953.103523790563</v>
      </c>
      <c r="K33" s="50">
        <v>16918.611765876965</v>
      </c>
      <c r="L33" s="50">
        <v>16892.999358948837</v>
      </c>
      <c r="M33" s="50">
        <v>16865.618156480192</v>
      </c>
      <c r="N33" s="50">
        <v>16855.782434136305</v>
      </c>
      <c r="O33" s="50">
        <v>16837.294847700578</v>
      </c>
      <c r="P33" s="50">
        <v>16806.572518415287</v>
      </c>
      <c r="Q33" s="50">
        <v>16801.529542769924</v>
      </c>
      <c r="R33" s="50">
        <v>16765.560703430885</v>
      </c>
      <c r="S33" s="50">
        <v>15771.622144800584</v>
      </c>
      <c r="T33" s="50">
        <v>15754.188165107174</v>
      </c>
      <c r="U33" s="50">
        <v>15350.413422257616</v>
      </c>
      <c r="V33" s="50">
        <v>15324.425213351913</v>
      </c>
      <c r="W33" s="50">
        <v>15292.936084677152</v>
      </c>
      <c r="X33" s="50">
        <v>15273.774939279316</v>
      </c>
      <c r="Y33" s="50">
        <v>15246.405316875704</v>
      </c>
      <c r="Z33" s="50">
        <v>15234.708327028999</v>
      </c>
      <c r="AA33" s="50">
        <v>15200.174318136573</v>
      </c>
      <c r="AB33" s="50">
        <v>11982.30556904904</v>
      </c>
      <c r="AC33" s="50">
        <v>10336.054696396575</v>
      </c>
      <c r="AD33" s="50">
        <v>10298.028553985003</v>
      </c>
      <c r="AE33" s="50">
        <v>10144.609826796734</v>
      </c>
      <c r="AF33" s="50">
        <v>10113.024705023558</v>
      </c>
      <c r="AG33" s="50">
        <v>10074.066494127015</v>
      </c>
      <c r="AH33" s="50">
        <v>10066.153119450526</v>
      </c>
      <c r="AI33" s="50">
        <v>10039.796088088127</v>
      </c>
      <c r="AJ33" s="50">
        <v>9974.5789840732614</v>
      </c>
      <c r="AK33" s="50">
        <v>9777.9910744176796</v>
      </c>
      <c r="AL33" s="50">
        <v>9736.7098300351699</v>
      </c>
      <c r="AM33" s="50">
        <v>9546.4291130001984</v>
      </c>
      <c r="AN33" s="50">
        <v>9496.6314273674434</v>
      </c>
      <c r="AO33" s="50">
        <v>9368.2120935828516</v>
      </c>
      <c r="AP33" s="50">
        <v>9301.6378579733228</v>
      </c>
      <c r="AQ33" s="50">
        <v>9382.7316131793741</v>
      </c>
      <c r="AR33" s="50">
        <v>9352.330022337248</v>
      </c>
      <c r="AS33" s="50">
        <v>9333.3656090251498</v>
      </c>
      <c r="AT33" s="50">
        <v>9299.5490349591873</v>
      </c>
      <c r="AU33" s="50">
        <v>9265.7720480456574</v>
      </c>
      <c r="AV33" s="50">
        <v>9251.6543504811216</v>
      </c>
      <c r="AW33" s="50">
        <v>10206.962955113146</v>
      </c>
      <c r="AX33" s="50">
        <v>10180.044440281372</v>
      </c>
      <c r="AY33" s="50">
        <v>10153.145451138098</v>
      </c>
      <c r="AZ33" s="50">
        <v>10103.528475890902</v>
      </c>
      <c r="BA33" s="50">
        <v>10077.190779321785</v>
      </c>
      <c r="BB33" s="50">
        <v>10044.760301121509</v>
      </c>
      <c r="BC33" s="50">
        <v>10699.104406729046</v>
      </c>
      <c r="BD33" s="50">
        <v>10710.162929418011</v>
      </c>
      <c r="BE33" s="50">
        <v>10688.770647342224</v>
      </c>
      <c r="BF33" s="50">
        <v>10681.319951808347</v>
      </c>
      <c r="BG33" s="50">
        <v>10657.889801406862</v>
      </c>
      <c r="BH33" s="50">
        <v>10639.238329165837</v>
      </c>
      <c r="BI33" s="50">
        <v>10089.705018196297</v>
      </c>
      <c r="BJ33" s="50">
        <v>10068.427996827924</v>
      </c>
      <c r="BK33" s="50">
        <v>10044.228273939876</v>
      </c>
      <c r="BL33" s="50">
        <v>10010.454262392992</v>
      </c>
      <c r="BM33" s="50">
        <v>9994.1927997876446</v>
      </c>
      <c r="BN33" s="50">
        <v>9973.2113093105054</v>
      </c>
      <c r="BO33" s="50">
        <v>7632.3386993164768</v>
      </c>
      <c r="BP33" s="50">
        <v>7609.9694166832569</v>
      </c>
      <c r="BQ33" s="50">
        <v>7583.938079500962</v>
      </c>
      <c r="BR33" s="50">
        <v>7563.1884093171411</v>
      </c>
      <c r="BS33" s="50">
        <v>7540.229867940805</v>
      </c>
      <c r="BT33" s="50"/>
      <c r="BU33" s="50"/>
      <c r="BV33" s="50"/>
      <c r="BW33" s="50"/>
      <c r="BX33" s="50"/>
      <c r="BY33" s="50"/>
      <c r="BZ33" s="50"/>
      <c r="CA33" s="50"/>
      <c r="CB33" s="50"/>
      <c r="CC33" s="50"/>
      <c r="CD33" s="50"/>
      <c r="CE33" s="50"/>
      <c r="CF33" s="50"/>
      <c r="CG33" s="50"/>
      <c r="CH33" s="50"/>
    </row>
    <row r="34" spans="1:148" ht="60.95" customHeight="1" x14ac:dyDescent="0.2">
      <c r="A34" s="129"/>
      <c r="B34" s="126"/>
      <c r="C34" s="7" t="s">
        <v>6</v>
      </c>
      <c r="D34" s="48"/>
      <c r="E34" s="48"/>
      <c r="F34" s="48"/>
      <c r="G34" s="52">
        <v>16997.063521136108</v>
      </c>
      <c r="H34" s="52">
        <v>16983.911609264051</v>
      </c>
      <c r="I34" s="52">
        <v>16971.595512641848</v>
      </c>
      <c r="J34" s="52">
        <v>16953.103523790563</v>
      </c>
      <c r="K34" s="52">
        <v>16918.611765876965</v>
      </c>
      <c r="L34" s="52">
        <v>16892.999358948837</v>
      </c>
      <c r="M34" s="52">
        <v>16865.618156480192</v>
      </c>
      <c r="N34" s="52">
        <v>16855.782434136305</v>
      </c>
      <c r="O34" s="52">
        <v>16837.294847700578</v>
      </c>
      <c r="P34" s="52">
        <v>16806.572518415287</v>
      </c>
      <c r="Q34" s="52">
        <v>16801.529542769924</v>
      </c>
      <c r="R34" s="52">
        <v>16765.560703430885</v>
      </c>
      <c r="S34" s="52">
        <v>15771.622144800584</v>
      </c>
      <c r="T34" s="52">
        <v>15754.188165107174</v>
      </c>
      <c r="U34" s="52">
        <v>15350.413422257616</v>
      </c>
      <c r="V34" s="52">
        <v>15324.425213351913</v>
      </c>
      <c r="W34" s="52">
        <v>15292.936084677152</v>
      </c>
      <c r="X34" s="52">
        <v>15273.774939279316</v>
      </c>
      <c r="Y34" s="52">
        <v>15246.405316875704</v>
      </c>
      <c r="Z34" s="52">
        <v>15234.708327028999</v>
      </c>
      <c r="AA34" s="52">
        <v>15200.174318136573</v>
      </c>
      <c r="AB34" s="52">
        <v>11982.30556904904</v>
      </c>
      <c r="AC34" s="52">
        <v>10336.054696396575</v>
      </c>
      <c r="AD34" s="52">
        <v>10298.028553985003</v>
      </c>
      <c r="AE34" s="52">
        <v>10144.609826796734</v>
      </c>
      <c r="AF34" s="52">
        <v>10113.024705023558</v>
      </c>
      <c r="AG34" s="52">
        <v>10074.066494127015</v>
      </c>
      <c r="AH34" s="52">
        <v>10066.153119450526</v>
      </c>
      <c r="AI34" s="52">
        <v>10039.796088088127</v>
      </c>
      <c r="AJ34" s="52">
        <v>9974.5789840732614</v>
      </c>
      <c r="AK34" s="52">
        <v>9777.9910744176796</v>
      </c>
      <c r="AL34" s="52">
        <v>9736.7098300351699</v>
      </c>
      <c r="AM34" s="52">
        <v>9546.4291130001984</v>
      </c>
      <c r="AN34" s="52">
        <v>9496.6314273674434</v>
      </c>
      <c r="AO34" s="52">
        <v>9368.2120935828516</v>
      </c>
      <c r="AP34" s="52">
        <v>9301.6378579733228</v>
      </c>
      <c r="AQ34" s="52">
        <v>9382.7316131793741</v>
      </c>
      <c r="AR34" s="52">
        <v>9352.330022337248</v>
      </c>
      <c r="AS34" s="52">
        <v>9333.3656090251498</v>
      </c>
      <c r="AT34" s="52">
        <v>9299.5490349591873</v>
      </c>
      <c r="AU34" s="52">
        <v>9265.7720480456574</v>
      </c>
      <c r="AV34" s="52">
        <v>9251.6543504811216</v>
      </c>
      <c r="AW34" s="52">
        <v>10206.962955113146</v>
      </c>
      <c r="AX34" s="52">
        <v>10180.044440281372</v>
      </c>
      <c r="AY34" s="52">
        <v>10153.145451138098</v>
      </c>
      <c r="AZ34" s="52">
        <v>10103.528475890902</v>
      </c>
      <c r="BA34" s="52">
        <v>10077.190779321785</v>
      </c>
      <c r="BB34" s="52">
        <v>10044.760301121509</v>
      </c>
      <c r="BC34" s="52">
        <v>10699.104406729046</v>
      </c>
      <c r="BD34" s="52">
        <v>10710.162929418011</v>
      </c>
      <c r="BE34" s="52">
        <v>10688.770647342224</v>
      </c>
      <c r="BF34" s="52">
        <v>10681.319951808347</v>
      </c>
      <c r="BG34" s="52">
        <v>10657.889801406862</v>
      </c>
      <c r="BH34" s="52">
        <v>10639.238329165837</v>
      </c>
      <c r="BI34" s="52">
        <v>10089.705018196297</v>
      </c>
      <c r="BJ34" s="52">
        <v>10068.427996827924</v>
      </c>
      <c r="BK34" s="52">
        <v>10044.228273939876</v>
      </c>
      <c r="BL34" s="52">
        <v>10010.454262392992</v>
      </c>
      <c r="BM34" s="52">
        <v>9994.1927997876446</v>
      </c>
      <c r="BN34" s="52">
        <v>9973.2113093105054</v>
      </c>
      <c r="BO34" s="52">
        <v>7632.3386993164768</v>
      </c>
      <c r="BP34" s="52">
        <v>7609.9694166832569</v>
      </c>
      <c r="BQ34" s="52">
        <v>7583.938079500962</v>
      </c>
      <c r="BR34" s="52">
        <v>7563.1884093171411</v>
      </c>
      <c r="BS34" s="52">
        <v>7540.229867940805</v>
      </c>
      <c r="BT34" s="52">
        <v>0</v>
      </c>
      <c r="BU34" s="52">
        <v>0</v>
      </c>
      <c r="BV34" s="52"/>
      <c r="BW34" s="52"/>
      <c r="BX34" s="52"/>
      <c r="BY34" s="52"/>
      <c r="BZ34" s="52"/>
      <c r="CA34" s="52"/>
      <c r="CB34" s="52"/>
      <c r="CC34" s="52"/>
      <c r="CD34" s="52"/>
      <c r="CE34" s="52"/>
      <c r="CF34" s="52"/>
      <c r="CG34" s="52"/>
      <c r="CH34" s="52"/>
      <c r="DE34" s="121"/>
      <c r="DK34" s="11">
        <v>0</v>
      </c>
    </row>
    <row r="35" spans="1:148" x14ac:dyDescent="0.2">
      <c r="A35" s="62"/>
      <c r="B35" s="62"/>
      <c r="C35" s="7"/>
      <c r="D35" s="48"/>
      <c r="E35" s="48"/>
      <c r="F35" s="48"/>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row>
    <row r="36" spans="1:148" ht="12.75" customHeight="1" x14ac:dyDescent="0.2">
      <c r="A36" s="129" t="s">
        <v>68</v>
      </c>
      <c r="B36" s="130" t="s">
        <v>181</v>
      </c>
      <c r="C36" s="53" t="s">
        <v>107</v>
      </c>
      <c r="D36" s="83" t="s">
        <v>108</v>
      </c>
      <c r="E36" s="69" t="s">
        <v>70</v>
      </c>
      <c r="F36" s="69"/>
      <c r="G36" s="54">
        <v>6660.6279195699781</v>
      </c>
      <c r="H36" s="54"/>
      <c r="I36" s="54"/>
      <c r="J36" s="54"/>
      <c r="K36" s="54"/>
      <c r="L36" s="54"/>
      <c r="M36" s="54">
        <v>7398.1053407658101</v>
      </c>
      <c r="N36" s="54"/>
      <c r="O36" s="54"/>
      <c r="P36" s="54"/>
      <c r="Q36" s="54"/>
      <c r="R36" s="54"/>
      <c r="S36" s="54">
        <v>7326.9013259008552</v>
      </c>
      <c r="T36" s="54"/>
      <c r="U36" s="54"/>
      <c r="V36" s="54"/>
      <c r="W36" s="54"/>
      <c r="X36" s="54"/>
      <c r="Y36" s="54">
        <v>7286.6273090450595</v>
      </c>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v>0</v>
      </c>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v>0</v>
      </c>
      <c r="CB36" s="54"/>
      <c r="CC36" s="54"/>
      <c r="CD36" s="54"/>
      <c r="CE36" s="54"/>
      <c r="CF36" s="54"/>
      <c r="CG36" s="54">
        <v>0</v>
      </c>
      <c r="CH36" s="54"/>
      <c r="CM36" s="11">
        <v>0</v>
      </c>
      <c r="DK36" s="50"/>
    </row>
    <row r="37" spans="1:148" x14ac:dyDescent="0.2">
      <c r="A37" s="129"/>
      <c r="B37" s="130"/>
      <c r="C37" s="53" t="s">
        <v>51</v>
      </c>
      <c r="D37" s="48" t="s">
        <v>50</v>
      </c>
      <c r="E37" s="69" t="s">
        <v>70</v>
      </c>
      <c r="F37" s="69"/>
      <c r="G37" s="54">
        <v>580.85077974649948</v>
      </c>
      <c r="H37" s="54"/>
      <c r="I37" s="54"/>
      <c r="J37" s="54"/>
      <c r="K37" s="54"/>
      <c r="L37" s="54"/>
      <c r="M37" s="54">
        <v>780.74083084478059</v>
      </c>
      <c r="N37" s="54"/>
      <c r="O37" s="54"/>
      <c r="P37" s="54"/>
      <c r="Q37" s="54"/>
      <c r="R37" s="54"/>
      <c r="S37" s="54">
        <v>803.45113544362596</v>
      </c>
      <c r="T37" s="54"/>
      <c r="U37" s="54"/>
      <c r="V37" s="54"/>
      <c r="W37" s="54"/>
      <c r="X37" s="54"/>
      <c r="Y37" s="54">
        <v>670.34408255358676</v>
      </c>
      <c r="Z37" s="54"/>
      <c r="AA37" s="54"/>
      <c r="AB37" s="54"/>
      <c r="AC37" s="54"/>
      <c r="AD37" s="54"/>
      <c r="AE37" s="54">
        <v>1053.6327958059592</v>
      </c>
      <c r="AF37" s="54"/>
      <c r="AG37" s="54"/>
      <c r="AH37" s="54"/>
      <c r="AI37" s="54"/>
      <c r="AJ37" s="54"/>
      <c r="AK37" s="54">
        <v>960.47010418740456</v>
      </c>
      <c r="AL37" s="54"/>
      <c r="AM37" s="54"/>
      <c r="AN37" s="54"/>
      <c r="AO37" s="54"/>
      <c r="AP37" s="54"/>
      <c r="AQ37" s="54">
        <v>1825.5693941203795</v>
      </c>
      <c r="AR37" s="54"/>
      <c r="AS37" s="54"/>
      <c r="AT37" s="54"/>
      <c r="AU37" s="54"/>
      <c r="AV37" s="54"/>
      <c r="AW37" s="54">
        <v>1817.6346459619085</v>
      </c>
      <c r="AX37" s="54"/>
      <c r="AY37" s="54"/>
      <c r="AZ37" s="54"/>
      <c r="BA37" s="54"/>
      <c r="BB37" s="54"/>
      <c r="BC37" s="54">
        <v>1546.9246545888911</v>
      </c>
      <c r="BD37" s="54"/>
      <c r="BE37" s="54"/>
      <c r="BF37" s="54"/>
      <c r="BG37" s="54"/>
      <c r="BH37" s="54"/>
      <c r="BI37" s="54">
        <v>1348.1232318003847</v>
      </c>
      <c r="BJ37" s="54"/>
      <c r="BK37" s="54"/>
      <c r="BL37" s="54"/>
      <c r="BM37" s="54"/>
      <c r="BN37" s="54"/>
      <c r="BO37" s="54">
        <v>1107.4628575220652</v>
      </c>
      <c r="BP37" s="54"/>
      <c r="BQ37" s="54"/>
      <c r="BR37" s="54"/>
      <c r="BS37" s="54"/>
      <c r="BT37" s="54"/>
      <c r="BU37" s="54">
        <v>1137.8288592474614</v>
      </c>
      <c r="BV37" s="54"/>
      <c r="BW37" s="54"/>
      <c r="BX37" s="54"/>
      <c r="BY37" s="54"/>
      <c r="BZ37" s="54"/>
      <c r="CA37" s="54">
        <v>1119.2056593005507</v>
      </c>
      <c r="CB37" s="54"/>
      <c r="CC37" s="54"/>
      <c r="CD37" s="54"/>
      <c r="CE37" s="54"/>
      <c r="CF37" s="54"/>
      <c r="CG37" s="54">
        <v>931.57772645829186</v>
      </c>
      <c r="CH37" s="54"/>
      <c r="CM37" s="50">
        <v>1239.710603225164</v>
      </c>
      <c r="CS37" s="50">
        <v>1640.1865697790165</v>
      </c>
      <c r="CY37" s="50">
        <v>1674.0947919569978</v>
      </c>
      <c r="DE37" s="50">
        <v>1503.1828615037493</v>
      </c>
      <c r="DK37" s="50">
        <v>1392.9209463136237</v>
      </c>
      <c r="DQ37" s="50">
        <v>1582.0004799999999</v>
      </c>
      <c r="DU37" s="50"/>
      <c r="DW37" s="50">
        <v>1974.1313600000001</v>
      </c>
      <c r="EC37" s="50">
        <v>2020.4163000000001</v>
      </c>
      <c r="EI37" s="50">
        <v>1869.6331600000001</v>
      </c>
      <c r="EO37" s="50">
        <v>1807.2556599999998</v>
      </c>
    </row>
    <row r="38" spans="1:148" ht="12.75" customHeight="1" x14ac:dyDescent="0.2">
      <c r="A38" s="129"/>
      <c r="B38" s="130"/>
      <c r="C38" s="53" t="s">
        <v>109</v>
      </c>
      <c r="D38" s="83" t="s">
        <v>131</v>
      </c>
      <c r="E38" s="69" t="s">
        <v>70</v>
      </c>
      <c r="F38" s="69"/>
      <c r="G38" s="54">
        <v>1948.8543911341164</v>
      </c>
      <c r="H38" s="54"/>
      <c r="I38" s="54"/>
      <c r="J38" s="54"/>
      <c r="K38" s="54"/>
      <c r="L38" s="54"/>
      <c r="M38" s="54">
        <v>2139.4947083416287</v>
      </c>
      <c r="N38" s="54"/>
      <c r="O38" s="54"/>
      <c r="P38" s="54"/>
      <c r="Q38" s="54"/>
      <c r="R38" s="54"/>
      <c r="S38" s="54">
        <v>2565.5192939146591</v>
      </c>
      <c r="T38" s="54"/>
      <c r="U38" s="54"/>
      <c r="V38" s="54"/>
      <c r="W38" s="54"/>
      <c r="X38" s="54"/>
      <c r="Y38" s="54">
        <v>2860.8490224965158</v>
      </c>
      <c r="Z38" s="54"/>
      <c r="AA38" s="54"/>
      <c r="AB38" s="54"/>
      <c r="AC38" s="54"/>
      <c r="AD38" s="54"/>
      <c r="AE38" s="54">
        <v>3874.9244528502218</v>
      </c>
      <c r="AF38" s="54"/>
      <c r="AG38" s="54"/>
      <c r="AH38" s="54"/>
      <c r="AI38" s="54"/>
      <c r="AJ38" s="54"/>
      <c r="AK38" s="54">
        <v>4737.823464065299</v>
      </c>
      <c r="AL38" s="54"/>
      <c r="AM38" s="54"/>
      <c r="AN38" s="54"/>
      <c r="AO38" s="54"/>
      <c r="AP38" s="54"/>
      <c r="AQ38" s="54"/>
      <c r="AR38" s="54"/>
      <c r="AS38" s="54"/>
      <c r="AT38" s="54"/>
      <c r="AU38" s="54"/>
      <c r="AV38" s="54"/>
      <c r="AW38" s="54"/>
      <c r="AX38" s="54"/>
      <c r="AY38" s="54"/>
      <c r="AZ38" s="54"/>
      <c r="BA38" s="54"/>
      <c r="BB38" s="54"/>
      <c r="BC38" s="54">
        <v>0</v>
      </c>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v>0</v>
      </c>
      <c r="CB38" s="54"/>
      <c r="CC38" s="54"/>
      <c r="CD38" s="54"/>
      <c r="CE38" s="54"/>
      <c r="CF38" s="54"/>
      <c r="CG38" s="54">
        <v>0</v>
      </c>
      <c r="CH38" s="54"/>
      <c r="CM38" s="50">
        <v>0</v>
      </c>
      <c r="CS38" s="50"/>
      <c r="CY38" s="50"/>
      <c r="DE38" s="50"/>
      <c r="DK38" s="50"/>
      <c r="DQ38" s="50"/>
      <c r="DU38" s="50"/>
      <c r="DW38" s="50"/>
      <c r="EC38" s="50"/>
      <c r="EO38" s="50"/>
    </row>
    <row r="39" spans="1:148" ht="12.75" customHeight="1" x14ac:dyDescent="0.2">
      <c r="A39" s="129"/>
      <c r="B39" s="130"/>
      <c r="C39" s="53" t="s">
        <v>310</v>
      </c>
      <c r="D39" s="48" t="s">
        <v>52</v>
      </c>
      <c r="E39" s="69" t="s">
        <v>70</v>
      </c>
      <c r="F39" s="69"/>
      <c r="G39" s="54">
        <v>764.54821023292857</v>
      </c>
      <c r="H39" s="54"/>
      <c r="I39" s="54"/>
      <c r="J39" s="54"/>
      <c r="K39" s="54"/>
      <c r="L39" s="54"/>
      <c r="M39" s="54">
        <v>766.83332802442101</v>
      </c>
      <c r="N39" s="54"/>
      <c r="O39" s="54"/>
      <c r="P39" s="54"/>
      <c r="Q39" s="54"/>
      <c r="R39" s="54"/>
      <c r="S39" s="54">
        <v>771.56391930453231</v>
      </c>
      <c r="T39" s="54"/>
      <c r="U39" s="54"/>
      <c r="V39" s="54"/>
      <c r="W39" s="54"/>
      <c r="X39" s="54"/>
      <c r="Y39" s="54">
        <v>761.65034441568764</v>
      </c>
      <c r="Z39" s="54"/>
      <c r="AA39" s="54"/>
      <c r="AB39" s="54"/>
      <c r="AC39" s="54"/>
      <c r="AD39" s="54"/>
      <c r="AE39" s="54">
        <v>26392.290219656243</v>
      </c>
      <c r="AF39" s="54"/>
      <c r="AG39" s="54"/>
      <c r="AH39" s="54"/>
      <c r="AI39" s="54"/>
      <c r="AJ39" s="54"/>
      <c r="AK39" s="54">
        <v>29654.150875306921</v>
      </c>
      <c r="AL39" s="54"/>
      <c r="AM39" s="54"/>
      <c r="AN39" s="54"/>
      <c r="AO39" s="54"/>
      <c r="AP39" s="54"/>
      <c r="AQ39" s="54">
        <v>30671.986702501825</v>
      </c>
      <c r="AR39" s="54"/>
      <c r="AS39" s="54"/>
      <c r="AT39" s="54"/>
      <c r="AU39" s="54"/>
      <c r="AV39" s="54"/>
      <c r="AW39" s="54">
        <v>30714.789281305988</v>
      </c>
      <c r="AX39" s="54"/>
      <c r="AY39" s="54"/>
      <c r="AZ39" s="54"/>
      <c r="BA39" s="54"/>
      <c r="BB39" s="54"/>
      <c r="BC39" s="54">
        <v>31592.734777357487</v>
      </c>
      <c r="BD39" s="54"/>
      <c r="BE39" s="54"/>
      <c r="BF39" s="54"/>
      <c r="BG39" s="54"/>
      <c r="BH39" s="54"/>
      <c r="BI39" s="54">
        <v>71231.939454509251</v>
      </c>
      <c r="BJ39" s="54"/>
      <c r="BK39" s="54"/>
      <c r="BL39" s="54"/>
      <c r="BM39" s="54"/>
      <c r="BN39" s="54"/>
      <c r="BO39" s="54">
        <v>71690.499984073263</v>
      </c>
      <c r="BP39" s="54"/>
      <c r="BQ39" s="54"/>
      <c r="BR39" s="54"/>
      <c r="BS39" s="54"/>
      <c r="BT39" s="54"/>
      <c r="BU39" s="54">
        <v>135692.65738801513</v>
      </c>
      <c r="BV39" s="54"/>
      <c r="BW39" s="54"/>
      <c r="BX39" s="54"/>
      <c r="BY39" s="54"/>
      <c r="BZ39" s="54"/>
      <c r="CA39" s="54">
        <v>137762.09240294644</v>
      </c>
      <c r="CB39" s="54"/>
      <c r="CC39" s="54"/>
      <c r="CD39" s="54"/>
      <c r="CE39" s="54"/>
      <c r="CF39" s="54"/>
      <c r="CG39" s="54">
        <v>207836.12603756055</v>
      </c>
      <c r="CH39" s="54"/>
      <c r="CM39" s="50">
        <v>222599.09252239697</v>
      </c>
      <c r="CS39" s="50">
        <v>230872.33765876965</v>
      </c>
      <c r="CY39" s="50">
        <v>226893.3469573296</v>
      </c>
      <c r="DE39" s="50">
        <v>228706.15556440371</v>
      </c>
      <c r="DK39" s="50">
        <v>227587.27556838543</v>
      </c>
      <c r="DQ39" s="50"/>
      <c r="DU39" s="50"/>
      <c r="DW39" s="50"/>
      <c r="EC39" s="50"/>
      <c r="EI39" s="50"/>
      <c r="EO39" s="50"/>
    </row>
    <row r="40" spans="1:148" ht="14.25" x14ac:dyDescent="0.2">
      <c r="A40" s="129"/>
      <c r="B40" s="130"/>
      <c r="C40" s="53" t="s">
        <v>216</v>
      </c>
      <c r="D40" s="48" t="s">
        <v>52</v>
      </c>
      <c r="E40" s="69" t="s">
        <v>70</v>
      </c>
      <c r="F40" s="69"/>
      <c r="G40" s="54">
        <v>1376.9139040414095</v>
      </c>
      <c r="H40" s="54"/>
      <c r="I40" s="54"/>
      <c r="J40" s="54"/>
      <c r="K40" s="54"/>
      <c r="L40" s="54"/>
      <c r="M40" s="54">
        <v>1352.5824805892892</v>
      </c>
      <c r="N40" s="54"/>
      <c r="O40" s="54"/>
      <c r="P40" s="54"/>
      <c r="Q40" s="54"/>
      <c r="R40" s="54"/>
      <c r="S40" s="54">
        <v>1326.4192222443428</v>
      </c>
      <c r="T40" s="54"/>
      <c r="U40" s="54"/>
      <c r="V40" s="54"/>
      <c r="W40" s="54"/>
      <c r="X40" s="54"/>
      <c r="Y40" s="54">
        <v>1200.507922224434</v>
      </c>
      <c r="Z40" s="54"/>
      <c r="AA40" s="54"/>
      <c r="AB40" s="54"/>
      <c r="AC40" s="54"/>
      <c r="AD40" s="54"/>
      <c r="AE40" s="54">
        <v>952.54706218063563</v>
      </c>
      <c r="AF40" s="54"/>
      <c r="AG40" s="54"/>
      <c r="AH40" s="54"/>
      <c r="AI40" s="54"/>
      <c r="AJ40" s="54"/>
      <c r="AK40" s="54">
        <v>1767.5573946512707</v>
      </c>
      <c r="AL40" s="54"/>
      <c r="AM40" s="54"/>
      <c r="AN40" s="54"/>
      <c r="AO40" s="54"/>
      <c r="AP40" s="54"/>
      <c r="AQ40" s="54">
        <v>1904.9576547879751</v>
      </c>
      <c r="AR40" s="54"/>
      <c r="AS40" s="54"/>
      <c r="AT40" s="54"/>
      <c r="AU40" s="54"/>
      <c r="AV40" s="54"/>
      <c r="AW40" s="54">
        <v>1944.9664954542438</v>
      </c>
      <c r="AX40" s="54"/>
      <c r="AY40" s="54"/>
      <c r="AZ40" s="54"/>
      <c r="BA40" s="54"/>
      <c r="BB40" s="54"/>
      <c r="BC40" s="54">
        <v>930.50523326033567</v>
      </c>
      <c r="BD40" s="54"/>
      <c r="BE40" s="54"/>
      <c r="BF40" s="54"/>
      <c r="BG40" s="54"/>
      <c r="BH40" s="54"/>
      <c r="BI40" s="54">
        <v>927.20362731435398</v>
      </c>
      <c r="BJ40" s="54"/>
      <c r="BK40" s="54"/>
      <c r="BL40" s="54"/>
      <c r="BM40" s="54"/>
      <c r="BN40" s="54"/>
      <c r="BO40" s="54">
        <v>924.96779879222231</v>
      </c>
      <c r="BP40" s="54"/>
      <c r="BQ40" s="54"/>
      <c r="BR40" s="54"/>
      <c r="BS40" s="54"/>
      <c r="BT40" s="54"/>
      <c r="BU40" s="54">
        <v>938.6101440042471</v>
      </c>
      <c r="BV40" s="54"/>
      <c r="BW40" s="54"/>
      <c r="BX40" s="54"/>
      <c r="BY40" s="54"/>
      <c r="BZ40" s="54"/>
      <c r="CA40" s="54">
        <v>939.18899595195433</v>
      </c>
      <c r="CB40" s="54"/>
      <c r="CC40" s="54"/>
      <c r="CD40" s="54"/>
      <c r="CE40" s="54"/>
      <c r="CF40" s="54"/>
      <c r="CG40" s="54">
        <v>4642.595827194903</v>
      </c>
      <c r="CH40" s="54"/>
      <c r="CM40" s="50">
        <v>5315.8708275267099</v>
      </c>
      <c r="CS40" s="50">
        <v>5166.3637534010222</v>
      </c>
      <c r="CY40" s="50">
        <v>5077.7782825668583</v>
      </c>
      <c r="DE40" s="50">
        <v>3724.9331183223831</v>
      </c>
      <c r="DK40" s="50">
        <v>3681.040599907094</v>
      </c>
      <c r="DQ40" s="50">
        <v>3769.4542700000002</v>
      </c>
      <c r="DU40" s="50"/>
      <c r="DW40" s="50">
        <v>3932.1692699999999</v>
      </c>
      <c r="EC40" s="50">
        <v>3908.38681</v>
      </c>
      <c r="EI40" s="50">
        <v>4023.3465899999997</v>
      </c>
      <c r="EO40" s="50">
        <v>4086.3866699999999</v>
      </c>
    </row>
    <row r="41" spans="1:148" ht="12.75" customHeight="1" x14ac:dyDescent="0.2">
      <c r="A41" s="129"/>
      <c r="B41" s="130"/>
      <c r="C41" s="53" t="s">
        <v>237</v>
      </c>
      <c r="D41" s="83" t="s">
        <v>298</v>
      </c>
      <c r="E41" s="69" t="s">
        <v>70</v>
      </c>
      <c r="F41" s="69"/>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v>696.17042139491673</v>
      </c>
      <c r="AF41" s="54"/>
      <c r="AG41" s="54"/>
      <c r="AH41" s="54"/>
      <c r="AI41" s="54"/>
      <c r="AJ41" s="54"/>
      <c r="AK41" s="54">
        <v>588.35108235450264</v>
      </c>
      <c r="AL41" s="54"/>
      <c r="AM41" s="54"/>
      <c r="AN41" s="54"/>
      <c r="AO41" s="54"/>
      <c r="AP41" s="54"/>
      <c r="AQ41" s="54">
        <v>682.11161324573629</v>
      </c>
      <c r="AR41" s="54"/>
      <c r="AS41" s="54"/>
      <c r="AT41" s="54"/>
      <c r="AU41" s="54"/>
      <c r="AV41" s="54"/>
      <c r="AW41" s="54">
        <v>601.87420664941271</v>
      </c>
      <c r="AX41" s="54"/>
      <c r="AY41" s="54"/>
      <c r="AZ41" s="54"/>
      <c r="BA41" s="54"/>
      <c r="BB41" s="54"/>
      <c r="BC41" s="54">
        <v>517.13436989846707</v>
      </c>
      <c r="BD41" s="54"/>
      <c r="BE41" s="54"/>
      <c r="BF41" s="54"/>
      <c r="BG41" s="54"/>
      <c r="BH41" s="54"/>
      <c r="BI41" s="54">
        <v>499.64212091047841</v>
      </c>
      <c r="BJ41" s="54"/>
      <c r="BK41" s="54"/>
      <c r="BL41" s="54"/>
      <c r="BM41" s="54"/>
      <c r="BN41" s="54"/>
      <c r="BO41" s="54">
        <v>368.82400557435801</v>
      </c>
      <c r="BP41" s="54"/>
      <c r="BQ41" s="54"/>
      <c r="BR41" s="54"/>
      <c r="BS41" s="54"/>
      <c r="BT41" s="54"/>
      <c r="BU41" s="54">
        <v>371.65836087331604</v>
      </c>
      <c r="BV41" s="54"/>
      <c r="BW41" s="54"/>
      <c r="BX41" s="54"/>
      <c r="BY41" s="54"/>
      <c r="BZ41" s="54"/>
      <c r="CA41" s="54">
        <v>371.46224434269027</v>
      </c>
      <c r="CB41" s="54"/>
      <c r="CC41" s="54"/>
      <c r="CD41" s="54"/>
      <c r="CE41" s="54"/>
      <c r="CF41" s="54"/>
      <c r="CG41" s="54">
        <v>290.33209370230276</v>
      </c>
      <c r="CH41" s="54"/>
      <c r="CM41" s="50">
        <v>294.06322250978826</v>
      </c>
      <c r="CS41" s="50"/>
      <c r="CY41" s="50"/>
      <c r="DE41" s="50"/>
      <c r="DK41" s="50"/>
      <c r="DQ41" s="50"/>
      <c r="DU41" s="50"/>
      <c r="DW41" s="50"/>
      <c r="EC41" s="50"/>
      <c r="EO41" s="50"/>
    </row>
    <row r="42" spans="1:148" ht="12.75" customHeight="1" x14ac:dyDescent="0.2">
      <c r="A42" s="129"/>
      <c r="B42" s="130"/>
      <c r="C42" s="53" t="s">
        <v>114</v>
      </c>
      <c r="D42" s="83" t="s">
        <v>217</v>
      </c>
      <c r="E42" s="69" t="s">
        <v>70</v>
      </c>
      <c r="F42" s="69"/>
      <c r="G42" s="54">
        <v>961.03083283562273</v>
      </c>
      <c r="H42" s="54"/>
      <c r="I42" s="54"/>
      <c r="J42" s="54"/>
      <c r="K42" s="54"/>
      <c r="L42" s="54"/>
      <c r="M42" s="54">
        <v>987.4214214612781</v>
      </c>
      <c r="N42" s="54"/>
      <c r="O42" s="54"/>
      <c r="P42" s="54"/>
      <c r="Q42" s="54"/>
      <c r="R42" s="54"/>
      <c r="S42" s="54">
        <v>1090.4170495719688</v>
      </c>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v>0</v>
      </c>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v>0</v>
      </c>
      <c r="CB42" s="54"/>
      <c r="CC42" s="54"/>
      <c r="CD42" s="54"/>
      <c r="CE42" s="54"/>
      <c r="CF42" s="54"/>
      <c r="CG42" s="54">
        <v>0</v>
      </c>
      <c r="CH42" s="54"/>
      <c r="CM42" s="50">
        <v>0</v>
      </c>
      <c r="CS42" s="50"/>
      <c r="CY42" s="50"/>
      <c r="DE42" s="50"/>
      <c r="DK42" s="50"/>
      <c r="DQ42" s="50"/>
      <c r="DU42" s="50"/>
      <c r="DW42" s="50"/>
      <c r="EC42" s="50"/>
      <c r="EO42" s="50"/>
    </row>
    <row r="43" spans="1:148" ht="12.75" customHeight="1" x14ac:dyDescent="0.2">
      <c r="A43" s="129"/>
      <c r="B43" s="130"/>
      <c r="C43" s="53" t="s">
        <v>322</v>
      </c>
      <c r="D43" s="83" t="s">
        <v>217</v>
      </c>
      <c r="E43" s="69" t="s">
        <v>70</v>
      </c>
      <c r="F43" s="69"/>
      <c r="G43" s="54">
        <v>1259.4138881146723</v>
      </c>
      <c r="H43" s="54"/>
      <c r="I43" s="54"/>
      <c r="J43" s="54"/>
      <c r="K43" s="54"/>
      <c r="L43" s="54"/>
      <c r="M43" s="54">
        <v>1327.2039989382172</v>
      </c>
      <c r="N43" s="54"/>
      <c r="O43" s="54"/>
      <c r="P43" s="54"/>
      <c r="Q43" s="54"/>
      <c r="R43" s="54"/>
      <c r="S43" s="54">
        <v>1287.954246466255</v>
      </c>
      <c r="T43" s="54"/>
      <c r="U43" s="54"/>
      <c r="V43" s="54"/>
      <c r="W43" s="54"/>
      <c r="X43" s="54"/>
      <c r="Y43" s="54">
        <v>1037.0742716835887</v>
      </c>
      <c r="Z43" s="54"/>
      <c r="AA43" s="54"/>
      <c r="AB43" s="54"/>
      <c r="AC43" s="54"/>
      <c r="AD43" s="54"/>
      <c r="AE43" s="54">
        <v>1097.9122781870062</v>
      </c>
      <c r="AF43" s="54"/>
      <c r="AG43" s="54"/>
      <c r="AH43" s="54"/>
      <c r="AI43" s="54"/>
      <c r="AJ43" s="54"/>
      <c r="AK43" s="54">
        <v>1096.1750759838078</v>
      </c>
      <c r="AL43" s="54"/>
      <c r="AM43" s="54"/>
      <c r="AN43" s="54"/>
      <c r="AO43" s="54"/>
      <c r="AP43" s="54"/>
      <c r="AQ43" s="54">
        <v>1284.0568478333</v>
      </c>
      <c r="AR43" s="54"/>
      <c r="AS43" s="54"/>
      <c r="AT43" s="54"/>
      <c r="AU43" s="54"/>
      <c r="AV43" s="54"/>
      <c r="AW43" s="54">
        <v>1121.0380795009621</v>
      </c>
      <c r="AX43" s="54"/>
      <c r="AY43" s="54"/>
      <c r="AZ43" s="54"/>
      <c r="BA43" s="54"/>
      <c r="BB43" s="54"/>
      <c r="BC43" s="54">
        <v>997.245427035636</v>
      </c>
      <c r="BD43" s="54"/>
      <c r="BE43" s="54"/>
      <c r="BF43" s="54"/>
      <c r="BG43" s="54"/>
      <c r="BH43" s="54"/>
      <c r="BI43" s="54">
        <v>1000.7494498639592</v>
      </c>
      <c r="BJ43" s="54"/>
      <c r="BK43" s="54"/>
      <c r="BL43" s="54"/>
      <c r="BM43" s="54"/>
      <c r="BN43" s="54"/>
      <c r="BO43" s="54">
        <v>904.65114207976637</v>
      </c>
      <c r="BP43" s="54"/>
      <c r="BQ43" s="54"/>
      <c r="BR43" s="54"/>
      <c r="BS43" s="54"/>
      <c r="BT43" s="54"/>
      <c r="BU43" s="54">
        <v>936.15333200610519</v>
      </c>
      <c r="BV43" s="54"/>
      <c r="BW43" s="54"/>
      <c r="BX43" s="54"/>
      <c r="BY43" s="54"/>
      <c r="BZ43" s="54"/>
      <c r="CA43" s="54">
        <v>405.33606742318671</v>
      </c>
      <c r="CB43" s="54"/>
      <c r="CC43" s="54"/>
      <c r="CD43" s="54"/>
      <c r="CE43" s="54"/>
      <c r="CF43" s="54"/>
      <c r="CG43" s="54">
        <v>28.297486230008627</v>
      </c>
      <c r="CH43" s="54"/>
      <c r="CM43" s="50">
        <v>28.835026876368701</v>
      </c>
      <c r="CS43" s="50">
        <v>308.05641913862894</v>
      </c>
      <c r="CY43" s="50">
        <v>294.73681332536995</v>
      </c>
      <c r="DE43" s="50">
        <v>264.37707611653065</v>
      </c>
      <c r="DK43" s="50">
        <v>244.35619616431083</v>
      </c>
      <c r="DQ43" s="50">
        <v>271.32281</v>
      </c>
      <c r="DU43" s="50"/>
      <c r="DW43" s="50"/>
      <c r="EC43" s="50"/>
      <c r="EO43" s="50"/>
      <c r="ER43" s="50"/>
    </row>
    <row r="44" spans="1:148" ht="12.75" customHeight="1" x14ac:dyDescent="0.2">
      <c r="A44" s="129"/>
      <c r="B44" s="130"/>
      <c r="C44" s="53" t="s">
        <v>115</v>
      </c>
      <c r="D44" s="83" t="s">
        <v>217</v>
      </c>
      <c r="E44" s="69" t="s">
        <v>70</v>
      </c>
      <c r="F44" s="69"/>
      <c r="G44" s="54">
        <v>1618.8207817373416</v>
      </c>
      <c r="H44" s="54"/>
      <c r="I44" s="54"/>
      <c r="J44" s="54"/>
      <c r="K44" s="54"/>
      <c r="L44" s="54"/>
      <c r="M44" s="54">
        <v>1668.2206702501826</v>
      </c>
      <c r="N44" s="54"/>
      <c r="O44" s="54"/>
      <c r="P44" s="54"/>
      <c r="Q44" s="54"/>
      <c r="R44" s="54"/>
      <c r="S44" s="54">
        <v>1950.8383502554914</v>
      </c>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v>0</v>
      </c>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v>0</v>
      </c>
      <c r="CB44" s="54"/>
      <c r="CC44" s="54"/>
      <c r="CD44" s="54"/>
      <c r="CE44" s="54"/>
      <c r="CF44" s="54"/>
      <c r="CG44" s="54">
        <v>0</v>
      </c>
      <c r="CH44" s="54"/>
      <c r="CM44" s="11">
        <v>0</v>
      </c>
      <c r="CS44" s="50"/>
      <c r="CY44" s="50"/>
      <c r="DE44" s="50"/>
      <c r="DK44" s="50"/>
      <c r="DQ44" s="50"/>
      <c r="DU44" s="50"/>
      <c r="DW44" s="50"/>
      <c r="EC44" s="50"/>
      <c r="EO44" s="50"/>
    </row>
    <row r="45" spans="1:148" ht="12.75" customHeight="1" x14ac:dyDescent="0.2">
      <c r="A45" s="129"/>
      <c r="B45" s="130"/>
      <c r="C45" s="53" t="s">
        <v>163</v>
      </c>
      <c r="D45" s="51" t="s">
        <v>1</v>
      </c>
      <c r="E45" s="69" t="s">
        <v>70</v>
      </c>
      <c r="F45" s="69"/>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v>0</v>
      </c>
      <c r="BD45" s="54"/>
      <c r="BE45" s="54"/>
      <c r="BF45" s="54"/>
      <c r="BG45" s="54"/>
      <c r="BH45" s="54"/>
      <c r="BI45" s="54"/>
      <c r="BJ45" s="54"/>
      <c r="BK45" s="54"/>
      <c r="BL45" s="54"/>
      <c r="BM45" s="54"/>
      <c r="BN45" s="54"/>
      <c r="BO45" s="54">
        <v>3995.8049147255956</v>
      </c>
      <c r="BP45" s="54"/>
      <c r="BQ45" s="54"/>
      <c r="BR45" s="54"/>
      <c r="BS45" s="54"/>
      <c r="BT45" s="54"/>
      <c r="BU45" s="54">
        <v>4212.7023823744112</v>
      </c>
      <c r="BV45" s="54"/>
      <c r="BW45" s="54"/>
      <c r="BX45" s="54"/>
      <c r="BY45" s="54"/>
      <c r="BZ45" s="54"/>
      <c r="CA45" s="54">
        <v>5886.2224062645164</v>
      </c>
      <c r="CB45" s="54"/>
      <c r="CC45" s="54"/>
      <c r="CD45" s="54"/>
      <c r="CE45" s="54"/>
      <c r="CF45" s="54"/>
      <c r="CG45" s="54">
        <v>9545.859627048907</v>
      </c>
      <c r="CH45" s="54"/>
      <c r="CM45" s="50">
        <v>10881.880246864423</v>
      </c>
      <c r="CS45" s="50">
        <v>20072.272521069746</v>
      </c>
      <c r="CY45" s="50">
        <v>20931.34615833831</v>
      </c>
      <c r="DE45" s="50">
        <v>20126.991006702501</v>
      </c>
      <c r="DK45" s="50">
        <v>19950.429345012941</v>
      </c>
      <c r="DQ45" s="50">
        <v>22425.76266</v>
      </c>
      <c r="DU45" s="50"/>
      <c r="DW45" s="50">
        <v>32433.26685</v>
      </c>
      <c r="EC45" s="50">
        <v>36476.864979999998</v>
      </c>
      <c r="EI45" s="50">
        <v>35727.688419999999</v>
      </c>
      <c r="EO45" s="50">
        <v>51672.781020000002</v>
      </c>
    </row>
    <row r="46" spans="1:148" ht="12.75" customHeight="1" x14ac:dyDescent="0.2">
      <c r="A46" s="129"/>
      <c r="B46" s="130"/>
      <c r="C46" s="96" t="s">
        <v>314</v>
      </c>
      <c r="D46" s="102" t="s">
        <v>321</v>
      </c>
      <c r="E46" s="69" t="s">
        <v>70</v>
      </c>
      <c r="F46" s="69"/>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v>7217.3555962572173</v>
      </c>
      <c r="AF46" s="54"/>
      <c r="AG46" s="54"/>
      <c r="AH46" s="54"/>
      <c r="AI46" s="54"/>
      <c r="AJ46" s="54"/>
      <c r="AK46" s="54">
        <v>7006.5340314553041</v>
      </c>
      <c r="AL46" s="54"/>
      <c r="AM46" s="54"/>
      <c r="AN46" s="54"/>
      <c r="AO46" s="54"/>
      <c r="AP46" s="54"/>
      <c r="AQ46" s="54">
        <v>7073.5300179175792</v>
      </c>
      <c r="AR46" s="54"/>
      <c r="AS46" s="54"/>
      <c r="AT46" s="54"/>
      <c r="AU46" s="54"/>
      <c r="AV46" s="54"/>
      <c r="AW46" s="54">
        <v>6922.697658769659</v>
      </c>
      <c r="AX46" s="54"/>
      <c r="AY46" s="54"/>
      <c r="AZ46" s="54"/>
      <c r="BA46" s="54"/>
      <c r="BB46" s="54"/>
      <c r="BC46" s="54">
        <v>6351.8865246532614</v>
      </c>
      <c r="BD46" s="54"/>
      <c r="BE46" s="54"/>
      <c r="BF46" s="54"/>
      <c r="BG46" s="54"/>
      <c r="BH46" s="54"/>
      <c r="BI46" s="54">
        <v>6077.0959001924475</v>
      </c>
      <c r="BJ46" s="54"/>
      <c r="BK46" s="54"/>
      <c r="BL46" s="54"/>
      <c r="BM46" s="54"/>
      <c r="BN46" s="54"/>
      <c r="BO46" s="54">
        <v>5917.1695042803103</v>
      </c>
      <c r="BP46" s="54"/>
      <c r="BQ46" s="54"/>
      <c r="BR46" s="54"/>
      <c r="BS46" s="54"/>
      <c r="BT46" s="54"/>
      <c r="BU46" s="54">
        <v>5887.0301386953342</v>
      </c>
      <c r="BV46" s="54"/>
      <c r="BW46" s="54"/>
      <c r="BX46" s="54"/>
      <c r="BY46" s="54"/>
      <c r="BZ46" s="54"/>
      <c r="CA46" s="54">
        <v>5982.4877642842921</v>
      </c>
      <c r="CB46" s="54"/>
      <c r="CC46" s="54"/>
      <c r="CD46" s="54"/>
      <c r="CE46" s="54"/>
      <c r="CF46" s="54"/>
      <c r="CG46" s="54">
        <v>5995.7967310372287</v>
      </c>
      <c r="CH46" s="54"/>
      <c r="CM46" s="50">
        <v>6128.1825522596055</v>
      </c>
      <c r="CS46" s="50">
        <v>6210.5409635675887</v>
      </c>
      <c r="CY46" s="50">
        <v>6153.0718985997746</v>
      </c>
      <c r="DE46" s="50">
        <v>6686.4258092773243</v>
      </c>
      <c r="DK46" s="50">
        <v>6744.2320737938817</v>
      </c>
      <c r="DQ46" s="50">
        <v>6826.2461299999995</v>
      </c>
      <c r="DU46" s="50"/>
      <c r="DW46" s="50">
        <v>6736.9726600000004</v>
      </c>
      <c r="EC46" s="50">
        <v>6949.6919800000005</v>
      </c>
      <c r="EI46" s="50">
        <v>7683.8596100000004</v>
      </c>
      <c r="EO46" s="50">
        <v>7922.0913300000002</v>
      </c>
    </row>
    <row r="47" spans="1:148" ht="12.75" customHeight="1" x14ac:dyDescent="0.2">
      <c r="A47" s="129"/>
      <c r="B47" s="130"/>
      <c r="C47" s="53" t="s">
        <v>272</v>
      </c>
      <c r="D47" s="83" t="s">
        <v>105</v>
      </c>
      <c r="E47" s="69" t="s">
        <v>70</v>
      </c>
      <c r="F47" s="69"/>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M47" s="50"/>
      <c r="CS47" s="50"/>
      <c r="CY47" s="50"/>
      <c r="DE47" s="50"/>
      <c r="DK47" s="50">
        <v>1991.243757382706</v>
      </c>
      <c r="DQ47" s="50">
        <v>3563.2191499999999</v>
      </c>
      <c r="DU47" s="50"/>
      <c r="DW47" s="50">
        <v>3548.5454199999999</v>
      </c>
      <c r="EC47" s="50">
        <v>9268.1951099999987</v>
      </c>
      <c r="EI47" s="50">
        <v>11891.32128</v>
      </c>
      <c r="EO47" s="50">
        <v>13481.94767</v>
      </c>
    </row>
    <row r="48" spans="1:148" ht="12.75" customHeight="1" x14ac:dyDescent="0.2">
      <c r="A48" s="129"/>
      <c r="B48" s="130"/>
      <c r="C48" s="53" t="s">
        <v>135</v>
      </c>
      <c r="D48" s="48" t="s">
        <v>105</v>
      </c>
      <c r="E48" s="69" t="s">
        <v>70</v>
      </c>
      <c r="F48" s="69"/>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v>7163.6454482712852</v>
      </c>
      <c r="AR48" s="54"/>
      <c r="AS48" s="54"/>
      <c r="AT48" s="54"/>
      <c r="AU48" s="54"/>
      <c r="AV48" s="54"/>
      <c r="AW48" s="54">
        <v>4080.1518229477733</v>
      </c>
      <c r="AX48" s="54"/>
      <c r="AY48" s="54"/>
      <c r="AZ48" s="54"/>
      <c r="BA48" s="54"/>
      <c r="BB48" s="54"/>
      <c r="BC48" s="54">
        <v>2894.959457163714</v>
      </c>
      <c r="BD48" s="54"/>
      <c r="BE48" s="54"/>
      <c r="BF48" s="54"/>
      <c r="BG48" s="54"/>
      <c r="BH48" s="54"/>
      <c r="BI48" s="54">
        <v>2045.404115734289</v>
      </c>
      <c r="BJ48" s="54"/>
      <c r="BK48" s="54"/>
      <c r="BL48" s="54"/>
      <c r="BM48" s="54"/>
      <c r="BN48" s="54"/>
      <c r="BO48" s="54">
        <v>1668.6416444355962</v>
      </c>
      <c r="BP48" s="54"/>
      <c r="BQ48" s="54"/>
      <c r="BR48" s="54"/>
      <c r="BS48" s="54"/>
      <c r="BT48" s="54"/>
      <c r="BU48" s="54">
        <v>1140.5896821288738</v>
      </c>
      <c r="BV48" s="54"/>
      <c r="BW48" s="54"/>
      <c r="BX48" s="54"/>
      <c r="BY48" s="54"/>
      <c r="BZ48" s="54"/>
      <c r="CA48" s="54">
        <v>604.39941071073065</v>
      </c>
      <c r="CB48" s="54"/>
      <c r="CC48" s="54"/>
      <c r="CD48" s="54"/>
      <c r="CE48" s="54"/>
      <c r="CF48" s="54"/>
      <c r="CG48" s="54">
        <v>1044.2641860773772</v>
      </c>
      <c r="CH48" s="54"/>
      <c r="CM48" s="50">
        <v>1109.9828787577144</v>
      </c>
      <c r="CS48" s="50">
        <v>1184.6847713849625</v>
      </c>
      <c r="CY48" s="50">
        <v>1078.7182188599111</v>
      </c>
      <c r="DE48" s="50">
        <v>855.28192846240631</v>
      </c>
      <c r="DK48" s="50">
        <v>773.31911208441159</v>
      </c>
      <c r="DQ48" s="50">
        <v>940.16134999999997</v>
      </c>
      <c r="DU48" s="50"/>
      <c r="DW48" s="50">
        <v>1028.3904499999999</v>
      </c>
      <c r="EC48" s="50">
        <v>1228.04168</v>
      </c>
      <c r="EI48" s="50">
        <v>1273.9795200000001</v>
      </c>
      <c r="EO48" s="50">
        <v>1241.8795400000001</v>
      </c>
    </row>
    <row r="49" spans="1:145" ht="12.75" customHeight="1" x14ac:dyDescent="0.2">
      <c r="A49" s="129"/>
      <c r="B49" s="130"/>
      <c r="C49" s="53" t="s">
        <v>288</v>
      </c>
      <c r="D49" s="48" t="s">
        <v>79</v>
      </c>
      <c r="E49" s="69" t="s">
        <v>70</v>
      </c>
      <c r="F49" s="69"/>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M49" s="50"/>
      <c r="CS49" s="50"/>
      <c r="CY49" s="50"/>
      <c r="DE49" s="50"/>
      <c r="DK49" s="50"/>
      <c r="DU49" s="50"/>
      <c r="DW49" s="50"/>
      <c r="EC49" s="50"/>
      <c r="EI49" s="50"/>
      <c r="EO49" s="50"/>
    </row>
    <row r="50" spans="1:145" ht="12.75" customHeight="1" x14ac:dyDescent="0.2">
      <c r="A50" s="129"/>
      <c r="B50" s="130"/>
      <c r="C50" s="96" t="s">
        <v>301</v>
      </c>
      <c r="D50" s="48" t="s">
        <v>79</v>
      </c>
      <c r="E50" s="69" t="s">
        <v>70</v>
      </c>
      <c r="F50" s="69"/>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M50" s="50"/>
      <c r="CS50" s="50"/>
      <c r="CY50" s="50"/>
      <c r="DE50" s="50"/>
      <c r="DK50" s="50"/>
      <c r="DU50" s="50"/>
      <c r="DW50" s="50">
        <v>299.90388999999999</v>
      </c>
      <c r="EC50" s="50"/>
      <c r="EO50" s="50"/>
    </row>
    <row r="51" spans="1:145" ht="12.75" customHeight="1" x14ac:dyDescent="0.2">
      <c r="A51" s="129"/>
      <c r="B51" s="130"/>
      <c r="C51" s="53" t="s">
        <v>352</v>
      </c>
      <c r="D51" s="83" t="s">
        <v>72</v>
      </c>
      <c r="E51" s="69" t="s">
        <v>70</v>
      </c>
      <c r="F51" s="69"/>
      <c r="G51" s="54">
        <v>1008.5662167363461</v>
      </c>
      <c r="H51" s="54"/>
      <c r="I51" s="54"/>
      <c r="J51" s="54"/>
      <c r="K51" s="54"/>
      <c r="L51" s="54"/>
      <c r="M51" s="54">
        <v>1035.9984325436326</v>
      </c>
      <c r="N51" s="54"/>
      <c r="O51" s="54"/>
      <c r="P51" s="54"/>
      <c r="Q51" s="54"/>
      <c r="R51" s="54"/>
      <c r="S51" s="54">
        <v>1344.0806330877961</v>
      </c>
      <c r="T51" s="54"/>
      <c r="U51" s="54"/>
      <c r="V51" s="54"/>
      <c r="W51" s="54"/>
      <c r="X51" s="54"/>
      <c r="Y51" s="54">
        <v>1355.108803503882</v>
      </c>
      <c r="Z51" s="54"/>
      <c r="AA51" s="54"/>
      <c r="AB51" s="54"/>
      <c r="AC51" s="54"/>
      <c r="AD51" s="54"/>
      <c r="AE51" s="54">
        <v>2743.4832623266307</v>
      </c>
      <c r="AF51" s="54"/>
      <c r="AG51" s="54"/>
      <c r="AH51" s="54"/>
      <c r="AI51" s="54"/>
      <c r="AJ51" s="54"/>
      <c r="AK51" s="54">
        <v>2793.2987484239165</v>
      </c>
      <c r="AL51" s="54"/>
      <c r="AM51" s="54"/>
      <c r="AN51" s="54"/>
      <c r="AO51" s="54"/>
      <c r="AP51" s="54"/>
      <c r="AQ51" s="54">
        <v>2875.3770681531619</v>
      </c>
      <c r="AR51" s="54"/>
      <c r="AS51" s="54"/>
      <c r="AT51" s="54"/>
      <c r="AU51" s="54"/>
      <c r="AV51" s="54"/>
      <c r="AW51" s="54">
        <v>2940.5874138960776</v>
      </c>
      <c r="AX51" s="54"/>
      <c r="AY51" s="54"/>
      <c r="AZ51" s="54"/>
      <c r="BA51" s="54"/>
      <c r="BB51" s="54"/>
      <c r="BC51" s="54">
        <v>2977.6282540314546</v>
      </c>
      <c r="BD51" s="54"/>
      <c r="BE51" s="54"/>
      <c r="BF51" s="54"/>
      <c r="BG51" s="54"/>
      <c r="BH51" s="54"/>
      <c r="BI51" s="54">
        <v>2970.2611215077309</v>
      </c>
      <c r="BJ51" s="54"/>
      <c r="BK51" s="54"/>
      <c r="BL51" s="54"/>
      <c r="BM51" s="54"/>
      <c r="BN51" s="54"/>
      <c r="BO51" s="54">
        <v>2974.4357196894284</v>
      </c>
      <c r="BP51" s="54"/>
      <c r="BQ51" s="54"/>
      <c r="BR51" s="54"/>
      <c r="BS51" s="54"/>
      <c r="BT51" s="54"/>
      <c r="BU51" s="54">
        <v>3089.2240825535869</v>
      </c>
      <c r="BV51" s="54"/>
      <c r="BW51" s="54"/>
      <c r="BX51" s="54"/>
      <c r="BY51" s="54"/>
      <c r="BZ51" s="54"/>
      <c r="CA51" s="54">
        <v>3114.6935523259672</v>
      </c>
      <c r="CB51" s="54"/>
      <c r="CC51" s="54"/>
      <c r="CD51" s="54"/>
      <c r="CE51" s="54"/>
      <c r="CF51" s="54"/>
      <c r="CG51" s="54">
        <v>2813.1278638263984</v>
      </c>
      <c r="CH51" s="54"/>
      <c r="CM51" s="50">
        <v>2875.4796589023817</v>
      </c>
      <c r="CS51" s="50">
        <v>2672.5850142677014</v>
      </c>
      <c r="CY51" s="50">
        <v>26.247493529763087</v>
      </c>
      <c r="DE51" s="50">
        <v>20.073148848629636</v>
      </c>
      <c r="DK51" s="50">
        <v>4985.5158006503407</v>
      </c>
      <c r="DQ51" s="50">
        <v>5028.0199000000002</v>
      </c>
      <c r="DU51" s="50"/>
      <c r="DW51" s="50">
        <v>5133.9929099999999</v>
      </c>
      <c r="EC51" s="50">
        <v>5261.5464400000001</v>
      </c>
      <c r="EI51" s="50">
        <v>5380.9918399999997</v>
      </c>
      <c r="EO51" s="50"/>
    </row>
    <row r="52" spans="1:145" ht="12.75" customHeight="1" x14ac:dyDescent="0.2">
      <c r="A52" s="129"/>
      <c r="B52" s="130"/>
      <c r="C52" s="53" t="s">
        <v>337</v>
      </c>
      <c r="D52" s="83" t="s">
        <v>79</v>
      </c>
      <c r="E52" s="69" t="s">
        <v>70</v>
      </c>
      <c r="F52" s="69"/>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v>9877.2925104519218</v>
      </c>
      <c r="AX52" s="54"/>
      <c r="AY52" s="54"/>
      <c r="AZ52" s="54"/>
      <c r="BA52" s="54"/>
      <c r="BB52" s="54"/>
      <c r="BC52" s="54">
        <v>10274.919710664277</v>
      </c>
      <c r="BD52" s="54"/>
      <c r="BE52" s="54"/>
      <c r="BF52" s="54"/>
      <c r="BG52" s="54"/>
      <c r="BH52" s="54"/>
      <c r="BI52" s="54">
        <v>9995.6302462008098</v>
      </c>
      <c r="BJ52" s="54"/>
      <c r="BK52" s="54"/>
      <c r="BL52" s="54"/>
      <c r="BM52" s="54"/>
      <c r="BN52" s="54"/>
      <c r="BO52" s="54">
        <v>6.6231189859977437</v>
      </c>
      <c r="BP52" s="54"/>
      <c r="BQ52" s="54"/>
      <c r="BR52" s="54"/>
      <c r="BS52" s="54"/>
      <c r="BT52" s="54"/>
      <c r="BU52" s="54">
        <v>11335.288904373216</v>
      </c>
      <c r="BV52" s="54"/>
      <c r="BW52" s="54"/>
      <c r="BX52" s="54"/>
      <c r="BY52" s="54"/>
      <c r="BZ52" s="54"/>
      <c r="CA52" s="54">
        <v>15713.168227486894</v>
      </c>
      <c r="CB52" s="54"/>
      <c r="CC52" s="54"/>
      <c r="CD52" s="54"/>
      <c r="CE52" s="54"/>
      <c r="CF52" s="54"/>
      <c r="CG52" s="54">
        <v>14022.829189727254</v>
      </c>
      <c r="CH52" s="54"/>
      <c r="CM52" s="50">
        <v>17055.645638064903</v>
      </c>
      <c r="CS52" s="50">
        <v>17048.266008361537</v>
      </c>
      <c r="CY52" s="50">
        <v>28032.029127347534</v>
      </c>
      <c r="DE52" s="50">
        <v>14382.045318202932</v>
      </c>
      <c r="DK52" s="50">
        <v>10857.016304997012</v>
      </c>
      <c r="DQ52" s="50">
        <v>7901.1313700000001</v>
      </c>
      <c r="DU52" s="50"/>
      <c r="DW52" s="50"/>
      <c r="EO52" s="50"/>
    </row>
    <row r="53" spans="1:145" ht="12.75" customHeight="1" x14ac:dyDescent="0.2">
      <c r="A53" s="129"/>
      <c r="B53" s="130"/>
      <c r="C53" s="96" t="s">
        <v>149</v>
      </c>
      <c r="D53" s="83" t="s">
        <v>79</v>
      </c>
      <c r="E53" s="69" t="s">
        <v>70</v>
      </c>
      <c r="F53" s="69"/>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v>5893.753496582387</v>
      </c>
      <c r="AX53" s="54"/>
      <c r="AY53" s="54"/>
      <c r="AZ53" s="54"/>
      <c r="BA53" s="54"/>
      <c r="BB53" s="54"/>
      <c r="BC53" s="54">
        <v>0</v>
      </c>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v>0</v>
      </c>
      <c r="CB53" s="54"/>
      <c r="CC53" s="54"/>
      <c r="CD53" s="54"/>
      <c r="CE53" s="54"/>
      <c r="CF53" s="54"/>
      <c r="CG53" s="54">
        <v>0</v>
      </c>
      <c r="CH53" s="54"/>
      <c r="CM53" s="11">
        <v>0</v>
      </c>
      <c r="CS53" s="50"/>
      <c r="CY53" s="50"/>
      <c r="DE53" s="50"/>
      <c r="DK53" s="50"/>
      <c r="DQ53" s="50"/>
      <c r="DU53" s="50"/>
      <c r="DW53" s="50"/>
      <c r="EO53" s="50"/>
    </row>
    <row r="54" spans="1:145" ht="12.75" customHeight="1" x14ac:dyDescent="0.2">
      <c r="A54" s="129"/>
      <c r="B54" s="130"/>
      <c r="C54" s="53" t="s">
        <v>111</v>
      </c>
      <c r="D54" s="83" t="s">
        <v>72</v>
      </c>
      <c r="E54" s="69" t="s">
        <v>70</v>
      </c>
      <c r="F54" s="69"/>
      <c r="G54" s="54">
        <v>3728.6278359546086</v>
      </c>
      <c r="H54" s="54"/>
      <c r="I54" s="54"/>
      <c r="J54" s="54"/>
      <c r="K54" s="54"/>
      <c r="L54" s="54"/>
      <c r="M54" s="54">
        <v>3737.9603583515823</v>
      </c>
      <c r="N54" s="54"/>
      <c r="O54" s="54"/>
      <c r="P54" s="54"/>
      <c r="Q54" s="54"/>
      <c r="R54" s="54"/>
      <c r="S54" s="54">
        <v>3567.3083363195965</v>
      </c>
      <c r="T54" s="54"/>
      <c r="U54" s="54"/>
      <c r="V54" s="54"/>
      <c r="W54" s="54"/>
      <c r="X54" s="54"/>
      <c r="Y54" s="54">
        <v>3606.1326630831504</v>
      </c>
      <c r="Z54" s="54"/>
      <c r="AA54" s="54"/>
      <c r="AB54" s="54"/>
      <c r="AC54" s="54"/>
      <c r="AD54" s="54"/>
      <c r="AE54" s="54">
        <v>3337.5695945318198</v>
      </c>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v>0</v>
      </c>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v>0</v>
      </c>
      <c r="CB54" s="54"/>
      <c r="CC54" s="54"/>
      <c r="CD54" s="54"/>
      <c r="CE54" s="54"/>
      <c r="CF54" s="54"/>
      <c r="CG54" s="54">
        <v>0</v>
      </c>
      <c r="CH54" s="54"/>
      <c r="CM54" s="11">
        <v>0</v>
      </c>
      <c r="CS54" s="50"/>
      <c r="CY54" s="50"/>
      <c r="DE54" s="50"/>
      <c r="DK54" s="50"/>
      <c r="DQ54" s="50"/>
      <c r="DU54" s="50"/>
      <c r="DW54" s="50"/>
      <c r="EO54" s="50"/>
    </row>
    <row r="55" spans="1:145" ht="12.75" customHeight="1" x14ac:dyDescent="0.2">
      <c r="A55" s="129"/>
      <c r="B55" s="130"/>
      <c r="C55" s="53" t="s">
        <v>64</v>
      </c>
      <c r="D55" s="83" t="s">
        <v>72</v>
      </c>
      <c r="E55" s="69" t="s">
        <v>70</v>
      </c>
      <c r="F55" s="69"/>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v>0</v>
      </c>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v>0</v>
      </c>
      <c r="CB55" s="54"/>
      <c r="CC55" s="54"/>
      <c r="CD55" s="54"/>
      <c r="CE55" s="54"/>
      <c r="CF55" s="54"/>
      <c r="CG55" s="54">
        <v>0</v>
      </c>
      <c r="CH55" s="54"/>
      <c r="CM55" s="11">
        <v>0</v>
      </c>
      <c r="CS55" s="50"/>
      <c r="CY55" s="50"/>
      <c r="DE55" s="50"/>
      <c r="DK55" s="50"/>
      <c r="DQ55" s="50"/>
      <c r="DU55" s="50"/>
      <c r="DW55" s="50"/>
      <c r="EO55" s="50"/>
    </row>
    <row r="56" spans="1:145" ht="12.75" customHeight="1" x14ac:dyDescent="0.2">
      <c r="A56" s="129"/>
      <c r="B56" s="130"/>
      <c r="C56" s="53" t="s">
        <v>112</v>
      </c>
      <c r="D56" s="83" t="s">
        <v>72</v>
      </c>
      <c r="E56" s="69" t="s">
        <v>70</v>
      </c>
      <c r="F56" s="69"/>
      <c r="G56" s="54">
        <v>1692.5450939013867</v>
      </c>
      <c r="H56" s="54"/>
      <c r="I56" s="54"/>
      <c r="J56" s="54"/>
      <c r="K56" s="54"/>
      <c r="L56" s="54"/>
      <c r="M56" s="54">
        <v>1770.0896064768729</v>
      </c>
      <c r="N56" s="54"/>
      <c r="O56" s="54"/>
      <c r="P56" s="54"/>
      <c r="Q56" s="54"/>
      <c r="R56" s="54"/>
      <c r="S56" s="54">
        <v>1813.8656486827263</v>
      </c>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v>0</v>
      </c>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v>0</v>
      </c>
      <c r="CB56" s="54"/>
      <c r="CC56" s="54"/>
      <c r="CD56" s="54"/>
      <c r="CE56" s="54"/>
      <c r="CF56" s="54"/>
      <c r="CG56" s="54">
        <v>0</v>
      </c>
      <c r="CH56" s="54"/>
      <c r="CM56" s="11">
        <v>0</v>
      </c>
      <c r="CS56" s="50"/>
      <c r="CY56" s="50"/>
      <c r="DE56" s="50"/>
      <c r="DK56" s="50"/>
      <c r="DQ56" s="50"/>
      <c r="DW56" s="50"/>
      <c r="EO56" s="50"/>
    </row>
    <row r="57" spans="1:145" ht="12.75" customHeight="1" x14ac:dyDescent="0.2">
      <c r="A57" s="129"/>
      <c r="B57" s="130"/>
      <c r="C57" s="53" t="s">
        <v>116</v>
      </c>
      <c r="D57" s="83" t="s">
        <v>117</v>
      </c>
      <c r="E57" s="69" t="s">
        <v>70</v>
      </c>
      <c r="F57" s="69"/>
      <c r="G57" s="54">
        <v>966.24632556904908</v>
      </c>
      <c r="H57" s="54"/>
      <c r="I57" s="54"/>
      <c r="J57" s="54"/>
      <c r="K57" s="54"/>
      <c r="L57" s="54"/>
      <c r="M57" s="54">
        <v>848.75997345543817</v>
      </c>
      <c r="N57" s="54"/>
      <c r="O57" s="54"/>
      <c r="P57" s="54"/>
      <c r="Q57" s="54"/>
      <c r="R57" s="54"/>
      <c r="S57" s="54">
        <v>1001.1444501957661</v>
      </c>
      <c r="T57" s="54"/>
      <c r="U57" s="54"/>
      <c r="V57" s="54"/>
      <c r="W57" s="54"/>
      <c r="X57" s="54"/>
      <c r="Y57" s="54">
        <v>997.43309575950627</v>
      </c>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v>0</v>
      </c>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v>0</v>
      </c>
      <c r="CB57" s="54"/>
      <c r="CC57" s="54"/>
      <c r="CD57" s="54"/>
      <c r="CE57" s="54"/>
      <c r="CF57" s="54"/>
      <c r="CG57" s="54">
        <v>0</v>
      </c>
      <c r="CH57" s="54"/>
      <c r="CM57" s="11">
        <v>0</v>
      </c>
      <c r="CS57" s="50"/>
      <c r="CY57" s="50"/>
      <c r="DE57" s="50"/>
      <c r="DK57" s="50"/>
      <c r="DQ57" s="50"/>
      <c r="DW57" s="50"/>
      <c r="EO57" s="50"/>
    </row>
    <row r="58" spans="1:145" ht="12.75" customHeight="1" x14ac:dyDescent="0.2">
      <c r="A58" s="129"/>
      <c r="B58" s="130"/>
      <c r="C58" s="53" t="s">
        <v>118</v>
      </c>
      <c r="D58" s="48" t="s">
        <v>53</v>
      </c>
      <c r="E58" s="69" t="s">
        <v>70</v>
      </c>
      <c r="F58" s="69"/>
      <c r="G58" s="54">
        <v>1735.4045457561883</v>
      </c>
      <c r="H58" s="54"/>
      <c r="I58" s="54"/>
      <c r="J58" s="54"/>
      <c r="K58" s="54"/>
      <c r="L58" s="54"/>
      <c r="M58" s="54">
        <v>1845.5007333864223</v>
      </c>
      <c r="N58" s="54"/>
      <c r="O58" s="54"/>
      <c r="P58" s="54"/>
      <c r="Q58" s="54"/>
      <c r="R58" s="54"/>
      <c r="S58" s="54">
        <v>1903.7613490211691</v>
      </c>
      <c r="T58" s="54"/>
      <c r="U58" s="54"/>
      <c r="V58" s="54"/>
      <c r="W58" s="54"/>
      <c r="X58" s="54"/>
      <c r="Y58" s="54">
        <v>0</v>
      </c>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v>0</v>
      </c>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v>0</v>
      </c>
      <c r="CB58" s="54"/>
      <c r="CC58" s="54"/>
      <c r="CD58" s="54"/>
      <c r="CE58" s="54"/>
      <c r="CF58" s="54"/>
      <c r="CG58" s="54">
        <v>0</v>
      </c>
      <c r="CH58" s="54"/>
      <c r="CM58" s="11">
        <v>0</v>
      </c>
      <c r="CS58" s="50"/>
      <c r="CY58" s="50"/>
      <c r="DE58" s="50"/>
      <c r="DK58" s="50"/>
      <c r="DQ58" s="50"/>
      <c r="DW58" s="50"/>
      <c r="EO58" s="50"/>
    </row>
    <row r="59" spans="1:145" ht="12.75" customHeight="1" x14ac:dyDescent="0.2">
      <c r="A59" s="129"/>
      <c r="B59" s="130"/>
      <c r="C59" s="53" t="s">
        <v>98</v>
      </c>
      <c r="D59" s="48" t="s">
        <v>54</v>
      </c>
      <c r="E59" s="69" t="s">
        <v>70</v>
      </c>
      <c r="F59" s="69"/>
      <c r="G59" s="54">
        <v>5138.2973389076906</v>
      </c>
      <c r="H59" s="54"/>
      <c r="I59" s="54"/>
      <c r="J59" s="54"/>
      <c r="K59" s="54"/>
      <c r="L59" s="54"/>
      <c r="M59" s="54">
        <v>4338.1783858119315</v>
      </c>
      <c r="N59" s="54"/>
      <c r="O59" s="54"/>
      <c r="P59" s="54"/>
      <c r="Q59" s="54"/>
      <c r="R59" s="54"/>
      <c r="S59" s="54">
        <v>4670.3294751609264</v>
      </c>
      <c r="T59" s="54"/>
      <c r="U59" s="54"/>
      <c r="V59" s="54"/>
      <c r="W59" s="54"/>
      <c r="X59" s="54"/>
      <c r="Y59" s="54">
        <v>3973.4552820890567</v>
      </c>
      <c r="Z59" s="54"/>
      <c r="AA59" s="54"/>
      <c r="AB59" s="54"/>
      <c r="AC59" s="54"/>
      <c r="AD59" s="54"/>
      <c r="AE59" s="54">
        <v>3204.1719831840201</v>
      </c>
      <c r="AF59" s="54"/>
      <c r="AG59" s="54"/>
      <c r="AH59" s="54"/>
      <c r="AI59" s="54"/>
      <c r="AJ59" s="54"/>
      <c r="AK59" s="54">
        <v>2219.8975301878027</v>
      </c>
      <c r="AL59" s="54"/>
      <c r="AM59" s="54"/>
      <c r="AN59" s="54"/>
      <c r="AO59" s="54"/>
      <c r="AP59" s="54"/>
      <c r="AQ59" s="54">
        <v>1868.9244612117591</v>
      </c>
      <c r="AR59" s="54"/>
      <c r="AS59" s="54"/>
      <c r="AT59" s="54"/>
      <c r="AU59" s="54"/>
      <c r="AV59" s="54"/>
      <c r="AW59" s="54">
        <v>1602.1649737739729</v>
      </c>
      <c r="AX59" s="54"/>
      <c r="AY59" s="54"/>
      <c r="AZ59" s="54"/>
      <c r="BA59" s="54"/>
      <c r="BB59" s="54"/>
      <c r="BC59" s="54">
        <v>1186.8953750879289</v>
      </c>
      <c r="BD59" s="54"/>
      <c r="BE59" s="54"/>
      <c r="BF59" s="54"/>
      <c r="BG59" s="54"/>
      <c r="BH59" s="54"/>
      <c r="BI59" s="54">
        <v>1200.2886587431149</v>
      </c>
      <c r="BJ59" s="54"/>
      <c r="BK59" s="54"/>
      <c r="BL59" s="54"/>
      <c r="BM59" s="54"/>
      <c r="BN59" s="54"/>
      <c r="BO59" s="54">
        <v>1032.5622392992234</v>
      </c>
      <c r="BP59" s="54"/>
      <c r="BQ59" s="54"/>
      <c r="BR59" s="54"/>
      <c r="BS59" s="54"/>
      <c r="BT59" s="54"/>
      <c r="BU59" s="54">
        <v>1110.7314400690157</v>
      </c>
      <c r="BV59" s="54"/>
      <c r="BW59" s="54"/>
      <c r="BX59" s="54"/>
      <c r="BY59" s="54"/>
      <c r="BZ59" s="54"/>
      <c r="CA59" s="54">
        <v>1009.8762286813989</v>
      </c>
      <c r="CB59" s="54"/>
      <c r="CC59" s="54"/>
      <c r="CD59" s="54"/>
      <c r="CE59" s="54"/>
      <c r="CF59" s="54"/>
      <c r="CG59" s="54">
        <v>824.55462099674821</v>
      </c>
      <c r="CH59" s="54"/>
      <c r="CM59" s="50">
        <v>771.5726493728846</v>
      </c>
      <c r="CS59" s="50"/>
      <c r="CY59" s="50"/>
      <c r="DE59" s="50"/>
      <c r="DK59" s="50"/>
      <c r="DQ59" s="50"/>
      <c r="DW59" s="50"/>
    </row>
    <row r="60" spans="1:145" x14ac:dyDescent="0.2">
      <c r="A60" s="129"/>
      <c r="B60" s="130"/>
      <c r="C60" s="7" t="s">
        <v>6</v>
      </c>
      <c r="D60" s="48"/>
      <c r="E60" s="48"/>
      <c r="F60" s="48"/>
      <c r="G60" s="52">
        <f>SUM(G36:G59)</f>
        <v>29440.74806423784</v>
      </c>
      <c r="H60" s="52"/>
      <c r="I60" s="52"/>
      <c r="J60" s="52"/>
      <c r="K60" s="52"/>
      <c r="L60" s="52"/>
      <c r="M60" s="52">
        <f>SUM(M36:M59)</f>
        <v>29997.090269241486</v>
      </c>
      <c r="N60" s="52"/>
      <c r="O60" s="52"/>
      <c r="P60" s="52"/>
      <c r="Q60" s="52"/>
      <c r="R60" s="52"/>
      <c r="S60" s="52">
        <f>SUM(S36:S59)</f>
        <v>31423.554435569713</v>
      </c>
      <c r="T60" s="52"/>
      <c r="U60" s="52"/>
      <c r="V60" s="52"/>
      <c r="W60" s="52"/>
      <c r="X60" s="52"/>
      <c r="Y60" s="52">
        <f>SUM(Y36:Y59)</f>
        <v>23749.182796854464</v>
      </c>
      <c r="Z60" s="52"/>
      <c r="AA60" s="52"/>
      <c r="AB60" s="52"/>
      <c r="AC60" s="52"/>
      <c r="AD60" s="52"/>
      <c r="AE60" s="52">
        <f>SUM(AE36:AE59)</f>
        <v>50570.057666374661</v>
      </c>
      <c r="AF60" s="52"/>
      <c r="AG60" s="52"/>
      <c r="AH60" s="52"/>
      <c r="AI60" s="52"/>
      <c r="AJ60" s="52"/>
      <c r="AK60" s="52">
        <f>SUM(AK36:AK59)</f>
        <v>50824.258306616226</v>
      </c>
      <c r="AL60" s="52"/>
      <c r="AM60" s="52"/>
      <c r="AN60" s="52"/>
      <c r="AO60" s="52"/>
      <c r="AP60" s="52"/>
      <c r="AQ60" s="52">
        <f>SUM(AQ36:AQ59)</f>
        <v>55350.159208043013</v>
      </c>
      <c r="AR60" s="52"/>
      <c r="AS60" s="52"/>
      <c r="AT60" s="52"/>
      <c r="AU60" s="52"/>
      <c r="AV60" s="52"/>
      <c r="AW60" s="52">
        <f>SUM(AW36:AW59)</f>
        <v>67516.950585294326</v>
      </c>
      <c r="AX60" s="52"/>
      <c r="AY60" s="52"/>
      <c r="AZ60" s="52"/>
      <c r="BA60" s="52"/>
      <c r="BB60" s="52"/>
      <c r="BC60" s="52">
        <f>SUM(BC36:BC59)</f>
        <v>59270.833783741451</v>
      </c>
      <c r="BD60" s="52"/>
      <c r="BE60" s="52"/>
      <c r="BF60" s="52"/>
      <c r="BG60" s="52"/>
      <c r="BH60" s="52"/>
      <c r="BI60" s="52">
        <f>SUM(BI36:BI59)</f>
        <v>97296.337926776818</v>
      </c>
      <c r="BJ60" s="52"/>
      <c r="BK60" s="52"/>
      <c r="BL60" s="52"/>
      <c r="BM60" s="52"/>
      <c r="BN60" s="52"/>
      <c r="BO60" s="52">
        <f>SUM(BO36:BO59)</f>
        <v>90591.642929457812</v>
      </c>
      <c r="BP60" s="52"/>
      <c r="BQ60" s="52"/>
      <c r="BR60" s="52"/>
      <c r="BS60" s="52"/>
      <c r="BT60" s="52"/>
      <c r="BU60" s="52">
        <f>SUM(BU36:BU59)</f>
        <v>165852.47471434067</v>
      </c>
      <c r="BV60" s="52"/>
      <c r="BW60" s="52"/>
      <c r="BX60" s="52"/>
      <c r="BY60" s="52"/>
      <c r="BZ60" s="52"/>
      <c r="CA60" s="52">
        <f>SUM(CA36:CA59)</f>
        <v>172908.13295971864</v>
      </c>
      <c r="CB60" s="52"/>
      <c r="CC60" s="52"/>
      <c r="CD60" s="52"/>
      <c r="CE60" s="52"/>
      <c r="CF60" s="52"/>
      <c r="CG60" s="52">
        <f>SUM(CG36:CG59)</f>
        <v>247975.36138985999</v>
      </c>
      <c r="CH60" s="52"/>
      <c r="CI60" s="52"/>
      <c r="CJ60" s="52"/>
      <c r="CK60" s="52"/>
      <c r="CL60" s="52"/>
      <c r="CM60" s="52">
        <f>SUM(CM36:CM59)</f>
        <v>268300.31582675688</v>
      </c>
      <c r="CN60" s="52"/>
      <c r="CO60" s="52"/>
      <c r="CP60" s="52"/>
      <c r="CQ60" s="52"/>
      <c r="CR60" s="52"/>
      <c r="CS60" s="52">
        <f>SUM(CS36:CS59)</f>
        <v>285175.29367973987</v>
      </c>
      <c r="CT60" s="52"/>
      <c r="CU60" s="52"/>
      <c r="CV60" s="52"/>
      <c r="CW60" s="52"/>
      <c r="CX60" s="52"/>
      <c r="CY60" s="52">
        <f>SUM(CY36:CY59)</f>
        <v>290161.36974185414</v>
      </c>
      <c r="CZ60" s="52"/>
      <c r="DA60" s="52"/>
      <c r="DB60" s="52"/>
      <c r="DC60" s="52"/>
      <c r="DD60" s="52"/>
      <c r="DE60" s="52">
        <f>SUM(DE36:DE59)</f>
        <v>276269.46583184018</v>
      </c>
      <c r="DF60" s="52"/>
      <c r="DG60" s="52"/>
      <c r="DH60" s="52"/>
      <c r="DI60" s="52"/>
      <c r="DJ60" s="52"/>
      <c r="DK60" s="52">
        <f>SUM(DK36:DK59)</f>
        <v>278207.34970469179</v>
      </c>
      <c r="DL60" s="52"/>
      <c r="DM60" s="52"/>
      <c r="DN60" s="52"/>
      <c r="DO60" s="52"/>
      <c r="DP60" s="52"/>
      <c r="DQ60" s="52">
        <f>SUM(DQ36:DQ59)</f>
        <v>52307.318119999996</v>
      </c>
      <c r="DR60" s="52"/>
      <c r="DS60" s="52"/>
      <c r="DT60" s="52"/>
      <c r="DU60" s="52"/>
      <c r="DV60" s="52"/>
      <c r="DW60" s="52">
        <f t="shared" ref="DW60:EO60" si="6">SUM(DW36:DW59)</f>
        <v>55087.372810000001</v>
      </c>
      <c r="DX60" s="52"/>
      <c r="DY60" s="52"/>
      <c r="DZ60" s="52"/>
      <c r="EA60" s="52"/>
      <c r="EB60" s="52"/>
      <c r="EC60" s="52">
        <f t="shared" si="6"/>
        <v>65113.143300000003</v>
      </c>
      <c r="ED60" s="52"/>
      <c r="EE60" s="52"/>
      <c r="EF60" s="52"/>
      <c r="EG60" s="52"/>
      <c r="EH60" s="52"/>
      <c r="EI60" s="52">
        <f t="shared" si="6"/>
        <v>67850.820419999989</v>
      </c>
      <c r="EJ60" s="52"/>
      <c r="EK60" s="52"/>
      <c r="EL60" s="52"/>
      <c r="EM60" s="52"/>
      <c r="EN60" s="52"/>
      <c r="EO60" s="52">
        <f t="shared" si="6"/>
        <v>80212.341889999996</v>
      </c>
    </row>
    <row r="61" spans="1:145" x14ac:dyDescent="0.2">
      <c r="A61" s="62"/>
      <c r="B61" s="62"/>
      <c r="C61" s="7"/>
      <c r="D61" s="48"/>
      <c r="E61" s="48"/>
      <c r="F61" s="48"/>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row>
    <row r="62" spans="1:145" x14ac:dyDescent="0.2">
      <c r="A62" s="127" t="s">
        <v>82</v>
      </c>
      <c r="B62" s="130" t="s">
        <v>81</v>
      </c>
      <c r="C62" s="93" t="s">
        <v>138</v>
      </c>
      <c r="D62" s="48" t="s">
        <v>50</v>
      </c>
      <c r="E62" s="80" t="s">
        <v>70</v>
      </c>
      <c r="F62" s="48"/>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92"/>
      <c r="AR62" s="52"/>
      <c r="AS62" s="52"/>
      <c r="AT62" s="52"/>
      <c r="AU62" s="52"/>
      <c r="AV62" s="52"/>
      <c r="AW62" s="92">
        <v>581.47651337182288</v>
      </c>
      <c r="AX62" s="52"/>
      <c r="AY62" s="52"/>
      <c r="AZ62" s="52"/>
      <c r="BA62" s="52"/>
      <c r="BB62" s="52"/>
      <c r="BC62" s="92">
        <v>491.47480124759443</v>
      </c>
      <c r="BD62" s="52"/>
      <c r="BE62" s="52"/>
      <c r="BF62" s="52"/>
      <c r="BG62" s="52"/>
      <c r="BH62" s="52"/>
      <c r="BI62" s="92">
        <v>657.44842789833433</v>
      </c>
      <c r="BJ62" s="52"/>
      <c r="BK62" s="52"/>
      <c r="BL62" s="52"/>
      <c r="BM62" s="52"/>
      <c r="BN62" s="52"/>
      <c r="BO62" s="92">
        <v>782.62296900922411</v>
      </c>
      <c r="BP62" s="52"/>
      <c r="BQ62" s="52"/>
      <c r="BR62" s="52"/>
      <c r="BS62" s="52"/>
      <c r="BT62" s="52"/>
      <c r="BU62" s="92">
        <v>686.74794478731167</v>
      </c>
      <c r="BV62" s="52"/>
      <c r="BW62" s="52"/>
      <c r="BX62" s="52"/>
      <c r="BY62" s="52"/>
      <c r="BZ62" s="52"/>
      <c r="CA62" s="81">
        <v>699.16182361138749</v>
      </c>
      <c r="CB62" s="52"/>
      <c r="CC62" s="52"/>
      <c r="CD62" s="52"/>
      <c r="CE62" s="52"/>
      <c r="CF62" s="52"/>
      <c r="CG62" s="92">
        <v>531.23978498905035</v>
      </c>
      <c r="CH62" s="52"/>
      <c r="CM62" s="92">
        <v>709.03990842126223</v>
      </c>
      <c r="CS62" s="92">
        <v>817.66236910213024</v>
      </c>
      <c r="CY62" s="50">
        <v>809.93442696927468</v>
      </c>
      <c r="DE62" s="50">
        <v>648.94327825336779</v>
      </c>
      <c r="DK62" s="50">
        <v>632.90492799787637</v>
      </c>
      <c r="DQ62" s="50">
        <v>788.16435999999999</v>
      </c>
      <c r="DW62" s="50">
        <v>808.21001999999999</v>
      </c>
      <c r="EC62" s="50">
        <v>847.29147</v>
      </c>
      <c r="EI62" s="50">
        <v>597.85817000000009</v>
      </c>
      <c r="EL62" s="50"/>
      <c r="EO62" s="50">
        <v>571.12013999999999</v>
      </c>
    </row>
    <row r="63" spans="1:145" x14ac:dyDescent="0.2">
      <c r="A63" s="127"/>
      <c r="B63" s="130"/>
      <c r="C63" s="93" t="s">
        <v>325</v>
      </c>
      <c r="D63" s="48" t="s">
        <v>50</v>
      </c>
      <c r="E63" s="80" t="s">
        <v>70</v>
      </c>
      <c r="F63" s="48"/>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92"/>
      <c r="AR63" s="52"/>
      <c r="AS63" s="52"/>
      <c r="AT63" s="52"/>
      <c r="AU63" s="52"/>
      <c r="AV63" s="52"/>
      <c r="AW63" s="92"/>
      <c r="AX63" s="52"/>
      <c r="AY63" s="52"/>
      <c r="AZ63" s="52"/>
      <c r="BA63" s="52"/>
      <c r="BB63" s="52"/>
      <c r="BC63" s="92"/>
      <c r="BD63" s="52"/>
      <c r="BE63" s="52"/>
      <c r="BF63" s="52"/>
      <c r="BG63" s="52"/>
      <c r="BH63" s="52"/>
      <c r="BI63" s="92"/>
      <c r="BJ63" s="52"/>
      <c r="BK63" s="52"/>
      <c r="BL63" s="52"/>
      <c r="BM63" s="52"/>
      <c r="BN63" s="52"/>
      <c r="BO63" s="92"/>
      <c r="BP63" s="52"/>
      <c r="BQ63" s="52"/>
      <c r="BR63" s="52"/>
      <c r="BS63" s="52"/>
      <c r="BT63" s="52"/>
      <c r="BU63" s="92"/>
      <c r="BV63" s="52"/>
      <c r="BW63" s="52"/>
      <c r="BX63" s="52"/>
      <c r="BY63" s="52"/>
      <c r="BZ63" s="52"/>
      <c r="CA63" s="81"/>
      <c r="CB63" s="52"/>
      <c r="CC63" s="52"/>
      <c r="CD63" s="52"/>
      <c r="CE63" s="52"/>
      <c r="CF63" s="52"/>
      <c r="CG63" s="92"/>
      <c r="CH63" s="52"/>
      <c r="CM63" s="92"/>
      <c r="CS63" s="92"/>
      <c r="CY63" s="50"/>
      <c r="DE63" s="50"/>
      <c r="DK63" s="50"/>
      <c r="DQ63" s="50"/>
      <c r="DW63" s="50"/>
      <c r="EC63" s="50">
        <v>2105.6408099999999</v>
      </c>
      <c r="EI63" s="50">
        <v>2370.93343</v>
      </c>
      <c r="EL63" s="50"/>
      <c r="EO63" s="50">
        <v>2342.3173299999999</v>
      </c>
    </row>
    <row r="64" spans="1:145" x14ac:dyDescent="0.2">
      <c r="A64" s="127"/>
      <c r="B64" s="130"/>
      <c r="C64" s="124" t="s">
        <v>353</v>
      </c>
      <c r="D64" s="48" t="s">
        <v>50</v>
      </c>
      <c r="E64" s="80" t="s">
        <v>70</v>
      </c>
      <c r="F64" s="48"/>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92"/>
      <c r="AR64" s="52"/>
      <c r="AS64" s="52"/>
      <c r="AT64" s="52"/>
      <c r="AU64" s="52"/>
      <c r="AV64" s="52"/>
      <c r="AW64" s="92"/>
      <c r="AX64" s="52"/>
      <c r="AY64" s="52"/>
      <c r="AZ64" s="52"/>
      <c r="BA64" s="52"/>
      <c r="BB64" s="52"/>
      <c r="BC64" s="92"/>
      <c r="BD64" s="52"/>
      <c r="BE64" s="52"/>
      <c r="BF64" s="52"/>
      <c r="BG64" s="52"/>
      <c r="BH64" s="52"/>
      <c r="BI64" s="92"/>
      <c r="BJ64" s="52"/>
      <c r="BK64" s="52"/>
      <c r="BL64" s="52"/>
      <c r="BM64" s="52"/>
      <c r="BN64" s="52"/>
      <c r="BO64" s="92"/>
      <c r="BP64" s="52"/>
      <c r="BQ64" s="52"/>
      <c r="BR64" s="52"/>
      <c r="BS64" s="52"/>
      <c r="BT64" s="52"/>
      <c r="BU64" s="92"/>
      <c r="BV64" s="52"/>
      <c r="BW64" s="52"/>
      <c r="BX64" s="52"/>
      <c r="BY64" s="52"/>
      <c r="BZ64" s="52"/>
      <c r="CA64" s="81"/>
      <c r="CB64" s="52"/>
      <c r="CC64" s="52"/>
      <c r="CD64" s="52"/>
      <c r="CE64" s="52"/>
      <c r="CF64" s="52"/>
      <c r="CG64" s="92"/>
      <c r="CH64" s="52"/>
      <c r="CM64" s="92"/>
      <c r="CS64" s="92"/>
      <c r="CY64" s="50"/>
      <c r="DE64" s="50"/>
      <c r="DK64" s="50"/>
      <c r="DQ64" s="50"/>
      <c r="DW64" s="50"/>
      <c r="EC64" s="50"/>
      <c r="EI64" s="50"/>
      <c r="EL64" s="50"/>
      <c r="EO64" s="50">
        <v>1059.52368</v>
      </c>
    </row>
    <row r="65" spans="1:145" x14ac:dyDescent="0.2">
      <c r="A65" s="127"/>
      <c r="B65" s="130"/>
      <c r="C65" s="93" t="s">
        <v>141</v>
      </c>
      <c r="D65" s="48" t="s">
        <v>142</v>
      </c>
      <c r="E65" s="80" t="s">
        <v>70</v>
      </c>
      <c r="F65" s="48"/>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92"/>
      <c r="AR65" s="52"/>
      <c r="AS65" s="52"/>
      <c r="AT65" s="52"/>
      <c r="AU65" s="52"/>
      <c r="AV65" s="52"/>
      <c r="AW65" s="92">
        <v>7911.8892887251977</v>
      </c>
      <c r="AX65" s="52"/>
      <c r="AY65" s="52"/>
      <c r="AZ65" s="52"/>
      <c r="BA65" s="52"/>
      <c r="BB65" s="52"/>
      <c r="BC65" s="92">
        <v>9349.6151696462948</v>
      </c>
      <c r="BD65" s="52"/>
      <c r="BE65" s="52"/>
      <c r="BF65" s="52"/>
      <c r="BG65" s="52"/>
      <c r="BH65" s="52"/>
      <c r="BI65" s="92">
        <v>10115.004883336653</v>
      </c>
      <c r="BJ65" s="52"/>
      <c r="BK65" s="52"/>
      <c r="BL65" s="52"/>
      <c r="BM65" s="52"/>
      <c r="BN65" s="52"/>
      <c r="BO65" s="92">
        <v>7219.9495353374468</v>
      </c>
      <c r="BP65" s="52"/>
      <c r="BQ65" s="52"/>
      <c r="BR65" s="52"/>
      <c r="BS65" s="52"/>
      <c r="BT65" s="52"/>
      <c r="BU65" s="92">
        <v>4122.5811598646224</v>
      </c>
      <c r="BV65" s="52"/>
      <c r="BW65" s="52"/>
      <c r="BX65" s="52"/>
      <c r="BY65" s="52"/>
      <c r="BZ65" s="52"/>
      <c r="CA65" s="81">
        <v>54733.829849452515</v>
      </c>
      <c r="CB65" s="52"/>
      <c r="CC65" s="52"/>
      <c r="CD65" s="52"/>
      <c r="CE65" s="52"/>
      <c r="CF65" s="52"/>
      <c r="CG65" s="92">
        <v>47407.892332828989</v>
      </c>
      <c r="CH65" s="52"/>
      <c r="CM65" s="92">
        <v>41042.07580680868</v>
      </c>
      <c r="CS65" s="92">
        <v>33790.025669122042</v>
      </c>
      <c r="CY65" s="50">
        <v>42367.927697710526</v>
      </c>
      <c r="DE65" s="50">
        <v>43482.74928682726</v>
      </c>
      <c r="DK65" s="50">
        <v>42426.546193403672</v>
      </c>
      <c r="DQ65" s="50">
        <v>40647.838853399997</v>
      </c>
      <c r="DW65" s="50">
        <v>39006.977039999998</v>
      </c>
      <c r="EC65" s="50">
        <v>31339.063719999998</v>
      </c>
      <c r="EI65" s="50">
        <v>33048.979590000003</v>
      </c>
      <c r="EL65" s="50"/>
      <c r="EO65" s="50">
        <v>33656.287130000004</v>
      </c>
    </row>
    <row r="66" spans="1:145" x14ac:dyDescent="0.2">
      <c r="A66" s="127"/>
      <c r="B66" s="130"/>
      <c r="C66" s="93" t="s">
        <v>143</v>
      </c>
      <c r="D66" s="48" t="s">
        <v>142</v>
      </c>
      <c r="E66" s="80" t="s">
        <v>70</v>
      </c>
      <c r="F66" s="48"/>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92"/>
      <c r="AR66" s="52"/>
      <c r="AS66" s="52"/>
      <c r="AT66" s="52"/>
      <c r="AU66" s="52"/>
      <c r="AV66" s="52"/>
      <c r="AW66" s="92">
        <v>9103.5881932842258</v>
      </c>
      <c r="AX66" s="52"/>
      <c r="AY66" s="52"/>
      <c r="AZ66" s="52"/>
      <c r="BA66" s="52"/>
      <c r="BB66" s="52"/>
      <c r="BC66" s="92">
        <v>14410.185049439246</v>
      </c>
      <c r="BD66" s="52"/>
      <c r="BE66" s="52"/>
      <c r="BF66" s="52"/>
      <c r="BG66" s="52"/>
      <c r="BH66" s="52"/>
      <c r="BI66" s="92">
        <v>17987.715119941604</v>
      </c>
      <c r="BJ66" s="52"/>
      <c r="BK66" s="52"/>
      <c r="BL66" s="52"/>
      <c r="BM66" s="52"/>
      <c r="BN66" s="52"/>
      <c r="BO66" s="92">
        <v>28181.135207445746</v>
      </c>
      <c r="BP66" s="52"/>
      <c r="BQ66" s="52"/>
      <c r="BR66" s="52"/>
      <c r="BS66" s="52"/>
      <c r="BT66" s="52"/>
      <c r="BU66" s="92">
        <v>30384.826023505208</v>
      </c>
      <c r="BV66" s="52"/>
      <c r="BW66" s="52"/>
      <c r="BX66" s="52"/>
      <c r="BY66" s="52"/>
      <c r="BZ66" s="52"/>
      <c r="CA66" s="81">
        <v>31698.878248483641</v>
      </c>
      <c r="CB66" s="52"/>
      <c r="CC66" s="52"/>
      <c r="CD66" s="52"/>
      <c r="CE66" s="52"/>
      <c r="CF66" s="52"/>
      <c r="CG66" s="92">
        <v>655.83032749352981</v>
      </c>
      <c r="CH66" s="52"/>
      <c r="CM66" s="92">
        <v>665.76081976242608</v>
      </c>
      <c r="CS66" s="92">
        <v>689.74664829782989</v>
      </c>
      <c r="CY66" s="50">
        <v>699.76394984405079</v>
      </c>
      <c r="DE66" s="50">
        <v>694.63974833101065</v>
      </c>
      <c r="DK66" s="50">
        <v>709.01042550932368</v>
      </c>
      <c r="DQ66" s="50">
        <v>1074.3512189</v>
      </c>
      <c r="DW66" s="50">
        <v>1003.31177</v>
      </c>
      <c r="EC66" s="50">
        <v>1002.3490300000001</v>
      </c>
      <c r="EI66" s="50">
        <v>998.30080000000009</v>
      </c>
      <c r="EL66" s="50"/>
      <c r="EO66" s="50">
        <v>3134.6736000000001</v>
      </c>
    </row>
    <row r="67" spans="1:145" x14ac:dyDescent="0.2">
      <c r="A67" s="127"/>
      <c r="B67" s="130"/>
      <c r="C67" s="93" t="s">
        <v>235</v>
      </c>
      <c r="D67" s="48" t="s">
        <v>142</v>
      </c>
      <c r="E67" s="80" t="s">
        <v>70</v>
      </c>
      <c r="F67" s="48"/>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92"/>
      <c r="AR67" s="52"/>
      <c r="AS67" s="52"/>
      <c r="AT67" s="52"/>
      <c r="AU67" s="52"/>
      <c r="AV67" s="52"/>
      <c r="AW67" s="92"/>
      <c r="AX67" s="52"/>
      <c r="AY67" s="52"/>
      <c r="AZ67" s="52"/>
      <c r="BA67" s="52"/>
      <c r="BB67" s="52"/>
      <c r="BC67" s="92">
        <v>0</v>
      </c>
      <c r="BD67" s="52"/>
      <c r="BE67" s="52"/>
      <c r="BF67" s="52"/>
      <c r="BG67" s="52"/>
      <c r="BH67" s="52"/>
      <c r="BI67" s="92"/>
      <c r="BJ67" s="52"/>
      <c r="BK67" s="52"/>
      <c r="BL67" s="52"/>
      <c r="BM67" s="52"/>
      <c r="BN67" s="52"/>
      <c r="BO67" s="92"/>
      <c r="BP67" s="52"/>
      <c r="BQ67" s="52"/>
      <c r="BR67" s="52"/>
      <c r="BS67" s="52"/>
      <c r="BT67" s="52"/>
      <c r="BU67" s="92"/>
      <c r="BV67" s="52"/>
      <c r="BW67" s="52"/>
      <c r="BX67" s="52"/>
      <c r="BY67" s="52"/>
      <c r="BZ67" s="52"/>
      <c r="CA67" s="81">
        <v>0</v>
      </c>
      <c r="CB67" s="52"/>
      <c r="CC67" s="52"/>
      <c r="CD67" s="52"/>
      <c r="CE67" s="52"/>
      <c r="CF67" s="52"/>
      <c r="CG67" s="92">
        <v>0</v>
      </c>
      <c r="CH67" s="52"/>
      <c r="CM67" s="92">
        <v>702.39510201075041</v>
      </c>
      <c r="CS67" s="92">
        <v>6138.099095348065</v>
      </c>
      <c r="CY67" s="50">
        <v>6526.9458656447005</v>
      </c>
      <c r="DE67" s="50">
        <v>372.76881603291525</v>
      </c>
      <c r="DK67" s="50">
        <v>360.51982797796802</v>
      </c>
      <c r="DQ67" s="50">
        <v>3473.8150082000002</v>
      </c>
      <c r="DW67" s="50">
        <v>3760.29889</v>
      </c>
      <c r="EC67" s="50">
        <v>4447.8038899999992</v>
      </c>
      <c r="EI67" s="50">
        <v>5551.9575199999999</v>
      </c>
      <c r="EL67" s="50"/>
      <c r="EO67" s="50">
        <v>6234.4509500000004</v>
      </c>
    </row>
    <row r="68" spans="1:145" x14ac:dyDescent="0.2">
      <c r="A68" s="127"/>
      <c r="B68" s="130"/>
      <c r="C68" s="93" t="s">
        <v>144</v>
      </c>
      <c r="D68" s="48" t="s">
        <v>142</v>
      </c>
      <c r="E68" s="80" t="s">
        <v>70</v>
      </c>
      <c r="F68" s="48"/>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92"/>
      <c r="AR68" s="52"/>
      <c r="AS68" s="52"/>
      <c r="AT68" s="52"/>
      <c r="AU68" s="52"/>
      <c r="AV68" s="52"/>
      <c r="AW68" s="92">
        <v>1038.7938059857986</v>
      </c>
      <c r="AX68" s="52"/>
      <c r="AY68" s="52"/>
      <c r="AZ68" s="52"/>
      <c r="BA68" s="52"/>
      <c r="BB68" s="52"/>
      <c r="BC68" s="92">
        <v>1220.4238348662818</v>
      </c>
      <c r="BD68" s="52"/>
      <c r="BE68" s="52"/>
      <c r="BF68" s="52"/>
      <c r="BG68" s="52"/>
      <c r="BH68" s="52"/>
      <c r="BI68" s="92">
        <v>1823.4948222576149</v>
      </c>
      <c r="BJ68" s="52"/>
      <c r="BK68" s="52"/>
      <c r="BL68" s="52"/>
      <c r="BM68" s="52"/>
      <c r="BN68" s="52"/>
      <c r="BO68" s="92">
        <v>1453.5952426969275</v>
      </c>
      <c r="BP68" s="52"/>
      <c r="BQ68" s="52"/>
      <c r="BR68" s="52"/>
      <c r="BS68" s="52"/>
      <c r="BT68" s="52"/>
      <c r="BU68" s="92">
        <v>1132.7957431282764</v>
      </c>
      <c r="BV68" s="52"/>
      <c r="BW68" s="52"/>
      <c r="BX68" s="52"/>
      <c r="BY68" s="52"/>
      <c r="BZ68" s="52"/>
      <c r="CA68" s="81">
        <v>1148.302264702369</v>
      </c>
      <c r="CB68" s="52"/>
      <c r="CC68" s="52"/>
      <c r="CD68" s="52"/>
      <c r="CE68" s="52"/>
      <c r="CF68" s="52"/>
      <c r="CG68" s="92">
        <v>864.9048858849294</v>
      </c>
      <c r="CH68" s="52"/>
      <c r="CM68" s="92">
        <v>895.91741579401412</v>
      </c>
      <c r="CS68" s="92">
        <v>862.57914704359939</v>
      </c>
      <c r="CY68" s="50">
        <v>793.5135994160197</v>
      </c>
      <c r="DE68" s="50">
        <v>771.25803975048109</v>
      </c>
      <c r="DK68" s="50">
        <v>801.0159731501758</v>
      </c>
      <c r="DQ68" s="50">
        <v>1372.2324146000001</v>
      </c>
      <c r="DW68" s="50">
        <v>1368.9065600000001</v>
      </c>
      <c r="EC68" s="50">
        <v>827.89278000000002</v>
      </c>
      <c r="EI68" s="50">
        <v>751.90544</v>
      </c>
      <c r="EL68" s="50"/>
      <c r="EO68" s="50">
        <v>737.11018999999999</v>
      </c>
    </row>
    <row r="69" spans="1:145" ht="14.25" x14ac:dyDescent="0.2">
      <c r="A69" s="127"/>
      <c r="B69" s="130"/>
      <c r="C69" s="53" t="s">
        <v>251</v>
      </c>
      <c r="D69" s="48" t="s">
        <v>52</v>
      </c>
      <c r="E69" s="80" t="s">
        <v>70</v>
      </c>
      <c r="F69" s="48"/>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92"/>
      <c r="AR69" s="52"/>
      <c r="AS69" s="52"/>
      <c r="AT69" s="52"/>
      <c r="AU69" s="52"/>
      <c r="AV69" s="52"/>
      <c r="AW69" s="92"/>
      <c r="AX69" s="52"/>
      <c r="AY69" s="52"/>
      <c r="AZ69" s="52"/>
      <c r="BA69" s="52"/>
      <c r="BB69" s="52"/>
      <c r="BC69" s="92">
        <v>0</v>
      </c>
      <c r="BD69" s="52"/>
      <c r="BE69" s="52"/>
      <c r="BF69" s="52"/>
      <c r="BG69" s="52"/>
      <c r="BH69" s="52"/>
      <c r="BI69" s="92"/>
      <c r="BJ69" s="52"/>
      <c r="BK69" s="52"/>
      <c r="BL69" s="52"/>
      <c r="BM69" s="52"/>
      <c r="BN69" s="52"/>
      <c r="BO69" s="92"/>
      <c r="BP69" s="52"/>
      <c r="BQ69" s="52"/>
      <c r="BR69" s="52"/>
      <c r="BS69" s="52"/>
      <c r="BT69" s="52"/>
      <c r="BU69" s="92"/>
      <c r="BV69" s="52"/>
      <c r="BW69" s="52"/>
      <c r="BX69" s="52"/>
      <c r="BY69" s="52"/>
      <c r="BZ69" s="52"/>
      <c r="CA69" s="81">
        <v>0</v>
      </c>
      <c r="CB69" s="52"/>
      <c r="CC69" s="52"/>
      <c r="CD69" s="52"/>
      <c r="CE69" s="52"/>
      <c r="CF69" s="52"/>
      <c r="CG69" s="92">
        <v>0</v>
      </c>
      <c r="CH69" s="52"/>
      <c r="CM69" s="92">
        <v>6039.2146698520137</v>
      </c>
      <c r="CS69" s="92"/>
      <c r="CY69" s="50"/>
      <c r="DE69" s="50"/>
      <c r="DK69" s="50"/>
      <c r="DQ69" s="50"/>
      <c r="DW69" s="50"/>
      <c r="EC69" s="50"/>
      <c r="EI69" s="50"/>
      <c r="EL69" s="50"/>
      <c r="EO69" s="50"/>
    </row>
    <row r="70" spans="1:145" x14ac:dyDescent="0.2">
      <c r="A70" s="127"/>
      <c r="B70" s="130"/>
      <c r="C70" s="53" t="s">
        <v>221</v>
      </c>
      <c r="D70" s="83" t="s">
        <v>222</v>
      </c>
      <c r="E70" s="80" t="s">
        <v>70</v>
      </c>
      <c r="F70" s="48"/>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92"/>
      <c r="AR70" s="52"/>
      <c r="AS70" s="52"/>
      <c r="AT70" s="52"/>
      <c r="AU70" s="52"/>
      <c r="AV70" s="52"/>
      <c r="AW70" s="92"/>
      <c r="AX70" s="52"/>
      <c r="AY70" s="52"/>
      <c r="AZ70" s="52"/>
      <c r="BA70" s="52"/>
      <c r="BB70" s="52"/>
      <c r="BC70" s="92">
        <v>0</v>
      </c>
      <c r="BD70" s="52"/>
      <c r="BE70" s="52"/>
      <c r="BF70" s="52"/>
      <c r="BG70" s="52"/>
      <c r="BH70" s="52"/>
      <c r="BI70" s="92"/>
      <c r="BJ70" s="52"/>
      <c r="BK70" s="52"/>
      <c r="BL70" s="52"/>
      <c r="BM70" s="52"/>
      <c r="BN70" s="52"/>
      <c r="BO70" s="92"/>
      <c r="BP70" s="52"/>
      <c r="BQ70" s="52"/>
      <c r="BR70" s="52"/>
      <c r="BS70" s="52"/>
      <c r="BT70" s="52"/>
      <c r="BU70" s="92"/>
      <c r="BV70" s="52"/>
      <c r="BW70" s="52"/>
      <c r="BX70" s="52"/>
      <c r="BY70" s="52"/>
      <c r="BZ70" s="52"/>
      <c r="CA70" s="81">
        <v>0</v>
      </c>
      <c r="CB70" s="52"/>
      <c r="CC70" s="52"/>
      <c r="CD70" s="52"/>
      <c r="CE70" s="52"/>
      <c r="CF70" s="52"/>
      <c r="CG70" s="92">
        <v>0</v>
      </c>
      <c r="CH70" s="52"/>
      <c r="CM70" s="92">
        <v>0</v>
      </c>
      <c r="CS70" s="92">
        <v>2924.4645948636271</v>
      </c>
      <c r="CY70" s="50">
        <v>4452.0654203994955</v>
      </c>
      <c r="DE70" s="50"/>
      <c r="DK70" s="50">
        <v>5954.612145464198</v>
      </c>
      <c r="DQ70" s="50"/>
      <c r="DW70" s="50">
        <v>10876.607539999999</v>
      </c>
      <c r="EC70" s="81" t="s">
        <v>326</v>
      </c>
      <c r="EI70" s="50">
        <v>12810.91979</v>
      </c>
      <c r="EL70" s="50"/>
      <c r="EO70" s="50"/>
    </row>
    <row r="71" spans="1:145" x14ac:dyDescent="0.2">
      <c r="A71" s="127"/>
      <c r="B71" s="130"/>
      <c r="C71" s="53" t="s">
        <v>265</v>
      </c>
      <c r="D71" s="83" t="s">
        <v>266</v>
      </c>
      <c r="E71" s="80" t="s">
        <v>70</v>
      </c>
      <c r="F71" s="48"/>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92"/>
      <c r="AR71" s="52"/>
      <c r="AS71" s="52"/>
      <c r="AT71" s="52"/>
      <c r="AU71" s="52"/>
      <c r="AV71" s="52"/>
      <c r="AW71" s="92"/>
      <c r="AX71" s="52"/>
      <c r="AY71" s="52"/>
      <c r="AZ71" s="52"/>
      <c r="BA71" s="52"/>
      <c r="BB71" s="52"/>
      <c r="BC71" s="92">
        <v>0</v>
      </c>
      <c r="BD71" s="52"/>
      <c r="BE71" s="52"/>
      <c r="BF71" s="52"/>
      <c r="BG71" s="52"/>
      <c r="BH71" s="52"/>
      <c r="BI71" s="92"/>
      <c r="BJ71" s="52"/>
      <c r="BK71" s="52"/>
      <c r="BL71" s="52"/>
      <c r="BM71" s="52"/>
      <c r="BN71" s="52"/>
      <c r="BO71" s="92"/>
      <c r="BP71" s="52"/>
      <c r="BQ71" s="52"/>
      <c r="BR71" s="52"/>
      <c r="BS71" s="52"/>
      <c r="BT71" s="52"/>
      <c r="BU71" s="92"/>
      <c r="BV71" s="52"/>
      <c r="BW71" s="52"/>
      <c r="BX71" s="52"/>
      <c r="BY71" s="52"/>
      <c r="BZ71" s="52"/>
      <c r="CA71" s="81">
        <v>0</v>
      </c>
      <c r="CB71" s="52"/>
      <c r="CC71" s="52"/>
      <c r="CD71" s="52"/>
      <c r="CE71" s="52"/>
      <c r="CF71" s="52"/>
      <c r="CG71" s="92">
        <v>0</v>
      </c>
      <c r="CH71" s="52"/>
      <c r="CM71" s="92">
        <v>0</v>
      </c>
      <c r="CS71" s="92"/>
      <c r="CY71" s="50"/>
      <c r="DE71" s="50"/>
      <c r="DK71" s="50">
        <v>3.5801287411241618</v>
      </c>
      <c r="DQ71" s="50">
        <v>1.5640000000000001</v>
      </c>
      <c r="DW71" s="50">
        <v>0.87485000000000002</v>
      </c>
      <c r="EC71" s="81" t="s">
        <v>326</v>
      </c>
      <c r="EI71" s="50">
        <v>0.82149000000000005</v>
      </c>
      <c r="EL71" s="50"/>
      <c r="EO71" s="50">
        <v>0.78592999999999991</v>
      </c>
    </row>
    <row r="72" spans="1:145" x14ac:dyDescent="0.2">
      <c r="A72" s="127"/>
      <c r="B72" s="130"/>
      <c r="C72" s="53" t="s">
        <v>267</v>
      </c>
      <c r="D72" s="83" t="s">
        <v>266</v>
      </c>
      <c r="E72" s="80" t="s">
        <v>70</v>
      </c>
      <c r="F72" s="48"/>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92"/>
      <c r="AR72" s="52"/>
      <c r="AS72" s="52"/>
      <c r="AT72" s="52"/>
      <c r="AU72" s="52"/>
      <c r="AV72" s="52"/>
      <c r="AW72" s="92"/>
      <c r="AX72" s="52"/>
      <c r="AY72" s="52"/>
      <c r="AZ72" s="52"/>
      <c r="BA72" s="52"/>
      <c r="BB72" s="52"/>
      <c r="BC72" s="92">
        <v>0</v>
      </c>
      <c r="BD72" s="52"/>
      <c r="BE72" s="52"/>
      <c r="BF72" s="52"/>
      <c r="BG72" s="52"/>
      <c r="BH72" s="52"/>
      <c r="BI72" s="92"/>
      <c r="BJ72" s="52"/>
      <c r="BK72" s="52"/>
      <c r="BL72" s="52"/>
      <c r="BM72" s="52"/>
      <c r="BN72" s="52"/>
      <c r="BO72" s="92"/>
      <c r="BP72" s="52"/>
      <c r="BQ72" s="52"/>
      <c r="BR72" s="52"/>
      <c r="BS72" s="52"/>
      <c r="BT72" s="52"/>
      <c r="BU72" s="92"/>
      <c r="BV72" s="52"/>
      <c r="BW72" s="52"/>
      <c r="BX72" s="52"/>
      <c r="BY72" s="52"/>
      <c r="BZ72" s="52"/>
      <c r="CA72" s="81">
        <v>0</v>
      </c>
      <c r="CB72" s="52"/>
      <c r="CC72" s="52"/>
      <c r="CD72" s="52"/>
      <c r="CE72" s="52"/>
      <c r="CF72" s="52"/>
      <c r="CG72" s="92">
        <v>0</v>
      </c>
      <c r="CH72" s="52"/>
      <c r="CM72" s="92">
        <v>0</v>
      </c>
      <c r="CS72" s="92"/>
      <c r="CY72" s="50"/>
      <c r="DE72" s="50"/>
      <c r="DK72" s="50">
        <v>3.573521799721282</v>
      </c>
      <c r="DQ72" s="50">
        <v>1.5573900000000001</v>
      </c>
      <c r="DW72" s="50">
        <v>0.86819000000000002</v>
      </c>
      <c r="EC72" s="81" t="s">
        <v>326</v>
      </c>
      <c r="EI72" s="50">
        <v>0.80825999999999998</v>
      </c>
      <c r="EK72" s="121"/>
      <c r="EL72" s="50"/>
      <c r="EO72" s="50">
        <v>0.7726900000000001</v>
      </c>
    </row>
    <row r="73" spans="1:145" ht="12.75" customHeight="1" x14ac:dyDescent="0.2">
      <c r="A73" s="127"/>
      <c r="B73" s="130"/>
      <c r="C73" s="53" t="s">
        <v>211</v>
      </c>
      <c r="D73" s="83" t="s">
        <v>220</v>
      </c>
      <c r="E73" s="80" t="s">
        <v>70</v>
      </c>
      <c r="F73" s="80"/>
      <c r="G73" s="52"/>
      <c r="H73" s="52"/>
      <c r="I73" s="52"/>
      <c r="J73" s="52"/>
      <c r="K73" s="52"/>
      <c r="L73" s="52"/>
      <c r="M73" s="81"/>
      <c r="N73" s="52"/>
      <c r="O73" s="52"/>
      <c r="P73" s="52"/>
      <c r="Q73" s="52"/>
      <c r="R73" s="52"/>
      <c r="S73" s="81"/>
      <c r="T73" s="52"/>
      <c r="U73" s="52"/>
      <c r="V73" s="52"/>
      <c r="W73" s="52"/>
      <c r="X73" s="52"/>
      <c r="Y73" s="81">
        <v>1521.4274523856923</v>
      </c>
      <c r="Z73" s="52"/>
      <c r="AA73" s="52"/>
      <c r="AB73" s="52"/>
      <c r="AC73" s="52"/>
      <c r="AD73" s="52"/>
      <c r="AE73" s="81">
        <v>1990.0272957727784</v>
      </c>
      <c r="AF73" s="52"/>
      <c r="AG73" s="52"/>
      <c r="AH73" s="52"/>
      <c r="AI73" s="52"/>
      <c r="AJ73" s="52"/>
      <c r="AK73" s="81">
        <v>2077.9983927267899</v>
      </c>
      <c r="AL73" s="52"/>
      <c r="AM73" s="52"/>
      <c r="AN73" s="52"/>
      <c r="AO73" s="52"/>
      <c r="AP73" s="52"/>
      <c r="AQ73" s="92">
        <v>2714.5170349724599</v>
      </c>
      <c r="AR73" s="52"/>
      <c r="AS73" s="52"/>
      <c r="AT73" s="52"/>
      <c r="AU73" s="52"/>
      <c r="AV73" s="52"/>
      <c r="AW73" s="92">
        <v>2841.0555020240222</v>
      </c>
      <c r="AX73" s="52"/>
      <c r="AY73" s="52"/>
      <c r="AZ73" s="52"/>
      <c r="BA73" s="52"/>
      <c r="BB73" s="52"/>
      <c r="BC73" s="92">
        <v>2653.965792023359</v>
      </c>
      <c r="BD73" s="52"/>
      <c r="BE73" s="52"/>
      <c r="BF73" s="52"/>
      <c r="BG73" s="52"/>
      <c r="BH73" s="52"/>
      <c r="BI73" s="92">
        <v>2464.6616882341227</v>
      </c>
      <c r="BJ73" s="52"/>
      <c r="BK73" s="52"/>
      <c r="BL73" s="52"/>
      <c r="BM73" s="52"/>
      <c r="BN73" s="52"/>
      <c r="BO73" s="92">
        <v>1022.4528342955736</v>
      </c>
      <c r="BP73" s="52"/>
      <c r="BQ73" s="52"/>
      <c r="BR73" s="52"/>
      <c r="BS73" s="52"/>
      <c r="BT73" s="52"/>
      <c r="BU73" s="92">
        <v>879.7081120180502</v>
      </c>
      <c r="BV73" s="52"/>
      <c r="BW73" s="52"/>
      <c r="BX73" s="52"/>
      <c r="BY73" s="52"/>
      <c r="BZ73" s="52"/>
      <c r="CA73" s="81">
        <v>0</v>
      </c>
      <c r="CB73" s="52"/>
      <c r="CC73" s="52"/>
      <c r="CD73" s="52"/>
      <c r="CE73" s="52"/>
      <c r="CF73" s="52"/>
      <c r="CG73" s="92">
        <v>0</v>
      </c>
      <c r="CH73" s="52"/>
      <c r="CM73" s="92">
        <v>0</v>
      </c>
      <c r="CS73" s="92"/>
      <c r="CY73" s="50"/>
      <c r="DE73" s="50"/>
      <c r="DK73" s="50"/>
      <c r="DQ73" s="50"/>
      <c r="DW73" s="50"/>
      <c r="EC73" s="50"/>
      <c r="EI73" s="50"/>
      <c r="EL73" s="50"/>
      <c r="EO73" s="50"/>
    </row>
    <row r="74" spans="1:145" ht="12.75" customHeight="1" x14ac:dyDescent="0.2">
      <c r="A74" s="127"/>
      <c r="B74" s="130"/>
      <c r="C74" s="53" t="s">
        <v>203</v>
      </c>
      <c r="D74" s="83" t="s">
        <v>220</v>
      </c>
      <c r="E74" s="80" t="s">
        <v>70</v>
      </c>
      <c r="F74" s="80"/>
      <c r="G74" s="52"/>
      <c r="H74" s="52"/>
      <c r="I74" s="52"/>
      <c r="J74" s="52"/>
      <c r="K74" s="52"/>
      <c r="L74" s="52"/>
      <c r="M74" s="81"/>
      <c r="N74" s="52"/>
      <c r="O74" s="52"/>
      <c r="P74" s="52"/>
      <c r="Q74" s="52"/>
      <c r="R74" s="52"/>
      <c r="S74" s="81"/>
      <c r="T74" s="52"/>
      <c r="U74" s="52"/>
      <c r="V74" s="52"/>
      <c r="W74" s="52"/>
      <c r="X74" s="52"/>
      <c r="Y74" s="81">
        <v>1615.623518481651</v>
      </c>
      <c r="Z74" s="52"/>
      <c r="AA74" s="52"/>
      <c r="AB74" s="52"/>
      <c r="AC74" s="52"/>
      <c r="AD74" s="52"/>
      <c r="AE74" s="81">
        <v>1819.3313690357686</v>
      </c>
      <c r="AF74" s="52"/>
      <c r="AG74" s="52"/>
      <c r="AH74" s="52"/>
      <c r="AI74" s="52"/>
      <c r="AJ74" s="52"/>
      <c r="AK74" s="81">
        <v>1801.4353839007233</v>
      </c>
      <c r="AL74" s="52"/>
      <c r="AM74" s="52"/>
      <c r="AN74" s="52"/>
      <c r="AO74" s="52"/>
      <c r="AP74" s="52"/>
      <c r="AQ74" s="92">
        <v>1829.5519291260202</v>
      </c>
      <c r="AR74" s="52"/>
      <c r="AS74" s="52"/>
      <c r="AT74" s="52"/>
      <c r="AU74" s="52"/>
      <c r="AV74" s="52"/>
      <c r="AW74" s="92">
        <v>1705.8264954542437</v>
      </c>
      <c r="AX74" s="52"/>
      <c r="AY74" s="52"/>
      <c r="AZ74" s="52"/>
      <c r="BA74" s="52"/>
      <c r="BB74" s="52"/>
      <c r="BC74" s="92">
        <v>1758.1854018183024</v>
      </c>
      <c r="BD74" s="52"/>
      <c r="BE74" s="52"/>
      <c r="BF74" s="52"/>
      <c r="BG74" s="52"/>
      <c r="BH74" s="52"/>
      <c r="BI74" s="92">
        <v>1749.3681252903311</v>
      </c>
      <c r="BJ74" s="52"/>
      <c r="BK74" s="52"/>
      <c r="BL74" s="52"/>
      <c r="BM74" s="52"/>
      <c r="BN74" s="52"/>
      <c r="BO74" s="92"/>
      <c r="BP74" s="52"/>
      <c r="BQ74" s="52"/>
      <c r="BR74" s="52"/>
      <c r="BS74" s="52"/>
      <c r="BT74" s="52"/>
      <c r="BU74" s="52"/>
      <c r="BV74" s="52"/>
      <c r="BW74" s="52"/>
      <c r="BX74" s="52"/>
      <c r="BY74" s="52"/>
      <c r="BZ74" s="52"/>
      <c r="CA74" s="81">
        <v>0</v>
      </c>
      <c r="CB74" s="52"/>
      <c r="CC74" s="52"/>
      <c r="CD74" s="52"/>
      <c r="CE74" s="52"/>
      <c r="CF74" s="52"/>
      <c r="CG74" s="92">
        <v>0</v>
      </c>
      <c r="CH74" s="52"/>
      <c r="CM74" s="92">
        <v>0</v>
      </c>
      <c r="CS74" s="92"/>
      <c r="CY74" s="50"/>
      <c r="DE74" s="50"/>
      <c r="DK74" s="50"/>
      <c r="DQ74" s="50"/>
      <c r="DW74" s="50"/>
      <c r="EC74" s="50"/>
      <c r="EI74" s="50"/>
      <c r="EL74" s="50"/>
      <c r="EO74" s="50"/>
    </row>
    <row r="75" spans="1:145" ht="12.75" customHeight="1" x14ac:dyDescent="0.2">
      <c r="A75" s="127"/>
      <c r="B75" s="130"/>
      <c r="C75" s="53" t="s">
        <v>212</v>
      </c>
      <c r="D75" s="83" t="s">
        <v>220</v>
      </c>
      <c r="E75" s="80" t="s">
        <v>70</v>
      </c>
      <c r="F75" s="80"/>
      <c r="G75" s="52"/>
      <c r="H75" s="52"/>
      <c r="I75" s="52"/>
      <c r="J75" s="52"/>
      <c r="K75" s="52"/>
      <c r="L75" s="52"/>
      <c r="M75" s="81"/>
      <c r="N75" s="52"/>
      <c r="O75" s="52"/>
      <c r="P75" s="52"/>
      <c r="Q75" s="52"/>
      <c r="R75" s="52"/>
      <c r="S75" s="81">
        <v>255.52901187869136</v>
      </c>
      <c r="T75" s="52"/>
      <c r="U75" s="52"/>
      <c r="V75" s="52"/>
      <c r="W75" s="52"/>
      <c r="X75" s="52"/>
      <c r="Y75" s="81">
        <v>309.60228548676082</v>
      </c>
      <c r="Z75" s="52"/>
      <c r="AA75" s="52"/>
      <c r="AB75" s="52"/>
      <c r="AC75" s="52"/>
      <c r="AD75" s="52"/>
      <c r="AE75" s="81">
        <v>362.26257216802702</v>
      </c>
      <c r="AF75" s="52"/>
      <c r="AG75" s="52"/>
      <c r="AH75" s="52"/>
      <c r="AI75" s="52"/>
      <c r="AJ75" s="52"/>
      <c r="AK75" s="81">
        <v>403.46002787178975</v>
      </c>
      <c r="AL75" s="52"/>
      <c r="AM75" s="52"/>
      <c r="AN75" s="52"/>
      <c r="AO75" s="52"/>
      <c r="AP75" s="52"/>
      <c r="AQ75" s="92">
        <v>542.39700311898605</v>
      </c>
      <c r="AR75" s="52"/>
      <c r="AS75" s="52"/>
      <c r="AT75" s="52"/>
      <c r="AU75" s="52"/>
      <c r="AV75" s="52"/>
      <c r="AW75" s="92">
        <v>526.9726285752206</v>
      </c>
      <c r="AX75" s="52"/>
      <c r="AY75" s="52"/>
      <c r="AZ75" s="52"/>
      <c r="BA75" s="52"/>
      <c r="BB75" s="52"/>
      <c r="BC75" s="92">
        <v>506.1594292919238</v>
      </c>
      <c r="BD75" s="52"/>
      <c r="BE75" s="52"/>
      <c r="BF75" s="52"/>
      <c r="BG75" s="52"/>
      <c r="BH75" s="52"/>
      <c r="BI75" s="92">
        <v>523.93457694604808</v>
      </c>
      <c r="BJ75" s="52"/>
      <c r="BK75" s="52"/>
      <c r="BL75" s="52"/>
      <c r="BM75" s="52"/>
      <c r="BN75" s="52"/>
      <c r="BO75" s="92">
        <v>307.80020572035301</v>
      </c>
      <c r="BP75" s="52"/>
      <c r="BQ75" s="52"/>
      <c r="BR75" s="52"/>
      <c r="BS75" s="52"/>
      <c r="BT75" s="52"/>
      <c r="BU75" s="92">
        <v>317.66924414360608</v>
      </c>
      <c r="BV75" s="52"/>
      <c r="BW75" s="52"/>
      <c r="BX75" s="52"/>
      <c r="BY75" s="52"/>
      <c r="BZ75" s="52"/>
      <c r="CA75" s="81">
        <v>0</v>
      </c>
      <c r="CB75" s="52"/>
      <c r="CC75" s="52"/>
      <c r="CD75" s="52"/>
      <c r="CE75" s="52"/>
      <c r="CF75" s="52"/>
      <c r="CG75" s="92">
        <v>0</v>
      </c>
      <c r="CH75" s="52"/>
      <c r="CM75" s="92">
        <v>0</v>
      </c>
      <c r="CS75" s="92"/>
      <c r="CY75" s="50"/>
      <c r="DE75" s="50"/>
      <c r="DK75" s="50"/>
      <c r="DQ75" s="50"/>
      <c r="DW75" s="50"/>
      <c r="EC75" s="50"/>
      <c r="EI75" s="50"/>
      <c r="EL75" s="50"/>
      <c r="EO75" s="50"/>
    </row>
    <row r="76" spans="1:145" ht="12.75" customHeight="1" x14ac:dyDescent="0.2">
      <c r="A76" s="127"/>
      <c r="B76" s="130"/>
      <c r="C76" s="53" t="s">
        <v>145</v>
      </c>
      <c r="D76" s="83" t="s">
        <v>220</v>
      </c>
      <c r="E76" s="80" t="s">
        <v>70</v>
      </c>
      <c r="F76" s="80"/>
      <c r="G76" s="52"/>
      <c r="H76" s="52"/>
      <c r="I76" s="52"/>
      <c r="J76" s="52"/>
      <c r="K76" s="52"/>
      <c r="L76" s="52"/>
      <c r="M76" s="81"/>
      <c r="N76" s="52"/>
      <c r="O76" s="52"/>
      <c r="P76" s="52"/>
      <c r="Q76" s="52"/>
      <c r="R76" s="52"/>
      <c r="S76" s="81">
        <v>859.3216603623332</v>
      </c>
      <c r="T76" s="52"/>
      <c r="U76" s="52"/>
      <c r="V76" s="52"/>
      <c r="W76" s="52"/>
      <c r="X76" s="52"/>
      <c r="Y76" s="81">
        <v>1327.8160727320987</v>
      </c>
      <c r="Z76" s="52"/>
      <c r="AA76" s="52"/>
      <c r="AB76" s="52"/>
      <c r="AC76" s="52"/>
      <c r="AD76" s="52"/>
      <c r="AE76" s="81">
        <v>2156.0558165770785</v>
      </c>
      <c r="AF76" s="52"/>
      <c r="AG76" s="52"/>
      <c r="AH76" s="52"/>
      <c r="AI76" s="52"/>
      <c r="AJ76" s="52"/>
      <c r="AK76" s="81">
        <v>2927.3892321985531</v>
      </c>
      <c r="AL76" s="52"/>
      <c r="AM76" s="52"/>
      <c r="AN76" s="52"/>
      <c r="AO76" s="52"/>
      <c r="AP76" s="52"/>
      <c r="AQ76" s="92">
        <v>4744.1833034707015</v>
      </c>
      <c r="AR76" s="52"/>
      <c r="AS76" s="52"/>
      <c r="AT76" s="52"/>
      <c r="AU76" s="52"/>
      <c r="AV76" s="52"/>
      <c r="AW76" s="52"/>
      <c r="AX76" s="52"/>
      <c r="AY76" s="52"/>
      <c r="AZ76" s="52"/>
      <c r="BA76" s="52"/>
      <c r="BB76" s="52"/>
      <c r="BC76" s="92">
        <v>0</v>
      </c>
      <c r="BD76" s="52"/>
      <c r="BE76" s="52"/>
      <c r="BF76" s="52"/>
      <c r="BG76" s="52"/>
      <c r="BH76" s="52"/>
      <c r="BI76" s="92"/>
      <c r="BJ76" s="52"/>
      <c r="BK76" s="52"/>
      <c r="BL76" s="52"/>
      <c r="BM76" s="52"/>
      <c r="BN76" s="52"/>
      <c r="BO76" s="92"/>
      <c r="BP76" s="52"/>
      <c r="BQ76" s="52"/>
      <c r="BR76" s="52"/>
      <c r="BS76" s="52"/>
      <c r="BT76" s="52"/>
      <c r="BU76" s="52"/>
      <c r="BV76" s="52"/>
      <c r="BW76" s="52"/>
      <c r="BX76" s="52"/>
      <c r="BY76" s="52"/>
      <c r="BZ76" s="52"/>
      <c r="CA76" s="81">
        <v>0</v>
      </c>
      <c r="CB76" s="52"/>
      <c r="CC76" s="52"/>
      <c r="CD76" s="52"/>
      <c r="CE76" s="52"/>
      <c r="CF76" s="52"/>
      <c r="CG76" s="92">
        <v>0</v>
      </c>
      <c r="CH76" s="52"/>
      <c r="CM76" s="92">
        <v>0</v>
      </c>
      <c r="CS76" s="92"/>
      <c r="CY76" s="50"/>
      <c r="DE76" s="50"/>
      <c r="DK76" s="50"/>
      <c r="DQ76" s="50"/>
      <c r="DW76" s="50"/>
      <c r="EC76" s="50"/>
      <c r="EI76" s="50">
        <v>11925.00855</v>
      </c>
      <c r="EL76" s="50"/>
      <c r="EO76" s="50"/>
    </row>
    <row r="77" spans="1:145" ht="12.75" customHeight="1" x14ac:dyDescent="0.2">
      <c r="A77" s="127"/>
      <c r="B77" s="130"/>
      <c r="C77" s="53" t="s">
        <v>278</v>
      </c>
      <c r="D77" s="83" t="s">
        <v>78</v>
      </c>
      <c r="E77" s="80" t="s">
        <v>70</v>
      </c>
      <c r="F77" s="80"/>
      <c r="G77" s="52"/>
      <c r="H77" s="52"/>
      <c r="I77" s="52"/>
      <c r="J77" s="52"/>
      <c r="K77" s="52"/>
      <c r="L77" s="52"/>
      <c r="M77" s="81"/>
      <c r="N77" s="52"/>
      <c r="O77" s="52"/>
      <c r="P77" s="52"/>
      <c r="Q77" s="52"/>
      <c r="R77" s="52"/>
      <c r="S77" s="81"/>
      <c r="T77" s="52"/>
      <c r="U77" s="52"/>
      <c r="V77" s="52"/>
      <c r="W77" s="52"/>
      <c r="X77" s="52"/>
      <c r="Y77" s="81"/>
      <c r="Z77" s="52"/>
      <c r="AA77" s="52"/>
      <c r="AB77" s="52"/>
      <c r="AC77" s="52"/>
      <c r="AD77" s="52"/>
      <c r="AE77" s="81"/>
      <c r="AF77" s="52"/>
      <c r="AG77" s="52"/>
      <c r="AH77" s="52"/>
      <c r="AI77" s="52"/>
      <c r="AJ77" s="52"/>
      <c r="AK77" s="81"/>
      <c r="AL77" s="52"/>
      <c r="AM77" s="52"/>
      <c r="AN77" s="52"/>
      <c r="AO77" s="52"/>
      <c r="AP77" s="52"/>
      <c r="AQ77" s="92"/>
      <c r="AR77" s="52"/>
      <c r="AS77" s="52"/>
      <c r="AT77" s="52"/>
      <c r="AU77" s="52"/>
      <c r="AV77" s="52"/>
      <c r="AW77" s="52"/>
      <c r="AX77" s="52"/>
      <c r="AY77" s="52"/>
      <c r="AZ77" s="52"/>
      <c r="BA77" s="52"/>
      <c r="BB77" s="52"/>
      <c r="BC77" s="92"/>
      <c r="BD77" s="52"/>
      <c r="BE77" s="52"/>
      <c r="BF77" s="52"/>
      <c r="BG77" s="52"/>
      <c r="BH77" s="52"/>
      <c r="BI77" s="92"/>
      <c r="BJ77" s="52"/>
      <c r="BK77" s="52"/>
      <c r="BL77" s="52"/>
      <c r="BM77" s="52"/>
      <c r="BN77" s="52"/>
      <c r="BO77" s="92"/>
      <c r="BP77" s="52"/>
      <c r="BQ77" s="52"/>
      <c r="BR77" s="52"/>
      <c r="BS77" s="52"/>
      <c r="BT77" s="52"/>
      <c r="BU77" s="52"/>
      <c r="BV77" s="52"/>
      <c r="BW77" s="52"/>
      <c r="BX77" s="52"/>
      <c r="BY77" s="52"/>
      <c r="BZ77" s="52"/>
      <c r="CA77" s="81"/>
      <c r="CB77" s="52"/>
      <c r="CC77" s="52"/>
      <c r="CD77" s="52"/>
      <c r="CE77" s="52"/>
      <c r="CF77" s="52"/>
      <c r="CG77" s="92"/>
      <c r="CH77" s="52"/>
      <c r="CM77" s="92"/>
      <c r="CS77" s="92"/>
      <c r="CY77" s="50"/>
      <c r="DE77" s="50"/>
      <c r="DK77" s="50"/>
      <c r="DQ77" s="50">
        <v>530.11815000000001</v>
      </c>
      <c r="DW77" s="50">
        <v>663.63962000000004</v>
      </c>
      <c r="EC77" s="50">
        <v>1109.8977600000001</v>
      </c>
      <c r="EI77" s="50">
        <v>1213.6970200000001</v>
      </c>
      <c r="EL77" s="50"/>
      <c r="EO77" s="50">
        <v>1853.5126200000002</v>
      </c>
    </row>
    <row r="78" spans="1:145" ht="12.75" customHeight="1" x14ac:dyDescent="0.2">
      <c r="A78" s="127"/>
      <c r="B78" s="130"/>
      <c r="C78" s="53" t="s">
        <v>279</v>
      </c>
      <c r="D78" s="83" t="s">
        <v>78</v>
      </c>
      <c r="E78" s="80" t="s">
        <v>70</v>
      </c>
      <c r="F78" s="80"/>
      <c r="G78" s="52"/>
      <c r="H78" s="52"/>
      <c r="I78" s="52"/>
      <c r="J78" s="52"/>
      <c r="K78" s="52"/>
      <c r="L78" s="52"/>
      <c r="M78" s="81"/>
      <c r="N78" s="52"/>
      <c r="O78" s="52"/>
      <c r="P78" s="52"/>
      <c r="Q78" s="52"/>
      <c r="R78" s="52"/>
      <c r="S78" s="81"/>
      <c r="T78" s="52"/>
      <c r="U78" s="52"/>
      <c r="V78" s="52"/>
      <c r="W78" s="52"/>
      <c r="X78" s="52"/>
      <c r="Y78" s="81"/>
      <c r="Z78" s="52"/>
      <c r="AA78" s="52"/>
      <c r="AB78" s="52"/>
      <c r="AC78" s="52"/>
      <c r="AD78" s="52"/>
      <c r="AE78" s="81"/>
      <c r="AF78" s="52"/>
      <c r="AG78" s="52"/>
      <c r="AH78" s="52"/>
      <c r="AI78" s="52"/>
      <c r="AJ78" s="52"/>
      <c r="AK78" s="81"/>
      <c r="AL78" s="52"/>
      <c r="AM78" s="52"/>
      <c r="AN78" s="52"/>
      <c r="AO78" s="52"/>
      <c r="AP78" s="52"/>
      <c r="AQ78" s="92"/>
      <c r="AR78" s="52"/>
      <c r="AS78" s="52"/>
      <c r="AT78" s="52"/>
      <c r="AU78" s="52"/>
      <c r="AV78" s="52"/>
      <c r="AW78" s="52"/>
      <c r="AX78" s="52"/>
      <c r="AY78" s="52"/>
      <c r="AZ78" s="52"/>
      <c r="BA78" s="52"/>
      <c r="BB78" s="52"/>
      <c r="BC78" s="92"/>
      <c r="BD78" s="52"/>
      <c r="BE78" s="52"/>
      <c r="BF78" s="52"/>
      <c r="BG78" s="52"/>
      <c r="BH78" s="52"/>
      <c r="BI78" s="92"/>
      <c r="BJ78" s="52"/>
      <c r="BK78" s="52"/>
      <c r="BL78" s="52"/>
      <c r="BM78" s="52"/>
      <c r="BN78" s="52"/>
      <c r="BO78" s="92"/>
      <c r="BP78" s="52"/>
      <c r="BQ78" s="52"/>
      <c r="BR78" s="52"/>
      <c r="BS78" s="52"/>
      <c r="BT78" s="52"/>
      <c r="BU78" s="52"/>
      <c r="BV78" s="52"/>
      <c r="BW78" s="52"/>
      <c r="BX78" s="52"/>
      <c r="BY78" s="52"/>
      <c r="BZ78" s="52"/>
      <c r="CA78" s="81"/>
      <c r="CB78" s="52"/>
      <c r="CC78" s="52"/>
      <c r="CD78" s="52"/>
      <c r="CE78" s="52"/>
      <c r="CF78" s="52"/>
      <c r="CG78" s="92"/>
      <c r="CH78" s="52"/>
      <c r="CM78" s="92"/>
      <c r="CS78" s="92"/>
      <c r="CY78" s="50"/>
      <c r="DE78" s="50"/>
      <c r="DK78" s="50"/>
      <c r="DQ78" s="50">
        <v>764.47986000000003</v>
      </c>
      <c r="DW78" s="50">
        <v>1798.6502</v>
      </c>
      <c r="EC78" s="50">
        <v>2998.4562799999999</v>
      </c>
      <c r="EI78" s="50">
        <v>3874.3176899999999</v>
      </c>
      <c r="EL78" s="50"/>
      <c r="EO78" s="50">
        <v>6771.1179199999997</v>
      </c>
    </row>
    <row r="79" spans="1:145" ht="12.75" customHeight="1" x14ac:dyDescent="0.2">
      <c r="A79" s="127"/>
      <c r="B79" s="130"/>
      <c r="C79" s="53" t="s">
        <v>339</v>
      </c>
      <c r="D79" s="83" t="s">
        <v>340</v>
      </c>
      <c r="E79" s="80" t="s">
        <v>70</v>
      </c>
      <c r="F79" s="80"/>
      <c r="G79" s="52"/>
      <c r="H79" s="52"/>
      <c r="I79" s="52"/>
      <c r="J79" s="52"/>
      <c r="K79" s="52"/>
      <c r="L79" s="52"/>
      <c r="M79" s="81"/>
      <c r="N79" s="52"/>
      <c r="O79" s="52"/>
      <c r="P79" s="52"/>
      <c r="Q79" s="52"/>
      <c r="R79" s="52"/>
      <c r="S79" s="81"/>
      <c r="T79" s="52"/>
      <c r="U79" s="52"/>
      <c r="V79" s="52"/>
      <c r="W79" s="52"/>
      <c r="X79" s="52"/>
      <c r="Y79" s="81"/>
      <c r="Z79" s="52"/>
      <c r="AA79" s="52"/>
      <c r="AB79" s="52"/>
      <c r="AC79" s="52"/>
      <c r="AD79" s="52"/>
      <c r="AE79" s="81"/>
      <c r="AF79" s="52"/>
      <c r="AG79" s="52"/>
      <c r="AH79" s="52"/>
      <c r="AI79" s="52"/>
      <c r="AJ79" s="52"/>
      <c r="AK79" s="81"/>
      <c r="AL79" s="52"/>
      <c r="AM79" s="52"/>
      <c r="AN79" s="52"/>
      <c r="AO79" s="52"/>
      <c r="AP79" s="52"/>
      <c r="AQ79" s="92"/>
      <c r="AR79" s="52"/>
      <c r="AS79" s="52"/>
      <c r="AT79" s="52"/>
      <c r="AU79" s="52"/>
      <c r="AV79" s="52"/>
      <c r="AW79" s="52"/>
      <c r="AX79" s="52"/>
      <c r="AY79" s="52"/>
      <c r="AZ79" s="52"/>
      <c r="BA79" s="52"/>
      <c r="BB79" s="52"/>
      <c r="BC79" s="92"/>
      <c r="BD79" s="52"/>
      <c r="BE79" s="52"/>
      <c r="BF79" s="52"/>
      <c r="BG79" s="52"/>
      <c r="BH79" s="52"/>
      <c r="BI79" s="92"/>
      <c r="BJ79" s="52"/>
      <c r="BK79" s="52"/>
      <c r="BL79" s="52"/>
      <c r="BM79" s="52"/>
      <c r="BN79" s="52"/>
      <c r="BO79" s="92"/>
      <c r="BP79" s="52"/>
      <c r="BQ79" s="52"/>
      <c r="BR79" s="52"/>
      <c r="BS79" s="52"/>
      <c r="BT79" s="52"/>
      <c r="BU79" s="52"/>
      <c r="BV79" s="52"/>
      <c r="BW79" s="52"/>
      <c r="BX79" s="52"/>
      <c r="BY79" s="52"/>
      <c r="BZ79" s="52"/>
      <c r="CA79" s="81"/>
      <c r="CB79" s="52"/>
      <c r="CC79" s="52"/>
      <c r="CD79" s="52"/>
      <c r="CE79" s="52"/>
      <c r="CF79" s="52"/>
      <c r="CG79" s="92"/>
      <c r="CH79" s="52"/>
      <c r="CM79" s="92"/>
      <c r="CS79" s="92"/>
      <c r="CY79" s="50"/>
      <c r="DE79" s="50"/>
      <c r="DK79" s="50"/>
      <c r="DQ79" s="50"/>
      <c r="DW79" s="50"/>
      <c r="EC79" s="50"/>
      <c r="EI79" s="50">
        <v>148.22092000000001</v>
      </c>
      <c r="EL79" s="50"/>
      <c r="EO79" s="50">
        <v>292.96840000000003</v>
      </c>
    </row>
    <row r="80" spans="1:145" ht="12.75" customHeight="1" x14ac:dyDescent="0.2">
      <c r="A80" s="127"/>
      <c r="B80" s="130"/>
      <c r="C80" s="53" t="s">
        <v>104</v>
      </c>
      <c r="D80" s="48" t="s">
        <v>105</v>
      </c>
      <c r="E80" s="80" t="s">
        <v>70</v>
      </c>
      <c r="F80" s="80" t="s">
        <v>9</v>
      </c>
      <c r="G80" s="52"/>
      <c r="H80" s="52"/>
      <c r="I80" s="52"/>
      <c r="J80" s="52"/>
      <c r="K80" s="52"/>
      <c r="L80" s="52"/>
      <c r="M80" s="81"/>
      <c r="N80" s="52"/>
      <c r="O80" s="52"/>
      <c r="P80" s="52"/>
      <c r="Q80" s="52"/>
      <c r="R80" s="52"/>
      <c r="S80" s="81"/>
      <c r="T80" s="52"/>
      <c r="U80" s="52"/>
      <c r="V80" s="52"/>
      <c r="W80" s="52"/>
      <c r="X80" s="52"/>
      <c r="Y80" s="81"/>
      <c r="Z80" s="52"/>
      <c r="AA80" s="52"/>
      <c r="AB80" s="52"/>
      <c r="AC80" s="52"/>
      <c r="AD80" s="52"/>
      <c r="AE80" s="81"/>
      <c r="AF80" s="52"/>
      <c r="AG80" s="52"/>
      <c r="AH80" s="52"/>
      <c r="AI80" s="52"/>
      <c r="AJ80" s="52"/>
      <c r="AK80" s="52"/>
      <c r="AL80" s="52"/>
      <c r="AM80" s="52"/>
      <c r="AN80" s="52"/>
      <c r="AO80" s="52"/>
      <c r="AP80" s="52"/>
      <c r="AQ80" s="92">
        <v>838.31167782865487</v>
      </c>
      <c r="AR80" s="52"/>
      <c r="AS80" s="52"/>
      <c r="AT80" s="52"/>
      <c r="AU80" s="52"/>
      <c r="AV80" s="52"/>
      <c r="AW80" s="92">
        <v>1641.3371214148251</v>
      </c>
      <c r="AX80" s="52"/>
      <c r="AY80" s="52"/>
      <c r="AZ80" s="52"/>
      <c r="BA80" s="52"/>
      <c r="BB80" s="52"/>
      <c r="BC80" s="92">
        <v>2041.392020319862</v>
      </c>
      <c r="BD80" s="52"/>
      <c r="BE80" s="52"/>
      <c r="BF80" s="52"/>
      <c r="BG80" s="52"/>
      <c r="BH80" s="52"/>
      <c r="BI80" s="92">
        <v>1869.9777180967549</v>
      </c>
      <c r="BJ80" s="52"/>
      <c r="BK80" s="52"/>
      <c r="BL80" s="52"/>
      <c r="BM80" s="52"/>
      <c r="BN80" s="52"/>
      <c r="BO80" s="92">
        <v>1512.504970190457</v>
      </c>
      <c r="BP80" s="52"/>
      <c r="BQ80" s="52"/>
      <c r="BR80" s="52"/>
      <c r="BS80" s="52"/>
      <c r="BT80" s="52"/>
      <c r="BU80" s="92">
        <v>1591.9441163580861</v>
      </c>
      <c r="BV80" s="52"/>
      <c r="BW80" s="52"/>
      <c r="BX80" s="52"/>
      <c r="BY80" s="52"/>
      <c r="BZ80" s="52"/>
      <c r="CA80" s="81">
        <v>1790.9501079434601</v>
      </c>
      <c r="CB80" s="52"/>
      <c r="CC80" s="52"/>
      <c r="CD80" s="52"/>
      <c r="CE80" s="52"/>
      <c r="CF80" s="52"/>
      <c r="CG80" s="92">
        <v>1734.6555262193908</v>
      </c>
      <c r="CH80" s="52"/>
      <c r="CM80" s="92">
        <v>1870.5323687039615</v>
      </c>
      <c r="CS80" s="92">
        <v>1990.9903477603025</v>
      </c>
      <c r="CY80" s="50">
        <v>2179.5442690291325</v>
      </c>
      <c r="DE80" s="50">
        <v>2133.7219863162782</v>
      </c>
      <c r="DK80" s="50">
        <v>2135.2442836153691</v>
      </c>
      <c r="DQ80" s="50">
        <v>2168.8771982999997</v>
      </c>
      <c r="DW80" s="50">
        <v>2248.6307900000002</v>
      </c>
      <c r="EC80" s="50">
        <v>2367.6778199999999</v>
      </c>
      <c r="EI80" s="50">
        <v>2408.8153600000001</v>
      </c>
      <c r="EL80" s="50"/>
      <c r="EO80" s="50">
        <v>2443.8630600000001</v>
      </c>
    </row>
    <row r="81" spans="1:145" x14ac:dyDescent="0.2">
      <c r="A81" s="127"/>
      <c r="B81" s="130"/>
      <c r="C81" s="53"/>
      <c r="D81" s="48"/>
      <c r="E81" s="80"/>
      <c r="F81" s="80" t="s">
        <v>10</v>
      </c>
      <c r="G81" s="52"/>
      <c r="H81" s="52"/>
      <c r="I81" s="52"/>
      <c r="J81" s="52"/>
      <c r="K81" s="52"/>
      <c r="L81" s="52"/>
      <c r="M81" s="81"/>
      <c r="N81" s="52"/>
      <c r="O81" s="52"/>
      <c r="P81" s="52"/>
      <c r="Q81" s="52"/>
      <c r="R81" s="52"/>
      <c r="S81" s="81"/>
      <c r="T81" s="52"/>
      <c r="U81" s="52"/>
      <c r="V81" s="52"/>
      <c r="W81" s="52"/>
      <c r="X81" s="52"/>
      <c r="Y81" s="81"/>
      <c r="Z81" s="52"/>
      <c r="AA81" s="52"/>
      <c r="AB81" s="52"/>
      <c r="AC81" s="52"/>
      <c r="AD81" s="52"/>
      <c r="AE81" s="81"/>
      <c r="AF81" s="52"/>
      <c r="AG81" s="52"/>
      <c r="AH81" s="52"/>
      <c r="AI81" s="52"/>
      <c r="AJ81" s="52"/>
      <c r="AK81" s="52"/>
      <c r="AL81" s="52"/>
      <c r="AM81" s="52"/>
      <c r="AN81" s="52"/>
      <c r="AO81" s="52"/>
      <c r="AP81" s="52"/>
      <c r="AQ81" s="92">
        <v>253.00906011015994</v>
      </c>
      <c r="AR81" s="52"/>
      <c r="AS81" s="52"/>
      <c r="AT81" s="52"/>
      <c r="AU81" s="52"/>
      <c r="AV81" s="52"/>
      <c r="AW81" s="92">
        <v>239.42219904439577</v>
      </c>
      <c r="AX81" s="52"/>
      <c r="AY81" s="52"/>
      <c r="AZ81" s="52"/>
      <c r="BA81" s="52"/>
      <c r="BB81" s="52"/>
      <c r="BC81" s="92">
        <v>154.54543936558497</v>
      </c>
      <c r="BD81" s="52"/>
      <c r="BE81" s="52"/>
      <c r="BF81" s="52"/>
      <c r="BG81" s="52"/>
      <c r="BH81" s="52"/>
      <c r="BI81" s="92">
        <v>156.56852252969674</v>
      </c>
      <c r="BJ81" s="52"/>
      <c r="BK81" s="52"/>
      <c r="BL81" s="52"/>
      <c r="BM81" s="52"/>
      <c r="BN81" s="52"/>
      <c r="BO81" s="92">
        <v>141.85947602362464</v>
      </c>
      <c r="BP81" s="52"/>
      <c r="BQ81" s="52"/>
      <c r="BR81" s="52"/>
      <c r="BS81" s="52"/>
      <c r="BT81" s="52"/>
      <c r="BU81" s="92">
        <v>690.8513923020771</v>
      </c>
      <c r="BV81" s="52"/>
      <c r="BW81" s="52"/>
      <c r="BX81" s="52"/>
      <c r="BY81" s="52"/>
      <c r="BZ81" s="52"/>
      <c r="CA81" s="81">
        <v>1702.617751901254</v>
      </c>
      <c r="CB81" s="52"/>
      <c r="CC81" s="52"/>
      <c r="CD81" s="52"/>
      <c r="CE81" s="52"/>
      <c r="CF81" s="52"/>
      <c r="CG81" s="92">
        <v>2601.9452966620211</v>
      </c>
      <c r="CH81" s="52"/>
      <c r="CM81" s="92">
        <v>3949.0278224168824</v>
      </c>
      <c r="CS81" s="92">
        <v>5180.4006005441634</v>
      </c>
      <c r="CY81" s="50">
        <v>5550.5562233724868</v>
      </c>
      <c r="DE81" s="50">
        <v>3685.6200111619883</v>
      </c>
      <c r="DK81" s="50">
        <v>3791.6442969141945</v>
      </c>
      <c r="DQ81" s="50">
        <v>4285.7682317000008</v>
      </c>
      <c r="DW81" s="50">
        <v>4204.7043400000002</v>
      </c>
      <c r="EC81" s="50">
        <v>3896.1799000000001</v>
      </c>
      <c r="EI81" s="50">
        <v>3944.0187999999998</v>
      </c>
      <c r="EL81" s="50"/>
      <c r="EO81" s="50">
        <v>3428.6431200000002</v>
      </c>
    </row>
    <row r="82" spans="1:145" x14ac:dyDescent="0.2">
      <c r="A82" s="127"/>
      <c r="B82" s="130"/>
      <c r="C82" s="53" t="s">
        <v>274</v>
      </c>
      <c r="D82" s="48" t="s">
        <v>105</v>
      </c>
      <c r="E82" s="80" t="s">
        <v>70</v>
      </c>
      <c r="F82" s="80"/>
      <c r="G82" s="52"/>
      <c r="H82" s="52"/>
      <c r="I82" s="52"/>
      <c r="J82" s="52"/>
      <c r="K82" s="52"/>
      <c r="L82" s="52"/>
      <c r="M82" s="81"/>
      <c r="N82" s="52"/>
      <c r="O82" s="52"/>
      <c r="P82" s="52"/>
      <c r="Q82" s="52"/>
      <c r="R82" s="52"/>
      <c r="S82" s="81"/>
      <c r="T82" s="52"/>
      <c r="U82" s="52"/>
      <c r="V82" s="52"/>
      <c r="W82" s="52"/>
      <c r="X82" s="52"/>
      <c r="Y82" s="81"/>
      <c r="Z82" s="52"/>
      <c r="AA82" s="52"/>
      <c r="AB82" s="52"/>
      <c r="AC82" s="52"/>
      <c r="AD82" s="52"/>
      <c r="AE82" s="81"/>
      <c r="AF82" s="52"/>
      <c r="AG82" s="52"/>
      <c r="AH82" s="52"/>
      <c r="AI82" s="52"/>
      <c r="AJ82" s="52"/>
      <c r="AK82" s="52"/>
      <c r="AL82" s="52"/>
      <c r="AM82" s="52"/>
      <c r="AN82" s="52"/>
      <c r="AO82" s="52"/>
      <c r="AP82" s="52"/>
      <c r="AQ82" s="92"/>
      <c r="AR82" s="52"/>
      <c r="AS82" s="52"/>
      <c r="AT82" s="52"/>
      <c r="AU82" s="52"/>
      <c r="AV82" s="52"/>
      <c r="AW82" s="92"/>
      <c r="AX82" s="52"/>
      <c r="AY82" s="52"/>
      <c r="AZ82" s="52"/>
      <c r="BA82" s="52"/>
      <c r="BB82" s="52"/>
      <c r="BC82" s="92"/>
      <c r="BD82" s="52"/>
      <c r="BE82" s="52"/>
      <c r="BF82" s="52"/>
      <c r="BG82" s="52"/>
      <c r="BH82" s="52"/>
      <c r="BI82" s="92"/>
      <c r="BJ82" s="52"/>
      <c r="BK82" s="52"/>
      <c r="BL82" s="52"/>
      <c r="BM82" s="52"/>
      <c r="BN82" s="52"/>
      <c r="BO82" s="92"/>
      <c r="BP82" s="52"/>
      <c r="BQ82" s="52"/>
      <c r="BR82" s="52"/>
      <c r="BS82" s="52"/>
      <c r="BT82" s="52"/>
      <c r="BU82" s="92"/>
      <c r="BV82" s="52"/>
      <c r="BW82" s="52"/>
      <c r="BX82" s="52"/>
      <c r="BY82" s="52"/>
      <c r="BZ82" s="52"/>
      <c r="CA82" s="81"/>
      <c r="CB82" s="52"/>
      <c r="CC82" s="52"/>
      <c r="CD82" s="52"/>
      <c r="CE82" s="52"/>
      <c r="CF82" s="52"/>
      <c r="CG82" s="92"/>
      <c r="CH82" s="52"/>
      <c r="CM82" s="92"/>
      <c r="CS82" s="92"/>
      <c r="CY82" s="50"/>
      <c r="DE82" s="50"/>
      <c r="DK82" s="50"/>
      <c r="DQ82" s="50">
        <v>11194.932470000002</v>
      </c>
      <c r="DW82" s="50">
        <v>20688.223489999997</v>
      </c>
      <c r="EC82" s="50">
        <v>14833.088089999999</v>
      </c>
      <c r="EI82" s="50">
        <v>33597.100840000006</v>
      </c>
      <c r="EL82" s="50"/>
      <c r="EO82" s="50">
        <v>57638.415159999997</v>
      </c>
    </row>
    <row r="83" spans="1:145" x14ac:dyDescent="0.2">
      <c r="A83" s="127"/>
      <c r="B83" s="130"/>
      <c r="C83" s="53" t="s">
        <v>280</v>
      </c>
      <c r="D83" s="48" t="s">
        <v>105</v>
      </c>
      <c r="E83" s="80" t="s">
        <v>70</v>
      </c>
      <c r="F83" s="80"/>
      <c r="G83" s="52"/>
      <c r="H83" s="52"/>
      <c r="I83" s="52"/>
      <c r="J83" s="52"/>
      <c r="K83" s="52"/>
      <c r="L83" s="52"/>
      <c r="M83" s="81"/>
      <c r="N83" s="52"/>
      <c r="O83" s="52"/>
      <c r="P83" s="52"/>
      <c r="Q83" s="52"/>
      <c r="R83" s="52"/>
      <c r="S83" s="81"/>
      <c r="T83" s="52"/>
      <c r="U83" s="52"/>
      <c r="V83" s="52"/>
      <c r="W83" s="52"/>
      <c r="X83" s="52"/>
      <c r="Y83" s="81"/>
      <c r="Z83" s="52"/>
      <c r="AA83" s="52"/>
      <c r="AB83" s="52"/>
      <c r="AC83" s="52"/>
      <c r="AD83" s="52"/>
      <c r="AE83" s="81"/>
      <c r="AF83" s="52"/>
      <c r="AG83" s="52"/>
      <c r="AH83" s="52"/>
      <c r="AI83" s="52"/>
      <c r="AJ83" s="52"/>
      <c r="AK83" s="52"/>
      <c r="AL83" s="52"/>
      <c r="AM83" s="52"/>
      <c r="AN83" s="52"/>
      <c r="AO83" s="52"/>
      <c r="AP83" s="52"/>
      <c r="AQ83" s="92"/>
      <c r="AR83" s="52"/>
      <c r="AS83" s="52"/>
      <c r="AT83" s="52"/>
      <c r="AU83" s="52"/>
      <c r="AV83" s="52"/>
      <c r="AW83" s="92"/>
      <c r="AX83" s="52"/>
      <c r="AY83" s="52"/>
      <c r="AZ83" s="52"/>
      <c r="BA83" s="52"/>
      <c r="BB83" s="52"/>
      <c r="BC83" s="92"/>
      <c r="BD83" s="52"/>
      <c r="BE83" s="52"/>
      <c r="BF83" s="52"/>
      <c r="BG83" s="52"/>
      <c r="BH83" s="52"/>
      <c r="BI83" s="92"/>
      <c r="BJ83" s="52"/>
      <c r="BK83" s="52"/>
      <c r="BL83" s="52"/>
      <c r="BM83" s="52"/>
      <c r="BN83" s="52"/>
      <c r="BO83" s="92"/>
      <c r="BP83" s="52"/>
      <c r="BQ83" s="52"/>
      <c r="BR83" s="52"/>
      <c r="BS83" s="52"/>
      <c r="BT83" s="52"/>
      <c r="BU83" s="92"/>
      <c r="BV83" s="52"/>
      <c r="BW83" s="52"/>
      <c r="BX83" s="52"/>
      <c r="BY83" s="52"/>
      <c r="BZ83" s="52"/>
      <c r="CA83" s="81"/>
      <c r="CB83" s="52"/>
      <c r="CC83" s="52"/>
      <c r="CD83" s="52"/>
      <c r="CE83" s="52"/>
      <c r="CF83" s="52"/>
      <c r="CG83" s="92"/>
      <c r="CH83" s="52"/>
      <c r="CM83" s="92"/>
      <c r="CS83" s="92"/>
      <c r="CY83" s="50"/>
      <c r="DE83" s="50"/>
      <c r="DK83" s="50"/>
      <c r="DQ83" s="50">
        <v>3519.1112799999996</v>
      </c>
      <c r="DW83" s="50">
        <v>3548.7361099999998</v>
      </c>
      <c r="EC83" s="50">
        <v>2562.4132300000001</v>
      </c>
      <c r="EI83" s="50">
        <v>2593.8101000000001</v>
      </c>
      <c r="EL83" s="50"/>
      <c r="EO83" s="50">
        <v>1162.9518799999998</v>
      </c>
    </row>
    <row r="84" spans="1:145" x14ac:dyDescent="0.2">
      <c r="A84" s="127"/>
      <c r="B84" s="130"/>
      <c r="C84" s="53" t="s">
        <v>360</v>
      </c>
      <c r="D84" s="48" t="s">
        <v>105</v>
      </c>
      <c r="E84" s="80" t="s">
        <v>70</v>
      </c>
      <c r="F84" s="80"/>
      <c r="G84" s="52"/>
      <c r="H84" s="52"/>
      <c r="I84" s="52"/>
      <c r="J84" s="52"/>
      <c r="K84" s="52"/>
      <c r="L84" s="52"/>
      <c r="M84" s="81"/>
      <c r="N84" s="52"/>
      <c r="O84" s="52"/>
      <c r="P84" s="52"/>
      <c r="Q84" s="52"/>
      <c r="R84" s="52"/>
      <c r="S84" s="81"/>
      <c r="T84" s="52"/>
      <c r="U84" s="52"/>
      <c r="V84" s="52"/>
      <c r="W84" s="52"/>
      <c r="X84" s="52"/>
      <c r="Y84" s="81"/>
      <c r="Z84" s="52"/>
      <c r="AA84" s="52"/>
      <c r="AB84" s="52"/>
      <c r="AC84" s="52"/>
      <c r="AD84" s="52"/>
      <c r="AE84" s="81"/>
      <c r="AF84" s="52"/>
      <c r="AG84" s="52"/>
      <c r="AH84" s="52"/>
      <c r="AI84" s="52"/>
      <c r="AJ84" s="52"/>
      <c r="AK84" s="52"/>
      <c r="AL84" s="52"/>
      <c r="AM84" s="52"/>
      <c r="AN84" s="52"/>
      <c r="AO84" s="52"/>
      <c r="AP84" s="52"/>
      <c r="AQ84" s="92"/>
      <c r="AR84" s="52"/>
      <c r="AS84" s="52"/>
      <c r="AT84" s="52"/>
      <c r="AU84" s="52"/>
      <c r="AV84" s="52"/>
      <c r="AW84" s="92"/>
      <c r="AX84" s="52"/>
      <c r="AY84" s="52"/>
      <c r="AZ84" s="52"/>
      <c r="BA84" s="52"/>
      <c r="BB84" s="52"/>
      <c r="BC84" s="92"/>
      <c r="BD84" s="52"/>
      <c r="BE84" s="52"/>
      <c r="BF84" s="52"/>
      <c r="BG84" s="52"/>
      <c r="BH84" s="52"/>
      <c r="BI84" s="92"/>
      <c r="BJ84" s="52"/>
      <c r="BK84" s="52"/>
      <c r="BL84" s="52"/>
      <c r="BM84" s="52"/>
      <c r="BN84" s="52"/>
      <c r="BO84" s="92"/>
      <c r="BP84" s="52"/>
      <c r="BQ84" s="52"/>
      <c r="BR84" s="52"/>
      <c r="BS84" s="52"/>
      <c r="BT84" s="52"/>
      <c r="BU84" s="92"/>
      <c r="BV84" s="52"/>
      <c r="BW84" s="52"/>
      <c r="BX84" s="52"/>
      <c r="BY84" s="52"/>
      <c r="BZ84" s="52"/>
      <c r="CA84" s="81"/>
      <c r="CB84" s="52"/>
      <c r="CC84" s="52"/>
      <c r="CD84" s="52"/>
      <c r="CE84" s="52"/>
      <c r="CF84" s="52"/>
      <c r="CG84" s="92"/>
      <c r="CH84" s="52"/>
      <c r="CM84" s="92"/>
      <c r="CS84" s="92"/>
      <c r="CY84" s="50"/>
      <c r="DE84" s="50"/>
      <c r="DK84" s="50"/>
      <c r="DQ84" s="50"/>
      <c r="DW84" s="50"/>
      <c r="EC84" s="50"/>
      <c r="EI84" s="50"/>
      <c r="EL84" s="50"/>
      <c r="EO84" s="50"/>
    </row>
    <row r="85" spans="1:145" ht="12.75" customHeight="1" x14ac:dyDescent="0.2">
      <c r="A85" s="127"/>
      <c r="B85" s="130"/>
      <c r="C85" s="53" t="s">
        <v>177</v>
      </c>
      <c r="D85" s="48" t="s">
        <v>105</v>
      </c>
      <c r="E85" s="80" t="s">
        <v>70</v>
      </c>
      <c r="F85" s="80"/>
      <c r="G85" s="52"/>
      <c r="H85" s="52"/>
      <c r="I85" s="52"/>
      <c r="J85" s="52"/>
      <c r="K85" s="52"/>
      <c r="L85" s="52"/>
      <c r="M85" s="81"/>
      <c r="N85" s="52"/>
      <c r="O85" s="52"/>
      <c r="P85" s="52"/>
      <c r="Q85" s="52"/>
      <c r="R85" s="52"/>
      <c r="S85" s="81"/>
      <c r="T85" s="52"/>
      <c r="U85" s="52"/>
      <c r="V85" s="52"/>
      <c r="W85" s="52"/>
      <c r="X85" s="52"/>
      <c r="Y85" s="81"/>
      <c r="Z85" s="52"/>
      <c r="AA85" s="52"/>
      <c r="AB85" s="52"/>
      <c r="AC85" s="52"/>
      <c r="AD85" s="52"/>
      <c r="AE85" s="81"/>
      <c r="AF85" s="52"/>
      <c r="AG85" s="52"/>
      <c r="AH85" s="52"/>
      <c r="AI85" s="52"/>
      <c r="AJ85" s="52"/>
      <c r="AK85" s="52"/>
      <c r="AL85" s="52"/>
      <c r="AM85" s="52"/>
      <c r="AN85" s="52"/>
      <c r="AO85" s="52"/>
      <c r="AP85" s="52"/>
      <c r="AQ85" s="92">
        <v>873.95414294246461</v>
      </c>
      <c r="AR85" s="52"/>
      <c r="AS85" s="52"/>
      <c r="AT85" s="52"/>
      <c r="AU85" s="52"/>
      <c r="AV85" s="52"/>
      <c r="AW85" s="92">
        <v>6384.9254469440575</v>
      </c>
      <c r="AX85" s="52"/>
      <c r="AY85" s="52"/>
      <c r="AZ85" s="52"/>
      <c r="BA85" s="52"/>
      <c r="BB85" s="52"/>
      <c r="BC85" s="92">
        <v>1305.9364178114008</v>
      </c>
      <c r="BD85" s="52"/>
      <c r="BE85" s="52"/>
      <c r="BF85" s="52"/>
      <c r="BG85" s="52"/>
      <c r="BH85" s="52"/>
      <c r="BI85" s="92">
        <v>171.65746101267501</v>
      </c>
      <c r="BJ85" s="52"/>
      <c r="BK85" s="52"/>
      <c r="BL85" s="52"/>
      <c r="BM85" s="52"/>
      <c r="BN85" s="52"/>
      <c r="BO85" s="92"/>
      <c r="BP85" s="52"/>
      <c r="BQ85" s="52"/>
      <c r="BR85" s="52"/>
      <c r="BS85" s="52"/>
      <c r="BT85" s="52"/>
      <c r="BU85" s="52"/>
      <c r="BV85" s="52"/>
      <c r="BW85" s="52"/>
      <c r="BX85" s="52"/>
      <c r="BY85" s="52"/>
      <c r="BZ85" s="52"/>
      <c r="CA85" s="81">
        <v>0</v>
      </c>
      <c r="CB85" s="52"/>
      <c r="CC85" s="52"/>
      <c r="CD85" s="52"/>
      <c r="CE85" s="52"/>
      <c r="CF85" s="52"/>
      <c r="CG85" s="92">
        <v>0</v>
      </c>
      <c r="CH85" s="52"/>
      <c r="CM85" s="92">
        <v>0</v>
      </c>
      <c r="CS85" s="92"/>
      <c r="CY85" s="50"/>
      <c r="DE85" s="50"/>
      <c r="DK85" s="50">
        <v>51.518480323843647</v>
      </c>
      <c r="DQ85" s="50"/>
      <c r="DW85" s="50"/>
      <c r="EC85" s="50"/>
      <c r="EI85" s="50"/>
      <c r="EL85" s="50"/>
      <c r="EO85" s="50"/>
    </row>
    <row r="86" spans="1:145" ht="12.75" customHeight="1" x14ac:dyDescent="0.2">
      <c r="A86" s="127"/>
      <c r="B86" s="130"/>
      <c r="C86" s="96" t="s">
        <v>354</v>
      </c>
      <c r="D86" s="48" t="s">
        <v>105</v>
      </c>
      <c r="E86" s="80" t="s">
        <v>70</v>
      </c>
      <c r="F86" s="80"/>
      <c r="G86" s="52"/>
      <c r="H86" s="52"/>
      <c r="I86" s="52"/>
      <c r="J86" s="52"/>
      <c r="K86" s="52"/>
      <c r="L86" s="52"/>
      <c r="M86" s="81"/>
      <c r="N86" s="52"/>
      <c r="O86" s="52"/>
      <c r="P86" s="52"/>
      <c r="Q86" s="52"/>
      <c r="R86" s="52"/>
      <c r="S86" s="81"/>
      <c r="T86" s="52"/>
      <c r="U86" s="52"/>
      <c r="V86" s="52"/>
      <c r="W86" s="52"/>
      <c r="X86" s="52"/>
      <c r="Y86" s="81"/>
      <c r="Z86" s="52"/>
      <c r="AA86" s="52"/>
      <c r="AB86" s="52"/>
      <c r="AC86" s="52"/>
      <c r="AD86" s="52"/>
      <c r="AE86" s="81"/>
      <c r="AF86" s="52"/>
      <c r="AG86" s="52"/>
      <c r="AH86" s="52"/>
      <c r="AI86" s="52"/>
      <c r="AJ86" s="52"/>
      <c r="AK86" s="52"/>
      <c r="AL86" s="52"/>
      <c r="AM86" s="52"/>
      <c r="AN86" s="52"/>
      <c r="AO86" s="52"/>
      <c r="AP86" s="52"/>
      <c r="AQ86" s="92"/>
      <c r="AR86" s="52"/>
      <c r="AS86" s="52"/>
      <c r="AT86" s="52"/>
      <c r="AU86" s="52"/>
      <c r="AV86" s="52"/>
      <c r="AW86" s="92"/>
      <c r="AX86" s="52"/>
      <c r="AY86" s="52"/>
      <c r="AZ86" s="52"/>
      <c r="BA86" s="52"/>
      <c r="BB86" s="52"/>
      <c r="BC86" s="92"/>
      <c r="BD86" s="52"/>
      <c r="BE86" s="52"/>
      <c r="BF86" s="52"/>
      <c r="BG86" s="52"/>
      <c r="BH86" s="52"/>
      <c r="BI86" s="92"/>
      <c r="BJ86" s="52"/>
      <c r="BK86" s="52"/>
      <c r="BL86" s="52"/>
      <c r="BM86" s="52"/>
      <c r="BN86" s="52"/>
      <c r="BO86" s="92"/>
      <c r="BP86" s="52"/>
      <c r="BQ86" s="52"/>
      <c r="BR86" s="52"/>
      <c r="BS86" s="52"/>
      <c r="BT86" s="52"/>
      <c r="BU86" s="52"/>
      <c r="BV86" s="52"/>
      <c r="BW86" s="52"/>
      <c r="BX86" s="52"/>
      <c r="BY86" s="52"/>
      <c r="BZ86" s="52"/>
      <c r="CA86" s="81"/>
      <c r="CB86" s="52"/>
      <c r="CC86" s="52"/>
      <c r="CD86" s="52"/>
      <c r="CE86" s="52"/>
      <c r="CF86" s="52"/>
      <c r="CG86" s="92"/>
      <c r="CH86" s="52"/>
      <c r="CM86" s="92"/>
      <c r="CS86" s="92"/>
      <c r="CY86" s="50"/>
      <c r="DE86" s="50"/>
      <c r="DK86" s="50"/>
      <c r="DQ86" s="50"/>
      <c r="DW86" s="50"/>
      <c r="EC86" s="50"/>
      <c r="EI86" s="50"/>
      <c r="EL86" s="50"/>
      <c r="EO86" s="50">
        <v>9611.4272200000014</v>
      </c>
    </row>
    <row r="87" spans="1:145" ht="12.75" customHeight="1" x14ac:dyDescent="0.2">
      <c r="A87" s="127"/>
      <c r="B87" s="130"/>
      <c r="C87" s="53" t="s">
        <v>291</v>
      </c>
      <c r="D87" s="48" t="s">
        <v>105</v>
      </c>
      <c r="E87" s="80" t="s">
        <v>70</v>
      </c>
      <c r="F87" s="80"/>
      <c r="G87" s="52"/>
      <c r="H87" s="52"/>
      <c r="I87" s="52"/>
      <c r="J87" s="52"/>
      <c r="K87" s="52"/>
      <c r="L87" s="52"/>
      <c r="M87" s="81"/>
      <c r="N87" s="52"/>
      <c r="O87" s="52"/>
      <c r="P87" s="52"/>
      <c r="Q87" s="52"/>
      <c r="R87" s="52"/>
      <c r="S87" s="81"/>
      <c r="T87" s="52"/>
      <c r="U87" s="52"/>
      <c r="V87" s="52"/>
      <c r="W87" s="52"/>
      <c r="X87" s="52"/>
      <c r="Y87" s="81"/>
      <c r="Z87" s="52"/>
      <c r="AA87" s="52"/>
      <c r="AB87" s="52"/>
      <c r="AC87" s="52"/>
      <c r="AD87" s="52"/>
      <c r="AE87" s="81"/>
      <c r="AF87" s="52"/>
      <c r="AG87" s="52"/>
      <c r="AH87" s="52"/>
      <c r="AI87" s="52"/>
      <c r="AJ87" s="52"/>
      <c r="AK87" s="52"/>
      <c r="AL87" s="52"/>
      <c r="AM87" s="52"/>
      <c r="AN87" s="52"/>
      <c r="AO87" s="52"/>
      <c r="AP87" s="52"/>
      <c r="AQ87" s="92"/>
      <c r="AR87" s="52"/>
      <c r="AS87" s="52"/>
      <c r="AT87" s="52"/>
      <c r="AU87" s="52"/>
      <c r="AV87" s="52"/>
      <c r="AW87" s="92"/>
      <c r="AX87" s="52"/>
      <c r="AY87" s="52"/>
      <c r="AZ87" s="52"/>
      <c r="BA87" s="52"/>
      <c r="BB87" s="52"/>
      <c r="BC87" s="92"/>
      <c r="BD87" s="52"/>
      <c r="BE87" s="52"/>
      <c r="BF87" s="52"/>
      <c r="BG87" s="52"/>
      <c r="BH87" s="52"/>
      <c r="BI87" s="92"/>
      <c r="BJ87" s="52"/>
      <c r="BK87" s="52"/>
      <c r="BL87" s="52"/>
      <c r="BM87" s="52"/>
      <c r="BN87" s="52"/>
      <c r="BO87" s="92"/>
      <c r="BP87" s="52"/>
      <c r="BQ87" s="52"/>
      <c r="BR87" s="52"/>
      <c r="BS87" s="52"/>
      <c r="BT87" s="52"/>
      <c r="BU87" s="52"/>
      <c r="BV87" s="52"/>
      <c r="BW87" s="52"/>
      <c r="BX87" s="52"/>
      <c r="BY87" s="52"/>
      <c r="BZ87" s="52"/>
      <c r="CA87" s="81"/>
      <c r="CB87" s="52"/>
      <c r="CC87" s="52"/>
      <c r="CD87" s="52"/>
      <c r="CE87" s="52"/>
      <c r="CF87" s="52"/>
      <c r="CG87" s="92"/>
      <c r="CH87" s="52"/>
      <c r="CM87" s="92"/>
      <c r="CS87" s="92"/>
      <c r="CY87" s="50"/>
      <c r="DE87" s="50"/>
      <c r="DK87" s="50"/>
      <c r="DQ87" s="50"/>
      <c r="DW87" s="50">
        <v>470.05743000000001</v>
      </c>
      <c r="EC87" s="50">
        <v>433.67590999999999</v>
      </c>
      <c r="EI87" s="50">
        <v>471.76837</v>
      </c>
      <c r="EL87" s="50"/>
      <c r="EO87" s="50">
        <v>512.45092999999997</v>
      </c>
    </row>
    <row r="88" spans="1:145" ht="12.75" customHeight="1" x14ac:dyDescent="0.2">
      <c r="A88" s="127"/>
      <c r="B88" s="130"/>
      <c r="C88" s="96" t="s">
        <v>355</v>
      </c>
      <c r="D88" s="48" t="s">
        <v>105</v>
      </c>
      <c r="E88" s="80" t="s">
        <v>70</v>
      </c>
      <c r="F88" s="80"/>
      <c r="G88" s="52"/>
      <c r="H88" s="52"/>
      <c r="I88" s="52"/>
      <c r="J88" s="52"/>
      <c r="K88" s="52"/>
      <c r="L88" s="52"/>
      <c r="M88" s="81"/>
      <c r="N88" s="52"/>
      <c r="O88" s="52"/>
      <c r="P88" s="52"/>
      <c r="Q88" s="52"/>
      <c r="R88" s="52"/>
      <c r="S88" s="81"/>
      <c r="T88" s="52"/>
      <c r="U88" s="52"/>
      <c r="V88" s="52"/>
      <c r="W88" s="52"/>
      <c r="X88" s="52"/>
      <c r="Y88" s="81"/>
      <c r="Z88" s="52"/>
      <c r="AA88" s="52"/>
      <c r="AB88" s="52"/>
      <c r="AC88" s="52"/>
      <c r="AD88" s="52"/>
      <c r="AE88" s="81"/>
      <c r="AF88" s="52"/>
      <c r="AG88" s="52"/>
      <c r="AH88" s="52"/>
      <c r="AI88" s="52"/>
      <c r="AJ88" s="52"/>
      <c r="AK88" s="52"/>
      <c r="AL88" s="52"/>
      <c r="AM88" s="52"/>
      <c r="AN88" s="52"/>
      <c r="AO88" s="52"/>
      <c r="AP88" s="52"/>
      <c r="AQ88" s="92"/>
      <c r="AR88" s="52"/>
      <c r="AS88" s="52"/>
      <c r="AT88" s="52"/>
      <c r="AU88" s="52"/>
      <c r="AV88" s="52"/>
      <c r="AW88" s="92"/>
      <c r="AX88" s="52"/>
      <c r="AY88" s="52"/>
      <c r="AZ88" s="52"/>
      <c r="BA88" s="52"/>
      <c r="BB88" s="52"/>
      <c r="BC88" s="92"/>
      <c r="BD88" s="52"/>
      <c r="BE88" s="52"/>
      <c r="BF88" s="52"/>
      <c r="BG88" s="52"/>
      <c r="BH88" s="52"/>
      <c r="BI88" s="92"/>
      <c r="BJ88" s="52"/>
      <c r="BK88" s="52"/>
      <c r="BL88" s="52"/>
      <c r="BM88" s="52"/>
      <c r="BN88" s="52"/>
      <c r="BO88" s="92"/>
      <c r="BP88" s="52"/>
      <c r="BQ88" s="52"/>
      <c r="BR88" s="52"/>
      <c r="BS88" s="52"/>
      <c r="BT88" s="52"/>
      <c r="BU88" s="52"/>
      <c r="BV88" s="52"/>
      <c r="BW88" s="52"/>
      <c r="BX88" s="52"/>
      <c r="BY88" s="52"/>
      <c r="BZ88" s="52"/>
      <c r="CA88" s="81"/>
      <c r="CB88" s="52"/>
      <c r="CC88" s="52"/>
      <c r="CD88" s="52"/>
      <c r="CE88" s="52"/>
      <c r="CF88" s="52"/>
      <c r="CG88" s="92"/>
      <c r="CH88" s="52"/>
      <c r="CM88" s="92"/>
      <c r="CS88" s="92"/>
      <c r="CY88" s="50"/>
      <c r="DE88" s="50"/>
      <c r="DK88" s="50"/>
      <c r="DQ88" s="50"/>
      <c r="DW88" s="50"/>
      <c r="EC88" s="50"/>
      <c r="EI88" s="50"/>
      <c r="EL88" s="50"/>
      <c r="EO88" s="50">
        <v>4912.63688</v>
      </c>
    </row>
    <row r="89" spans="1:145" ht="12.75" customHeight="1" x14ac:dyDescent="0.2">
      <c r="A89" s="127"/>
      <c r="B89" s="130"/>
      <c r="C89" s="53" t="s">
        <v>281</v>
      </c>
      <c r="D89" s="48" t="s">
        <v>105</v>
      </c>
      <c r="E89" s="80" t="s">
        <v>70</v>
      </c>
      <c r="F89" s="80"/>
      <c r="G89" s="52"/>
      <c r="H89" s="52"/>
      <c r="I89" s="52"/>
      <c r="J89" s="52"/>
      <c r="K89" s="52"/>
      <c r="L89" s="52"/>
      <c r="M89" s="81"/>
      <c r="N89" s="52"/>
      <c r="O89" s="52"/>
      <c r="P89" s="52"/>
      <c r="Q89" s="52"/>
      <c r="R89" s="52"/>
      <c r="S89" s="81"/>
      <c r="T89" s="52"/>
      <c r="U89" s="52"/>
      <c r="V89" s="52"/>
      <c r="W89" s="52"/>
      <c r="X89" s="52"/>
      <c r="Y89" s="81"/>
      <c r="Z89" s="52"/>
      <c r="AA89" s="52"/>
      <c r="AB89" s="52"/>
      <c r="AC89" s="52"/>
      <c r="AD89" s="52"/>
      <c r="AE89" s="81"/>
      <c r="AF89" s="52"/>
      <c r="AG89" s="52"/>
      <c r="AH89" s="52"/>
      <c r="AI89" s="52"/>
      <c r="AJ89" s="52"/>
      <c r="AK89" s="52"/>
      <c r="AL89" s="52"/>
      <c r="AM89" s="52"/>
      <c r="AN89" s="52"/>
      <c r="AO89" s="52"/>
      <c r="AP89" s="52"/>
      <c r="AQ89" s="92"/>
      <c r="AR89" s="52"/>
      <c r="AS89" s="52"/>
      <c r="AT89" s="52"/>
      <c r="AU89" s="52"/>
      <c r="AV89" s="52"/>
      <c r="AW89" s="92"/>
      <c r="AX89" s="52"/>
      <c r="AY89" s="52"/>
      <c r="AZ89" s="52"/>
      <c r="BA89" s="52"/>
      <c r="BB89" s="52"/>
      <c r="BC89" s="92"/>
      <c r="BD89" s="52"/>
      <c r="BE89" s="52"/>
      <c r="BF89" s="52"/>
      <c r="BG89" s="52"/>
      <c r="BH89" s="52"/>
      <c r="BI89" s="92"/>
      <c r="BJ89" s="52"/>
      <c r="BK89" s="52"/>
      <c r="BL89" s="52"/>
      <c r="BM89" s="52"/>
      <c r="BN89" s="52"/>
      <c r="BO89" s="92"/>
      <c r="BP89" s="52"/>
      <c r="BQ89" s="52"/>
      <c r="BR89" s="52"/>
      <c r="BS89" s="52"/>
      <c r="BT89" s="52"/>
      <c r="BU89" s="52"/>
      <c r="BV89" s="52"/>
      <c r="BW89" s="52"/>
      <c r="BX89" s="52"/>
      <c r="BY89" s="52"/>
      <c r="BZ89" s="52"/>
      <c r="CA89" s="81"/>
      <c r="CB89" s="52"/>
      <c r="CC89" s="52"/>
      <c r="CD89" s="52"/>
      <c r="CE89" s="52"/>
      <c r="CF89" s="52"/>
      <c r="CG89" s="92"/>
      <c r="CH89" s="52"/>
      <c r="CM89" s="92"/>
      <c r="CS89" s="92"/>
      <c r="CY89" s="50"/>
      <c r="DE89" s="50"/>
      <c r="DK89" s="50"/>
      <c r="DQ89" s="50">
        <v>1118.9867899999999</v>
      </c>
      <c r="DW89" s="50">
        <v>1192.1653600000002</v>
      </c>
      <c r="EC89" s="50">
        <v>1304.62435</v>
      </c>
      <c r="EI89" s="50">
        <v>1841.37997</v>
      </c>
      <c r="EL89" s="50"/>
      <c r="EO89" s="50">
        <v>2156.2386800000004</v>
      </c>
    </row>
    <row r="90" spans="1:145" ht="12.75" customHeight="1" x14ac:dyDescent="0.2">
      <c r="A90" s="127"/>
      <c r="B90" s="130"/>
      <c r="C90" s="53" t="s">
        <v>175</v>
      </c>
      <c r="D90" s="48" t="s">
        <v>79</v>
      </c>
      <c r="E90" s="80" t="s">
        <v>70</v>
      </c>
      <c r="F90" s="80"/>
      <c r="G90" s="52"/>
      <c r="H90" s="52"/>
      <c r="I90" s="52"/>
      <c r="J90" s="52"/>
      <c r="K90" s="52"/>
      <c r="L90" s="52"/>
      <c r="M90" s="81"/>
      <c r="N90" s="52"/>
      <c r="O90" s="52"/>
      <c r="P90" s="52"/>
      <c r="Q90" s="52"/>
      <c r="R90" s="52"/>
      <c r="S90" s="81"/>
      <c r="T90" s="52"/>
      <c r="U90" s="52"/>
      <c r="V90" s="52"/>
      <c r="W90" s="52"/>
      <c r="X90" s="52"/>
      <c r="Y90" s="81"/>
      <c r="Z90" s="52"/>
      <c r="AA90" s="52"/>
      <c r="AB90" s="52"/>
      <c r="AC90" s="52"/>
      <c r="AD90" s="52"/>
      <c r="AE90" s="81"/>
      <c r="AF90" s="52"/>
      <c r="AG90" s="52"/>
      <c r="AH90" s="52"/>
      <c r="AI90" s="52"/>
      <c r="AJ90" s="52"/>
      <c r="AK90" s="52"/>
      <c r="AL90" s="52"/>
      <c r="AM90" s="52"/>
      <c r="AN90" s="52"/>
      <c r="AO90" s="52"/>
      <c r="AP90" s="52"/>
      <c r="AQ90" s="92"/>
      <c r="AR90" s="52"/>
      <c r="AS90" s="52"/>
      <c r="AT90" s="52"/>
      <c r="AU90" s="52"/>
      <c r="AV90" s="52"/>
      <c r="AW90" s="92"/>
      <c r="AX90" s="52"/>
      <c r="AY90" s="52"/>
      <c r="AZ90" s="52"/>
      <c r="BA90" s="52"/>
      <c r="BB90" s="52"/>
      <c r="BC90" s="92">
        <v>0</v>
      </c>
      <c r="BD90" s="52"/>
      <c r="BE90" s="52"/>
      <c r="BF90" s="52"/>
      <c r="BG90" s="52"/>
      <c r="BH90" s="52"/>
      <c r="BI90" s="92"/>
      <c r="BJ90" s="52"/>
      <c r="BK90" s="52"/>
      <c r="BL90" s="52"/>
      <c r="BM90" s="52"/>
      <c r="BN90" s="52"/>
      <c r="BO90" s="92"/>
      <c r="BP90" s="52"/>
      <c r="BQ90" s="52"/>
      <c r="BR90" s="52"/>
      <c r="BS90" s="52"/>
      <c r="BT90" s="52"/>
      <c r="BU90" s="52"/>
      <c r="BV90" s="52"/>
      <c r="BW90" s="52"/>
      <c r="BX90" s="52"/>
      <c r="BY90" s="52"/>
      <c r="BZ90" s="52"/>
      <c r="CA90" s="81">
        <v>0</v>
      </c>
      <c r="CB90" s="52"/>
      <c r="CC90" s="52"/>
      <c r="CD90" s="52"/>
      <c r="CE90" s="52"/>
      <c r="CF90" s="52"/>
      <c r="CG90" s="92">
        <v>0</v>
      </c>
      <c r="CH90" s="52"/>
      <c r="CM90" s="92">
        <v>0</v>
      </c>
      <c r="CS90" s="92"/>
      <c r="CY90" s="50"/>
      <c r="DE90" s="50"/>
      <c r="DK90" s="50"/>
      <c r="DQ90" s="50"/>
      <c r="DW90" s="50"/>
      <c r="EC90" s="50"/>
      <c r="EI90" s="50"/>
      <c r="EL90" s="50"/>
      <c r="EO90" s="50"/>
    </row>
    <row r="91" spans="1:145" ht="12.75" customHeight="1" x14ac:dyDescent="0.2">
      <c r="A91" s="127"/>
      <c r="B91" s="130"/>
      <c r="C91" s="96" t="s">
        <v>350</v>
      </c>
      <c r="D91" s="48" t="s">
        <v>79</v>
      </c>
      <c r="E91" s="80" t="s">
        <v>70</v>
      </c>
      <c r="F91" s="80"/>
      <c r="G91" s="52"/>
      <c r="H91" s="52"/>
      <c r="I91" s="52"/>
      <c r="J91" s="52"/>
      <c r="K91" s="52"/>
      <c r="L91" s="52"/>
      <c r="M91" s="81"/>
      <c r="N91" s="52"/>
      <c r="O91" s="52"/>
      <c r="P91" s="52"/>
      <c r="Q91" s="52"/>
      <c r="R91" s="52"/>
      <c r="S91" s="81"/>
      <c r="T91" s="52"/>
      <c r="U91" s="52"/>
      <c r="V91" s="52"/>
      <c r="W91" s="52"/>
      <c r="X91" s="52"/>
      <c r="Y91" s="81"/>
      <c r="Z91" s="52"/>
      <c r="AA91" s="52"/>
      <c r="AB91" s="52"/>
      <c r="AC91" s="52"/>
      <c r="AD91" s="52"/>
      <c r="AE91" s="81"/>
      <c r="AF91" s="52"/>
      <c r="AG91" s="52"/>
      <c r="AH91" s="52"/>
      <c r="AI91" s="52"/>
      <c r="AJ91" s="52"/>
      <c r="AK91" s="52"/>
      <c r="AL91" s="52"/>
      <c r="AM91" s="52"/>
      <c r="AN91" s="52"/>
      <c r="AO91" s="52"/>
      <c r="AP91" s="52"/>
      <c r="AQ91" s="92"/>
      <c r="AR91" s="52"/>
      <c r="AS91" s="52"/>
      <c r="AT91" s="52"/>
      <c r="AU91" s="52"/>
      <c r="AV91" s="52"/>
      <c r="AW91" s="92"/>
      <c r="AX91" s="52"/>
      <c r="AY91" s="52"/>
      <c r="AZ91" s="52"/>
      <c r="BA91" s="52"/>
      <c r="BB91" s="52"/>
      <c r="BC91" s="92">
        <v>6100.5911500431348</v>
      </c>
      <c r="BD91" s="52"/>
      <c r="BE91" s="52"/>
      <c r="BF91" s="52"/>
      <c r="BG91" s="52"/>
      <c r="BH91" s="52"/>
      <c r="BI91" s="92">
        <v>5843.5945331475205</v>
      </c>
      <c r="BJ91" s="52"/>
      <c r="BK91" s="52"/>
      <c r="BL91" s="52"/>
      <c r="BM91" s="52"/>
      <c r="BN91" s="52"/>
      <c r="BO91" s="92">
        <v>5821.9426677284482</v>
      </c>
      <c r="BP91" s="52"/>
      <c r="BQ91" s="52"/>
      <c r="BR91" s="52"/>
      <c r="BS91" s="52"/>
      <c r="BT91" s="52"/>
      <c r="BU91" s="92">
        <v>6008.9340646360079</v>
      </c>
      <c r="BV91" s="52"/>
      <c r="BW91" s="52"/>
      <c r="BX91" s="52"/>
      <c r="BY91" s="52"/>
      <c r="BZ91" s="52"/>
      <c r="CA91" s="81">
        <v>5038.00594332736</v>
      </c>
      <c r="CB91" s="52"/>
      <c r="CC91" s="52"/>
      <c r="CD91" s="52"/>
      <c r="CE91" s="52"/>
      <c r="CF91" s="52"/>
      <c r="CG91" s="92">
        <v>5066.9360342424834</v>
      </c>
      <c r="CH91" s="52"/>
      <c r="CM91" s="92">
        <v>26.597633552325966</v>
      </c>
      <c r="CS91" s="92">
        <v>3359.7061092308709</v>
      </c>
      <c r="CY91" s="50">
        <v>5315.224927997876</v>
      </c>
      <c r="DE91" s="50">
        <v>5655.3287915588298</v>
      </c>
      <c r="DK91" s="50">
        <v>5164.9518242750019</v>
      </c>
      <c r="DQ91" s="50">
        <v>5804.0344500000001</v>
      </c>
      <c r="DW91" s="50">
        <v>8149.6527800000003</v>
      </c>
      <c r="EC91" s="50">
        <v>5091.5197400000006</v>
      </c>
      <c r="EI91" s="50">
        <v>5269.9406100000006</v>
      </c>
      <c r="EL91" s="50"/>
      <c r="EO91" s="50"/>
    </row>
    <row r="92" spans="1:145" ht="12.75" customHeight="1" x14ac:dyDescent="0.2">
      <c r="A92" s="127"/>
      <c r="B92" s="130"/>
      <c r="C92" s="96" t="s">
        <v>351</v>
      </c>
      <c r="D92" s="48" t="s">
        <v>79</v>
      </c>
      <c r="E92" s="80" t="s">
        <v>70</v>
      </c>
      <c r="F92" s="80"/>
      <c r="G92" s="52"/>
      <c r="H92" s="52"/>
      <c r="I92" s="52"/>
      <c r="J92" s="52"/>
      <c r="K92" s="52"/>
      <c r="L92" s="52"/>
      <c r="M92" s="81"/>
      <c r="N92" s="52"/>
      <c r="O92" s="52"/>
      <c r="P92" s="52"/>
      <c r="Q92" s="52"/>
      <c r="R92" s="52"/>
      <c r="S92" s="81"/>
      <c r="T92" s="52"/>
      <c r="U92" s="52"/>
      <c r="V92" s="52"/>
      <c r="W92" s="52"/>
      <c r="X92" s="52"/>
      <c r="Y92" s="81"/>
      <c r="Z92" s="52"/>
      <c r="AA92" s="52"/>
      <c r="AB92" s="52"/>
      <c r="AC92" s="52"/>
      <c r="AD92" s="52"/>
      <c r="AE92" s="81"/>
      <c r="AF92" s="52"/>
      <c r="AG92" s="52"/>
      <c r="AH92" s="52"/>
      <c r="AI92" s="52"/>
      <c r="AJ92" s="52"/>
      <c r="AK92" s="52"/>
      <c r="AL92" s="52"/>
      <c r="AM92" s="52"/>
      <c r="AN92" s="52"/>
      <c r="AO92" s="52"/>
      <c r="AP92" s="52"/>
      <c r="AQ92" s="92"/>
      <c r="AR92" s="52"/>
      <c r="AS92" s="52"/>
      <c r="AT92" s="52"/>
      <c r="AU92" s="52"/>
      <c r="AV92" s="52"/>
      <c r="AW92" s="92"/>
      <c r="AX92" s="52"/>
      <c r="AY92" s="52"/>
      <c r="AZ92" s="52"/>
      <c r="BA92" s="52"/>
      <c r="BB92" s="52"/>
      <c r="BC92" s="92"/>
      <c r="BD92" s="52"/>
      <c r="BE92" s="52"/>
      <c r="BF92" s="52"/>
      <c r="BG92" s="52"/>
      <c r="BH92" s="52"/>
      <c r="BI92" s="92"/>
      <c r="BJ92" s="52"/>
      <c r="BK92" s="52"/>
      <c r="BL92" s="52"/>
      <c r="BM92" s="52"/>
      <c r="BN92" s="52"/>
      <c r="BO92" s="92"/>
      <c r="BP92" s="52"/>
      <c r="BQ92" s="52"/>
      <c r="BR92" s="52"/>
      <c r="BS92" s="52"/>
      <c r="BT92" s="52"/>
      <c r="BU92" s="92"/>
      <c r="BV92" s="52"/>
      <c r="BW92" s="52"/>
      <c r="BX92" s="52"/>
      <c r="BY92" s="52"/>
      <c r="BZ92" s="52"/>
      <c r="CA92" s="81"/>
      <c r="CB92" s="52"/>
      <c r="CC92" s="52"/>
      <c r="CD92" s="52"/>
      <c r="CE92" s="52"/>
      <c r="CF92" s="52"/>
      <c r="CG92" s="92"/>
      <c r="CH92" s="52"/>
      <c r="CM92" s="92"/>
      <c r="CS92" s="92"/>
      <c r="CY92" s="50"/>
      <c r="DE92" s="50"/>
      <c r="DK92" s="50"/>
      <c r="DQ92" s="50"/>
      <c r="DW92" s="50"/>
      <c r="EC92" s="50">
        <v>145.09698999999998</v>
      </c>
      <c r="EI92" s="50">
        <v>5280.1469699999998</v>
      </c>
      <c r="EL92" s="50"/>
      <c r="EO92" s="50"/>
    </row>
    <row r="93" spans="1:145" ht="14.25" x14ac:dyDescent="0.2">
      <c r="A93" s="127"/>
      <c r="B93" s="130"/>
      <c r="C93" s="96" t="s">
        <v>320</v>
      </c>
      <c r="D93" s="48" t="s">
        <v>79</v>
      </c>
      <c r="E93" s="80" t="s">
        <v>70</v>
      </c>
      <c r="F93" s="80"/>
      <c r="G93" s="52"/>
      <c r="H93" s="52"/>
      <c r="I93" s="52"/>
      <c r="J93" s="52"/>
      <c r="K93" s="52"/>
      <c r="L93" s="52"/>
      <c r="M93" s="81"/>
      <c r="N93" s="52"/>
      <c r="O93" s="52"/>
      <c r="P93" s="52"/>
      <c r="Q93" s="52"/>
      <c r="R93" s="52"/>
      <c r="S93" s="81"/>
      <c r="T93" s="52"/>
      <c r="U93" s="52"/>
      <c r="V93" s="52"/>
      <c r="W93" s="52"/>
      <c r="X93" s="52"/>
      <c r="Y93" s="81">
        <v>1073.5966423120312</v>
      </c>
      <c r="Z93" s="52"/>
      <c r="AA93" s="52"/>
      <c r="AB93" s="52"/>
      <c r="AC93" s="52"/>
      <c r="AD93" s="52"/>
      <c r="AE93" s="81">
        <v>1242.4818844647953</v>
      </c>
      <c r="AF93" s="52"/>
      <c r="AG93" s="52"/>
      <c r="AH93" s="52"/>
      <c r="AI93" s="52"/>
      <c r="AJ93" s="52"/>
      <c r="AK93" s="81">
        <v>1126.9256989846704</v>
      </c>
      <c r="AL93" s="52"/>
      <c r="AM93" s="52"/>
      <c r="AN93" s="52"/>
      <c r="AO93" s="52"/>
      <c r="AP93" s="52"/>
      <c r="AQ93" s="92">
        <v>5641.9800663614042</v>
      </c>
      <c r="AR93" s="52"/>
      <c r="AS93" s="52"/>
      <c r="AT93" s="52"/>
      <c r="AU93" s="52"/>
      <c r="AV93" s="52"/>
      <c r="AW93" s="92">
        <v>5699.8388572566182</v>
      </c>
      <c r="AX93" s="52"/>
      <c r="AY93" s="52"/>
      <c r="AZ93" s="52"/>
      <c r="BA93" s="52"/>
      <c r="BB93" s="52"/>
      <c r="BC93" s="92">
        <v>5814.9112416218732</v>
      </c>
      <c r="BD93" s="52"/>
      <c r="BE93" s="52"/>
      <c r="BF93" s="52"/>
      <c r="BG93" s="52"/>
      <c r="BH93" s="52"/>
      <c r="BI93" s="92">
        <v>5723.0309735217988</v>
      </c>
      <c r="BJ93" s="52"/>
      <c r="BK93" s="52"/>
      <c r="BL93" s="52"/>
      <c r="BM93" s="52"/>
      <c r="BN93" s="52"/>
      <c r="BO93" s="92">
        <v>6128.9093237772904</v>
      </c>
      <c r="BP93" s="52"/>
      <c r="BQ93" s="52"/>
      <c r="BR93" s="52"/>
      <c r="BS93" s="52"/>
      <c r="BT93" s="52"/>
      <c r="BU93" s="92">
        <v>7597.4955776760235</v>
      </c>
      <c r="BV93" s="52"/>
      <c r="BW93" s="52"/>
      <c r="BX93" s="52"/>
      <c r="BY93" s="52"/>
      <c r="BZ93" s="52"/>
      <c r="CA93" s="81">
        <v>8130.2645271749943</v>
      </c>
      <c r="CB93" s="52"/>
      <c r="CC93" s="52"/>
      <c r="CD93" s="52"/>
      <c r="CE93" s="52"/>
      <c r="CF93" s="52"/>
      <c r="CG93" s="92">
        <v>7411.8428376136435</v>
      </c>
      <c r="CH93" s="52"/>
      <c r="CM93" s="92">
        <v>6911.5321375008289</v>
      </c>
      <c r="CS93" s="92">
        <v>7468.2164815183487</v>
      </c>
      <c r="CY93" s="50">
        <v>4817.9620731302666</v>
      </c>
      <c r="DE93" s="50">
        <v>4230.2433711593339</v>
      </c>
      <c r="DK93" s="50">
        <v>3897.254671179242</v>
      </c>
      <c r="DQ93" s="50">
        <v>3678.4904100000003</v>
      </c>
      <c r="DW93" s="50"/>
      <c r="EC93" s="50"/>
      <c r="EI93" s="50"/>
      <c r="EL93" s="50"/>
      <c r="EO93" s="50"/>
    </row>
    <row r="94" spans="1:145" x14ac:dyDescent="0.2">
      <c r="A94" s="127"/>
      <c r="B94" s="130"/>
      <c r="C94" s="53" t="s">
        <v>137</v>
      </c>
      <c r="D94" s="48" t="s">
        <v>79</v>
      </c>
      <c r="E94" s="80" t="s">
        <v>70</v>
      </c>
      <c r="F94" s="80"/>
      <c r="G94" s="52"/>
      <c r="H94" s="52"/>
      <c r="I94" s="52"/>
      <c r="J94" s="52"/>
      <c r="K94" s="52"/>
      <c r="L94" s="52"/>
      <c r="M94" s="81"/>
      <c r="N94" s="52"/>
      <c r="O94" s="52"/>
      <c r="P94" s="52"/>
      <c r="Q94" s="52"/>
      <c r="R94" s="52"/>
      <c r="S94" s="81"/>
      <c r="T94" s="52"/>
      <c r="U94" s="52"/>
      <c r="V94" s="52"/>
      <c r="W94" s="52"/>
      <c r="X94" s="52"/>
      <c r="Y94" s="81"/>
      <c r="Z94" s="52"/>
      <c r="AA94" s="52"/>
      <c r="AB94" s="52"/>
      <c r="AC94" s="52"/>
      <c r="AD94" s="52"/>
      <c r="AE94" s="81"/>
      <c r="AF94" s="52"/>
      <c r="AG94" s="52"/>
      <c r="AH94" s="52"/>
      <c r="AI94" s="52"/>
      <c r="AJ94" s="52"/>
      <c r="AK94" s="81"/>
      <c r="AL94" s="52"/>
      <c r="AM94" s="52"/>
      <c r="AN94" s="52"/>
      <c r="AO94" s="52"/>
      <c r="AP94" s="52"/>
      <c r="AQ94" s="92"/>
      <c r="AR94" s="52"/>
      <c r="AS94" s="52"/>
      <c r="AT94" s="52"/>
      <c r="AU94" s="52"/>
      <c r="AV94" s="52"/>
      <c r="AW94" s="92">
        <v>6159.0970389541435</v>
      </c>
      <c r="AX94" s="52"/>
      <c r="AY94" s="52"/>
      <c r="AZ94" s="52"/>
      <c r="BA94" s="52"/>
      <c r="BB94" s="52"/>
      <c r="BC94" s="92">
        <v>7160.2085765478796</v>
      </c>
      <c r="BD94" s="52"/>
      <c r="BE94" s="52"/>
      <c r="BF94" s="52"/>
      <c r="BG94" s="52"/>
      <c r="BH94" s="52"/>
      <c r="BI94" s="92">
        <v>6012.8929086203452</v>
      </c>
      <c r="BJ94" s="52"/>
      <c r="BK94" s="52"/>
      <c r="BL94" s="52"/>
      <c r="BM94" s="52"/>
      <c r="BN94" s="52"/>
      <c r="BO94" s="92">
        <v>8056.783663149512</v>
      </c>
      <c r="BP94" s="52"/>
      <c r="BQ94" s="52"/>
      <c r="BR94" s="52"/>
      <c r="BS94" s="52"/>
      <c r="BT94" s="52"/>
      <c r="BU94" s="92">
        <v>11337.026134448204</v>
      </c>
      <c r="BV94" s="52"/>
      <c r="BW94" s="52"/>
      <c r="BX94" s="52"/>
      <c r="BY94" s="52"/>
      <c r="BZ94" s="52"/>
      <c r="CA94" s="81">
        <v>12210.848295175525</v>
      </c>
      <c r="CB94" s="52"/>
      <c r="CC94" s="52"/>
      <c r="CD94" s="52"/>
      <c r="CE94" s="52"/>
      <c r="CF94" s="52"/>
      <c r="CG94" s="92">
        <v>13987.251706151701</v>
      </c>
      <c r="CH94" s="52"/>
      <c r="CM94" s="92">
        <v>19290.327168358883</v>
      </c>
      <c r="CS94" s="92">
        <v>21336.11152299423</v>
      </c>
      <c r="CY94" s="50">
        <v>27905.14138695335</v>
      </c>
      <c r="DE94" s="50">
        <v>26462.365977835292</v>
      </c>
      <c r="DK94" s="50">
        <v>22025.262677019044</v>
      </c>
      <c r="DQ94" s="50">
        <v>21054.663390000002</v>
      </c>
      <c r="DW94" s="50">
        <v>19868.29794</v>
      </c>
      <c r="EC94" s="50">
        <v>16766.936799999999</v>
      </c>
      <c r="EI94" s="50">
        <v>13288.649710000002</v>
      </c>
      <c r="EL94" s="50"/>
      <c r="EO94" s="50">
        <v>8014.7155199999997</v>
      </c>
    </row>
    <row r="95" spans="1:145" x14ac:dyDescent="0.2">
      <c r="A95" s="127"/>
      <c r="B95" s="130"/>
      <c r="C95" s="96" t="s">
        <v>357</v>
      </c>
      <c r="D95" s="48" t="s">
        <v>356</v>
      </c>
      <c r="E95" s="80" t="s">
        <v>70</v>
      </c>
      <c r="F95" s="80"/>
      <c r="G95" s="52"/>
      <c r="H95" s="52"/>
      <c r="I95" s="52"/>
      <c r="J95" s="52"/>
      <c r="K95" s="52"/>
      <c r="L95" s="52"/>
      <c r="M95" s="81"/>
      <c r="N95" s="52"/>
      <c r="O95" s="52"/>
      <c r="P95" s="52"/>
      <c r="Q95" s="52"/>
      <c r="R95" s="52"/>
      <c r="S95" s="81"/>
      <c r="T95" s="52"/>
      <c r="U95" s="52"/>
      <c r="V95" s="52"/>
      <c r="W95" s="52"/>
      <c r="X95" s="52"/>
      <c r="Y95" s="81"/>
      <c r="Z95" s="52"/>
      <c r="AA95" s="52"/>
      <c r="AB95" s="52"/>
      <c r="AC95" s="52"/>
      <c r="AD95" s="52"/>
      <c r="AE95" s="81"/>
      <c r="AF95" s="52"/>
      <c r="AG95" s="52"/>
      <c r="AH95" s="52"/>
      <c r="AI95" s="52"/>
      <c r="AJ95" s="52"/>
      <c r="AK95" s="81"/>
      <c r="AL95" s="52"/>
      <c r="AM95" s="52"/>
      <c r="AN95" s="52"/>
      <c r="AO95" s="52"/>
      <c r="AP95" s="52"/>
      <c r="AQ95" s="92"/>
      <c r="AR95" s="52"/>
      <c r="AS95" s="52"/>
      <c r="AT95" s="52"/>
      <c r="AU95" s="52"/>
      <c r="AV95" s="52"/>
      <c r="AW95" s="92"/>
      <c r="AX95" s="52"/>
      <c r="AY95" s="52"/>
      <c r="AZ95" s="52"/>
      <c r="BA95" s="52"/>
      <c r="BB95" s="52"/>
      <c r="BC95" s="92"/>
      <c r="BD95" s="52"/>
      <c r="BE95" s="52"/>
      <c r="BF95" s="52"/>
      <c r="BG95" s="52"/>
      <c r="BH95" s="52"/>
      <c r="BI95" s="92"/>
      <c r="BJ95" s="52"/>
      <c r="BK95" s="52"/>
      <c r="BL95" s="52"/>
      <c r="BM95" s="52"/>
      <c r="BN95" s="52"/>
      <c r="BO95" s="92"/>
      <c r="BP95" s="52"/>
      <c r="BQ95" s="52"/>
      <c r="BR95" s="52"/>
      <c r="BS95" s="52"/>
      <c r="BT95" s="52"/>
      <c r="BU95" s="92"/>
      <c r="BV95" s="52"/>
      <c r="BW95" s="52"/>
      <c r="BX95" s="52"/>
      <c r="BY95" s="52"/>
      <c r="BZ95" s="52"/>
      <c r="CA95" s="81"/>
      <c r="CB95" s="52"/>
      <c r="CC95" s="52"/>
      <c r="CD95" s="52"/>
      <c r="CE95" s="52"/>
      <c r="CF95" s="52"/>
      <c r="CG95" s="92"/>
      <c r="CH95" s="52"/>
      <c r="CM95" s="92"/>
      <c r="CS95" s="92"/>
      <c r="CY95" s="50"/>
      <c r="DE95" s="50"/>
      <c r="DK95" s="50"/>
      <c r="DQ95" s="50"/>
      <c r="DW95" s="50"/>
      <c r="EC95" s="50"/>
      <c r="EI95" s="50"/>
      <c r="EL95" s="50"/>
      <c r="EO95" s="50">
        <v>30418.415829999998</v>
      </c>
    </row>
    <row r="96" spans="1:145" x14ac:dyDescent="0.2">
      <c r="A96" s="127"/>
      <c r="B96" s="130"/>
      <c r="C96" s="53" t="s">
        <v>327</v>
      </c>
      <c r="D96" s="48" t="s">
        <v>328</v>
      </c>
      <c r="E96" s="80" t="s">
        <v>70</v>
      </c>
      <c r="F96" s="80"/>
      <c r="G96" s="52"/>
      <c r="H96" s="52"/>
      <c r="I96" s="52"/>
      <c r="J96" s="52"/>
      <c r="K96" s="52"/>
      <c r="L96" s="52"/>
      <c r="M96" s="81"/>
      <c r="N96" s="52"/>
      <c r="O96" s="52"/>
      <c r="P96" s="52"/>
      <c r="Q96" s="52"/>
      <c r="R96" s="52"/>
      <c r="S96" s="81"/>
      <c r="T96" s="52"/>
      <c r="U96" s="52"/>
      <c r="V96" s="52"/>
      <c r="W96" s="52"/>
      <c r="X96" s="52"/>
      <c r="Y96" s="81"/>
      <c r="Z96" s="52"/>
      <c r="AA96" s="52"/>
      <c r="AB96" s="52"/>
      <c r="AC96" s="52"/>
      <c r="AD96" s="52"/>
      <c r="AE96" s="81"/>
      <c r="AF96" s="52"/>
      <c r="AG96" s="52"/>
      <c r="AH96" s="52"/>
      <c r="AI96" s="52"/>
      <c r="AJ96" s="52"/>
      <c r="AK96" s="81"/>
      <c r="AL96" s="52"/>
      <c r="AM96" s="52"/>
      <c r="AN96" s="52"/>
      <c r="AO96" s="52"/>
      <c r="AP96" s="52"/>
      <c r="AQ96" s="92"/>
      <c r="AR96" s="52"/>
      <c r="AS96" s="52"/>
      <c r="AT96" s="52"/>
      <c r="AU96" s="52"/>
      <c r="AV96" s="52"/>
      <c r="AW96" s="92"/>
      <c r="AX96" s="52"/>
      <c r="AY96" s="52"/>
      <c r="AZ96" s="52"/>
      <c r="BA96" s="52"/>
      <c r="BB96" s="52"/>
      <c r="BC96" s="92"/>
      <c r="BD96" s="52"/>
      <c r="BE96" s="52"/>
      <c r="BF96" s="52"/>
      <c r="BG96" s="52"/>
      <c r="BH96" s="52"/>
      <c r="BI96" s="92"/>
      <c r="BJ96" s="52"/>
      <c r="BK96" s="52"/>
      <c r="BL96" s="52"/>
      <c r="BM96" s="52"/>
      <c r="BN96" s="52"/>
      <c r="BO96" s="92"/>
      <c r="BP96" s="52"/>
      <c r="BQ96" s="52"/>
      <c r="BR96" s="52"/>
      <c r="BS96" s="52"/>
      <c r="BT96" s="52"/>
      <c r="BU96" s="92"/>
      <c r="BV96" s="52"/>
      <c r="BW96" s="52"/>
      <c r="BX96" s="52"/>
      <c r="BY96" s="52"/>
      <c r="BZ96" s="52"/>
      <c r="CA96" s="81"/>
      <c r="CB96" s="52"/>
      <c r="CC96" s="52"/>
      <c r="CD96" s="52"/>
      <c r="CE96" s="52"/>
      <c r="CF96" s="52"/>
      <c r="CG96" s="92"/>
      <c r="CH96" s="52"/>
      <c r="CM96" s="92"/>
      <c r="CS96" s="92"/>
      <c r="CY96" s="50"/>
      <c r="DE96" s="50"/>
      <c r="DK96" s="50"/>
      <c r="DQ96" s="50"/>
      <c r="DW96" s="50"/>
      <c r="EC96" s="50">
        <v>4745.6630700000005</v>
      </c>
      <c r="EI96" s="50">
        <v>7202.2459000000008</v>
      </c>
      <c r="EL96" s="50"/>
      <c r="EO96" s="50">
        <v>10239.43823</v>
      </c>
    </row>
    <row r="97" spans="1:145" x14ac:dyDescent="0.2">
      <c r="A97" s="127"/>
      <c r="B97" s="130"/>
      <c r="C97" s="96" t="s">
        <v>358</v>
      </c>
      <c r="D97" s="48" t="s">
        <v>328</v>
      </c>
      <c r="E97" s="80" t="s">
        <v>70</v>
      </c>
      <c r="F97" s="80"/>
      <c r="G97" s="52"/>
      <c r="H97" s="52"/>
      <c r="I97" s="52"/>
      <c r="J97" s="52"/>
      <c r="K97" s="52"/>
      <c r="L97" s="52"/>
      <c r="M97" s="81"/>
      <c r="N97" s="52"/>
      <c r="O97" s="52"/>
      <c r="P97" s="52"/>
      <c r="Q97" s="52"/>
      <c r="R97" s="52"/>
      <c r="S97" s="81"/>
      <c r="T97" s="52"/>
      <c r="U97" s="52"/>
      <c r="V97" s="52"/>
      <c r="W97" s="52"/>
      <c r="X97" s="52"/>
      <c r="Y97" s="81"/>
      <c r="Z97" s="52"/>
      <c r="AA97" s="52"/>
      <c r="AB97" s="52"/>
      <c r="AC97" s="52"/>
      <c r="AD97" s="52"/>
      <c r="AE97" s="81"/>
      <c r="AF97" s="52"/>
      <c r="AG97" s="52"/>
      <c r="AH97" s="52"/>
      <c r="AI97" s="52"/>
      <c r="AJ97" s="52"/>
      <c r="AK97" s="81"/>
      <c r="AL97" s="52"/>
      <c r="AM97" s="52"/>
      <c r="AN97" s="52"/>
      <c r="AO97" s="52"/>
      <c r="AP97" s="52"/>
      <c r="AQ97" s="92"/>
      <c r="AR97" s="52"/>
      <c r="AS97" s="52"/>
      <c r="AT97" s="52"/>
      <c r="AU97" s="52"/>
      <c r="AV97" s="52"/>
      <c r="AW97" s="92"/>
      <c r="AX97" s="52"/>
      <c r="AY97" s="52"/>
      <c r="AZ97" s="52"/>
      <c r="BA97" s="52"/>
      <c r="BB97" s="52"/>
      <c r="BC97" s="92"/>
      <c r="BD97" s="52"/>
      <c r="BE97" s="52"/>
      <c r="BF97" s="52"/>
      <c r="BG97" s="52"/>
      <c r="BH97" s="52"/>
      <c r="BI97" s="92"/>
      <c r="BJ97" s="52"/>
      <c r="BK97" s="52"/>
      <c r="BL97" s="52"/>
      <c r="BM97" s="52"/>
      <c r="BN97" s="52"/>
      <c r="BO97" s="92"/>
      <c r="BP97" s="52"/>
      <c r="BQ97" s="52"/>
      <c r="BR97" s="52"/>
      <c r="BS97" s="52"/>
      <c r="BT97" s="52"/>
      <c r="BU97" s="92"/>
      <c r="BV97" s="52"/>
      <c r="BW97" s="52"/>
      <c r="BX97" s="52"/>
      <c r="BY97" s="52"/>
      <c r="BZ97" s="52"/>
      <c r="CA97" s="81"/>
      <c r="CB97" s="52"/>
      <c r="CC97" s="52"/>
      <c r="CD97" s="52"/>
      <c r="CE97" s="52"/>
      <c r="CF97" s="52"/>
      <c r="CG97" s="92"/>
      <c r="CH97" s="52"/>
      <c r="CM97" s="92"/>
      <c r="CS97" s="92"/>
      <c r="CY97" s="50"/>
      <c r="DE97" s="50"/>
      <c r="DK97" s="50"/>
      <c r="DQ97" s="50"/>
      <c r="DW97" s="50"/>
      <c r="EC97" s="50"/>
      <c r="EI97" s="50"/>
      <c r="EL97" s="50"/>
      <c r="EO97" s="50">
        <v>1645.2851000000001</v>
      </c>
    </row>
    <row r="98" spans="1:145" ht="12.75" customHeight="1" x14ac:dyDescent="0.2">
      <c r="A98" s="127"/>
      <c r="B98" s="130"/>
      <c r="C98" s="53" t="s">
        <v>206</v>
      </c>
      <c r="D98" s="83" t="s">
        <v>207</v>
      </c>
      <c r="E98" s="80" t="s">
        <v>70</v>
      </c>
      <c r="F98" s="80"/>
      <c r="G98" s="52"/>
      <c r="H98" s="52"/>
      <c r="I98" s="52"/>
      <c r="J98" s="52"/>
      <c r="K98" s="52"/>
      <c r="L98" s="52"/>
      <c r="M98" s="81"/>
      <c r="N98" s="52"/>
      <c r="O98" s="52"/>
      <c r="P98" s="52"/>
      <c r="Q98" s="52"/>
      <c r="R98" s="52"/>
      <c r="S98" s="81"/>
      <c r="T98" s="52"/>
      <c r="U98" s="52"/>
      <c r="V98" s="52"/>
      <c r="W98" s="52"/>
      <c r="X98" s="52"/>
      <c r="Y98" s="81"/>
      <c r="Z98" s="52"/>
      <c r="AA98" s="52"/>
      <c r="AB98" s="52"/>
      <c r="AC98" s="52"/>
      <c r="AD98" s="52"/>
      <c r="AE98" s="81"/>
      <c r="AF98" s="52"/>
      <c r="AG98" s="52"/>
      <c r="AH98" s="52"/>
      <c r="AI98" s="52"/>
      <c r="AJ98" s="52"/>
      <c r="AK98" s="81"/>
      <c r="AL98" s="52"/>
      <c r="AM98" s="52"/>
      <c r="AN98" s="52"/>
      <c r="AO98" s="52"/>
      <c r="AP98" s="52"/>
      <c r="AQ98" s="92"/>
      <c r="AR98" s="52"/>
      <c r="AS98" s="52"/>
      <c r="AT98" s="52"/>
      <c r="AU98" s="52"/>
      <c r="AV98" s="52"/>
      <c r="AW98" s="52"/>
      <c r="AX98" s="52"/>
      <c r="AY98" s="52"/>
      <c r="AZ98" s="52"/>
      <c r="BA98" s="52"/>
      <c r="BB98" s="52"/>
      <c r="BC98" s="92">
        <v>0</v>
      </c>
      <c r="BD98" s="52"/>
      <c r="BE98" s="52"/>
      <c r="BF98" s="52"/>
      <c r="BG98" s="52"/>
      <c r="BH98" s="52"/>
      <c r="BI98" s="92"/>
      <c r="BJ98" s="52"/>
      <c r="BK98" s="52"/>
      <c r="BL98" s="52"/>
      <c r="BM98" s="52"/>
      <c r="BN98" s="52"/>
      <c r="BO98" s="92"/>
      <c r="BP98" s="52"/>
      <c r="BQ98" s="52"/>
      <c r="BR98" s="52"/>
      <c r="BS98" s="52"/>
      <c r="BT98" s="52"/>
      <c r="BU98" s="52"/>
      <c r="BV98" s="52"/>
      <c r="BW98" s="52"/>
      <c r="BX98" s="52"/>
      <c r="BY98" s="52"/>
      <c r="BZ98" s="52"/>
      <c r="CA98" s="81">
        <v>2411.1404313491266</v>
      </c>
      <c r="CB98" s="52"/>
      <c r="CC98" s="52"/>
      <c r="CD98" s="52"/>
      <c r="CE98" s="52"/>
      <c r="CF98" s="52"/>
      <c r="CG98" s="92">
        <v>7556.399343022098</v>
      </c>
      <c r="CH98" s="52"/>
      <c r="CM98" s="92">
        <v>13761.63098679408</v>
      </c>
      <c r="CS98" s="92">
        <v>16822.947630234255</v>
      </c>
      <c r="CY98" s="50">
        <v>26539.434150905836</v>
      </c>
      <c r="DE98" s="50">
        <v>48074.017608334994</v>
      </c>
      <c r="DK98" s="50">
        <v>56478.097303072529</v>
      </c>
      <c r="DQ98" s="50">
        <v>69773.052750000003</v>
      </c>
      <c r="DW98" s="50">
        <v>75401.32484999999</v>
      </c>
      <c r="EC98" s="50">
        <v>81628.831760000001</v>
      </c>
      <c r="EI98" s="50">
        <v>104829.61605</v>
      </c>
      <c r="EL98" s="50"/>
      <c r="EO98" s="50">
        <v>128249.17662</v>
      </c>
    </row>
    <row r="99" spans="1:145" ht="12.75" customHeight="1" x14ac:dyDescent="0.2">
      <c r="A99" s="127"/>
      <c r="B99" s="130"/>
      <c r="C99" s="96" t="s">
        <v>317</v>
      </c>
      <c r="D99" s="83" t="s">
        <v>207</v>
      </c>
      <c r="E99" s="80" t="s">
        <v>70</v>
      </c>
      <c r="F99" s="80"/>
      <c r="G99" s="52"/>
      <c r="H99" s="52"/>
      <c r="I99" s="52"/>
      <c r="J99" s="52"/>
      <c r="K99" s="52"/>
      <c r="L99" s="52"/>
      <c r="M99" s="81"/>
      <c r="N99" s="52"/>
      <c r="O99" s="52"/>
      <c r="P99" s="52"/>
      <c r="Q99" s="52"/>
      <c r="R99" s="52"/>
      <c r="S99" s="81"/>
      <c r="T99" s="52"/>
      <c r="U99" s="52"/>
      <c r="V99" s="52"/>
      <c r="W99" s="52"/>
      <c r="X99" s="52"/>
      <c r="Y99" s="81"/>
      <c r="Z99" s="52"/>
      <c r="AA99" s="52"/>
      <c r="AB99" s="52"/>
      <c r="AC99" s="52"/>
      <c r="AD99" s="52"/>
      <c r="AE99" s="81"/>
      <c r="AF99" s="52"/>
      <c r="AG99" s="52"/>
      <c r="AH99" s="52"/>
      <c r="AI99" s="52"/>
      <c r="AJ99" s="52"/>
      <c r="AK99" s="81"/>
      <c r="AL99" s="52"/>
      <c r="AM99" s="52"/>
      <c r="AN99" s="52"/>
      <c r="AO99" s="52"/>
      <c r="AP99" s="52"/>
      <c r="AQ99" s="92"/>
      <c r="AR99" s="52"/>
      <c r="AS99" s="52"/>
      <c r="AT99" s="52"/>
      <c r="AU99" s="52"/>
      <c r="AV99" s="52"/>
      <c r="AW99" s="52"/>
      <c r="AX99" s="52"/>
      <c r="AY99" s="52"/>
      <c r="AZ99" s="52"/>
      <c r="BA99" s="52"/>
      <c r="BB99" s="52"/>
      <c r="BC99" s="92">
        <v>0</v>
      </c>
      <c r="BD99" s="52"/>
      <c r="BE99" s="52"/>
      <c r="BF99" s="52"/>
      <c r="BG99" s="52"/>
      <c r="BH99" s="52"/>
      <c r="BI99" s="92"/>
      <c r="BJ99" s="52"/>
      <c r="BK99" s="52"/>
      <c r="BL99" s="52"/>
      <c r="BM99" s="52"/>
      <c r="BN99" s="52"/>
      <c r="BO99" s="92"/>
      <c r="BP99" s="52"/>
      <c r="BQ99" s="52"/>
      <c r="BR99" s="52"/>
      <c r="BS99" s="52"/>
      <c r="BT99" s="52"/>
      <c r="BU99" s="52"/>
      <c r="BV99" s="52"/>
      <c r="BW99" s="52"/>
      <c r="BX99" s="52"/>
      <c r="BY99" s="52"/>
      <c r="BZ99" s="52"/>
      <c r="CA99" s="81">
        <v>51.204938615701103</v>
      </c>
      <c r="CB99" s="52"/>
      <c r="CC99" s="52"/>
      <c r="CD99" s="52"/>
      <c r="CE99" s="52"/>
      <c r="CF99" s="52"/>
      <c r="CG99" s="92">
        <v>50.34459220917114</v>
      </c>
      <c r="CH99" s="52"/>
      <c r="CM99" s="92">
        <v>48.520151304001594</v>
      </c>
      <c r="CS99" s="92">
        <v>47.862512442763283</v>
      </c>
      <c r="CY99" s="50">
        <v>49.906198155152964</v>
      </c>
      <c r="DE99" s="50">
        <v>47.310467847899659</v>
      </c>
      <c r="DK99" s="50">
        <v>45.360426040215003</v>
      </c>
      <c r="DQ99" s="50">
        <v>46.803379999999997</v>
      </c>
      <c r="DW99" s="50"/>
      <c r="EC99" s="50"/>
      <c r="EI99" s="50"/>
      <c r="EL99" s="50"/>
      <c r="EO99" s="50"/>
    </row>
    <row r="100" spans="1:145" ht="12.75" customHeight="1" x14ac:dyDescent="0.2">
      <c r="A100" s="127"/>
      <c r="B100" s="130"/>
      <c r="C100" s="96" t="s">
        <v>318</v>
      </c>
      <c r="D100" s="83" t="s">
        <v>207</v>
      </c>
      <c r="E100" s="80" t="s">
        <v>70</v>
      </c>
      <c r="F100" s="80"/>
      <c r="G100" s="52"/>
      <c r="H100" s="52"/>
      <c r="I100" s="52"/>
      <c r="J100" s="52"/>
      <c r="K100" s="52"/>
      <c r="L100" s="52"/>
      <c r="M100" s="81"/>
      <c r="N100" s="52"/>
      <c r="O100" s="52"/>
      <c r="P100" s="52"/>
      <c r="Q100" s="52"/>
      <c r="R100" s="52"/>
      <c r="S100" s="81"/>
      <c r="T100" s="52"/>
      <c r="U100" s="52"/>
      <c r="V100" s="52"/>
      <c r="W100" s="52"/>
      <c r="X100" s="52"/>
      <c r="Y100" s="81"/>
      <c r="Z100" s="52"/>
      <c r="AA100" s="52"/>
      <c r="AB100" s="52"/>
      <c r="AC100" s="52"/>
      <c r="AD100" s="52"/>
      <c r="AE100" s="81"/>
      <c r="AF100" s="52"/>
      <c r="AG100" s="52"/>
      <c r="AH100" s="52"/>
      <c r="AI100" s="52"/>
      <c r="AJ100" s="52"/>
      <c r="AK100" s="81"/>
      <c r="AL100" s="52"/>
      <c r="AM100" s="52"/>
      <c r="AN100" s="52"/>
      <c r="AO100" s="52"/>
      <c r="AP100" s="52"/>
      <c r="AQ100" s="92"/>
      <c r="AR100" s="52"/>
      <c r="AS100" s="52"/>
      <c r="AT100" s="52"/>
      <c r="AU100" s="52"/>
      <c r="AV100" s="52"/>
      <c r="AW100" s="52"/>
      <c r="AX100" s="52"/>
      <c r="AY100" s="52"/>
      <c r="AZ100" s="52"/>
      <c r="BA100" s="52"/>
      <c r="BB100" s="52"/>
      <c r="BC100" s="92">
        <v>0</v>
      </c>
      <c r="BD100" s="52"/>
      <c r="BE100" s="52"/>
      <c r="BF100" s="52"/>
      <c r="BG100" s="52"/>
      <c r="BH100" s="52"/>
      <c r="BI100" s="92"/>
      <c r="BJ100" s="52"/>
      <c r="BK100" s="52"/>
      <c r="BL100" s="52"/>
      <c r="BM100" s="52"/>
      <c r="BN100" s="52"/>
      <c r="BO100" s="92"/>
      <c r="BP100" s="52"/>
      <c r="BQ100" s="52"/>
      <c r="BR100" s="52"/>
      <c r="BS100" s="52"/>
      <c r="BT100" s="52"/>
      <c r="BU100" s="52"/>
      <c r="BV100" s="52"/>
      <c r="BW100" s="52"/>
      <c r="BX100" s="52"/>
      <c r="BY100" s="52"/>
      <c r="BZ100" s="52"/>
      <c r="CA100" s="81">
        <v>122.5281531621209</v>
      </c>
      <c r="CB100" s="52"/>
      <c r="CC100" s="52"/>
      <c r="CD100" s="52"/>
      <c r="CE100" s="52"/>
      <c r="CF100" s="52"/>
      <c r="CG100" s="92">
        <v>315.8277563209237</v>
      </c>
      <c r="CH100" s="52"/>
      <c r="CM100" s="92">
        <v>323.63837547282498</v>
      </c>
      <c r="CS100" s="92">
        <v>279.70379454509259</v>
      </c>
      <c r="CY100" s="50">
        <v>319.61860906496781</v>
      </c>
      <c r="DE100" s="50">
        <v>395.24686973256354</v>
      </c>
      <c r="DK100" s="50">
        <v>400.3533028070874</v>
      </c>
      <c r="DQ100" s="50">
        <v>409.78298000000001</v>
      </c>
      <c r="DW100" s="50"/>
      <c r="EC100" s="50"/>
      <c r="EI100" s="50"/>
      <c r="EL100" s="50"/>
      <c r="EO100" s="50"/>
    </row>
    <row r="101" spans="1:145" ht="12.75" customHeight="1" x14ac:dyDescent="0.2">
      <c r="A101" s="127"/>
      <c r="B101" s="130"/>
      <c r="C101" s="53" t="s">
        <v>275</v>
      </c>
      <c r="D101" s="83" t="s">
        <v>276</v>
      </c>
      <c r="E101" s="80" t="s">
        <v>70</v>
      </c>
      <c r="F101" s="80"/>
      <c r="G101" s="52"/>
      <c r="H101" s="52"/>
      <c r="I101" s="52"/>
      <c r="J101" s="52"/>
      <c r="K101" s="52"/>
      <c r="L101" s="52"/>
      <c r="M101" s="81"/>
      <c r="N101" s="52"/>
      <c r="O101" s="52"/>
      <c r="P101" s="52"/>
      <c r="Q101" s="52"/>
      <c r="R101" s="52"/>
      <c r="S101" s="81"/>
      <c r="T101" s="52"/>
      <c r="U101" s="52"/>
      <c r="V101" s="52"/>
      <c r="W101" s="52"/>
      <c r="X101" s="52"/>
      <c r="Y101" s="81"/>
      <c r="Z101" s="52"/>
      <c r="AA101" s="52"/>
      <c r="AB101" s="52"/>
      <c r="AC101" s="52"/>
      <c r="AD101" s="52"/>
      <c r="AE101" s="81"/>
      <c r="AF101" s="52"/>
      <c r="AG101" s="52"/>
      <c r="AH101" s="52"/>
      <c r="AI101" s="52"/>
      <c r="AJ101" s="52"/>
      <c r="AK101" s="81"/>
      <c r="AL101" s="52"/>
      <c r="AM101" s="52"/>
      <c r="AN101" s="52"/>
      <c r="AO101" s="52"/>
      <c r="AP101" s="52"/>
      <c r="AQ101" s="92"/>
      <c r="AR101" s="52"/>
      <c r="AS101" s="52"/>
      <c r="AT101" s="52"/>
      <c r="AU101" s="52"/>
      <c r="AV101" s="52"/>
      <c r="AW101" s="52"/>
      <c r="AX101" s="52"/>
      <c r="AY101" s="52"/>
      <c r="AZ101" s="52"/>
      <c r="BA101" s="52"/>
      <c r="BB101" s="52"/>
      <c r="BC101" s="92"/>
      <c r="BD101" s="52"/>
      <c r="BE101" s="52"/>
      <c r="BF101" s="52"/>
      <c r="BG101" s="52"/>
      <c r="BH101" s="52"/>
      <c r="BI101" s="92"/>
      <c r="BJ101" s="52"/>
      <c r="BK101" s="52"/>
      <c r="BL101" s="52"/>
      <c r="BM101" s="52"/>
      <c r="BN101" s="52"/>
      <c r="BO101" s="92"/>
      <c r="BP101" s="52"/>
      <c r="BQ101" s="52"/>
      <c r="BR101" s="52"/>
      <c r="BS101" s="52"/>
      <c r="BT101" s="52"/>
      <c r="BU101" s="52"/>
      <c r="BV101" s="52"/>
      <c r="BW101" s="52"/>
      <c r="BX101" s="52"/>
      <c r="BY101" s="52"/>
      <c r="BZ101" s="52"/>
      <c r="CA101" s="81"/>
      <c r="CB101" s="52"/>
      <c r="CC101" s="52"/>
      <c r="CD101" s="52"/>
      <c r="CE101" s="52"/>
      <c r="CF101" s="52"/>
      <c r="CG101" s="92"/>
      <c r="CH101" s="52"/>
      <c r="CM101" s="92"/>
      <c r="CS101" s="92"/>
      <c r="CY101" s="50"/>
      <c r="DE101" s="50"/>
      <c r="DK101" s="50">
        <v>4151.96868007167</v>
      </c>
      <c r="DQ101" s="50">
        <v>4420.7809600000001</v>
      </c>
      <c r="DW101" s="50">
        <v>5223.1462899999997</v>
      </c>
      <c r="EC101" s="50">
        <v>5850.3486399999992</v>
      </c>
      <c r="EI101" s="50">
        <v>6578.1986100000004</v>
      </c>
      <c r="EL101" s="50"/>
      <c r="EO101" s="50">
        <v>7947.7474199999997</v>
      </c>
    </row>
    <row r="102" spans="1:145" ht="12.75" customHeight="1" x14ac:dyDescent="0.2">
      <c r="A102" s="127"/>
      <c r="B102" s="130"/>
      <c r="C102" s="96" t="s">
        <v>292</v>
      </c>
      <c r="D102" s="83" t="s">
        <v>293</v>
      </c>
      <c r="E102" s="80" t="s">
        <v>70</v>
      </c>
      <c r="F102" s="80"/>
      <c r="G102" s="52"/>
      <c r="H102" s="52"/>
      <c r="I102" s="52"/>
      <c r="J102" s="52"/>
      <c r="K102" s="52"/>
      <c r="L102" s="52"/>
      <c r="M102" s="81"/>
      <c r="N102" s="52"/>
      <c r="O102" s="52"/>
      <c r="P102" s="52"/>
      <c r="Q102" s="52"/>
      <c r="R102" s="52"/>
      <c r="S102" s="81"/>
      <c r="T102" s="52"/>
      <c r="U102" s="52"/>
      <c r="V102" s="52"/>
      <c r="W102" s="52"/>
      <c r="X102" s="52"/>
      <c r="Y102" s="81"/>
      <c r="Z102" s="52"/>
      <c r="AA102" s="52"/>
      <c r="AB102" s="52"/>
      <c r="AC102" s="52"/>
      <c r="AD102" s="52"/>
      <c r="AE102" s="81"/>
      <c r="AF102" s="52"/>
      <c r="AG102" s="52"/>
      <c r="AH102" s="52"/>
      <c r="AI102" s="52"/>
      <c r="AJ102" s="52"/>
      <c r="AK102" s="81"/>
      <c r="AL102" s="52"/>
      <c r="AM102" s="52"/>
      <c r="AN102" s="52"/>
      <c r="AO102" s="52"/>
      <c r="AP102" s="52"/>
      <c r="AQ102" s="92"/>
      <c r="AR102" s="52"/>
      <c r="AS102" s="52"/>
      <c r="AT102" s="52"/>
      <c r="AU102" s="52"/>
      <c r="AV102" s="52"/>
      <c r="AW102" s="52"/>
      <c r="AX102" s="52"/>
      <c r="AY102" s="52"/>
      <c r="AZ102" s="52"/>
      <c r="BA102" s="52"/>
      <c r="BB102" s="52"/>
      <c r="BC102" s="92"/>
      <c r="BD102" s="52"/>
      <c r="BE102" s="52"/>
      <c r="BF102" s="52"/>
      <c r="BG102" s="52"/>
      <c r="BH102" s="52"/>
      <c r="BI102" s="92"/>
      <c r="BJ102" s="52"/>
      <c r="BK102" s="52"/>
      <c r="BL102" s="52"/>
      <c r="BM102" s="52"/>
      <c r="BN102" s="52"/>
      <c r="BO102" s="92"/>
      <c r="BP102" s="52"/>
      <c r="BQ102" s="52"/>
      <c r="BR102" s="52"/>
      <c r="BS102" s="52"/>
      <c r="BT102" s="52"/>
      <c r="BU102" s="52"/>
      <c r="BV102" s="52"/>
      <c r="BW102" s="52"/>
      <c r="BX102" s="52"/>
      <c r="BY102" s="52"/>
      <c r="BZ102" s="52"/>
      <c r="CA102" s="81"/>
      <c r="CB102" s="52"/>
      <c r="CC102" s="52"/>
      <c r="CD102" s="52"/>
      <c r="CE102" s="52"/>
      <c r="CF102" s="52"/>
      <c r="CG102" s="92"/>
      <c r="CH102" s="52"/>
      <c r="CM102" s="92"/>
      <c r="CS102" s="92"/>
      <c r="CY102" s="50"/>
      <c r="DE102" s="50"/>
      <c r="DK102" s="50"/>
      <c r="DQ102" s="50"/>
      <c r="DW102" s="50">
        <v>456186.73176</v>
      </c>
      <c r="EC102" s="50">
        <v>449579.57850999996</v>
      </c>
      <c r="EI102" s="50">
        <v>467945.23716000002</v>
      </c>
      <c r="EL102" s="50"/>
      <c r="EO102" s="50">
        <v>476820.99556000001</v>
      </c>
    </row>
    <row r="103" spans="1:145" ht="12.75" customHeight="1" x14ac:dyDescent="0.2">
      <c r="A103" s="127"/>
      <c r="B103" s="130"/>
      <c r="C103" s="53" t="s">
        <v>361</v>
      </c>
      <c r="D103" s="83" t="s">
        <v>150</v>
      </c>
      <c r="E103" s="80" t="s">
        <v>70</v>
      </c>
      <c r="F103" s="80" t="s">
        <v>9</v>
      </c>
      <c r="G103" s="52"/>
      <c r="H103" s="52"/>
      <c r="I103" s="52"/>
      <c r="J103" s="52"/>
      <c r="K103" s="52"/>
      <c r="L103" s="52"/>
      <c r="M103" s="81"/>
      <c r="N103" s="52"/>
      <c r="O103" s="52"/>
      <c r="P103" s="52"/>
      <c r="Q103" s="52"/>
      <c r="R103" s="52"/>
      <c r="S103" s="81"/>
      <c r="T103" s="52"/>
      <c r="U103" s="52"/>
      <c r="V103" s="52"/>
      <c r="W103" s="52"/>
      <c r="X103" s="52"/>
      <c r="Y103" s="81"/>
      <c r="Z103" s="52"/>
      <c r="AA103" s="52"/>
      <c r="AB103" s="52"/>
      <c r="AC103" s="52"/>
      <c r="AD103" s="52"/>
      <c r="AE103" s="81"/>
      <c r="AF103" s="52"/>
      <c r="AG103" s="52"/>
      <c r="AH103" s="52"/>
      <c r="AI103" s="52"/>
      <c r="AJ103" s="52"/>
      <c r="AK103" s="81"/>
      <c r="AL103" s="52"/>
      <c r="AM103" s="52"/>
      <c r="AN103" s="52"/>
      <c r="AO103" s="52"/>
      <c r="AP103" s="52"/>
      <c r="AQ103" s="92"/>
      <c r="AR103" s="52"/>
      <c r="AS103" s="52"/>
      <c r="AT103" s="52"/>
      <c r="AU103" s="52"/>
      <c r="AV103" s="52"/>
      <c r="AW103" s="92">
        <v>130.14962240361004</v>
      </c>
      <c r="AX103" s="52"/>
      <c r="AY103" s="52"/>
      <c r="AZ103" s="52"/>
      <c r="BA103" s="52"/>
      <c r="BB103" s="52"/>
      <c r="BC103" s="92">
        <v>126.4227632888712</v>
      </c>
      <c r="BD103" s="52"/>
      <c r="BE103" s="52"/>
      <c r="BF103" s="52"/>
      <c r="BG103" s="52"/>
      <c r="BH103" s="52"/>
      <c r="BI103" s="92">
        <v>248.2181989514898</v>
      </c>
      <c r="BJ103" s="52"/>
      <c r="BK103" s="52"/>
      <c r="BL103" s="52"/>
      <c r="BM103" s="52"/>
      <c r="BN103" s="52"/>
      <c r="BO103" s="92">
        <v>348.20540978167094</v>
      </c>
      <c r="BP103" s="52"/>
      <c r="BQ103" s="52"/>
      <c r="BR103" s="52"/>
      <c r="BS103" s="52"/>
      <c r="BT103" s="52"/>
      <c r="BU103" s="92">
        <v>366.63621872718824</v>
      </c>
      <c r="BV103" s="52"/>
      <c r="BW103" s="52"/>
      <c r="BX103" s="52"/>
      <c r="BY103" s="52"/>
      <c r="BZ103" s="52"/>
      <c r="CA103" s="81">
        <v>388.63852146791419</v>
      </c>
      <c r="CB103" s="52"/>
      <c r="CC103" s="52"/>
      <c r="CD103" s="52"/>
      <c r="CE103" s="52"/>
      <c r="CF103" s="52"/>
      <c r="CG103" s="92">
        <v>385.17507731103586</v>
      </c>
      <c r="CH103" s="52"/>
      <c r="CM103" s="92">
        <v>409.93021036565131</v>
      </c>
      <c r="CS103" s="92">
        <v>531.30787709867934</v>
      </c>
      <c r="CY103" s="50">
        <v>912.60841595328156</v>
      </c>
      <c r="DE103" s="50">
        <v>1113.0409556042205</v>
      </c>
      <c r="DK103" s="50">
        <v>1122.0750069679475</v>
      </c>
      <c r="DQ103" s="50">
        <v>1434.2051999999999</v>
      </c>
      <c r="DW103" s="50">
        <v>2026.49585</v>
      </c>
      <c r="EC103" s="50">
        <v>746.89155000000005</v>
      </c>
      <c r="EI103" s="50">
        <v>848.41294999999991</v>
      </c>
      <c r="EO103" s="50"/>
    </row>
    <row r="104" spans="1:145" ht="12.75" customHeight="1" x14ac:dyDescent="0.2">
      <c r="A104" s="127"/>
      <c r="B104" s="130"/>
      <c r="C104" s="53"/>
      <c r="D104" s="83"/>
      <c r="E104" s="80"/>
      <c r="F104" s="80" t="s">
        <v>10</v>
      </c>
      <c r="G104" s="52"/>
      <c r="H104" s="52"/>
      <c r="I104" s="52"/>
      <c r="J104" s="52"/>
      <c r="K104" s="52"/>
      <c r="L104" s="52"/>
      <c r="M104" s="81"/>
      <c r="N104" s="52"/>
      <c r="O104" s="52"/>
      <c r="P104" s="52"/>
      <c r="Q104" s="52"/>
      <c r="R104" s="52"/>
      <c r="S104" s="81"/>
      <c r="T104" s="52"/>
      <c r="U104" s="52"/>
      <c r="V104" s="52"/>
      <c r="W104" s="52"/>
      <c r="X104" s="52"/>
      <c r="Y104" s="81"/>
      <c r="Z104" s="52"/>
      <c r="AA104" s="52"/>
      <c r="AB104" s="52"/>
      <c r="AC104" s="52"/>
      <c r="AD104" s="52"/>
      <c r="AE104" s="81"/>
      <c r="AF104" s="52"/>
      <c r="AG104" s="52"/>
      <c r="AH104" s="52"/>
      <c r="AI104" s="52"/>
      <c r="AJ104" s="52"/>
      <c r="AK104" s="81"/>
      <c r="AL104" s="52"/>
      <c r="AM104" s="52"/>
      <c r="AN104" s="52"/>
      <c r="AO104" s="52"/>
      <c r="AP104" s="52"/>
      <c r="AQ104" s="92"/>
      <c r="AR104" s="52"/>
      <c r="AS104" s="52"/>
      <c r="AT104" s="52"/>
      <c r="AU104" s="52"/>
      <c r="AV104" s="52"/>
      <c r="AW104" s="92"/>
      <c r="AX104" s="52"/>
      <c r="AY104" s="52"/>
      <c r="AZ104" s="52"/>
      <c r="BA104" s="52"/>
      <c r="BB104" s="52"/>
      <c r="BC104" s="92"/>
      <c r="BD104" s="52"/>
      <c r="BE104" s="52"/>
      <c r="BF104" s="52"/>
      <c r="BG104" s="52"/>
      <c r="BH104" s="52"/>
      <c r="BI104" s="92"/>
      <c r="BJ104" s="52"/>
      <c r="BK104" s="52"/>
      <c r="BL104" s="52"/>
      <c r="BM104" s="52"/>
      <c r="BN104" s="52"/>
      <c r="BO104" s="92"/>
      <c r="BP104" s="52"/>
      <c r="BQ104" s="52"/>
      <c r="BR104" s="52"/>
      <c r="BS104" s="52"/>
      <c r="BT104" s="52"/>
      <c r="BU104" s="92"/>
      <c r="BV104" s="52"/>
      <c r="BW104" s="52"/>
      <c r="BX104" s="52"/>
      <c r="BY104" s="52"/>
      <c r="BZ104" s="52"/>
      <c r="CA104" s="81"/>
      <c r="CB104" s="52"/>
      <c r="CC104" s="52"/>
      <c r="CD104" s="52"/>
      <c r="CE104" s="52"/>
      <c r="CF104" s="52"/>
      <c r="CG104" s="92"/>
      <c r="CH104" s="52"/>
      <c r="CM104" s="92"/>
      <c r="CS104" s="92"/>
      <c r="CY104" s="50"/>
      <c r="DE104" s="50"/>
      <c r="DK104" s="50"/>
      <c r="DQ104" s="50"/>
      <c r="DW104" s="50"/>
      <c r="EC104" s="50">
        <v>1827.1883899999998</v>
      </c>
      <c r="EI104" s="50">
        <v>2073.8280600000003</v>
      </c>
      <c r="EO104" s="50"/>
    </row>
    <row r="105" spans="1:145" ht="12.75" customHeight="1" x14ac:dyDescent="0.2">
      <c r="A105" s="127"/>
      <c r="B105" s="130"/>
      <c r="C105" s="53"/>
      <c r="D105" s="83"/>
      <c r="E105" s="80"/>
      <c r="F105" s="80" t="s">
        <v>49</v>
      </c>
      <c r="G105" s="52"/>
      <c r="H105" s="52"/>
      <c r="I105" s="52"/>
      <c r="J105" s="52"/>
      <c r="K105" s="52"/>
      <c r="L105" s="52"/>
      <c r="M105" s="81"/>
      <c r="N105" s="52"/>
      <c r="O105" s="52"/>
      <c r="P105" s="52"/>
      <c r="Q105" s="52"/>
      <c r="R105" s="52"/>
      <c r="S105" s="81"/>
      <c r="T105" s="52"/>
      <c r="U105" s="52"/>
      <c r="V105" s="52"/>
      <c r="W105" s="52"/>
      <c r="X105" s="52"/>
      <c r="Y105" s="81"/>
      <c r="Z105" s="52"/>
      <c r="AA105" s="52"/>
      <c r="AB105" s="52"/>
      <c r="AC105" s="52"/>
      <c r="AD105" s="52"/>
      <c r="AE105" s="81"/>
      <c r="AF105" s="52"/>
      <c r="AG105" s="52"/>
      <c r="AH105" s="52"/>
      <c r="AI105" s="52"/>
      <c r="AJ105" s="52"/>
      <c r="AK105" s="81"/>
      <c r="AL105" s="52"/>
      <c r="AM105" s="52"/>
      <c r="AN105" s="52"/>
      <c r="AO105" s="52"/>
      <c r="AP105" s="52"/>
      <c r="AQ105" s="92"/>
      <c r="AR105" s="52"/>
      <c r="AS105" s="52"/>
      <c r="AT105" s="52"/>
      <c r="AU105" s="52"/>
      <c r="AV105" s="52"/>
      <c r="AW105" s="92"/>
      <c r="AX105" s="52"/>
      <c r="AY105" s="52"/>
      <c r="AZ105" s="52"/>
      <c r="BA105" s="52"/>
      <c r="BB105" s="52"/>
      <c r="BC105" s="92"/>
      <c r="BD105" s="52"/>
      <c r="BE105" s="52"/>
      <c r="BF105" s="52"/>
      <c r="BG105" s="52"/>
      <c r="BH105" s="52"/>
      <c r="BI105" s="92"/>
      <c r="BJ105" s="52"/>
      <c r="BK105" s="52"/>
      <c r="BL105" s="52"/>
      <c r="BM105" s="52"/>
      <c r="BN105" s="52"/>
      <c r="BO105" s="92"/>
      <c r="BP105" s="52"/>
      <c r="BQ105" s="52"/>
      <c r="BR105" s="52"/>
      <c r="BS105" s="52"/>
      <c r="BT105" s="52"/>
      <c r="BU105" s="92"/>
      <c r="BV105" s="52"/>
      <c r="BW105" s="52"/>
      <c r="BX105" s="52"/>
      <c r="BY105" s="52"/>
      <c r="BZ105" s="52"/>
      <c r="CA105" s="81"/>
      <c r="CB105" s="52"/>
      <c r="CC105" s="52"/>
      <c r="CD105" s="52"/>
      <c r="CE105" s="52"/>
      <c r="CF105" s="52"/>
      <c r="CG105" s="92"/>
      <c r="CH105" s="52"/>
      <c r="CM105" s="92"/>
      <c r="CS105" s="92"/>
      <c r="CY105" s="50"/>
      <c r="DE105" s="50"/>
      <c r="DK105" s="50"/>
      <c r="DQ105" s="50"/>
      <c r="DW105" s="50"/>
      <c r="EC105" s="50">
        <v>0</v>
      </c>
      <c r="EI105" s="50">
        <v>0</v>
      </c>
      <c r="EO105" s="50"/>
    </row>
    <row r="106" spans="1:145" ht="12.75" customHeight="1" x14ac:dyDescent="0.2">
      <c r="A106" s="127"/>
      <c r="B106" s="130"/>
      <c r="C106" s="53" t="s">
        <v>159</v>
      </c>
      <c r="D106" s="83" t="s">
        <v>150</v>
      </c>
      <c r="E106" s="80" t="s">
        <v>70</v>
      </c>
      <c r="F106" s="80"/>
      <c r="G106" s="52"/>
      <c r="H106" s="52"/>
      <c r="I106" s="52"/>
      <c r="J106" s="52"/>
      <c r="K106" s="52"/>
      <c r="L106" s="52"/>
      <c r="M106" s="81"/>
      <c r="N106" s="52"/>
      <c r="O106" s="52"/>
      <c r="P106" s="52"/>
      <c r="Q106" s="52"/>
      <c r="R106" s="52"/>
      <c r="S106" s="81"/>
      <c r="T106" s="52"/>
      <c r="U106" s="52"/>
      <c r="V106" s="52"/>
      <c r="W106" s="52"/>
      <c r="X106" s="52"/>
      <c r="Y106" s="81"/>
      <c r="Z106" s="52"/>
      <c r="AA106" s="52"/>
      <c r="AB106" s="52"/>
      <c r="AC106" s="52"/>
      <c r="AD106" s="52"/>
      <c r="AE106" s="81"/>
      <c r="AF106" s="52"/>
      <c r="AG106" s="52"/>
      <c r="AH106" s="52"/>
      <c r="AI106" s="52"/>
      <c r="AJ106" s="52"/>
      <c r="AK106" s="81"/>
      <c r="AL106" s="52"/>
      <c r="AM106" s="52"/>
      <c r="AN106" s="52"/>
      <c r="AO106" s="52"/>
      <c r="AP106" s="52"/>
      <c r="AQ106" s="92"/>
      <c r="AR106" s="52"/>
      <c r="AS106" s="52"/>
      <c r="AT106" s="52"/>
      <c r="AU106" s="52"/>
      <c r="AV106" s="52"/>
      <c r="AW106" s="92">
        <v>129.98235450262129</v>
      </c>
      <c r="AX106" s="52"/>
      <c r="AY106" s="52"/>
      <c r="AZ106" s="52"/>
      <c r="BA106" s="52"/>
      <c r="BB106" s="52"/>
      <c r="BC106" s="92">
        <v>125.91972659101467</v>
      </c>
      <c r="BD106" s="52"/>
      <c r="BE106" s="52"/>
      <c r="BF106" s="52"/>
      <c r="BG106" s="52"/>
      <c r="BH106" s="52"/>
      <c r="BI106" s="92"/>
      <c r="BJ106" s="52"/>
      <c r="BK106" s="52"/>
      <c r="BL106" s="52"/>
      <c r="BM106" s="52"/>
      <c r="BN106" s="52"/>
      <c r="BO106" s="92"/>
      <c r="BP106" s="52"/>
      <c r="BQ106" s="52"/>
      <c r="BR106" s="52"/>
      <c r="BS106" s="52"/>
      <c r="BT106" s="52"/>
      <c r="BU106" s="92"/>
      <c r="BV106" s="52"/>
      <c r="BW106" s="52"/>
      <c r="BX106" s="52"/>
      <c r="BY106" s="52"/>
      <c r="BZ106" s="52"/>
      <c r="CA106" s="81">
        <v>0</v>
      </c>
      <c r="CB106" s="52"/>
      <c r="CC106" s="52"/>
      <c r="CD106" s="52"/>
      <c r="CE106" s="52"/>
      <c r="CF106" s="52"/>
      <c r="CG106" s="92">
        <v>0</v>
      </c>
      <c r="CH106" s="52"/>
      <c r="CM106" s="92">
        <v>0</v>
      </c>
      <c r="CS106" s="92"/>
      <c r="CY106" s="50"/>
      <c r="DE106" s="50"/>
      <c r="DK106" s="50"/>
      <c r="DQ106" s="50"/>
      <c r="DW106" s="50"/>
      <c r="EC106" s="50"/>
      <c r="EI106" s="50"/>
      <c r="EO106" s="50"/>
    </row>
    <row r="107" spans="1:145" ht="12.75" customHeight="1" x14ac:dyDescent="0.2">
      <c r="A107" s="127"/>
      <c r="B107" s="130"/>
      <c r="C107" s="53" t="s">
        <v>277</v>
      </c>
      <c r="D107" s="83" t="s">
        <v>150</v>
      </c>
      <c r="E107" s="80" t="s">
        <v>70</v>
      </c>
      <c r="F107" s="80"/>
      <c r="G107" s="52"/>
      <c r="H107" s="52"/>
      <c r="I107" s="52"/>
      <c r="J107" s="52"/>
      <c r="K107" s="52"/>
      <c r="L107" s="52"/>
      <c r="M107" s="81"/>
      <c r="N107" s="52"/>
      <c r="O107" s="52"/>
      <c r="P107" s="52"/>
      <c r="Q107" s="52"/>
      <c r="R107" s="52"/>
      <c r="S107" s="81"/>
      <c r="T107" s="52"/>
      <c r="U107" s="52"/>
      <c r="V107" s="52"/>
      <c r="W107" s="52"/>
      <c r="X107" s="52"/>
      <c r="Y107" s="81"/>
      <c r="Z107" s="52"/>
      <c r="AA107" s="52"/>
      <c r="AB107" s="52"/>
      <c r="AC107" s="52"/>
      <c r="AD107" s="52"/>
      <c r="AE107" s="81"/>
      <c r="AF107" s="52"/>
      <c r="AG107" s="52"/>
      <c r="AH107" s="52"/>
      <c r="AI107" s="52"/>
      <c r="AJ107" s="52"/>
      <c r="AK107" s="81"/>
      <c r="AL107" s="52"/>
      <c r="AM107" s="52"/>
      <c r="AN107" s="52"/>
      <c r="AO107" s="52"/>
      <c r="AP107" s="52"/>
      <c r="AQ107" s="92"/>
      <c r="AR107" s="52"/>
      <c r="AS107" s="52"/>
      <c r="AT107" s="52"/>
      <c r="AU107" s="52"/>
      <c r="AV107" s="52"/>
      <c r="AW107" s="92"/>
      <c r="AX107" s="52"/>
      <c r="AY107" s="52"/>
      <c r="AZ107" s="52"/>
      <c r="BA107" s="52"/>
      <c r="BB107" s="52"/>
      <c r="BC107" s="92"/>
      <c r="BD107" s="52"/>
      <c r="BE107" s="52"/>
      <c r="BF107" s="52"/>
      <c r="BG107" s="52"/>
      <c r="BH107" s="52"/>
      <c r="BI107" s="92"/>
      <c r="BJ107" s="52"/>
      <c r="BK107" s="52"/>
      <c r="BL107" s="52"/>
      <c r="BM107" s="52"/>
      <c r="BN107" s="52"/>
      <c r="BO107" s="92"/>
      <c r="BP107" s="52"/>
      <c r="BQ107" s="52"/>
      <c r="BR107" s="52"/>
      <c r="BS107" s="52"/>
      <c r="BT107" s="52"/>
      <c r="BU107" s="92"/>
      <c r="BV107" s="52"/>
      <c r="BW107" s="52"/>
      <c r="BX107" s="52"/>
      <c r="BY107" s="52"/>
      <c r="BZ107" s="52"/>
      <c r="CA107" s="81"/>
      <c r="CB107" s="52"/>
      <c r="CC107" s="52"/>
      <c r="CD107" s="52"/>
      <c r="CE107" s="52"/>
      <c r="CF107" s="52"/>
      <c r="CG107" s="92"/>
      <c r="CH107" s="52"/>
      <c r="CM107" s="92"/>
      <c r="CS107" s="92"/>
      <c r="CY107" s="50"/>
      <c r="DE107" s="50"/>
      <c r="DK107" s="50">
        <v>419.24864158205588</v>
      </c>
      <c r="DQ107" s="50">
        <v>445.62127000000004</v>
      </c>
      <c r="DW107" s="50">
        <v>548.25118000000009</v>
      </c>
      <c r="EC107" s="50">
        <v>612.59837000000005</v>
      </c>
      <c r="EI107" s="50">
        <v>624.75806</v>
      </c>
      <c r="EO107" s="50">
        <v>1087.73145</v>
      </c>
    </row>
    <row r="108" spans="1:145" ht="12.75" customHeight="1" x14ac:dyDescent="0.2">
      <c r="A108" s="127"/>
      <c r="B108" s="130"/>
      <c r="C108" s="53" t="s">
        <v>77</v>
      </c>
      <c r="D108" s="83" t="s">
        <v>150</v>
      </c>
      <c r="E108" s="80" t="s">
        <v>70</v>
      </c>
      <c r="F108" s="80"/>
      <c r="G108" s="52"/>
      <c r="H108" s="52"/>
      <c r="I108" s="52"/>
      <c r="J108" s="52"/>
      <c r="K108" s="52"/>
      <c r="L108" s="52"/>
      <c r="M108" s="81"/>
      <c r="N108" s="52"/>
      <c r="O108" s="52"/>
      <c r="P108" s="52"/>
      <c r="Q108" s="52"/>
      <c r="R108" s="52"/>
      <c r="S108" s="81"/>
      <c r="T108" s="52"/>
      <c r="U108" s="52"/>
      <c r="V108" s="52"/>
      <c r="W108" s="52"/>
      <c r="X108" s="52"/>
      <c r="Y108" s="81"/>
      <c r="Z108" s="52"/>
      <c r="AA108" s="52"/>
      <c r="AB108" s="52"/>
      <c r="AC108" s="52"/>
      <c r="AD108" s="52"/>
      <c r="AE108" s="81"/>
      <c r="AF108" s="52"/>
      <c r="AG108" s="52"/>
      <c r="AH108" s="52"/>
      <c r="AI108" s="52"/>
      <c r="AJ108" s="52"/>
      <c r="AK108" s="81"/>
      <c r="AL108" s="52"/>
      <c r="AM108" s="52"/>
      <c r="AN108" s="52"/>
      <c r="AO108" s="52"/>
      <c r="AP108" s="52"/>
      <c r="AQ108" s="92"/>
      <c r="AR108" s="52"/>
      <c r="AS108" s="52"/>
      <c r="AT108" s="52"/>
      <c r="AU108" s="52"/>
      <c r="AV108" s="52"/>
      <c r="AW108" s="92">
        <v>4378.3648045656646</v>
      </c>
      <c r="AX108" s="52"/>
      <c r="AY108" s="52"/>
      <c r="AZ108" s="52"/>
      <c r="BA108" s="52"/>
      <c r="BB108" s="52"/>
      <c r="BC108" s="92">
        <v>3791.2639179773041</v>
      </c>
      <c r="BD108" s="52"/>
      <c r="BE108" s="52"/>
      <c r="BF108" s="52"/>
      <c r="BG108" s="52"/>
      <c r="BH108" s="52"/>
      <c r="BI108" s="92">
        <v>4287.6163262326627</v>
      </c>
      <c r="BJ108" s="52"/>
      <c r="BK108" s="52"/>
      <c r="BL108" s="52"/>
      <c r="BM108" s="52"/>
      <c r="BN108" s="52"/>
      <c r="BO108" s="92">
        <v>4874.217365452253</v>
      </c>
      <c r="BP108" s="52"/>
      <c r="BQ108" s="52"/>
      <c r="BR108" s="52"/>
      <c r="BS108" s="52"/>
      <c r="BT108" s="52"/>
      <c r="BU108" s="92">
        <v>5917.9515986462275</v>
      </c>
      <c r="BV108" s="52"/>
      <c r="BW108" s="52"/>
      <c r="BX108" s="52"/>
      <c r="BY108" s="52"/>
      <c r="BZ108" s="52"/>
      <c r="CA108" s="81">
        <v>6379.0769367575813</v>
      </c>
      <c r="CB108" s="52"/>
      <c r="CC108" s="52"/>
      <c r="CD108" s="52"/>
      <c r="CE108" s="52"/>
      <c r="CF108" s="52"/>
      <c r="CG108" s="92">
        <v>5918.0524467449723</v>
      </c>
      <c r="CH108" s="52"/>
      <c r="CM108" s="92">
        <v>6647.8014055345402</v>
      </c>
      <c r="CS108" s="92">
        <v>7958.8476116530619</v>
      </c>
      <c r="CY108" s="50">
        <v>8516.2238582520404</v>
      </c>
      <c r="DE108" s="50">
        <v>6746.7227460349059</v>
      </c>
      <c r="DK108" s="50">
        <v>6546.4158630300617</v>
      </c>
      <c r="DQ108" s="50">
        <v>7177.0722500000002</v>
      </c>
      <c r="DW108" s="50">
        <v>8168.6462099999999</v>
      </c>
      <c r="EC108" s="50">
        <v>11018.42808</v>
      </c>
      <c r="EI108" s="50"/>
      <c r="EO108" s="50">
        <v>23360.520079999998</v>
      </c>
    </row>
    <row r="109" spans="1:145" ht="12.75" customHeight="1" x14ac:dyDescent="0.2">
      <c r="A109" s="127"/>
      <c r="B109" s="130"/>
      <c r="C109" s="96" t="s">
        <v>359</v>
      </c>
      <c r="D109" s="83" t="s">
        <v>284</v>
      </c>
      <c r="E109" s="80" t="s">
        <v>70</v>
      </c>
      <c r="F109" s="80"/>
      <c r="G109" s="52"/>
      <c r="H109" s="52"/>
      <c r="I109" s="52"/>
      <c r="J109" s="52"/>
      <c r="K109" s="52"/>
      <c r="L109" s="52"/>
      <c r="M109" s="81"/>
      <c r="N109" s="52"/>
      <c r="O109" s="52"/>
      <c r="P109" s="52"/>
      <c r="Q109" s="52"/>
      <c r="R109" s="52"/>
      <c r="S109" s="81"/>
      <c r="T109" s="52"/>
      <c r="U109" s="52"/>
      <c r="V109" s="52"/>
      <c r="W109" s="52"/>
      <c r="X109" s="52"/>
      <c r="Y109" s="81"/>
      <c r="Z109" s="52"/>
      <c r="AA109" s="52"/>
      <c r="AB109" s="52"/>
      <c r="AC109" s="52"/>
      <c r="AD109" s="52"/>
      <c r="AE109" s="81"/>
      <c r="AF109" s="52"/>
      <c r="AG109" s="52"/>
      <c r="AH109" s="52"/>
      <c r="AI109" s="52"/>
      <c r="AJ109" s="52"/>
      <c r="AK109" s="81"/>
      <c r="AL109" s="52"/>
      <c r="AM109" s="52"/>
      <c r="AN109" s="52"/>
      <c r="AO109" s="52"/>
      <c r="AP109" s="52"/>
      <c r="AQ109" s="92"/>
      <c r="AR109" s="52"/>
      <c r="AS109" s="52"/>
      <c r="AT109" s="52"/>
      <c r="AU109" s="52"/>
      <c r="AV109" s="52"/>
      <c r="AW109" s="92"/>
      <c r="AX109" s="52"/>
      <c r="AY109" s="52"/>
      <c r="AZ109" s="52"/>
      <c r="BA109" s="52"/>
      <c r="BB109" s="52"/>
      <c r="BC109" s="92"/>
      <c r="BD109" s="52"/>
      <c r="BE109" s="52"/>
      <c r="BF109" s="52"/>
      <c r="BG109" s="52"/>
      <c r="BH109" s="52"/>
      <c r="BI109" s="92"/>
      <c r="BJ109" s="52"/>
      <c r="BK109" s="52"/>
      <c r="BL109" s="52"/>
      <c r="BM109" s="52"/>
      <c r="BN109" s="52"/>
      <c r="BO109" s="92"/>
      <c r="BP109" s="52"/>
      <c r="BQ109" s="52"/>
      <c r="BR109" s="52"/>
      <c r="BS109" s="52"/>
      <c r="BT109" s="52"/>
      <c r="BU109" s="92"/>
      <c r="BV109" s="52"/>
      <c r="BW109" s="52"/>
      <c r="BX109" s="52"/>
      <c r="BY109" s="52"/>
      <c r="BZ109" s="52"/>
      <c r="CA109" s="81"/>
      <c r="CB109" s="52"/>
      <c r="CC109" s="52"/>
      <c r="CD109" s="52"/>
      <c r="CE109" s="52"/>
      <c r="CF109" s="52"/>
      <c r="CG109" s="92"/>
      <c r="CH109" s="52"/>
      <c r="CM109" s="92"/>
      <c r="CS109" s="92"/>
      <c r="CY109" s="50"/>
      <c r="DE109" s="50"/>
      <c r="DK109" s="50"/>
      <c r="DQ109" s="50"/>
      <c r="DW109" s="50"/>
      <c r="EC109" s="50"/>
      <c r="EI109" s="50"/>
      <c r="EO109" s="50">
        <v>41917.173060000001</v>
      </c>
    </row>
    <row r="110" spans="1:145" ht="12.75" customHeight="1" x14ac:dyDescent="0.2">
      <c r="A110" s="127"/>
      <c r="B110" s="130"/>
      <c r="C110" s="53" t="s">
        <v>329</v>
      </c>
      <c r="D110" s="83" t="s">
        <v>284</v>
      </c>
      <c r="E110" s="80" t="s">
        <v>70</v>
      </c>
      <c r="F110" s="80"/>
      <c r="G110" s="52"/>
      <c r="H110" s="52"/>
      <c r="I110" s="52"/>
      <c r="J110" s="52"/>
      <c r="K110" s="52"/>
      <c r="L110" s="52"/>
      <c r="M110" s="81"/>
      <c r="N110" s="52"/>
      <c r="O110" s="52"/>
      <c r="P110" s="52"/>
      <c r="Q110" s="52"/>
      <c r="R110" s="52"/>
      <c r="S110" s="81"/>
      <c r="T110" s="52"/>
      <c r="U110" s="52"/>
      <c r="V110" s="52"/>
      <c r="W110" s="52"/>
      <c r="X110" s="52"/>
      <c r="Y110" s="81"/>
      <c r="Z110" s="52"/>
      <c r="AA110" s="52"/>
      <c r="AB110" s="52"/>
      <c r="AC110" s="52"/>
      <c r="AD110" s="52"/>
      <c r="AE110" s="81"/>
      <c r="AF110" s="52"/>
      <c r="AG110" s="52"/>
      <c r="AH110" s="52"/>
      <c r="AI110" s="52"/>
      <c r="AJ110" s="52"/>
      <c r="AK110" s="81"/>
      <c r="AL110" s="52"/>
      <c r="AM110" s="52"/>
      <c r="AN110" s="52"/>
      <c r="AO110" s="52"/>
      <c r="AP110" s="52"/>
      <c r="AQ110" s="92"/>
      <c r="AR110" s="52"/>
      <c r="AS110" s="52"/>
      <c r="AT110" s="52"/>
      <c r="AU110" s="52"/>
      <c r="AV110" s="52"/>
      <c r="AW110" s="92"/>
      <c r="AX110" s="52"/>
      <c r="AY110" s="52"/>
      <c r="AZ110" s="52"/>
      <c r="BA110" s="52"/>
      <c r="BB110" s="52"/>
      <c r="BC110" s="92"/>
      <c r="BD110" s="52"/>
      <c r="BE110" s="52"/>
      <c r="BF110" s="52"/>
      <c r="BG110" s="52"/>
      <c r="BH110" s="52"/>
      <c r="BI110" s="92"/>
      <c r="BJ110" s="52"/>
      <c r="BK110" s="52"/>
      <c r="BL110" s="52"/>
      <c r="BM110" s="52"/>
      <c r="BN110" s="52"/>
      <c r="BO110" s="92"/>
      <c r="BP110" s="52"/>
      <c r="BQ110" s="52"/>
      <c r="BR110" s="52"/>
      <c r="BS110" s="52"/>
      <c r="BT110" s="52"/>
      <c r="BU110" s="92"/>
      <c r="BV110" s="52"/>
      <c r="BW110" s="52"/>
      <c r="BX110" s="52"/>
      <c r="BY110" s="52"/>
      <c r="BZ110" s="52"/>
      <c r="CA110" s="81"/>
      <c r="CB110" s="52"/>
      <c r="CC110" s="52"/>
      <c r="CD110" s="52"/>
      <c r="CE110" s="52"/>
      <c r="CF110" s="52"/>
      <c r="CG110" s="92"/>
      <c r="CH110" s="52"/>
      <c r="CM110" s="92"/>
      <c r="CS110" s="92"/>
      <c r="CY110" s="50"/>
      <c r="DE110" s="50"/>
      <c r="DK110" s="50"/>
      <c r="DQ110" s="50"/>
      <c r="DW110" s="50"/>
      <c r="EC110" s="50">
        <v>15870.864939999999</v>
      </c>
      <c r="EI110" s="50">
        <v>16712.157350000001</v>
      </c>
      <c r="EO110" s="50">
        <v>31931.979239999997</v>
      </c>
    </row>
    <row r="111" spans="1:145" ht="12.75" customHeight="1" x14ac:dyDescent="0.2">
      <c r="A111" s="127"/>
      <c r="B111" s="130"/>
      <c r="C111" s="53" t="s">
        <v>282</v>
      </c>
      <c r="D111" s="83" t="s">
        <v>284</v>
      </c>
      <c r="E111" s="80" t="s">
        <v>70</v>
      </c>
      <c r="F111" s="80" t="s">
        <v>9</v>
      </c>
      <c r="G111" s="52"/>
      <c r="H111" s="52"/>
      <c r="I111" s="52"/>
      <c r="J111" s="52"/>
      <c r="K111" s="52"/>
      <c r="L111" s="52"/>
      <c r="M111" s="81"/>
      <c r="N111" s="52"/>
      <c r="O111" s="52"/>
      <c r="P111" s="52"/>
      <c r="Q111" s="52"/>
      <c r="R111" s="52"/>
      <c r="S111" s="81"/>
      <c r="T111" s="52"/>
      <c r="U111" s="52"/>
      <c r="V111" s="52"/>
      <c r="W111" s="52"/>
      <c r="X111" s="52"/>
      <c r="Y111" s="81"/>
      <c r="Z111" s="52"/>
      <c r="AA111" s="52"/>
      <c r="AB111" s="52"/>
      <c r="AC111" s="52"/>
      <c r="AD111" s="52"/>
      <c r="AE111" s="81"/>
      <c r="AF111" s="52"/>
      <c r="AG111" s="52"/>
      <c r="AH111" s="52"/>
      <c r="AI111" s="52"/>
      <c r="AJ111" s="52"/>
      <c r="AK111" s="81"/>
      <c r="AL111" s="52"/>
      <c r="AM111" s="52"/>
      <c r="AN111" s="52"/>
      <c r="AO111" s="52"/>
      <c r="AP111" s="52"/>
      <c r="AQ111" s="92"/>
      <c r="AR111" s="52"/>
      <c r="AS111" s="52"/>
      <c r="AT111" s="52"/>
      <c r="AU111" s="52"/>
      <c r="AV111" s="52"/>
      <c r="AW111" s="92"/>
      <c r="AX111" s="52"/>
      <c r="AY111" s="52"/>
      <c r="AZ111" s="52"/>
      <c r="BA111" s="52"/>
      <c r="BB111" s="52"/>
      <c r="BC111" s="92"/>
      <c r="BD111" s="52"/>
      <c r="BE111" s="52"/>
      <c r="BF111" s="52"/>
      <c r="BG111" s="52"/>
      <c r="BH111" s="52"/>
      <c r="BI111" s="92"/>
      <c r="BJ111" s="52"/>
      <c r="BK111" s="52"/>
      <c r="BL111" s="52"/>
      <c r="BM111" s="52"/>
      <c r="BN111" s="52"/>
      <c r="BO111" s="92"/>
      <c r="BP111" s="52"/>
      <c r="BQ111" s="52"/>
      <c r="BR111" s="52"/>
      <c r="BS111" s="52"/>
      <c r="BT111" s="52"/>
      <c r="BU111" s="92"/>
      <c r="BV111" s="52"/>
      <c r="BW111" s="52"/>
      <c r="BX111" s="52"/>
      <c r="BY111" s="52"/>
      <c r="BZ111" s="52"/>
      <c r="CA111" s="81"/>
      <c r="CB111" s="52"/>
      <c r="CC111" s="52"/>
      <c r="CD111" s="52"/>
      <c r="CE111" s="52"/>
      <c r="CF111" s="52"/>
      <c r="CG111" s="92"/>
      <c r="CH111" s="52"/>
      <c r="CM111" s="92"/>
      <c r="CS111" s="92"/>
      <c r="CY111" s="50"/>
      <c r="DE111" s="50"/>
      <c r="DK111" s="50"/>
      <c r="DQ111" s="50">
        <v>2391.785523</v>
      </c>
      <c r="DW111" s="50">
        <v>2364.4783299999999</v>
      </c>
      <c r="EC111" s="50">
        <v>4138.85563</v>
      </c>
      <c r="EI111" s="50">
        <v>4122.8667799999994</v>
      </c>
      <c r="EO111" s="50">
        <v>4433.8596100000004</v>
      </c>
    </row>
    <row r="112" spans="1:145" ht="12.75" customHeight="1" x14ac:dyDescent="0.2">
      <c r="A112" s="127"/>
      <c r="B112" s="130"/>
      <c r="C112" s="53"/>
      <c r="D112" s="83"/>
      <c r="E112" s="80"/>
      <c r="F112" s="80" t="s">
        <v>10</v>
      </c>
      <c r="G112" s="52"/>
      <c r="H112" s="52"/>
      <c r="I112" s="52"/>
      <c r="J112" s="52"/>
      <c r="K112" s="52"/>
      <c r="L112" s="52"/>
      <c r="M112" s="81"/>
      <c r="N112" s="52"/>
      <c r="O112" s="52"/>
      <c r="P112" s="52"/>
      <c r="Q112" s="52"/>
      <c r="R112" s="52"/>
      <c r="S112" s="81"/>
      <c r="T112" s="52"/>
      <c r="U112" s="52"/>
      <c r="V112" s="52"/>
      <c r="W112" s="52"/>
      <c r="X112" s="52"/>
      <c r="Y112" s="81"/>
      <c r="Z112" s="52"/>
      <c r="AA112" s="52"/>
      <c r="AB112" s="52"/>
      <c r="AC112" s="52"/>
      <c r="AD112" s="52"/>
      <c r="AE112" s="81"/>
      <c r="AF112" s="52"/>
      <c r="AG112" s="52"/>
      <c r="AH112" s="52"/>
      <c r="AI112" s="52"/>
      <c r="AJ112" s="52"/>
      <c r="AK112" s="81"/>
      <c r="AL112" s="52"/>
      <c r="AM112" s="52"/>
      <c r="AN112" s="52"/>
      <c r="AO112" s="52"/>
      <c r="AP112" s="52"/>
      <c r="AQ112" s="92"/>
      <c r="AR112" s="52"/>
      <c r="AS112" s="52"/>
      <c r="AT112" s="52"/>
      <c r="AU112" s="52"/>
      <c r="AV112" s="52"/>
      <c r="AW112" s="92"/>
      <c r="AX112" s="52"/>
      <c r="AY112" s="52"/>
      <c r="AZ112" s="52"/>
      <c r="BA112" s="52"/>
      <c r="BB112" s="52"/>
      <c r="BC112" s="92"/>
      <c r="BD112" s="52"/>
      <c r="BE112" s="52"/>
      <c r="BF112" s="52"/>
      <c r="BG112" s="52"/>
      <c r="BH112" s="52"/>
      <c r="BI112" s="92"/>
      <c r="BJ112" s="52"/>
      <c r="BK112" s="52"/>
      <c r="BL112" s="52"/>
      <c r="BM112" s="52"/>
      <c r="BN112" s="52"/>
      <c r="BO112" s="92"/>
      <c r="BP112" s="52"/>
      <c r="BQ112" s="52"/>
      <c r="BR112" s="52"/>
      <c r="BS112" s="52"/>
      <c r="BT112" s="52"/>
      <c r="BU112" s="92"/>
      <c r="BV112" s="52"/>
      <c r="BW112" s="52"/>
      <c r="BX112" s="52"/>
      <c r="BY112" s="52"/>
      <c r="BZ112" s="52"/>
      <c r="CA112" s="81"/>
      <c r="CB112" s="52"/>
      <c r="CC112" s="52"/>
      <c r="CD112" s="52"/>
      <c r="CE112" s="52"/>
      <c r="CF112" s="52"/>
      <c r="CG112" s="92"/>
      <c r="CH112" s="52"/>
      <c r="CM112" s="92"/>
      <c r="CS112" s="92"/>
      <c r="CY112" s="50"/>
      <c r="DE112" s="50"/>
      <c r="DK112" s="50"/>
      <c r="DQ112" s="50">
        <v>1727.3674384000001</v>
      </c>
      <c r="DW112" s="50">
        <v>1707.6460199999999</v>
      </c>
      <c r="EC112" s="50">
        <v>1911.7571200000002</v>
      </c>
      <c r="EI112" s="50">
        <v>1904.3717900000001</v>
      </c>
      <c r="EO112" s="50">
        <v>2048.0208700000003</v>
      </c>
    </row>
    <row r="113" spans="1:145" ht="12.75" customHeight="1" x14ac:dyDescent="0.2">
      <c r="A113" s="127"/>
      <c r="B113" s="130"/>
      <c r="C113" s="53"/>
      <c r="D113" s="83"/>
      <c r="E113" s="80"/>
      <c r="F113" s="80" t="s">
        <v>49</v>
      </c>
      <c r="G113" s="52"/>
      <c r="H113" s="52"/>
      <c r="I113" s="52"/>
      <c r="J113" s="52"/>
      <c r="K113" s="52"/>
      <c r="L113" s="52"/>
      <c r="M113" s="81"/>
      <c r="N113" s="52"/>
      <c r="O113" s="52"/>
      <c r="P113" s="52"/>
      <c r="Q113" s="52"/>
      <c r="R113" s="52"/>
      <c r="S113" s="81"/>
      <c r="T113" s="52"/>
      <c r="U113" s="52"/>
      <c r="V113" s="52"/>
      <c r="W113" s="52"/>
      <c r="X113" s="52"/>
      <c r="Y113" s="81"/>
      <c r="Z113" s="52"/>
      <c r="AA113" s="52"/>
      <c r="AB113" s="52"/>
      <c r="AC113" s="52"/>
      <c r="AD113" s="52"/>
      <c r="AE113" s="81"/>
      <c r="AF113" s="52"/>
      <c r="AG113" s="52"/>
      <c r="AH113" s="52"/>
      <c r="AI113" s="52"/>
      <c r="AJ113" s="52"/>
      <c r="AK113" s="81"/>
      <c r="AL113" s="52"/>
      <c r="AM113" s="52"/>
      <c r="AN113" s="52"/>
      <c r="AO113" s="52"/>
      <c r="AP113" s="52"/>
      <c r="AQ113" s="92"/>
      <c r="AR113" s="52"/>
      <c r="AS113" s="52"/>
      <c r="AT113" s="52"/>
      <c r="AU113" s="52"/>
      <c r="AV113" s="52"/>
      <c r="AW113" s="92"/>
      <c r="AX113" s="52"/>
      <c r="AY113" s="52"/>
      <c r="AZ113" s="52"/>
      <c r="BA113" s="52"/>
      <c r="BB113" s="52"/>
      <c r="BC113" s="92"/>
      <c r="BD113" s="52"/>
      <c r="BE113" s="52"/>
      <c r="BF113" s="52"/>
      <c r="BG113" s="52"/>
      <c r="BH113" s="52"/>
      <c r="BI113" s="92"/>
      <c r="BJ113" s="52"/>
      <c r="BK113" s="52"/>
      <c r="BL113" s="52"/>
      <c r="BM113" s="52"/>
      <c r="BN113" s="52"/>
      <c r="BO113" s="92"/>
      <c r="BP113" s="52"/>
      <c r="BQ113" s="52"/>
      <c r="BR113" s="52"/>
      <c r="BS113" s="52"/>
      <c r="BT113" s="52"/>
      <c r="BU113" s="92"/>
      <c r="BV113" s="52"/>
      <c r="BW113" s="52"/>
      <c r="BX113" s="52"/>
      <c r="BY113" s="52"/>
      <c r="BZ113" s="52"/>
      <c r="CA113" s="81"/>
      <c r="CB113" s="52"/>
      <c r="CC113" s="52"/>
      <c r="CD113" s="52"/>
      <c r="CE113" s="52"/>
      <c r="CF113" s="52"/>
      <c r="CG113" s="92"/>
      <c r="CH113" s="52"/>
      <c r="CM113" s="92"/>
      <c r="CS113" s="92"/>
      <c r="CY113" s="50"/>
      <c r="DE113" s="50"/>
      <c r="DK113" s="50"/>
      <c r="DQ113" s="50">
        <v>199.3154586</v>
      </c>
      <c r="DW113" s="50">
        <v>197.03985999999998</v>
      </c>
      <c r="EC113" s="50">
        <v>261.14207999999996</v>
      </c>
      <c r="EI113" s="50">
        <v>260.13326000000001</v>
      </c>
      <c r="EO113" s="50">
        <v>279.75542999999999</v>
      </c>
    </row>
    <row r="114" spans="1:145" ht="12.75" customHeight="1" x14ac:dyDescent="0.2">
      <c r="A114" s="127"/>
      <c r="B114" s="130"/>
      <c r="C114" s="53" t="s">
        <v>283</v>
      </c>
      <c r="D114" s="83" t="s">
        <v>285</v>
      </c>
      <c r="E114" s="80" t="s">
        <v>70</v>
      </c>
      <c r="F114" s="80"/>
      <c r="G114" s="52"/>
      <c r="H114" s="52"/>
      <c r="I114" s="52"/>
      <c r="J114" s="52"/>
      <c r="K114" s="52"/>
      <c r="L114" s="52"/>
      <c r="M114" s="81"/>
      <c r="N114" s="52"/>
      <c r="O114" s="52"/>
      <c r="P114" s="52"/>
      <c r="Q114" s="52"/>
      <c r="R114" s="52"/>
      <c r="S114" s="81"/>
      <c r="T114" s="52"/>
      <c r="U114" s="52"/>
      <c r="V114" s="52"/>
      <c r="W114" s="52"/>
      <c r="X114" s="52"/>
      <c r="Y114" s="81"/>
      <c r="Z114" s="52"/>
      <c r="AA114" s="52"/>
      <c r="AB114" s="52"/>
      <c r="AC114" s="52"/>
      <c r="AD114" s="52"/>
      <c r="AE114" s="81"/>
      <c r="AF114" s="52"/>
      <c r="AG114" s="52"/>
      <c r="AH114" s="52"/>
      <c r="AI114" s="52"/>
      <c r="AJ114" s="52"/>
      <c r="AK114" s="81"/>
      <c r="AL114" s="52"/>
      <c r="AM114" s="52"/>
      <c r="AN114" s="52"/>
      <c r="AO114" s="52"/>
      <c r="AP114" s="52"/>
      <c r="AQ114" s="92"/>
      <c r="AR114" s="52"/>
      <c r="AS114" s="52"/>
      <c r="AT114" s="52"/>
      <c r="AU114" s="52"/>
      <c r="AV114" s="52"/>
      <c r="AW114" s="92"/>
      <c r="AX114" s="52"/>
      <c r="AY114" s="52"/>
      <c r="AZ114" s="52"/>
      <c r="BA114" s="52"/>
      <c r="BB114" s="52"/>
      <c r="BC114" s="92"/>
      <c r="BD114" s="52"/>
      <c r="BE114" s="52"/>
      <c r="BF114" s="52"/>
      <c r="BG114" s="52"/>
      <c r="BH114" s="52"/>
      <c r="BI114" s="92"/>
      <c r="BJ114" s="52"/>
      <c r="BK114" s="52"/>
      <c r="BL114" s="52"/>
      <c r="BM114" s="52"/>
      <c r="BN114" s="52"/>
      <c r="BO114" s="92"/>
      <c r="BP114" s="52"/>
      <c r="BQ114" s="52"/>
      <c r="BR114" s="52"/>
      <c r="BS114" s="52"/>
      <c r="BT114" s="52"/>
      <c r="BU114" s="92"/>
      <c r="BV114" s="52"/>
      <c r="BW114" s="52"/>
      <c r="BX114" s="52"/>
      <c r="BY114" s="52"/>
      <c r="BZ114" s="52"/>
      <c r="CA114" s="81"/>
      <c r="CB114" s="52"/>
      <c r="CC114" s="52"/>
      <c r="CD114" s="52"/>
      <c r="CE114" s="52"/>
      <c r="CF114" s="52"/>
      <c r="CG114" s="92"/>
      <c r="CH114" s="52"/>
      <c r="CM114" s="92"/>
      <c r="CS114" s="92"/>
      <c r="CY114" s="50"/>
      <c r="DE114" s="50"/>
      <c r="DK114" s="50"/>
      <c r="DQ114" s="50">
        <v>54.511769999999999</v>
      </c>
      <c r="DW114" s="50">
        <v>912.56655000000001</v>
      </c>
      <c r="EC114" s="50">
        <v>3482.5384100000001</v>
      </c>
      <c r="EI114" s="50">
        <v>3715.07393</v>
      </c>
      <c r="EO114" s="50">
        <v>4516.4985399999996</v>
      </c>
    </row>
    <row r="115" spans="1:145" ht="12.75" customHeight="1" x14ac:dyDescent="0.2">
      <c r="A115" s="127"/>
      <c r="B115" s="130"/>
      <c r="C115" s="53" t="s">
        <v>223</v>
      </c>
      <c r="D115" s="83" t="s">
        <v>241</v>
      </c>
      <c r="E115" s="80" t="s">
        <v>70</v>
      </c>
      <c r="F115" s="80"/>
      <c r="G115" s="52"/>
      <c r="H115" s="52"/>
      <c r="I115" s="52"/>
      <c r="J115" s="52"/>
      <c r="K115" s="52"/>
      <c r="L115" s="52"/>
      <c r="M115" s="81"/>
      <c r="N115" s="52"/>
      <c r="O115" s="52"/>
      <c r="P115" s="52"/>
      <c r="Q115" s="52"/>
      <c r="R115" s="52"/>
      <c r="S115" s="81"/>
      <c r="T115" s="52"/>
      <c r="U115" s="52"/>
      <c r="V115" s="52"/>
      <c r="W115" s="52"/>
      <c r="X115" s="52"/>
      <c r="Y115" s="81"/>
      <c r="Z115" s="52"/>
      <c r="AA115" s="52"/>
      <c r="AB115" s="52"/>
      <c r="AC115" s="52"/>
      <c r="AD115" s="52"/>
      <c r="AE115" s="81"/>
      <c r="AF115" s="52"/>
      <c r="AG115" s="52"/>
      <c r="AH115" s="52"/>
      <c r="AI115" s="52"/>
      <c r="AJ115" s="52"/>
      <c r="AK115" s="81"/>
      <c r="AL115" s="52"/>
      <c r="AM115" s="52"/>
      <c r="AN115" s="52"/>
      <c r="AO115" s="52"/>
      <c r="AP115" s="52"/>
      <c r="AQ115" s="92"/>
      <c r="AR115" s="52"/>
      <c r="AS115" s="52"/>
      <c r="AT115" s="52"/>
      <c r="AU115" s="52"/>
      <c r="AV115" s="52"/>
      <c r="AW115" s="52"/>
      <c r="AX115" s="52"/>
      <c r="AY115" s="52"/>
      <c r="AZ115" s="52"/>
      <c r="BA115" s="52"/>
      <c r="BB115" s="52"/>
      <c r="BC115" s="92">
        <v>0</v>
      </c>
      <c r="BD115" s="52"/>
      <c r="BE115" s="52"/>
      <c r="BF115" s="52"/>
      <c r="BG115" s="52"/>
      <c r="BH115" s="52"/>
      <c r="BI115" s="92"/>
      <c r="BJ115" s="52"/>
      <c r="BK115" s="52"/>
      <c r="BL115" s="52"/>
      <c r="BM115" s="52"/>
      <c r="BN115" s="52"/>
      <c r="BO115" s="92"/>
      <c r="BP115" s="52"/>
      <c r="BQ115" s="52"/>
      <c r="BR115" s="52"/>
      <c r="BS115" s="52"/>
      <c r="BT115" s="52"/>
      <c r="BU115" s="52"/>
      <c r="BV115" s="52"/>
      <c r="BW115" s="52"/>
      <c r="BX115" s="52"/>
      <c r="BY115" s="52"/>
      <c r="BZ115" s="52"/>
      <c r="CA115" s="81"/>
      <c r="CB115" s="52"/>
      <c r="CC115" s="52"/>
      <c r="CD115" s="52"/>
      <c r="CE115" s="52"/>
      <c r="CF115" s="52"/>
      <c r="CG115" s="92">
        <v>977.78613710266109</v>
      </c>
      <c r="CH115" s="52"/>
      <c r="CM115" s="92">
        <v>2786.3215302939811</v>
      </c>
      <c r="CS115" s="92">
        <v>3768.0583768000524</v>
      </c>
      <c r="CY115" s="50">
        <v>3864.4176654057992</v>
      </c>
      <c r="DE115" s="50">
        <v>216.38899064304201</v>
      </c>
      <c r="DK115" s="50">
        <v>176.94799124029461</v>
      </c>
      <c r="DQ115" s="50">
        <v>311.91093000000001</v>
      </c>
      <c r="DW115" s="50">
        <v>424.27936999999997</v>
      </c>
      <c r="EC115" s="50">
        <v>324.05525</v>
      </c>
      <c r="EI115" s="50">
        <v>498.83215999999999</v>
      </c>
      <c r="EO115" s="50">
        <v>497.67867999999999</v>
      </c>
    </row>
    <row r="116" spans="1:145" x14ac:dyDescent="0.2">
      <c r="A116" s="127"/>
      <c r="B116" s="130"/>
      <c r="C116" s="7" t="s">
        <v>6</v>
      </c>
      <c r="D116" s="48"/>
      <c r="E116" s="48"/>
      <c r="F116" s="48"/>
      <c r="G116" s="52"/>
      <c r="H116" s="52"/>
      <c r="I116" s="52"/>
      <c r="J116" s="52"/>
      <c r="K116" s="52"/>
      <c r="L116" s="52"/>
      <c r="M116" s="52"/>
      <c r="N116" s="52"/>
      <c r="O116" s="52"/>
      <c r="P116" s="52"/>
      <c r="Q116" s="52"/>
      <c r="R116" s="52"/>
      <c r="S116" s="52">
        <f>SUM(S62:S115)</f>
        <v>1114.8506722410245</v>
      </c>
      <c r="T116" s="52"/>
      <c r="U116" s="52"/>
      <c r="V116" s="52"/>
      <c r="W116" s="52"/>
      <c r="X116" s="52"/>
      <c r="Y116" s="52">
        <f>SUM(Y62:Y115)</f>
        <v>5848.065971398235</v>
      </c>
      <c r="Z116" s="52"/>
      <c r="AA116" s="52"/>
      <c r="AB116" s="52"/>
      <c r="AC116" s="52"/>
      <c r="AD116" s="52"/>
      <c r="AE116" s="52">
        <f>SUM(AE62:AE115)</f>
        <v>7570.1589380184478</v>
      </c>
      <c r="AF116" s="52"/>
      <c r="AG116" s="52"/>
      <c r="AH116" s="52"/>
      <c r="AI116" s="52"/>
      <c r="AJ116" s="52"/>
      <c r="AK116" s="52">
        <f>SUM(AK62:AK115)</f>
        <v>8337.2087356825268</v>
      </c>
      <c r="AL116" s="52"/>
      <c r="AM116" s="52"/>
      <c r="AN116" s="52"/>
      <c r="AO116" s="52"/>
      <c r="AP116" s="52"/>
      <c r="AQ116" s="52">
        <f>SUM(AQ62:AQ115)</f>
        <v>17437.904217930853</v>
      </c>
      <c r="AR116" s="52"/>
      <c r="AS116" s="52"/>
      <c r="AT116" s="52"/>
      <c r="AU116" s="52"/>
      <c r="AV116" s="52"/>
      <c r="AW116" s="52">
        <f>SUM(AW62:AW115)</f>
        <v>48472.719872506466</v>
      </c>
      <c r="AX116" s="52"/>
      <c r="AY116" s="52"/>
      <c r="AZ116" s="52"/>
      <c r="BA116" s="52"/>
      <c r="BB116" s="52"/>
      <c r="BC116" s="52">
        <f>SUM(BC62:BC115)</f>
        <v>57011.200731899917</v>
      </c>
      <c r="BD116" s="52"/>
      <c r="BE116" s="52"/>
      <c r="BF116" s="52"/>
      <c r="BG116" s="52"/>
      <c r="BH116" s="52"/>
      <c r="BI116" s="52">
        <f>SUM(BI62:BI115)</f>
        <v>59635.184286017655</v>
      </c>
      <c r="BJ116" s="52"/>
      <c r="BK116" s="52"/>
      <c r="BL116" s="52"/>
      <c r="BM116" s="52"/>
      <c r="BN116" s="52"/>
      <c r="BO116" s="52">
        <f>SUM(BO62:BO115)</f>
        <v>65851.978870608538</v>
      </c>
      <c r="BP116" s="52"/>
      <c r="BQ116" s="52"/>
      <c r="BR116" s="52"/>
      <c r="BS116" s="52"/>
      <c r="BT116" s="52"/>
      <c r="BU116" s="52">
        <f>SUM(BU62:BU115)</f>
        <v>71035.167330240889</v>
      </c>
      <c r="BV116" s="52"/>
      <c r="BW116" s="52"/>
      <c r="BX116" s="52"/>
      <c r="BY116" s="52"/>
      <c r="BZ116" s="52"/>
      <c r="CA116" s="52">
        <f>SUM(CA62:CA115)</f>
        <v>126505.44779312494</v>
      </c>
      <c r="CB116" s="52"/>
      <c r="CC116" s="52"/>
      <c r="CD116" s="52"/>
      <c r="CE116" s="52"/>
      <c r="CF116" s="52"/>
      <c r="CG116" s="52">
        <f>SUM(CG62:CG115)</f>
        <v>95466.084084796632</v>
      </c>
      <c r="CH116" s="52"/>
      <c r="CI116" s="52"/>
      <c r="CJ116" s="52"/>
      <c r="CK116" s="52"/>
      <c r="CL116" s="52"/>
      <c r="CM116" s="52">
        <f>SUM(CM62:CM115)</f>
        <v>106080.26351294712</v>
      </c>
      <c r="CN116" s="52"/>
      <c r="CO116" s="52"/>
      <c r="CP116" s="52"/>
      <c r="CQ116" s="52"/>
      <c r="CR116" s="52"/>
      <c r="CS116" s="52">
        <f>SUM(CS62:CS115)</f>
        <v>113966.7303885991</v>
      </c>
      <c r="CT116" s="52"/>
      <c r="CU116" s="52"/>
      <c r="CV116" s="52"/>
      <c r="CW116" s="52"/>
      <c r="CX116" s="52"/>
      <c r="CY116" s="52">
        <f>SUM(CY62:CY115)</f>
        <v>141620.78873820425</v>
      </c>
      <c r="CZ116" s="52"/>
      <c r="DA116" s="52"/>
      <c r="DB116" s="52"/>
      <c r="DC116" s="52"/>
      <c r="DD116" s="52"/>
      <c r="DE116" s="52">
        <f>SUM(DE62:DE115)</f>
        <v>144730.36694542444</v>
      </c>
      <c r="DK116" s="52">
        <f>SUM(DK62:DK115)</f>
        <v>157298.10659218262</v>
      </c>
      <c r="DL116" s="52"/>
      <c r="DM116" s="52"/>
      <c r="DN116" s="52"/>
      <c r="DO116" s="52"/>
      <c r="DP116" s="52"/>
      <c r="DQ116" s="52">
        <f>SUM(DQ62:DQ115)</f>
        <v>189871.19538510003</v>
      </c>
      <c r="DR116" s="52"/>
      <c r="DS116" s="52"/>
      <c r="DT116" s="52"/>
      <c r="DU116" s="52"/>
      <c r="DV116" s="52"/>
      <c r="DW116" s="52">
        <f>SUM(DW62:DW115)</f>
        <v>672819.41918999993</v>
      </c>
      <c r="DX116" s="52"/>
      <c r="DY116" s="52"/>
      <c r="DZ116" s="52"/>
      <c r="EA116" s="52"/>
      <c r="EB116" s="52"/>
      <c r="EC116" s="52">
        <f>SUM(EC62:EC115)</f>
        <v>674078.35037</v>
      </c>
      <c r="ED116" s="52"/>
      <c r="EE116" s="52"/>
      <c r="EF116" s="52"/>
      <c r="EG116" s="52"/>
      <c r="EH116" s="52"/>
      <c r="EI116" s="52">
        <f>SUM(EI62:EI115)</f>
        <v>759305.09146000003</v>
      </c>
      <c r="EJ116" s="52"/>
      <c r="EK116" s="52"/>
      <c r="EL116" s="52"/>
      <c r="EM116" s="52"/>
      <c r="EN116" s="52"/>
      <c r="EO116" s="52">
        <f>SUM(EO62:EO115)</f>
        <v>911930.25874999992</v>
      </c>
    </row>
    <row r="117" spans="1:145" x14ac:dyDescent="0.2">
      <c r="A117" s="62"/>
      <c r="B117" s="62"/>
      <c r="C117" s="7"/>
      <c r="D117" s="48"/>
      <c r="E117" s="48"/>
      <c r="F117" s="48"/>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row>
    <row r="118" spans="1:145" ht="12.75" customHeight="1" x14ac:dyDescent="0.2">
      <c r="A118" s="62"/>
      <c r="B118" s="130" t="s">
        <v>179</v>
      </c>
      <c r="C118" s="96" t="s">
        <v>236</v>
      </c>
      <c r="D118" s="83" t="s">
        <v>105</v>
      </c>
      <c r="E118" s="69" t="s">
        <v>70</v>
      </c>
      <c r="F118" s="48"/>
      <c r="G118" s="81"/>
      <c r="H118" s="81"/>
      <c r="I118" s="81"/>
      <c r="J118" s="81"/>
      <c r="K118" s="81"/>
      <c r="L118" s="81"/>
      <c r="M118" s="81"/>
      <c r="N118" s="81"/>
      <c r="O118" s="81"/>
      <c r="P118" s="81"/>
      <c r="Q118" s="81"/>
      <c r="R118" s="81"/>
      <c r="S118" s="81"/>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81">
        <v>0</v>
      </c>
      <c r="BD118" s="52"/>
      <c r="BE118" s="52"/>
      <c r="BF118" s="52"/>
      <c r="BG118" s="52"/>
      <c r="BH118" s="52"/>
      <c r="BI118" s="92">
        <v>825.11407923551667</v>
      </c>
      <c r="BJ118" s="52"/>
      <c r="BK118" s="52"/>
      <c r="BL118" s="52"/>
      <c r="BM118" s="52"/>
      <c r="BN118" s="52"/>
      <c r="BO118" s="92">
        <v>323.86071537593733</v>
      </c>
      <c r="BP118" s="52"/>
      <c r="BQ118" s="52"/>
      <c r="BR118" s="52"/>
      <c r="BS118" s="52"/>
      <c r="BT118" s="52"/>
      <c r="BU118" s="92">
        <v>294.29006171610592</v>
      </c>
      <c r="BV118" s="52"/>
      <c r="BW118" s="52"/>
      <c r="BX118" s="52"/>
      <c r="BY118" s="52"/>
      <c r="BZ118" s="52"/>
      <c r="CA118" s="92">
        <v>289.17877762293449</v>
      </c>
      <c r="CB118" s="52"/>
      <c r="CC118" s="52"/>
      <c r="CD118" s="52"/>
      <c r="CE118" s="52"/>
      <c r="CF118" s="52"/>
      <c r="CG118" s="81">
        <v>0</v>
      </c>
      <c r="CH118" s="52"/>
      <c r="CM118" s="11">
        <v>0</v>
      </c>
      <c r="EI118" s="50"/>
    </row>
    <row r="119" spans="1:145" ht="12.75" customHeight="1" x14ac:dyDescent="0.2">
      <c r="A119" s="129" t="s">
        <v>100</v>
      </c>
      <c r="B119" s="130"/>
      <c r="C119" s="96" t="s">
        <v>176</v>
      </c>
      <c r="D119" s="102" t="s">
        <v>164</v>
      </c>
      <c r="E119" s="69" t="s">
        <v>70</v>
      </c>
      <c r="F119" s="69"/>
      <c r="G119" s="54">
        <v>6023.2794239830118</v>
      </c>
      <c r="H119" s="52"/>
      <c r="I119" s="52"/>
      <c r="J119" s="52"/>
      <c r="K119" s="52"/>
      <c r="L119" s="52"/>
      <c r="M119" s="92">
        <v>6011.3975724998336</v>
      </c>
      <c r="N119" s="52"/>
      <c r="O119" s="52"/>
      <c r="P119" s="52"/>
      <c r="Q119" s="52"/>
      <c r="R119" s="52"/>
      <c r="S119" s="81">
        <v>10439.924605481452</v>
      </c>
      <c r="T119" s="52"/>
      <c r="U119" s="52"/>
      <c r="V119" s="52"/>
      <c r="W119" s="52"/>
      <c r="X119" s="52"/>
      <c r="Y119" s="81">
        <v>10783.355807286482</v>
      </c>
      <c r="Z119" s="52"/>
      <c r="AA119" s="52"/>
      <c r="AB119" s="52"/>
      <c r="AC119" s="52"/>
      <c r="AD119" s="52"/>
      <c r="AE119" s="81">
        <v>3116.4835317539323</v>
      </c>
      <c r="AF119" s="52"/>
      <c r="AG119" s="52"/>
      <c r="AH119" s="52"/>
      <c r="AI119" s="52"/>
      <c r="AJ119" s="52"/>
      <c r="AK119" s="81">
        <v>3100.1018156480186</v>
      </c>
      <c r="AL119" s="52"/>
      <c r="AM119" s="52"/>
      <c r="AN119" s="52"/>
      <c r="AO119" s="52"/>
      <c r="AP119" s="52"/>
      <c r="AQ119" s="92">
        <v>2276.6755444953214</v>
      </c>
      <c r="AR119" s="52"/>
      <c r="AS119" s="52"/>
      <c r="AT119" s="52"/>
      <c r="AU119" s="52"/>
      <c r="AV119" s="52"/>
      <c r="AW119" s="92">
        <v>1352.0361629836086</v>
      </c>
      <c r="AX119" s="52"/>
      <c r="AY119" s="52"/>
      <c r="AZ119" s="52"/>
      <c r="BA119" s="52"/>
      <c r="BB119" s="52"/>
      <c r="BC119" s="92">
        <v>966.16806158338295</v>
      </c>
      <c r="BD119" s="52"/>
      <c r="BE119" s="52"/>
      <c r="BF119" s="52"/>
      <c r="BG119" s="52"/>
      <c r="BH119" s="52"/>
      <c r="BI119" s="92"/>
      <c r="BJ119" s="52"/>
      <c r="BK119" s="52"/>
      <c r="BL119" s="52"/>
      <c r="BM119" s="52"/>
      <c r="BN119" s="52"/>
      <c r="BO119" s="52"/>
      <c r="BP119" s="52"/>
      <c r="BQ119" s="52"/>
      <c r="BR119" s="52"/>
      <c r="BS119" s="52"/>
      <c r="BT119" s="52"/>
      <c r="BU119" s="52"/>
      <c r="BV119" s="52"/>
      <c r="BW119" s="52"/>
      <c r="BX119" s="52"/>
      <c r="BY119" s="52"/>
      <c r="BZ119" s="52"/>
      <c r="CA119" s="81">
        <v>0</v>
      </c>
      <c r="CB119" s="52"/>
      <c r="CC119" s="52"/>
      <c r="CD119" s="52"/>
      <c r="CE119" s="52"/>
      <c r="CF119" s="52"/>
      <c r="CG119" s="81">
        <v>0</v>
      </c>
      <c r="CH119" s="52"/>
      <c r="CM119" s="11">
        <v>0</v>
      </c>
      <c r="EI119" s="50"/>
    </row>
    <row r="120" spans="1:145" ht="12.75" customHeight="1" x14ac:dyDescent="0.2">
      <c r="A120" s="129"/>
      <c r="B120" s="130"/>
      <c r="C120" s="96" t="s">
        <v>268</v>
      </c>
      <c r="D120" s="102" t="s">
        <v>269</v>
      </c>
      <c r="E120" s="69" t="s">
        <v>70</v>
      </c>
      <c r="F120" s="69"/>
      <c r="G120" s="54"/>
      <c r="H120" s="52"/>
      <c r="I120" s="52"/>
      <c r="J120" s="52"/>
      <c r="K120" s="52"/>
      <c r="L120" s="52"/>
      <c r="M120" s="92"/>
      <c r="N120" s="52"/>
      <c r="O120" s="52"/>
      <c r="P120" s="52"/>
      <c r="Q120" s="52"/>
      <c r="R120" s="52"/>
      <c r="S120" s="81"/>
      <c r="T120" s="52"/>
      <c r="U120" s="52"/>
      <c r="V120" s="52"/>
      <c r="W120" s="52"/>
      <c r="X120" s="52"/>
      <c r="Y120" s="81"/>
      <c r="Z120" s="52"/>
      <c r="AA120" s="52"/>
      <c r="AB120" s="52"/>
      <c r="AC120" s="52"/>
      <c r="AD120" s="52"/>
      <c r="AE120" s="81"/>
      <c r="AF120" s="52"/>
      <c r="AG120" s="52"/>
      <c r="AH120" s="52"/>
      <c r="AI120" s="52"/>
      <c r="AJ120" s="52"/>
      <c r="AK120" s="81"/>
      <c r="AL120" s="52"/>
      <c r="AM120" s="52"/>
      <c r="AN120" s="52"/>
      <c r="AO120" s="52"/>
      <c r="AP120" s="52"/>
      <c r="AQ120" s="92"/>
      <c r="AR120" s="52"/>
      <c r="AS120" s="52"/>
      <c r="AT120" s="52"/>
      <c r="AU120" s="52"/>
      <c r="AV120" s="52"/>
      <c r="AW120" s="92"/>
      <c r="AX120" s="52"/>
      <c r="AY120" s="52"/>
      <c r="AZ120" s="52"/>
      <c r="BA120" s="52"/>
      <c r="BB120" s="52"/>
      <c r="BC120" s="92">
        <v>0</v>
      </c>
      <c r="BD120" s="52"/>
      <c r="BE120" s="52"/>
      <c r="BF120" s="52"/>
      <c r="BG120" s="52"/>
      <c r="BH120" s="52"/>
      <c r="BI120" s="92"/>
      <c r="BJ120" s="52"/>
      <c r="BK120" s="52"/>
      <c r="BL120" s="52"/>
      <c r="BM120" s="52"/>
      <c r="BN120" s="52"/>
      <c r="BO120" s="52"/>
      <c r="BP120" s="52"/>
      <c r="BQ120" s="52"/>
      <c r="BR120" s="52"/>
      <c r="BS120" s="52"/>
      <c r="BT120" s="52"/>
      <c r="BU120" s="52"/>
      <c r="BV120" s="52"/>
      <c r="BW120" s="52"/>
      <c r="BX120" s="52"/>
      <c r="BY120" s="52"/>
      <c r="BZ120" s="52"/>
      <c r="CA120" s="81">
        <v>0</v>
      </c>
      <c r="CB120" s="52"/>
      <c r="CC120" s="52"/>
      <c r="CD120" s="52"/>
      <c r="CE120" s="52"/>
      <c r="CF120" s="52"/>
      <c r="CG120" s="81">
        <v>0</v>
      </c>
      <c r="CH120" s="52"/>
      <c r="CM120" s="11">
        <v>0</v>
      </c>
      <c r="DE120" s="50">
        <v>36.031460614506599</v>
      </c>
      <c r="DK120" s="50">
        <v>7943.8920379587225</v>
      </c>
      <c r="DQ120" s="50">
        <v>15433.17432</v>
      </c>
      <c r="DW120" s="50">
        <v>19410.196899999999</v>
      </c>
      <c r="EC120" s="50">
        <v>29654.23026</v>
      </c>
      <c r="EI120" s="50">
        <v>30877.52764</v>
      </c>
      <c r="EO120" s="50">
        <v>34151.957579999995</v>
      </c>
    </row>
    <row r="121" spans="1:145" ht="12.75" customHeight="1" x14ac:dyDescent="0.2">
      <c r="A121" s="129"/>
      <c r="B121" s="130"/>
      <c r="C121" s="96" t="s">
        <v>252</v>
      </c>
      <c r="D121" s="102" t="s">
        <v>59</v>
      </c>
      <c r="E121" s="69" t="s">
        <v>70</v>
      </c>
      <c r="F121" s="69"/>
      <c r="G121" s="54"/>
      <c r="H121" s="52"/>
      <c r="I121" s="52"/>
      <c r="J121" s="52"/>
      <c r="K121" s="52"/>
      <c r="L121" s="52"/>
      <c r="M121" s="92"/>
      <c r="N121" s="52"/>
      <c r="O121" s="52"/>
      <c r="P121" s="52"/>
      <c r="Q121" s="52"/>
      <c r="R121" s="52"/>
      <c r="S121" s="81"/>
      <c r="T121" s="52"/>
      <c r="U121" s="52"/>
      <c r="V121" s="52"/>
      <c r="W121" s="52"/>
      <c r="X121" s="52"/>
      <c r="Y121" s="81"/>
      <c r="Z121" s="52"/>
      <c r="AA121" s="52"/>
      <c r="AB121" s="52"/>
      <c r="AC121" s="52"/>
      <c r="AD121" s="52"/>
      <c r="AE121" s="81"/>
      <c r="AF121" s="52"/>
      <c r="AG121" s="52"/>
      <c r="AH121" s="52"/>
      <c r="AI121" s="52"/>
      <c r="AJ121" s="52"/>
      <c r="AK121" s="81"/>
      <c r="AL121" s="52"/>
      <c r="AM121" s="52"/>
      <c r="AN121" s="52"/>
      <c r="AO121" s="52"/>
      <c r="AP121" s="52"/>
      <c r="AQ121" s="92"/>
      <c r="AR121" s="52"/>
      <c r="AS121" s="52"/>
      <c r="AT121" s="52"/>
      <c r="AU121" s="52"/>
      <c r="AV121" s="52"/>
      <c r="AW121" s="92"/>
      <c r="AX121" s="52"/>
      <c r="AY121" s="52"/>
      <c r="AZ121" s="52"/>
      <c r="BA121" s="52"/>
      <c r="BB121" s="52"/>
      <c r="BC121" s="92">
        <v>0</v>
      </c>
      <c r="BD121" s="52"/>
      <c r="BE121" s="52"/>
      <c r="BF121" s="52"/>
      <c r="BG121" s="52"/>
      <c r="BH121" s="52"/>
      <c r="BI121" s="92"/>
      <c r="BJ121" s="52"/>
      <c r="BK121" s="52"/>
      <c r="BL121" s="52"/>
      <c r="BM121" s="52"/>
      <c r="BN121" s="52"/>
      <c r="BO121" s="52"/>
      <c r="BP121" s="52"/>
      <c r="BQ121" s="52"/>
      <c r="BR121" s="52"/>
      <c r="BS121" s="52"/>
      <c r="BT121" s="52"/>
      <c r="BU121" s="52"/>
      <c r="BV121" s="52"/>
      <c r="BW121" s="52"/>
      <c r="BX121" s="52"/>
      <c r="BY121" s="52"/>
      <c r="BZ121" s="52"/>
      <c r="CA121" s="81">
        <v>0</v>
      </c>
      <c r="CB121" s="52"/>
      <c r="CC121" s="52"/>
      <c r="CD121" s="52"/>
      <c r="CE121" s="52"/>
      <c r="CF121" s="52"/>
      <c r="CG121" s="81">
        <v>0</v>
      </c>
      <c r="CH121" s="52"/>
      <c r="CM121" s="11">
        <v>0</v>
      </c>
      <c r="CS121" s="92">
        <v>3398.5753347932837</v>
      </c>
      <c r="CY121" s="50">
        <v>8988.6337872453369</v>
      </c>
      <c r="DE121" s="50">
        <v>8856.5646904240493</v>
      </c>
      <c r="DK121" s="50">
        <v>15228.744493994292</v>
      </c>
      <c r="DQ121" s="50">
        <v>15467.811669999999</v>
      </c>
      <c r="DW121" s="50">
        <v>18594.182059999999</v>
      </c>
      <c r="EC121" s="50">
        <v>18581.104940000001</v>
      </c>
      <c r="EI121" s="50">
        <v>23117.554489999999</v>
      </c>
      <c r="EO121" s="50">
        <v>37024.843840000001</v>
      </c>
    </row>
    <row r="122" spans="1:145" ht="12.75" customHeight="1" x14ac:dyDescent="0.2">
      <c r="A122" s="129"/>
      <c r="B122" s="130"/>
      <c r="C122" s="53" t="s">
        <v>160</v>
      </c>
      <c r="D122" s="48" t="s">
        <v>56</v>
      </c>
      <c r="E122" s="69" t="s">
        <v>70</v>
      </c>
      <c r="F122" s="69"/>
      <c r="G122" s="54">
        <v>8832.9531541575416</v>
      </c>
      <c r="H122" s="52"/>
      <c r="I122" s="52"/>
      <c r="J122" s="52"/>
      <c r="K122" s="52"/>
      <c r="L122" s="52"/>
      <c r="M122" s="92">
        <v>9793.8925874311499</v>
      </c>
      <c r="N122" s="52"/>
      <c r="O122" s="52"/>
      <c r="P122" s="52"/>
      <c r="Q122" s="52"/>
      <c r="R122" s="52"/>
      <c r="S122" s="81">
        <v>6884.4986077377389</v>
      </c>
      <c r="T122" s="52"/>
      <c r="U122" s="52"/>
      <c r="V122" s="52"/>
      <c r="W122" s="52"/>
      <c r="X122" s="52"/>
      <c r="Y122" s="81">
        <v>6860.1342292122899</v>
      </c>
      <c r="Z122" s="52"/>
      <c r="AA122" s="52"/>
      <c r="AB122" s="52"/>
      <c r="AC122" s="52"/>
      <c r="AD122" s="52"/>
      <c r="AE122" s="81">
        <v>6247.1671882673036</v>
      </c>
      <c r="AF122" s="52"/>
      <c r="AG122" s="52"/>
      <c r="AH122" s="52"/>
      <c r="AI122" s="52"/>
      <c r="AJ122" s="52"/>
      <c r="AK122" s="81">
        <v>6565.1028960116801</v>
      </c>
      <c r="AL122" s="52"/>
      <c r="AM122" s="52"/>
      <c r="AN122" s="52"/>
      <c r="AO122" s="52"/>
      <c r="AP122" s="52"/>
      <c r="AQ122" s="92">
        <v>7823.6114247793475</v>
      </c>
      <c r="AR122" s="52"/>
      <c r="AS122" s="52"/>
      <c r="AT122" s="52"/>
      <c r="AU122" s="52"/>
      <c r="AV122" s="52"/>
      <c r="AW122" s="92">
        <v>2150.4844701041875</v>
      </c>
      <c r="AX122" s="52"/>
      <c r="AY122" s="52"/>
      <c r="AZ122" s="52"/>
      <c r="BA122" s="52"/>
      <c r="BB122" s="52"/>
      <c r="BC122" s="92">
        <v>1652.2127745703099</v>
      </c>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81">
        <v>0</v>
      </c>
      <c r="CB122" s="52"/>
      <c r="CC122" s="52"/>
      <c r="CD122" s="52"/>
      <c r="CE122" s="52"/>
      <c r="CF122" s="52"/>
      <c r="CG122" s="81">
        <v>0</v>
      </c>
      <c r="CH122" s="52"/>
      <c r="CM122" s="11">
        <v>0</v>
      </c>
      <c r="EI122" s="50"/>
    </row>
    <row r="123" spans="1:145" x14ac:dyDescent="0.2">
      <c r="A123" s="129"/>
      <c r="B123" s="130"/>
      <c r="C123" s="7" t="s">
        <v>6</v>
      </c>
      <c r="D123" s="48"/>
      <c r="E123" s="69"/>
      <c r="F123" s="69"/>
      <c r="G123" s="52">
        <f>SUM(G118:G122)</f>
        <v>14856.232578140553</v>
      </c>
      <c r="H123" s="52"/>
      <c r="I123" s="52"/>
      <c r="J123" s="52"/>
      <c r="K123" s="52"/>
      <c r="L123" s="52"/>
      <c r="M123" s="52">
        <f t="shared" ref="M123" si="7">SUM(M118:M122)</f>
        <v>15805.290159930984</v>
      </c>
      <c r="N123" s="52"/>
      <c r="O123" s="52"/>
      <c r="P123" s="52"/>
      <c r="Q123" s="52"/>
      <c r="R123" s="52"/>
      <c r="S123" s="52">
        <f t="shared" ref="S123" si="8">SUM(S118:S122)</f>
        <v>17324.42321321919</v>
      </c>
      <c r="T123" s="52"/>
      <c r="U123" s="52"/>
      <c r="V123" s="52"/>
      <c r="W123" s="52"/>
      <c r="X123" s="52"/>
      <c r="Y123" s="52">
        <f t="shared" ref="Y123" si="9">SUM(Y118:Y122)</f>
        <v>17643.49003649877</v>
      </c>
      <c r="Z123" s="52"/>
      <c r="AA123" s="52"/>
      <c r="AB123" s="52"/>
      <c r="AC123" s="52"/>
      <c r="AD123" s="52"/>
      <c r="AE123" s="52">
        <f t="shared" ref="AE123" si="10">SUM(AE118:AE122)</f>
        <v>9363.6507200212363</v>
      </c>
      <c r="AF123" s="52"/>
      <c r="AG123" s="52"/>
      <c r="AH123" s="52"/>
      <c r="AI123" s="52"/>
      <c r="AJ123" s="52"/>
      <c r="AK123" s="52">
        <f t="shared" ref="AK123" si="11">SUM(AK118:AK122)</f>
        <v>9665.2047116596987</v>
      </c>
      <c r="AL123" s="52"/>
      <c r="AM123" s="52"/>
      <c r="AN123" s="52"/>
      <c r="AO123" s="52"/>
      <c r="AP123" s="52"/>
      <c r="AQ123" s="52">
        <f t="shared" ref="AQ123" si="12">SUM(AQ118:AQ122)</f>
        <v>10100.286969274668</v>
      </c>
      <c r="AR123" s="52"/>
      <c r="AS123" s="52"/>
      <c r="AT123" s="52"/>
      <c r="AU123" s="52"/>
      <c r="AV123" s="52"/>
      <c r="AW123" s="52">
        <f t="shared" ref="AW123" si="13">SUM(AW118:AW122)</f>
        <v>3502.5206330877963</v>
      </c>
      <c r="AX123" s="52"/>
      <c r="AY123" s="52"/>
      <c r="AZ123" s="52"/>
      <c r="BA123" s="52"/>
      <c r="BB123" s="52"/>
      <c r="BC123" s="52">
        <f t="shared" ref="BC123" si="14">SUM(BC118:BC122)</f>
        <v>2618.3808361536931</v>
      </c>
      <c r="BD123" s="52"/>
      <c r="BE123" s="52"/>
      <c r="BF123" s="52"/>
      <c r="BG123" s="52"/>
      <c r="BH123" s="52"/>
      <c r="BI123" s="52">
        <f t="shared" ref="BI123" si="15">SUM(BI118:BI122)</f>
        <v>825.11407923551667</v>
      </c>
      <c r="BJ123" s="52"/>
      <c r="BK123" s="52"/>
      <c r="BL123" s="52"/>
      <c r="BM123" s="52"/>
      <c r="BN123" s="52"/>
      <c r="BO123" s="52">
        <f t="shared" ref="BO123" si="16">SUM(BO118:BO122)</f>
        <v>323.86071537593733</v>
      </c>
      <c r="BP123" s="52"/>
      <c r="BQ123" s="52"/>
      <c r="BR123" s="52"/>
      <c r="BS123" s="52"/>
      <c r="BT123" s="52"/>
      <c r="BU123" s="52">
        <f t="shared" ref="BU123" si="17">SUM(BU118:BU122)</f>
        <v>294.29006171610592</v>
      </c>
      <c r="BV123" s="52"/>
      <c r="BW123" s="52"/>
      <c r="BX123" s="52"/>
      <c r="BY123" s="52"/>
      <c r="BZ123" s="52"/>
      <c r="CA123" s="52">
        <f t="shared" ref="CA123" si="18">SUM(CA118:CA122)</f>
        <v>289.17877762293449</v>
      </c>
      <c r="CB123" s="52"/>
      <c r="CC123" s="52"/>
      <c r="CD123" s="52"/>
      <c r="CE123" s="52"/>
      <c r="CF123" s="52"/>
      <c r="CG123" s="52">
        <f t="shared" ref="CG123" si="19">SUM(CG118:CG122)</f>
        <v>0</v>
      </c>
      <c r="CH123" s="52"/>
      <c r="CI123" s="52"/>
      <c r="CJ123" s="52"/>
      <c r="CK123" s="52"/>
      <c r="CL123" s="52"/>
      <c r="CM123" s="52">
        <f t="shared" ref="CM123" si="20">SUM(CM118:CM122)</f>
        <v>0</v>
      </c>
      <c r="CN123" s="52"/>
      <c r="CO123" s="52"/>
      <c r="CP123" s="52"/>
      <c r="CQ123" s="52"/>
      <c r="CR123" s="52"/>
      <c r="CS123" s="52">
        <f t="shared" ref="CS123" si="21">SUM(CS118:CS122)</f>
        <v>3398.5753347932837</v>
      </c>
      <c r="CT123" s="52"/>
      <c r="CU123" s="52"/>
      <c r="CV123" s="52"/>
      <c r="CW123" s="52"/>
      <c r="CX123" s="52"/>
      <c r="CY123" s="52">
        <f t="shared" ref="CY123" si="22">SUM(CY118:CY122)</f>
        <v>8988.6337872453369</v>
      </c>
      <c r="CZ123" s="52"/>
      <c r="DA123" s="52"/>
      <c r="DB123" s="52"/>
      <c r="DC123" s="52"/>
      <c r="DD123" s="52"/>
      <c r="DE123" s="52">
        <f t="shared" ref="DE123:EO123" si="23">SUM(DE118:DE122)</f>
        <v>8892.596151038555</v>
      </c>
      <c r="DF123" s="52"/>
      <c r="DG123" s="52"/>
      <c r="DH123" s="52"/>
      <c r="DI123" s="52"/>
      <c r="DJ123" s="52"/>
      <c r="DK123" s="52">
        <f t="shared" si="23"/>
        <v>23172.636531953016</v>
      </c>
      <c r="DL123" s="52"/>
      <c r="DM123" s="52"/>
      <c r="DN123" s="52"/>
      <c r="DO123" s="52"/>
      <c r="DP123" s="52"/>
      <c r="DQ123" s="52">
        <f>SUM(DQ118:DQ122)</f>
        <v>30900.985990000001</v>
      </c>
      <c r="DR123" s="52"/>
      <c r="DS123" s="52"/>
      <c r="DT123" s="52"/>
      <c r="DU123" s="52"/>
      <c r="DV123" s="52"/>
      <c r="DW123" s="52">
        <f t="shared" si="23"/>
        <v>38004.378960000002</v>
      </c>
      <c r="DX123" s="52"/>
      <c r="DY123" s="52"/>
      <c r="DZ123" s="52"/>
      <c r="EA123" s="52"/>
      <c r="EB123" s="52"/>
      <c r="EC123" s="52">
        <f t="shared" si="23"/>
        <v>48235.335200000001</v>
      </c>
      <c r="ED123" s="52"/>
      <c r="EE123" s="52"/>
      <c r="EF123" s="52"/>
      <c r="EG123" s="52"/>
      <c r="EH123" s="52"/>
      <c r="EI123" s="52">
        <f t="shared" si="23"/>
        <v>53995.082129999995</v>
      </c>
      <c r="EJ123" s="52"/>
      <c r="EK123" s="52"/>
      <c r="EL123" s="52"/>
      <c r="EM123" s="52"/>
      <c r="EN123" s="52"/>
      <c r="EO123" s="52">
        <f t="shared" si="23"/>
        <v>71176.801420000003</v>
      </c>
    </row>
    <row r="124" spans="1:145" x14ac:dyDescent="0.2">
      <c r="A124" s="129"/>
      <c r="B124" s="45"/>
      <c r="C124" s="53"/>
      <c r="D124" s="48"/>
      <c r="E124" s="69"/>
      <c r="F124" s="69"/>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row>
    <row r="125" spans="1:145" ht="12.75" customHeight="1" x14ac:dyDescent="0.2">
      <c r="A125" s="129"/>
      <c r="B125" s="128" t="s">
        <v>180</v>
      </c>
      <c r="C125" s="53" t="s">
        <v>119</v>
      </c>
      <c r="D125" s="83" t="s">
        <v>120</v>
      </c>
      <c r="E125" s="69" t="s">
        <v>70</v>
      </c>
      <c r="F125" s="69"/>
      <c r="G125" s="54">
        <v>6236.6865060720675</v>
      </c>
      <c r="H125" s="52"/>
      <c r="I125" s="52"/>
      <c r="J125" s="52"/>
      <c r="K125" s="52"/>
      <c r="L125" s="52"/>
      <c r="M125" s="81">
        <v>4157.262718163116</v>
      </c>
      <c r="N125" s="52"/>
      <c r="O125" s="52"/>
      <c r="P125" s="52"/>
      <c r="Q125" s="52"/>
      <c r="R125" s="52"/>
      <c r="S125" s="81"/>
      <c r="T125" s="52"/>
      <c r="U125" s="52"/>
      <c r="V125" s="52"/>
      <c r="W125" s="52"/>
      <c r="X125" s="52"/>
      <c r="Y125" s="81"/>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v>0</v>
      </c>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v>0</v>
      </c>
      <c r="CB125" s="52"/>
      <c r="CC125" s="52"/>
      <c r="CD125" s="52"/>
      <c r="CE125" s="52"/>
      <c r="CF125" s="52"/>
      <c r="CG125" s="52">
        <v>0</v>
      </c>
      <c r="CH125" s="52"/>
      <c r="CM125" s="11">
        <v>0</v>
      </c>
      <c r="CY125" s="50"/>
    </row>
    <row r="126" spans="1:145" ht="14.25" x14ac:dyDescent="0.2">
      <c r="A126" s="129"/>
      <c r="B126" s="128"/>
      <c r="C126" s="53" t="s">
        <v>57</v>
      </c>
      <c r="D126" s="109" t="s">
        <v>255</v>
      </c>
      <c r="E126" s="69" t="s">
        <v>70</v>
      </c>
      <c r="F126" s="69"/>
      <c r="G126" s="54">
        <v>1461.8173707611652</v>
      </c>
      <c r="H126" s="64"/>
      <c r="I126" s="64"/>
      <c r="J126" s="64"/>
      <c r="K126" s="64"/>
      <c r="L126" s="64"/>
      <c r="M126" s="64">
        <v>1444.0414028800847</v>
      </c>
      <c r="N126" s="64"/>
      <c r="O126" s="64"/>
      <c r="P126" s="64"/>
      <c r="Q126" s="64"/>
      <c r="R126" s="64"/>
      <c r="S126" s="64">
        <v>5058.3279102793813</v>
      </c>
      <c r="T126" s="64"/>
      <c r="U126" s="64"/>
      <c r="V126" s="64"/>
      <c r="W126" s="64"/>
      <c r="X126" s="64"/>
      <c r="Y126" s="81">
        <v>5276.6360860043796</v>
      </c>
      <c r="Z126" s="64"/>
      <c r="AA126" s="64"/>
      <c r="AB126" s="64"/>
      <c r="AC126" s="64"/>
      <c r="AD126" s="64"/>
      <c r="AE126" s="81">
        <v>1656.0707916915521</v>
      </c>
      <c r="AF126" s="64"/>
      <c r="AG126" s="64"/>
      <c r="AH126" s="64"/>
      <c r="AI126" s="64"/>
      <c r="AJ126" s="64"/>
      <c r="AK126" s="81">
        <v>1641.5379215608202</v>
      </c>
      <c r="AL126" s="64"/>
      <c r="AM126" s="64"/>
      <c r="AN126" s="64"/>
      <c r="AO126" s="64"/>
      <c r="AP126" s="64"/>
      <c r="AQ126" s="64">
        <v>1255.6379003251709</v>
      </c>
      <c r="AR126" s="64"/>
      <c r="AS126" s="64"/>
      <c r="AT126" s="64"/>
      <c r="AU126" s="64"/>
      <c r="AV126" s="64"/>
      <c r="AW126" s="64">
        <v>1242.2017652133518</v>
      </c>
      <c r="AX126" s="64"/>
      <c r="AY126" s="64"/>
      <c r="AZ126" s="64"/>
      <c r="BA126" s="64"/>
      <c r="BB126" s="64"/>
      <c r="BC126" s="64">
        <v>1307.3444263056606</v>
      </c>
      <c r="BD126" s="64"/>
      <c r="BE126" s="64"/>
      <c r="BF126" s="64"/>
      <c r="BG126" s="64"/>
      <c r="BH126" s="64"/>
      <c r="BI126" s="64">
        <v>1314.1953812462671</v>
      </c>
      <c r="BJ126" s="64"/>
      <c r="BK126" s="64"/>
      <c r="BL126" s="64"/>
      <c r="BM126" s="64"/>
      <c r="BN126" s="64"/>
      <c r="BO126" s="64">
        <v>1460.4853089123364</v>
      </c>
      <c r="BP126" s="64"/>
      <c r="BQ126" s="64"/>
      <c r="BR126" s="64"/>
      <c r="BS126" s="64"/>
      <c r="BT126" s="64"/>
      <c r="BU126" s="64">
        <v>1458.6440347733758</v>
      </c>
      <c r="BV126" s="64"/>
      <c r="BW126" s="64"/>
      <c r="BX126" s="64"/>
      <c r="BY126" s="64"/>
      <c r="BZ126" s="64"/>
      <c r="CA126" s="64">
        <v>1493.4203915322846</v>
      </c>
      <c r="CB126" s="64"/>
      <c r="CC126" s="64"/>
      <c r="CD126" s="64"/>
      <c r="CE126" s="64"/>
      <c r="CF126" s="64"/>
      <c r="CG126" s="64">
        <v>1489.8627593071869</v>
      </c>
      <c r="CH126" s="64"/>
      <c r="CM126" s="92">
        <v>901.23759904439578</v>
      </c>
      <c r="CS126" s="92"/>
      <c r="CY126" s="50"/>
      <c r="DW126" s="27">
        <v>0</v>
      </c>
      <c r="DX126" s="27"/>
      <c r="DY126" s="27"/>
      <c r="DZ126" s="27"/>
      <c r="EA126" s="27"/>
      <c r="EB126" s="27"/>
      <c r="EC126" s="27">
        <v>0</v>
      </c>
      <c r="EI126" s="27"/>
    </row>
    <row r="127" spans="1:145" x14ac:dyDescent="0.2">
      <c r="A127" s="129"/>
      <c r="B127" s="128"/>
      <c r="C127" s="53" t="s">
        <v>253</v>
      </c>
      <c r="D127" s="60" t="s">
        <v>105</v>
      </c>
      <c r="E127" s="69" t="s">
        <v>70</v>
      </c>
      <c r="F127" s="69"/>
      <c r="G127" s="54"/>
      <c r="H127" s="64"/>
      <c r="I127" s="64"/>
      <c r="J127" s="64"/>
      <c r="K127" s="64"/>
      <c r="L127" s="64"/>
      <c r="M127" s="64"/>
      <c r="N127" s="64"/>
      <c r="O127" s="64"/>
      <c r="P127" s="64"/>
      <c r="Q127" s="64"/>
      <c r="R127" s="64"/>
      <c r="S127" s="64"/>
      <c r="T127" s="64"/>
      <c r="U127" s="64"/>
      <c r="V127" s="64"/>
      <c r="W127" s="64"/>
      <c r="X127" s="64"/>
      <c r="Y127" s="81"/>
      <c r="Z127" s="64"/>
      <c r="AA127" s="64"/>
      <c r="AB127" s="64"/>
      <c r="AC127" s="64"/>
      <c r="AD127" s="64"/>
      <c r="AE127" s="81"/>
      <c r="AF127" s="64"/>
      <c r="AG127" s="64"/>
      <c r="AH127" s="64"/>
      <c r="AI127" s="64"/>
      <c r="AJ127" s="64"/>
      <c r="AK127" s="81"/>
      <c r="AL127" s="64"/>
      <c r="AM127" s="64"/>
      <c r="AN127" s="64"/>
      <c r="AO127" s="64"/>
      <c r="AP127" s="64"/>
      <c r="AQ127" s="64"/>
      <c r="AR127" s="64"/>
      <c r="AS127" s="64"/>
      <c r="AT127" s="64"/>
      <c r="AU127" s="64"/>
      <c r="AV127" s="64"/>
      <c r="AW127" s="64"/>
      <c r="AX127" s="64"/>
      <c r="AY127" s="64"/>
      <c r="AZ127" s="64"/>
      <c r="BA127" s="64"/>
      <c r="BB127" s="64"/>
      <c r="BC127" s="64">
        <v>0</v>
      </c>
      <c r="BD127" s="64"/>
      <c r="BE127" s="64"/>
      <c r="BF127" s="64"/>
      <c r="BG127" s="64"/>
      <c r="BH127" s="64"/>
      <c r="BI127" s="64">
        <v>32447.719588559296</v>
      </c>
      <c r="BJ127" s="64"/>
      <c r="BK127" s="64"/>
      <c r="BL127" s="64"/>
      <c r="BM127" s="64"/>
      <c r="BN127" s="64"/>
      <c r="BO127" s="64">
        <v>29827.8042816378</v>
      </c>
      <c r="BP127" s="64"/>
      <c r="BQ127" s="64"/>
      <c r="BR127" s="64"/>
      <c r="BS127" s="64"/>
      <c r="BT127" s="64"/>
      <c r="BU127" s="64">
        <v>21900.039251443362</v>
      </c>
      <c r="BV127" s="64"/>
      <c r="BW127" s="64"/>
      <c r="BX127" s="64"/>
      <c r="BY127" s="64"/>
      <c r="BZ127" s="64"/>
      <c r="CA127" s="64">
        <v>13970.558355564404</v>
      </c>
      <c r="CB127" s="64"/>
      <c r="CC127" s="64"/>
      <c r="CD127" s="64"/>
      <c r="CE127" s="64"/>
      <c r="CF127" s="64"/>
      <c r="CG127" s="64">
        <v>7848.4974703032713</v>
      </c>
      <c r="CH127" s="64"/>
      <c r="CM127" s="92">
        <v>11621.908242086403</v>
      </c>
      <c r="CS127" s="92">
        <v>699.17229013205917</v>
      </c>
      <c r="CY127" s="50"/>
      <c r="DW127" s="27">
        <v>0</v>
      </c>
      <c r="DX127" s="27"/>
      <c r="DY127" s="27"/>
      <c r="DZ127" s="27"/>
      <c r="EA127" s="27"/>
      <c r="EB127" s="27"/>
      <c r="EC127" s="27">
        <v>0</v>
      </c>
      <c r="EI127" s="27"/>
    </row>
    <row r="128" spans="1:145" ht="12.75" customHeight="1" x14ac:dyDescent="0.2">
      <c r="A128" s="129"/>
      <c r="B128" s="128"/>
      <c r="C128" s="53" t="s">
        <v>58</v>
      </c>
      <c r="D128" s="103" t="s">
        <v>165</v>
      </c>
      <c r="E128" s="69" t="s">
        <v>70</v>
      </c>
      <c r="F128" s="69"/>
      <c r="G128" s="54">
        <v>17459.08220983476</v>
      </c>
      <c r="H128" s="60"/>
      <c r="I128" s="60"/>
      <c r="J128" s="60"/>
      <c r="K128" s="60"/>
      <c r="L128" s="60"/>
      <c r="M128" s="64">
        <v>43193.646600305263</v>
      </c>
      <c r="N128" s="60"/>
      <c r="O128" s="60"/>
      <c r="P128" s="60"/>
      <c r="Q128" s="60"/>
      <c r="R128" s="60"/>
      <c r="S128" s="81">
        <v>36953.503223837011</v>
      </c>
      <c r="T128" s="60"/>
      <c r="U128" s="60"/>
      <c r="V128" s="60"/>
      <c r="W128" s="60"/>
      <c r="X128" s="60"/>
      <c r="Y128" s="81">
        <v>41531.625964563013</v>
      </c>
      <c r="Z128" s="60"/>
      <c r="AA128" s="60"/>
      <c r="AB128" s="60"/>
      <c r="AC128" s="60"/>
      <c r="AD128" s="60"/>
      <c r="AE128" s="81">
        <v>36369.548265976511</v>
      </c>
      <c r="AF128" s="60"/>
      <c r="AG128" s="60"/>
      <c r="AH128" s="60"/>
      <c r="AI128" s="60"/>
      <c r="AJ128" s="60"/>
      <c r="AK128" s="81">
        <v>35341.342528369496</v>
      </c>
      <c r="AL128" s="60"/>
      <c r="AM128" s="60"/>
      <c r="AN128" s="60"/>
      <c r="AO128" s="60"/>
      <c r="AP128" s="60"/>
      <c r="AQ128" s="64">
        <v>46509.252892693607</v>
      </c>
      <c r="AR128" s="60"/>
      <c r="AS128" s="60"/>
      <c r="AT128" s="60"/>
      <c r="AU128" s="60"/>
      <c r="AV128" s="60"/>
      <c r="AW128" s="64">
        <v>55651.508195633418</v>
      </c>
      <c r="AX128" s="60"/>
      <c r="AY128" s="60"/>
      <c r="AZ128" s="60"/>
      <c r="BA128" s="60"/>
      <c r="BB128" s="60"/>
      <c r="BC128" s="64">
        <v>39677.209919702698</v>
      </c>
      <c r="BD128" s="60"/>
      <c r="BE128" s="60"/>
      <c r="BF128" s="60"/>
      <c r="BG128" s="60"/>
      <c r="BH128" s="60"/>
      <c r="BI128" s="64"/>
      <c r="BJ128" s="60"/>
      <c r="BK128" s="60"/>
      <c r="BL128" s="60"/>
      <c r="BM128" s="60"/>
      <c r="BN128" s="60"/>
      <c r="BO128" s="60"/>
      <c r="BP128" s="60"/>
      <c r="BQ128" s="60"/>
      <c r="BR128" s="60"/>
      <c r="BS128" s="60"/>
      <c r="BT128" s="60"/>
      <c r="BU128" s="60"/>
      <c r="BV128" s="60"/>
      <c r="BW128" s="60"/>
      <c r="BX128" s="60"/>
      <c r="BY128" s="60"/>
      <c r="BZ128" s="60"/>
      <c r="CA128" s="60">
        <v>0</v>
      </c>
      <c r="CB128" s="60"/>
      <c r="CC128" s="60"/>
      <c r="CD128" s="60"/>
      <c r="CE128" s="60"/>
      <c r="CF128" s="60"/>
      <c r="CG128" s="60">
        <v>0</v>
      </c>
      <c r="CH128" s="60"/>
      <c r="CM128" s="92">
        <v>0</v>
      </c>
      <c r="CS128" s="92"/>
      <c r="CY128" s="50"/>
      <c r="DW128" s="27">
        <v>0</v>
      </c>
      <c r="DX128" s="27"/>
      <c r="DY128" s="27"/>
      <c r="DZ128" s="27"/>
      <c r="EA128" s="27"/>
      <c r="EB128" s="27"/>
      <c r="EC128" s="27">
        <v>0</v>
      </c>
      <c r="EI128" s="27"/>
    </row>
    <row r="129" spans="1:145" ht="12.75" customHeight="1" x14ac:dyDescent="0.2">
      <c r="A129" s="129"/>
      <c r="B129" s="128"/>
      <c r="C129" s="53" t="s">
        <v>134</v>
      </c>
      <c r="D129" s="103" t="s">
        <v>166</v>
      </c>
      <c r="E129" s="69" t="s">
        <v>70</v>
      </c>
      <c r="F129" s="69"/>
      <c r="G129" s="54"/>
      <c r="H129" s="60"/>
      <c r="I129" s="60"/>
      <c r="J129" s="60"/>
      <c r="K129" s="60"/>
      <c r="L129" s="60"/>
      <c r="M129" s="64"/>
      <c r="N129" s="60"/>
      <c r="O129" s="60"/>
      <c r="P129" s="60"/>
      <c r="Q129" s="60"/>
      <c r="R129" s="60"/>
      <c r="S129" s="81">
        <v>2116.101169287942</v>
      </c>
      <c r="T129" s="60"/>
      <c r="U129" s="60"/>
      <c r="V129" s="60"/>
      <c r="W129" s="60"/>
      <c r="X129" s="60"/>
      <c r="Y129" s="81">
        <v>15418.307068816775</v>
      </c>
      <c r="Z129" s="60"/>
      <c r="AA129" s="60"/>
      <c r="AB129" s="60"/>
      <c r="AC129" s="60"/>
      <c r="AD129" s="60"/>
      <c r="AE129" s="81">
        <v>15547.720902515097</v>
      </c>
      <c r="AF129" s="60"/>
      <c r="AG129" s="60"/>
      <c r="AH129" s="60"/>
      <c r="AI129" s="60"/>
      <c r="AJ129" s="60"/>
      <c r="AK129" s="81">
        <v>14806.147194903444</v>
      </c>
      <c r="AL129" s="60"/>
      <c r="AM129" s="60"/>
      <c r="AN129" s="60"/>
      <c r="AO129" s="60"/>
      <c r="AP129" s="60"/>
      <c r="AQ129" s="64">
        <v>15087.960196429754</v>
      </c>
      <c r="AR129" s="60"/>
      <c r="AS129" s="60"/>
      <c r="AT129" s="60"/>
      <c r="AU129" s="60"/>
      <c r="AV129" s="60"/>
      <c r="AW129" s="64">
        <v>17436.770757183622</v>
      </c>
      <c r="AX129" s="60"/>
      <c r="AY129" s="60"/>
      <c r="AZ129" s="60"/>
      <c r="BA129" s="60"/>
      <c r="BB129" s="60"/>
      <c r="BC129" s="64">
        <v>14818.725796005045</v>
      </c>
      <c r="BD129" s="60"/>
      <c r="BE129" s="60"/>
      <c r="BF129" s="60"/>
      <c r="BG129" s="60"/>
      <c r="BH129" s="60"/>
      <c r="BI129" s="64"/>
      <c r="BJ129" s="60"/>
      <c r="BK129" s="60"/>
      <c r="BL129" s="60"/>
      <c r="BM129" s="60"/>
      <c r="BN129" s="60"/>
      <c r="BO129" s="60"/>
      <c r="BP129" s="60"/>
      <c r="BQ129" s="60"/>
      <c r="BR129" s="60"/>
      <c r="BS129" s="60"/>
      <c r="BT129" s="60"/>
      <c r="BU129" s="60"/>
      <c r="BV129" s="60"/>
      <c r="BW129" s="60"/>
      <c r="BX129" s="60"/>
      <c r="BY129" s="60"/>
      <c r="BZ129" s="60"/>
      <c r="CA129" s="60">
        <v>0</v>
      </c>
      <c r="CB129" s="60"/>
      <c r="CC129" s="60"/>
      <c r="CD129" s="60"/>
      <c r="CE129" s="60"/>
      <c r="CF129" s="60"/>
      <c r="CG129" s="60">
        <v>0</v>
      </c>
      <c r="CH129" s="60"/>
      <c r="CM129" s="92">
        <v>0</v>
      </c>
      <c r="CS129" s="92"/>
      <c r="CY129" s="50"/>
      <c r="DW129" s="27">
        <v>0</v>
      </c>
      <c r="DX129" s="27"/>
      <c r="DY129" s="27"/>
      <c r="DZ129" s="27"/>
      <c r="EA129" s="27"/>
      <c r="EB129" s="27"/>
      <c r="EC129" s="27">
        <v>0</v>
      </c>
      <c r="EI129" s="27"/>
    </row>
    <row r="130" spans="1:145" x14ac:dyDescent="0.2">
      <c r="A130" s="129"/>
      <c r="B130" s="128"/>
      <c r="C130" s="53" t="s">
        <v>254</v>
      </c>
      <c r="D130" s="60" t="s">
        <v>59</v>
      </c>
      <c r="E130" s="69" t="s">
        <v>70</v>
      </c>
      <c r="F130" s="69"/>
      <c r="G130" s="54">
        <v>10612.449379520869</v>
      </c>
      <c r="H130" s="65"/>
      <c r="I130" s="65"/>
      <c r="J130" s="65"/>
      <c r="K130" s="65"/>
      <c r="L130" s="65"/>
      <c r="M130" s="64">
        <v>20011.624701041874</v>
      </c>
      <c r="N130" s="65"/>
      <c r="O130" s="65"/>
      <c r="P130" s="65"/>
      <c r="Q130" s="65"/>
      <c r="R130" s="65"/>
      <c r="S130" s="81">
        <v>19570.124275612186</v>
      </c>
      <c r="T130" s="65"/>
      <c r="U130" s="65"/>
      <c r="V130" s="65"/>
      <c r="W130" s="65"/>
      <c r="X130" s="65"/>
      <c r="Y130" s="81">
        <v>21874.46487490875</v>
      </c>
      <c r="Z130" s="65"/>
      <c r="AA130" s="65"/>
      <c r="AB130" s="65"/>
      <c r="AC130" s="65"/>
      <c r="AD130" s="65"/>
      <c r="AE130" s="81">
        <v>28128.36033308116</v>
      </c>
      <c r="AF130" s="65"/>
      <c r="AG130" s="65"/>
      <c r="AH130" s="65"/>
      <c r="AI130" s="65"/>
      <c r="AJ130" s="65"/>
      <c r="AK130" s="81">
        <v>29471.447549220251</v>
      </c>
      <c r="AL130" s="65"/>
      <c r="AM130" s="65"/>
      <c r="AN130" s="65"/>
      <c r="AO130" s="65"/>
      <c r="AP130" s="65"/>
      <c r="AQ130" s="64">
        <v>37119.907395314884</v>
      </c>
      <c r="AR130" s="65"/>
      <c r="AS130" s="65"/>
      <c r="AT130" s="65"/>
      <c r="AU130" s="65"/>
      <c r="AV130" s="65"/>
      <c r="AW130" s="64">
        <v>33449.288848629636</v>
      </c>
      <c r="AX130" s="65"/>
      <c r="AY130" s="65"/>
      <c r="AZ130" s="65"/>
      <c r="BA130" s="65"/>
      <c r="BB130" s="65"/>
      <c r="BC130" s="64">
        <v>33786.063902050562</v>
      </c>
      <c r="BD130" s="65"/>
      <c r="BE130" s="65"/>
      <c r="BF130" s="65"/>
      <c r="BG130" s="65"/>
      <c r="BH130" s="65"/>
      <c r="BI130" s="64">
        <v>34015.3378923618</v>
      </c>
      <c r="BJ130" s="65"/>
      <c r="BK130" s="65"/>
      <c r="BL130" s="65"/>
      <c r="BM130" s="65"/>
      <c r="BN130" s="65"/>
      <c r="BO130" s="64">
        <v>34016.625632755989</v>
      </c>
      <c r="BP130" s="65"/>
      <c r="BQ130" s="65"/>
      <c r="BR130" s="65"/>
      <c r="BS130" s="65"/>
      <c r="BT130" s="65"/>
      <c r="BU130" s="64">
        <v>34523.56900391532</v>
      </c>
      <c r="BV130" s="64"/>
      <c r="BW130" s="65"/>
      <c r="BX130" s="65"/>
      <c r="BY130" s="65"/>
      <c r="BZ130" s="65"/>
      <c r="CA130" s="64">
        <v>34757.062667728445</v>
      </c>
      <c r="CB130" s="65"/>
      <c r="CC130" s="65"/>
      <c r="CD130" s="65"/>
      <c r="CE130" s="65"/>
      <c r="CF130" s="65"/>
      <c r="CG130" s="64">
        <v>36926.612595394516</v>
      </c>
      <c r="CH130" s="65"/>
      <c r="CM130" s="92">
        <v>20320.68836352777</v>
      </c>
      <c r="CS130" s="92">
        <v>4804.647249983409</v>
      </c>
      <c r="CY130" s="50"/>
      <c r="DW130" s="27">
        <v>0</v>
      </c>
      <c r="DX130" s="27"/>
      <c r="DY130" s="27"/>
      <c r="DZ130" s="27"/>
      <c r="EA130" s="27"/>
      <c r="EB130" s="27"/>
      <c r="EC130" s="27">
        <v>0</v>
      </c>
      <c r="EI130" s="27"/>
    </row>
    <row r="131" spans="1:145" ht="12.75" customHeight="1" x14ac:dyDescent="0.2">
      <c r="A131" s="129"/>
      <c r="B131" s="128"/>
      <c r="C131" s="53" t="s">
        <v>296</v>
      </c>
      <c r="D131" s="83" t="s">
        <v>59</v>
      </c>
      <c r="E131" s="69" t="s">
        <v>70</v>
      </c>
      <c r="F131" s="69"/>
      <c r="G131" s="54"/>
      <c r="H131" s="60"/>
      <c r="I131" s="60"/>
      <c r="J131" s="60"/>
      <c r="K131" s="60"/>
      <c r="L131" s="60"/>
      <c r="M131" s="64"/>
      <c r="N131" s="60"/>
      <c r="O131" s="60"/>
      <c r="P131" s="60"/>
      <c r="Q131" s="60"/>
      <c r="R131" s="60"/>
      <c r="S131" s="81"/>
      <c r="T131" s="60"/>
      <c r="U131" s="60"/>
      <c r="V131" s="60"/>
      <c r="W131" s="60"/>
      <c r="X131" s="60"/>
      <c r="Y131" s="81"/>
      <c r="Z131" s="60"/>
      <c r="AA131" s="60"/>
      <c r="AB131" s="60"/>
      <c r="AC131" s="60"/>
      <c r="AD131" s="60"/>
      <c r="AE131" s="81"/>
      <c r="AF131" s="60"/>
      <c r="AG131" s="60"/>
      <c r="AH131" s="60"/>
      <c r="AI131" s="60"/>
      <c r="AJ131" s="60"/>
      <c r="AK131" s="81"/>
      <c r="AL131" s="60"/>
      <c r="AM131" s="60"/>
      <c r="AN131" s="60"/>
      <c r="AO131" s="60"/>
      <c r="AP131" s="60"/>
      <c r="AQ131" s="64"/>
      <c r="AR131" s="60"/>
      <c r="AS131" s="60"/>
      <c r="AT131" s="60"/>
      <c r="AU131" s="60"/>
      <c r="AV131" s="60"/>
      <c r="AW131" s="64"/>
      <c r="AX131" s="60"/>
      <c r="AY131" s="60"/>
      <c r="AZ131" s="60"/>
      <c r="BA131" s="60"/>
      <c r="BB131" s="60"/>
      <c r="BC131" s="64">
        <v>0</v>
      </c>
      <c r="BD131" s="60"/>
      <c r="BE131" s="60"/>
      <c r="BF131" s="60"/>
      <c r="BG131" s="60"/>
      <c r="BH131" s="60"/>
      <c r="BI131" s="64">
        <v>15954.431808348263</v>
      </c>
      <c r="BJ131" s="60"/>
      <c r="BK131" s="60"/>
      <c r="BL131" s="60"/>
      <c r="BM131" s="60"/>
      <c r="BN131" s="60"/>
      <c r="BO131" s="64">
        <v>16254.039571305329</v>
      </c>
      <c r="BP131" s="60"/>
      <c r="BQ131" s="60"/>
      <c r="BR131" s="60"/>
      <c r="BS131" s="60"/>
      <c r="BT131" s="60"/>
      <c r="BU131" s="65">
        <v>16243.042241688234</v>
      </c>
      <c r="BV131" s="65"/>
      <c r="BW131" s="60"/>
      <c r="BX131" s="60"/>
      <c r="BY131" s="60"/>
      <c r="BZ131" s="60"/>
      <c r="CA131" s="65">
        <v>6007.4354223903365</v>
      </c>
      <c r="CB131" s="60"/>
      <c r="CC131" s="60"/>
      <c r="CD131" s="60"/>
      <c r="CE131" s="60"/>
      <c r="CF131" s="60"/>
      <c r="CG131" s="64">
        <v>5923.9264954542441</v>
      </c>
      <c r="CH131" s="60"/>
      <c r="CM131" s="92">
        <v>5364.3787059526176</v>
      </c>
      <c r="CS131" s="92">
        <v>4970.750603225164</v>
      </c>
      <c r="CY131" s="50">
        <v>4016.1987683323377</v>
      </c>
      <c r="DE131" s="50">
        <v>3832.8215143672437</v>
      </c>
      <c r="DK131" s="50">
        <v>5632.7993032052555</v>
      </c>
      <c r="DW131" s="27">
        <v>0</v>
      </c>
      <c r="DX131" s="27"/>
      <c r="DY131" s="27"/>
      <c r="DZ131" s="27"/>
      <c r="EA131" s="27"/>
      <c r="EB131" s="27"/>
      <c r="EC131" s="27">
        <v>0</v>
      </c>
      <c r="EI131" s="27"/>
    </row>
    <row r="132" spans="1:145" ht="27" x14ac:dyDescent="0.2">
      <c r="A132" s="129"/>
      <c r="B132" s="128"/>
      <c r="C132" s="53" t="s">
        <v>261</v>
      </c>
      <c r="D132" s="60" t="s">
        <v>56</v>
      </c>
      <c r="E132" s="69" t="s">
        <v>70</v>
      </c>
      <c r="F132" s="69"/>
      <c r="G132" s="54">
        <v>11893.019711991505</v>
      </c>
      <c r="H132" s="66"/>
      <c r="I132" s="66"/>
      <c r="J132" s="66"/>
      <c r="K132" s="66"/>
      <c r="L132" s="66"/>
      <c r="M132" s="91">
        <v>13959.011256221382</v>
      </c>
      <c r="N132" s="66"/>
      <c r="O132" s="66"/>
      <c r="P132" s="66"/>
      <c r="Q132" s="66"/>
      <c r="R132" s="66"/>
      <c r="S132" s="81">
        <v>32975.00383568916</v>
      </c>
      <c r="T132" s="66"/>
      <c r="U132" s="66"/>
      <c r="V132" s="66"/>
      <c r="W132" s="66"/>
      <c r="X132" s="66"/>
      <c r="Y132" s="81">
        <v>33085.35460481784</v>
      </c>
      <c r="Z132" s="66"/>
      <c r="AA132" s="66"/>
      <c r="AB132" s="66"/>
      <c r="AC132" s="66"/>
      <c r="AD132" s="66"/>
      <c r="AE132" s="81">
        <v>34123.992304147585</v>
      </c>
      <c r="AF132" s="66"/>
      <c r="AG132" s="66"/>
      <c r="AH132" s="66"/>
      <c r="AI132" s="66"/>
      <c r="AJ132" s="66"/>
      <c r="AK132" s="81">
        <v>34400.671915853738</v>
      </c>
      <c r="AL132" s="66"/>
      <c r="AM132" s="66"/>
      <c r="AN132" s="66"/>
      <c r="AO132" s="66"/>
      <c r="AP132" s="66"/>
      <c r="AQ132" s="64">
        <v>38346.364017519409</v>
      </c>
      <c r="AR132" s="66"/>
      <c r="AS132" s="66"/>
      <c r="AT132" s="66"/>
      <c r="AU132" s="66"/>
      <c r="AV132" s="66"/>
      <c r="AW132" s="64">
        <v>36971.449118056938</v>
      </c>
      <c r="AX132" s="66"/>
      <c r="AY132" s="66"/>
      <c r="AZ132" s="66"/>
      <c r="BA132" s="66"/>
      <c r="BB132" s="66"/>
      <c r="BC132" s="91">
        <v>41469.652995779412</v>
      </c>
      <c r="BD132" s="66"/>
      <c r="BE132" s="66"/>
      <c r="BF132" s="66"/>
      <c r="BG132" s="66"/>
      <c r="BH132" s="66"/>
      <c r="BI132" s="91">
        <v>44159.788752724133</v>
      </c>
      <c r="BJ132" s="66"/>
      <c r="BK132" s="66"/>
      <c r="BL132" s="66"/>
      <c r="BM132" s="66"/>
      <c r="BN132" s="66"/>
      <c r="BO132" s="64">
        <v>50203.862694273012</v>
      </c>
      <c r="BP132" s="66"/>
      <c r="BQ132" s="66"/>
      <c r="BR132" s="66"/>
      <c r="BS132" s="66"/>
      <c r="BT132" s="66"/>
      <c r="BU132" s="105">
        <v>52550.860014599501</v>
      </c>
      <c r="BV132" s="66"/>
      <c r="BW132" s="66"/>
      <c r="BX132" s="66"/>
      <c r="BY132" s="66"/>
      <c r="BZ132" s="66"/>
      <c r="CA132" s="105">
        <v>34377.095405136373</v>
      </c>
      <c r="CB132" s="66"/>
      <c r="CC132" s="66"/>
      <c r="CD132" s="66"/>
      <c r="CE132" s="66"/>
      <c r="CF132" s="66"/>
      <c r="CG132" s="91">
        <v>17957.689858650207</v>
      </c>
      <c r="CH132" s="66"/>
      <c r="CM132" s="92">
        <v>18451.339429291926</v>
      </c>
      <c r="CS132" s="92">
        <v>10340.672288804832</v>
      </c>
      <c r="CY132" s="50"/>
      <c r="DW132" s="27">
        <v>0</v>
      </c>
      <c r="DX132" s="27"/>
      <c r="DY132" s="27"/>
      <c r="DZ132" s="27"/>
      <c r="EA132" s="27"/>
      <c r="EB132" s="27"/>
      <c r="EC132" s="27">
        <v>0</v>
      </c>
      <c r="EI132" s="27"/>
    </row>
    <row r="133" spans="1:145" x14ac:dyDescent="0.2">
      <c r="A133" s="129"/>
      <c r="B133" s="128"/>
      <c r="C133" s="7" t="s">
        <v>6</v>
      </c>
      <c r="D133" s="60"/>
      <c r="E133" s="60"/>
      <c r="F133" s="60"/>
      <c r="G133" s="52">
        <f>SUM(G125:G132)</f>
        <v>47663.055178180366</v>
      </c>
      <c r="H133" s="52"/>
      <c r="I133" s="52"/>
      <c r="J133" s="52"/>
      <c r="K133" s="52"/>
      <c r="L133" s="52"/>
      <c r="M133" s="52">
        <f t="shared" ref="M133" si="24">SUM(M125:M132)</f>
        <v>82765.586678611711</v>
      </c>
      <c r="N133" s="52"/>
      <c r="O133" s="52"/>
      <c r="P133" s="52"/>
      <c r="Q133" s="52"/>
      <c r="R133" s="52"/>
      <c r="S133" s="52">
        <f t="shared" ref="S133" si="25">SUM(S125:S132)</f>
        <v>96673.060414705687</v>
      </c>
      <c r="T133" s="52"/>
      <c r="U133" s="52"/>
      <c r="V133" s="52"/>
      <c r="W133" s="52"/>
      <c r="X133" s="52"/>
      <c r="Y133" s="52">
        <f t="shared" ref="Y133" si="26">SUM(Y125:Y132)</f>
        <v>117186.38859911075</v>
      </c>
      <c r="Z133" s="52"/>
      <c r="AA133" s="52"/>
      <c r="AB133" s="52"/>
      <c r="AC133" s="52"/>
      <c r="AD133" s="52"/>
      <c r="AE133" s="52">
        <f t="shared" ref="AE133" si="27">SUM(AE125:AE132)</f>
        <v>115825.69259741191</v>
      </c>
      <c r="AF133" s="52"/>
      <c r="AG133" s="52"/>
      <c r="AH133" s="52"/>
      <c r="AI133" s="52"/>
      <c r="AJ133" s="52"/>
      <c r="AK133" s="52">
        <f t="shared" ref="AK133" si="28">SUM(AK125:AK132)</f>
        <v>115661.14710990776</v>
      </c>
      <c r="AL133" s="52"/>
      <c r="AM133" s="52"/>
      <c r="AN133" s="52"/>
      <c r="AO133" s="52"/>
      <c r="AP133" s="52"/>
      <c r="AQ133" s="52">
        <f t="shared" ref="AQ133" si="29">SUM(AQ125:AQ132)</f>
        <v>138319.12240228281</v>
      </c>
      <c r="AR133" s="52"/>
      <c r="AS133" s="52"/>
      <c r="AT133" s="52"/>
      <c r="AU133" s="52"/>
      <c r="AV133" s="52"/>
      <c r="AW133" s="52">
        <f t="shared" ref="AW133" si="30">SUM(AW125:AW132)</f>
        <v>144751.21868471697</v>
      </c>
      <c r="AX133" s="52"/>
      <c r="AY133" s="52"/>
      <c r="AZ133" s="52"/>
      <c r="BA133" s="52"/>
      <c r="BB133" s="52"/>
      <c r="BC133" s="52">
        <f t="shared" ref="BC133" si="31">SUM(BC125:BC132)</f>
        <v>131058.99703984338</v>
      </c>
      <c r="BD133" s="52"/>
      <c r="BE133" s="52"/>
      <c r="BF133" s="52"/>
      <c r="BG133" s="52"/>
      <c r="BH133" s="52"/>
      <c r="BI133" s="52">
        <f t="shared" ref="BI133" si="32">SUM(BI125:BI132)</f>
        <v>127891.47342323978</v>
      </c>
      <c r="BJ133" s="52"/>
      <c r="BK133" s="52"/>
      <c r="BL133" s="52"/>
      <c r="BM133" s="52"/>
      <c r="BN133" s="52"/>
      <c r="BO133" s="52">
        <f t="shared" ref="BO133" si="33">SUM(BO125:BO132)</f>
        <v>131762.81748888447</v>
      </c>
      <c r="BP133" s="52"/>
      <c r="BQ133" s="52"/>
      <c r="BR133" s="52"/>
      <c r="BS133" s="52"/>
      <c r="BT133" s="52"/>
      <c r="BU133" s="52">
        <f t="shared" ref="BU133" si="34">SUM(BU125:BU132)</f>
        <v>126676.1545464198</v>
      </c>
      <c r="BV133" s="52"/>
      <c r="BW133" s="52"/>
      <c r="BX133" s="52"/>
      <c r="BY133" s="52"/>
      <c r="BZ133" s="52"/>
      <c r="CA133" s="52">
        <f t="shared" ref="CA133" si="35">SUM(CA125:CA132)</f>
        <v>90605.572242351845</v>
      </c>
      <c r="CB133" s="52"/>
      <c r="CC133" s="52"/>
      <c r="CD133" s="52"/>
      <c r="CE133" s="52"/>
      <c r="CF133" s="52"/>
      <c r="CG133" s="52">
        <f t="shared" ref="CG133" si="36">SUM(CG125:CG132)</f>
        <v>70146.589179109433</v>
      </c>
      <c r="CH133" s="52"/>
      <c r="CI133" s="52"/>
      <c r="CJ133" s="52"/>
      <c r="CK133" s="52"/>
      <c r="CL133" s="52"/>
      <c r="CM133" s="52">
        <f t="shared" ref="CM133" si="37">SUM(CM125:CM132)</f>
        <v>56659.552339903108</v>
      </c>
      <c r="CN133" s="52"/>
      <c r="CO133" s="52"/>
      <c r="CP133" s="52"/>
      <c r="CQ133" s="52"/>
      <c r="CR133" s="52"/>
      <c r="CS133" s="52">
        <f t="shared" ref="CS133" si="38">SUM(CS125:CS132)</f>
        <v>20815.242432145464</v>
      </c>
      <c r="CT133" s="52"/>
      <c r="CU133" s="52"/>
      <c r="CV133" s="52"/>
      <c r="CW133" s="52"/>
      <c r="CX133" s="52"/>
      <c r="CY133" s="52">
        <f t="shared" ref="CY133" si="39">SUM(CY125:CY132)</f>
        <v>4016.1987683323377</v>
      </c>
      <c r="CZ133" s="52"/>
      <c r="DA133" s="52"/>
      <c r="DB133" s="52"/>
      <c r="DC133" s="52"/>
      <c r="DD133" s="52"/>
      <c r="DE133" s="52">
        <f t="shared" ref="DE133:EC133" si="40">SUM(DE125:DE132)</f>
        <v>3832.8215143672437</v>
      </c>
      <c r="DF133" s="52"/>
      <c r="DG133" s="52"/>
      <c r="DH133" s="52"/>
      <c r="DI133" s="52"/>
      <c r="DJ133" s="52"/>
      <c r="DK133" s="52">
        <f t="shared" si="40"/>
        <v>5632.7993032052555</v>
      </c>
      <c r="DL133" s="52"/>
      <c r="DM133" s="52"/>
      <c r="DN133" s="52"/>
      <c r="DO133" s="52"/>
      <c r="DP133" s="52"/>
      <c r="DQ133" s="52">
        <f>SUM(DQ125:DQ132)</f>
        <v>0</v>
      </c>
      <c r="DR133" s="52"/>
      <c r="DS133" s="52"/>
      <c r="DT133" s="52"/>
      <c r="DU133" s="52"/>
      <c r="DV133" s="52"/>
      <c r="DW133" s="52">
        <f t="shared" si="40"/>
        <v>0</v>
      </c>
      <c r="DX133" s="52"/>
      <c r="DY133" s="52"/>
      <c r="DZ133" s="52"/>
      <c r="EA133" s="52"/>
      <c r="EB133" s="52"/>
      <c r="EC133" s="52">
        <f t="shared" si="40"/>
        <v>0</v>
      </c>
      <c r="ED133" s="52"/>
      <c r="EE133" s="52"/>
      <c r="EF133" s="52"/>
      <c r="EG133" s="52"/>
      <c r="EH133" s="52"/>
      <c r="EI133" s="52"/>
    </row>
    <row r="134" spans="1:145" ht="12.75" customHeight="1" x14ac:dyDescent="0.2">
      <c r="A134" s="129"/>
      <c r="B134" s="60"/>
      <c r="C134" s="55"/>
      <c r="D134" s="60"/>
      <c r="E134" s="60"/>
      <c r="F134" s="60"/>
      <c r="G134" s="60"/>
    </row>
    <row r="135" spans="1:145" ht="12.75" customHeight="1" x14ac:dyDescent="0.2">
      <c r="A135" s="129"/>
      <c r="B135" s="77" t="s">
        <v>184</v>
      </c>
      <c r="C135" s="75"/>
      <c r="D135" s="75"/>
      <c r="E135" s="60"/>
      <c r="F135" s="60"/>
      <c r="G135" s="67">
        <f>G123+G133</f>
        <v>62519.287756320919</v>
      </c>
      <c r="H135" s="67"/>
      <c r="I135" s="67"/>
      <c r="J135" s="67"/>
      <c r="K135" s="67"/>
      <c r="L135" s="67"/>
      <c r="M135" s="67">
        <f t="shared" ref="M135:BO135" si="41">M123+M133</f>
        <v>98570.876838542696</v>
      </c>
      <c r="N135" s="67"/>
      <c r="O135" s="67"/>
      <c r="P135" s="67"/>
      <c r="Q135" s="67"/>
      <c r="R135" s="67"/>
      <c r="S135" s="67">
        <f t="shared" si="41"/>
        <v>113997.48362792487</v>
      </c>
      <c r="T135" s="67"/>
      <c r="U135" s="67"/>
      <c r="V135" s="67"/>
      <c r="W135" s="67"/>
      <c r="X135" s="67"/>
      <c r="Y135" s="67">
        <f t="shared" si="41"/>
        <v>134829.87863560952</v>
      </c>
      <c r="Z135" s="67"/>
      <c r="AA135" s="67"/>
      <c r="AB135" s="67"/>
      <c r="AC135" s="67"/>
      <c r="AD135" s="67"/>
      <c r="AE135" s="67">
        <f t="shared" si="41"/>
        <v>125189.34331743314</v>
      </c>
      <c r="AF135" s="67"/>
      <c r="AG135" s="67"/>
      <c r="AH135" s="67"/>
      <c r="AI135" s="67"/>
      <c r="AJ135" s="67"/>
      <c r="AK135" s="67">
        <f t="shared" si="41"/>
        <v>125326.35182156746</v>
      </c>
      <c r="AL135" s="67"/>
      <c r="AM135" s="67"/>
      <c r="AN135" s="67"/>
      <c r="AO135" s="67"/>
      <c r="AP135" s="67"/>
      <c r="AQ135" s="67">
        <f t="shared" si="41"/>
        <v>148419.40937155747</v>
      </c>
      <c r="AR135" s="67"/>
      <c r="AS135" s="67"/>
      <c r="AT135" s="67"/>
      <c r="AU135" s="67"/>
      <c r="AV135" s="67"/>
      <c r="AW135" s="67">
        <f t="shared" si="41"/>
        <v>148253.73931780475</v>
      </c>
      <c r="AX135" s="67"/>
      <c r="AY135" s="67"/>
      <c r="AZ135" s="67"/>
      <c r="BA135" s="67"/>
      <c r="BB135" s="67"/>
      <c r="BC135" s="67">
        <f t="shared" si="41"/>
        <v>133677.37787599707</v>
      </c>
      <c r="BD135" s="67"/>
      <c r="BE135" s="67"/>
      <c r="BF135" s="67"/>
      <c r="BG135" s="67"/>
      <c r="BH135" s="67"/>
      <c r="BI135" s="67">
        <f t="shared" si="41"/>
        <v>128716.58750247529</v>
      </c>
      <c r="BJ135" s="67"/>
      <c r="BK135" s="67"/>
      <c r="BL135" s="67"/>
      <c r="BM135" s="67"/>
      <c r="BN135" s="67"/>
      <c r="BO135" s="67">
        <f t="shared" si="41"/>
        <v>132086.67820426042</v>
      </c>
      <c r="BP135" s="67"/>
      <c r="BQ135" s="67"/>
      <c r="BR135" s="67"/>
      <c r="BS135" s="67"/>
      <c r="BT135" s="67"/>
      <c r="BU135" s="67">
        <f t="shared" ref="BU135" si="42">BU123+BU133</f>
        <v>126970.44460813591</v>
      </c>
      <c r="BV135" s="67"/>
      <c r="BW135" s="67"/>
      <c r="BX135" s="67"/>
      <c r="BY135" s="67"/>
      <c r="BZ135" s="67"/>
      <c r="CA135" s="67">
        <f t="shared" ref="CA135" si="43">CA123+CA133</f>
        <v>90894.751019974778</v>
      </c>
      <c r="CB135" s="67"/>
      <c r="CC135" s="67"/>
      <c r="CD135" s="67"/>
      <c r="CE135" s="67"/>
      <c r="CF135" s="67"/>
      <c r="CG135" s="67">
        <f t="shared" ref="CG135" si="44">CG123+CG133</f>
        <v>70146.589179109433</v>
      </c>
      <c r="CH135" s="67"/>
      <c r="CI135" s="67"/>
      <c r="CJ135" s="67"/>
      <c r="CK135" s="67"/>
      <c r="CL135" s="67"/>
      <c r="CM135" s="67">
        <f t="shared" ref="CM135" si="45">CM123+CM133</f>
        <v>56659.552339903108</v>
      </c>
      <c r="CN135" s="67"/>
      <c r="CO135" s="67"/>
      <c r="CP135" s="67"/>
      <c r="CQ135" s="67"/>
      <c r="CR135" s="67"/>
      <c r="CS135" s="67">
        <f t="shared" ref="CS135" si="46">CS123+CS133</f>
        <v>24213.817766938748</v>
      </c>
      <c r="CT135" s="67"/>
      <c r="CU135" s="67"/>
      <c r="CV135" s="67"/>
      <c r="CW135" s="67"/>
      <c r="CX135" s="67"/>
      <c r="CY135" s="67">
        <f t="shared" ref="CY135" si="47">CY123+CY133</f>
        <v>13004.832555577676</v>
      </c>
      <c r="CZ135" s="67"/>
      <c r="DA135" s="67"/>
      <c r="DB135" s="67"/>
      <c r="DC135" s="67"/>
      <c r="DD135" s="67"/>
      <c r="DE135" s="67">
        <f t="shared" ref="DE135:DW135" si="48">DE123+DE133</f>
        <v>12725.417665405799</v>
      </c>
      <c r="DF135" s="67"/>
      <c r="DG135" s="67"/>
      <c r="DH135" s="67"/>
      <c r="DI135" s="67"/>
      <c r="DJ135" s="67"/>
      <c r="DK135" s="67">
        <f t="shared" si="48"/>
        <v>28805.43583515827</v>
      </c>
      <c r="DL135" s="67"/>
      <c r="DM135" s="67"/>
      <c r="DN135" s="67"/>
      <c r="DO135" s="67"/>
      <c r="DP135" s="67"/>
      <c r="DQ135" s="67">
        <f>DQ123+DQ133</f>
        <v>30900.985990000001</v>
      </c>
      <c r="DR135" s="67"/>
      <c r="DS135" s="67"/>
      <c r="DT135" s="67"/>
      <c r="DU135" s="67"/>
      <c r="DV135" s="67"/>
      <c r="DW135" s="67">
        <f t="shared" si="48"/>
        <v>38004.378960000002</v>
      </c>
      <c r="DX135" s="67"/>
      <c r="DY135" s="67"/>
      <c r="DZ135" s="67"/>
      <c r="EA135" s="67"/>
      <c r="EB135" s="67"/>
      <c r="EC135" s="67">
        <f>EC123+EC133</f>
        <v>48235.335200000001</v>
      </c>
      <c r="ED135" s="67"/>
      <c r="EE135" s="67"/>
      <c r="EF135" s="67"/>
      <c r="EG135" s="67"/>
      <c r="EH135" s="67"/>
      <c r="EI135" s="67">
        <f>IFERROR(EI123+EI133,0)</f>
        <v>53995.082129999995</v>
      </c>
      <c r="EJ135" s="67"/>
      <c r="EK135" s="67"/>
      <c r="EL135" s="67"/>
      <c r="EM135" s="67"/>
      <c r="EN135" s="67"/>
      <c r="EO135" s="67">
        <f t="shared" ref="EO135" si="49">IFERROR(EO123+EO133,0)</f>
        <v>71176.801420000003</v>
      </c>
    </row>
    <row r="136" spans="1:145" ht="12.75" customHeight="1" x14ac:dyDescent="0.2">
      <c r="A136" s="60"/>
      <c r="B136" s="60"/>
      <c r="C136" s="55"/>
      <c r="D136" s="42"/>
      <c r="E136" s="60"/>
      <c r="F136" s="60"/>
      <c r="G136" s="67"/>
    </row>
    <row r="137" spans="1:145" ht="15" x14ac:dyDescent="0.25">
      <c r="B137" s="76" t="s">
        <v>71</v>
      </c>
      <c r="C137" s="12"/>
      <c r="D137" s="42"/>
      <c r="G137" s="70">
        <f>G23+G28+G31+G34+G60+G116+G135</f>
        <v>275506.77026345482</v>
      </c>
      <c r="H137" s="70"/>
      <c r="I137" s="70"/>
      <c r="J137" s="70"/>
      <c r="K137" s="70"/>
      <c r="L137" s="70"/>
      <c r="M137" s="70">
        <f>M23+M28+M31+M34+M60+M116+M135</f>
        <v>320483.27280955599</v>
      </c>
      <c r="N137" s="70"/>
      <c r="O137" s="70"/>
      <c r="P137" s="70"/>
      <c r="Q137" s="70"/>
      <c r="R137" s="70"/>
      <c r="S137" s="70">
        <f>S23+S28+S31+S34+S60+S116+S135</f>
        <v>344383.04261986859</v>
      </c>
      <c r="T137" s="70"/>
      <c r="U137" s="70"/>
      <c r="V137" s="70"/>
      <c r="W137" s="70"/>
      <c r="X137" s="70"/>
      <c r="Y137" s="70">
        <f>Y23+Y28+Y31+Y34+Y60+Y116+Y135</f>
        <v>366958.12139948236</v>
      </c>
      <c r="Z137" s="70"/>
      <c r="AA137" s="70"/>
      <c r="AB137" s="70"/>
      <c r="AC137" s="70"/>
      <c r="AD137" s="70"/>
      <c r="AE137" s="70">
        <f>AE23+AE28+AE31+AE34+AE60+AE116+AE135</f>
        <v>383711.52656858449</v>
      </c>
      <c r="AF137" s="70"/>
      <c r="AG137" s="70"/>
      <c r="AH137" s="70"/>
      <c r="AI137" s="70"/>
      <c r="AJ137" s="70"/>
      <c r="AK137" s="70">
        <f>AK23+AK28+AK31+AK34+AK60+AK116+AK135</f>
        <v>383543.3296082553</v>
      </c>
      <c r="AL137" s="70"/>
      <c r="AM137" s="70"/>
      <c r="AN137" s="70"/>
      <c r="AO137" s="70"/>
      <c r="AP137" s="70"/>
      <c r="AQ137" s="70">
        <f>AQ23+AQ28+AQ31+AQ34+AQ60+AQ116+AQ135</f>
        <v>429479.38188640255</v>
      </c>
      <c r="AR137" s="70"/>
      <c r="AS137" s="70"/>
      <c r="AT137" s="70"/>
      <c r="AU137" s="70"/>
      <c r="AV137" s="70"/>
      <c r="AW137" s="70">
        <f>AW23+AW28+AW31+AW34+AW60+AW116+AW135</f>
        <v>474303.03242104984</v>
      </c>
      <c r="AX137" s="70"/>
      <c r="AY137" s="70"/>
      <c r="AZ137" s="70"/>
      <c r="BA137" s="70"/>
      <c r="BB137" s="70"/>
      <c r="BC137" s="70">
        <f>BC23+BC28+BC31+BC34+BC60+BC116+BC135</f>
        <v>462780.12522246991</v>
      </c>
      <c r="BD137" s="70"/>
      <c r="BE137" s="70"/>
      <c r="BF137" s="70"/>
      <c r="BG137" s="70"/>
      <c r="BH137" s="70"/>
      <c r="BI137" s="70">
        <f>BI23+BI28+BI31+BI34+BI60+BI116+BI135</f>
        <v>494730.79091626522</v>
      </c>
      <c r="BJ137" s="70"/>
      <c r="BK137" s="70"/>
      <c r="BL137" s="70"/>
      <c r="BM137" s="70"/>
      <c r="BN137" s="70"/>
      <c r="BO137" s="70">
        <f>BO23+BO28+BO31+BO34+BO60+BO116+BO135</f>
        <v>476279.55643000867</v>
      </c>
      <c r="BP137" s="70"/>
      <c r="BQ137" s="70"/>
      <c r="BR137" s="70"/>
      <c r="BS137" s="70"/>
      <c r="BT137" s="70"/>
      <c r="BU137" s="70">
        <f>BU23+BU28+BU31+BU34+BU60+BU116+BU135</f>
        <v>561446.63057224767</v>
      </c>
      <c r="BV137" s="70"/>
      <c r="BW137" s="70"/>
      <c r="BX137" s="70"/>
      <c r="BY137" s="70"/>
      <c r="BZ137" s="70"/>
      <c r="CA137" s="70">
        <f>CA23+CA28+CA31+CA34+CA60+CA116+CA135</f>
        <v>593888.85611302673</v>
      </c>
      <c r="CB137" s="70"/>
      <c r="CC137" s="70"/>
      <c r="CD137" s="70"/>
      <c r="CE137" s="70"/>
      <c r="CF137" s="70"/>
      <c r="CG137" s="70">
        <f>CG23+CG28+CG31+CG34+CG60+CG116+CG135</f>
        <v>584302.92176861106</v>
      </c>
      <c r="CH137" s="70"/>
      <c r="CI137" s="70"/>
      <c r="CJ137" s="70"/>
      <c r="CK137" s="70"/>
      <c r="CL137" s="70"/>
      <c r="CM137" s="70">
        <f>CM23+CM28+CM31+CM34+CM60+CM116+CM135</f>
        <v>625066.52539247449</v>
      </c>
      <c r="CN137" s="70"/>
      <c r="CO137" s="70"/>
      <c r="CP137" s="70"/>
      <c r="CQ137" s="70"/>
      <c r="CR137" s="70"/>
      <c r="CS137" s="70">
        <f>CS23+CS28+CS31+CS34+CS60+CS116+CS135</f>
        <v>653476.64459877892</v>
      </c>
      <c r="CT137" s="70"/>
      <c r="CU137" s="70"/>
      <c r="CV137" s="70"/>
      <c r="CW137" s="70"/>
      <c r="CX137" s="70"/>
      <c r="CY137" s="70">
        <f>CY23+CY28+CY31+CY34+CY60+CY116+CY135</f>
        <v>693195.57080643706</v>
      </c>
      <c r="CZ137" s="70"/>
      <c r="DA137" s="70"/>
      <c r="DB137" s="70"/>
      <c r="DC137" s="70"/>
      <c r="DD137" s="70"/>
      <c r="DE137" s="70">
        <f>DE23+DE28+DE31+DE34+DE60+DE116+DE135</f>
        <v>667103.14994968474</v>
      </c>
      <c r="DF137" s="70"/>
      <c r="DG137" s="70"/>
      <c r="DH137" s="70"/>
      <c r="DI137" s="70"/>
      <c r="DJ137" s="70"/>
      <c r="DK137" s="70">
        <f>DK23+DK28+DK31+DK34+DK60+DK116+DK135</f>
        <v>686308.52475657314</v>
      </c>
      <c r="DL137" s="70"/>
      <c r="DM137" s="70"/>
      <c r="DN137" s="70"/>
      <c r="DO137" s="70"/>
      <c r="DP137" s="70"/>
      <c r="DQ137" s="70">
        <f>DQ23+DQ28+DQ31+DQ34+DQ60+DQ116+DQ135</f>
        <v>543701.45317810006</v>
      </c>
      <c r="DR137" s="70"/>
      <c r="DS137" s="70"/>
      <c r="DT137" s="70"/>
      <c r="DU137" s="70"/>
      <c r="DV137" s="70"/>
      <c r="DW137" s="70">
        <f>DW23+DW28+DW31+DW34+DW60+DW116+DW135</f>
        <v>1074482.0953432999</v>
      </c>
      <c r="DX137" s="70"/>
      <c r="DY137" s="70"/>
      <c r="DZ137" s="70"/>
      <c r="EA137" s="70"/>
      <c r="EB137" s="70"/>
      <c r="EC137" s="70">
        <f>EC23+EC28+EC31+EC34+EC60+EC116+EC135</f>
        <v>1154699.97847</v>
      </c>
      <c r="ED137" s="70"/>
      <c r="EE137" s="70"/>
      <c r="EF137" s="70"/>
      <c r="EG137" s="70"/>
      <c r="EH137" s="70"/>
      <c r="EI137" s="70">
        <f t="shared" ref="EI137:EO137" si="50">EI23+EI28+EI31+EI34+EI60+EI116+EI135</f>
        <v>1353648.33837</v>
      </c>
      <c r="EJ137" s="70"/>
      <c r="EK137" s="70"/>
      <c r="EL137" s="70"/>
      <c r="EM137" s="70"/>
      <c r="EN137" s="70"/>
      <c r="EO137" s="70">
        <f t="shared" si="50"/>
        <v>1618777.23746</v>
      </c>
    </row>
    <row r="138" spans="1:145" ht="15" x14ac:dyDescent="0.25">
      <c r="G138" s="70"/>
      <c r="DW138" s="70"/>
    </row>
    <row r="139" spans="1:145" ht="15" x14ac:dyDescent="0.25">
      <c r="B139" s="123" t="s">
        <v>343</v>
      </c>
      <c r="G139" s="70"/>
      <c r="DW139" s="70"/>
    </row>
    <row r="140" spans="1:145" x14ac:dyDescent="0.2">
      <c r="B140" s="56" t="s">
        <v>341</v>
      </c>
    </row>
    <row r="141" spans="1:145" x14ac:dyDescent="0.2">
      <c r="B141" s="58" t="s">
        <v>342</v>
      </c>
    </row>
    <row r="143" spans="1:145" ht="12.75" customHeight="1" x14ac:dyDescent="0.2">
      <c r="B143" s="56" t="s">
        <v>62</v>
      </c>
    </row>
    <row r="144" spans="1:145" ht="12.75" customHeight="1" x14ac:dyDescent="0.2">
      <c r="B144" s="58" t="s">
        <v>63</v>
      </c>
      <c r="D144" s="58"/>
      <c r="E144" s="58"/>
      <c r="F144" s="58"/>
      <c r="G144" s="58"/>
      <c r="H144" s="58"/>
      <c r="I144" s="58"/>
      <c r="J144" s="58"/>
    </row>
    <row r="146" spans="2:2" x14ac:dyDescent="0.2">
      <c r="B146" s="56" t="s">
        <v>60</v>
      </c>
    </row>
    <row r="147" spans="2:2" x14ac:dyDescent="0.2">
      <c r="B147" s="57" t="s">
        <v>185</v>
      </c>
    </row>
    <row r="148" spans="2:2" x14ac:dyDescent="0.2">
      <c r="B148" s="57"/>
    </row>
    <row r="149" spans="2:2" x14ac:dyDescent="0.2">
      <c r="B149" s="72" t="s">
        <v>73</v>
      </c>
    </row>
    <row r="150" spans="2:2" x14ac:dyDescent="0.2">
      <c r="B150" s="79" t="s">
        <v>80</v>
      </c>
    </row>
    <row r="152" spans="2:2" x14ac:dyDescent="0.2">
      <c r="B152" s="84" t="s">
        <v>96</v>
      </c>
    </row>
    <row r="153" spans="2:2" x14ac:dyDescent="0.2">
      <c r="B153" s="71" t="s">
        <v>97</v>
      </c>
    </row>
    <row r="154" spans="2:2" x14ac:dyDescent="0.2">
      <c r="B154" s="71" t="s">
        <v>93</v>
      </c>
    </row>
    <row r="155" spans="2:2" x14ac:dyDescent="0.2">
      <c r="B155" s="58" t="s">
        <v>83</v>
      </c>
    </row>
    <row r="156" spans="2:2" x14ac:dyDescent="0.2">
      <c r="B156" s="71" t="s">
        <v>94</v>
      </c>
    </row>
    <row r="157" spans="2:2" x14ac:dyDescent="0.2">
      <c r="B157" s="58" t="s">
        <v>84</v>
      </c>
    </row>
    <row r="158" spans="2:2" x14ac:dyDescent="0.2">
      <c r="B158" s="71" t="s">
        <v>121</v>
      </c>
    </row>
    <row r="159" spans="2:2" x14ac:dyDescent="0.2">
      <c r="B159" s="89" t="s">
        <v>122</v>
      </c>
    </row>
    <row r="160" spans="2:2" x14ac:dyDescent="0.2">
      <c r="B160" s="71" t="s">
        <v>123</v>
      </c>
    </row>
    <row r="161" spans="2:2" x14ac:dyDescent="0.2">
      <c r="B161" s="58" t="s">
        <v>85</v>
      </c>
    </row>
    <row r="162" spans="2:2" x14ac:dyDescent="0.2">
      <c r="B162" s="71" t="s">
        <v>95</v>
      </c>
    </row>
    <row r="163" spans="2:2" x14ac:dyDescent="0.2">
      <c r="B163" s="58" t="s">
        <v>86</v>
      </c>
    </row>
    <row r="164" spans="2:2" x14ac:dyDescent="0.2">
      <c r="B164" s="71" t="s">
        <v>124</v>
      </c>
    </row>
    <row r="165" spans="2:2" x14ac:dyDescent="0.2">
      <c r="B165" s="58" t="s">
        <v>87</v>
      </c>
    </row>
    <row r="166" spans="2:2" x14ac:dyDescent="0.2">
      <c r="B166" s="71" t="s">
        <v>125</v>
      </c>
    </row>
    <row r="167" spans="2:2" x14ac:dyDescent="0.2">
      <c r="B167" s="58" t="s">
        <v>88</v>
      </c>
    </row>
    <row r="168" spans="2:2" x14ac:dyDescent="0.2">
      <c r="B168" s="71" t="s">
        <v>126</v>
      </c>
    </row>
    <row r="169" spans="2:2" x14ac:dyDescent="0.2">
      <c r="B169" s="58" t="s">
        <v>89</v>
      </c>
    </row>
    <row r="170" spans="2:2" x14ac:dyDescent="0.2">
      <c r="B170" s="71" t="s">
        <v>127</v>
      </c>
    </row>
    <row r="171" spans="2:2" x14ac:dyDescent="0.2">
      <c r="B171" s="58" t="s">
        <v>90</v>
      </c>
    </row>
    <row r="172" spans="2:2" x14ac:dyDescent="0.2">
      <c r="B172" s="71" t="s">
        <v>128</v>
      </c>
    </row>
    <row r="173" spans="2:2" x14ac:dyDescent="0.2">
      <c r="B173" s="58" t="s">
        <v>91</v>
      </c>
    </row>
    <row r="174" spans="2:2" x14ac:dyDescent="0.2">
      <c r="B174" s="71" t="s">
        <v>129</v>
      </c>
    </row>
    <row r="175" spans="2:2" x14ac:dyDescent="0.2">
      <c r="B175" s="58" t="s">
        <v>92</v>
      </c>
    </row>
    <row r="176" spans="2:2" x14ac:dyDescent="0.2">
      <c r="B176" s="71" t="s">
        <v>186</v>
      </c>
    </row>
    <row r="177" spans="2:2" x14ac:dyDescent="0.2">
      <c r="B177" s="58" t="s">
        <v>99</v>
      </c>
    </row>
    <row r="178" spans="2:2" x14ac:dyDescent="0.2">
      <c r="B178" s="71" t="s">
        <v>187</v>
      </c>
    </row>
    <row r="179" spans="2:2" x14ac:dyDescent="0.2">
      <c r="B179" s="58" t="s">
        <v>101</v>
      </c>
    </row>
    <row r="180" spans="2:2" x14ac:dyDescent="0.2">
      <c r="B180" s="71" t="s">
        <v>188</v>
      </c>
    </row>
    <row r="181" spans="2:2" x14ac:dyDescent="0.2">
      <c r="B181" s="58" t="s">
        <v>102</v>
      </c>
    </row>
    <row r="182" spans="2:2" x14ac:dyDescent="0.2">
      <c r="B182" s="71" t="s">
        <v>189</v>
      </c>
    </row>
    <row r="183" spans="2:2" x14ac:dyDescent="0.2">
      <c r="B183" s="58" t="s">
        <v>103</v>
      </c>
    </row>
    <row r="184" spans="2:2" x14ac:dyDescent="0.2">
      <c r="B184" s="71" t="s">
        <v>190</v>
      </c>
    </row>
    <row r="185" spans="2:2" x14ac:dyDescent="0.2">
      <c r="B185" s="58" t="s">
        <v>191</v>
      </c>
    </row>
    <row r="186" spans="2:2" x14ac:dyDescent="0.2">
      <c r="B186" s="90" t="s">
        <v>132</v>
      </c>
    </row>
    <row r="187" spans="2:2" x14ac:dyDescent="0.2">
      <c r="B187" s="58" t="s">
        <v>133</v>
      </c>
    </row>
    <row r="188" spans="2:2" x14ac:dyDescent="0.2">
      <c r="B188" s="94" t="s">
        <v>146</v>
      </c>
    </row>
    <row r="189" spans="2:2" x14ac:dyDescent="0.2">
      <c r="B189" s="95" t="s">
        <v>147</v>
      </c>
    </row>
    <row r="190" spans="2:2" x14ac:dyDescent="0.2">
      <c r="B190" s="97" t="s">
        <v>151</v>
      </c>
    </row>
    <row r="191" spans="2:2" x14ac:dyDescent="0.2">
      <c r="B191" s="95" t="s">
        <v>152</v>
      </c>
    </row>
    <row r="192" spans="2:2" x14ac:dyDescent="0.2">
      <c r="B192" s="98" t="s">
        <v>153</v>
      </c>
    </row>
    <row r="193" spans="2:2" x14ac:dyDescent="0.2">
      <c r="B193" s="99" t="s">
        <v>154</v>
      </c>
    </row>
    <row r="194" spans="2:2" x14ac:dyDescent="0.2">
      <c r="B194" s="100" t="s">
        <v>155</v>
      </c>
    </row>
    <row r="195" spans="2:2" x14ac:dyDescent="0.2">
      <c r="B195" s="100" t="s">
        <v>156</v>
      </c>
    </row>
    <row r="196" spans="2:2" x14ac:dyDescent="0.2">
      <c r="B196" s="100" t="s">
        <v>192</v>
      </c>
    </row>
    <row r="197" spans="2:2" x14ac:dyDescent="0.2">
      <c r="B197" s="100" t="s">
        <v>158</v>
      </c>
    </row>
    <row r="198" spans="2:2" x14ac:dyDescent="0.2">
      <c r="B198" s="100" t="s">
        <v>162</v>
      </c>
    </row>
    <row r="199" spans="2:2" x14ac:dyDescent="0.2">
      <c r="B199" s="99" t="s">
        <v>161</v>
      </c>
    </row>
    <row r="200" spans="2:2" x14ac:dyDescent="0.2">
      <c r="B200" s="100" t="s">
        <v>167</v>
      </c>
    </row>
    <row r="201" spans="2:2" x14ac:dyDescent="0.2">
      <c r="B201" s="99" t="s">
        <v>168</v>
      </c>
    </row>
    <row r="202" spans="2:2" x14ac:dyDescent="0.2">
      <c r="B202" s="100" t="s">
        <v>169</v>
      </c>
    </row>
    <row r="203" spans="2:2" x14ac:dyDescent="0.2">
      <c r="B203" s="99" t="s">
        <v>170</v>
      </c>
    </row>
    <row r="204" spans="2:2" x14ac:dyDescent="0.2">
      <c r="B204" s="100" t="s">
        <v>171</v>
      </c>
    </row>
    <row r="205" spans="2:2" x14ac:dyDescent="0.2">
      <c r="B205" s="99" t="s">
        <v>172</v>
      </c>
    </row>
    <row r="206" spans="2:2" x14ac:dyDescent="0.2">
      <c r="B206" s="100" t="s">
        <v>193</v>
      </c>
    </row>
    <row r="207" spans="2:2" x14ac:dyDescent="0.2">
      <c r="B207" s="99" t="s">
        <v>194</v>
      </c>
    </row>
    <row r="208" spans="2:2" x14ac:dyDescent="0.2">
      <c r="B208" s="100" t="s">
        <v>174</v>
      </c>
    </row>
    <row r="209" spans="2:2" x14ac:dyDescent="0.2">
      <c r="B209" s="99" t="s">
        <v>173</v>
      </c>
    </row>
    <row r="210" spans="2:2" x14ac:dyDescent="0.2">
      <c r="B210" s="100" t="s">
        <v>195</v>
      </c>
    </row>
    <row r="211" spans="2:2" x14ac:dyDescent="0.2">
      <c r="B211" s="99" t="s">
        <v>196</v>
      </c>
    </row>
    <row r="212" spans="2:2" x14ac:dyDescent="0.2">
      <c r="B212" s="100" t="s">
        <v>197</v>
      </c>
    </row>
    <row r="213" spans="2:2" x14ac:dyDescent="0.2">
      <c r="B213" s="99" t="s">
        <v>198</v>
      </c>
    </row>
    <row r="214" spans="2:2" x14ac:dyDescent="0.2">
      <c r="B214" s="100" t="s">
        <v>199</v>
      </c>
    </row>
    <row r="215" spans="2:2" x14ac:dyDescent="0.2">
      <c r="B215" s="99" t="s">
        <v>178</v>
      </c>
    </row>
    <row r="216" spans="2:2" x14ac:dyDescent="0.2">
      <c r="B216" s="100" t="s">
        <v>200</v>
      </c>
    </row>
    <row r="217" spans="2:2" x14ac:dyDescent="0.2">
      <c r="B217" s="99" t="s">
        <v>201</v>
      </c>
    </row>
    <row r="218" spans="2:2" x14ac:dyDescent="0.2">
      <c r="B218" s="100" t="s">
        <v>213</v>
      </c>
    </row>
    <row r="219" spans="2:2" x14ac:dyDescent="0.2">
      <c r="B219" s="99" t="s">
        <v>214</v>
      </c>
    </row>
    <row r="220" spans="2:2" x14ac:dyDescent="0.2">
      <c r="B220" s="100" t="s">
        <v>224</v>
      </c>
    </row>
    <row r="221" spans="2:2" x14ac:dyDescent="0.2">
      <c r="B221" s="99" t="s">
        <v>225</v>
      </c>
    </row>
    <row r="222" spans="2:2" x14ac:dyDescent="0.2">
      <c r="B222" s="100" t="s">
        <v>226</v>
      </c>
    </row>
    <row r="223" spans="2:2" x14ac:dyDescent="0.2">
      <c r="B223" s="99" t="s">
        <v>227</v>
      </c>
    </row>
    <row r="224" spans="2:2" x14ac:dyDescent="0.2">
      <c r="B224" s="100" t="s">
        <v>228</v>
      </c>
    </row>
    <row r="225" spans="2:2" x14ac:dyDescent="0.2">
      <c r="B225" s="99" t="s">
        <v>229</v>
      </c>
    </row>
    <row r="226" spans="2:2" x14ac:dyDescent="0.2">
      <c r="B226" s="100" t="s">
        <v>230</v>
      </c>
    </row>
    <row r="227" spans="2:2" x14ac:dyDescent="0.2">
      <c r="B227" s="99" t="s">
        <v>231</v>
      </c>
    </row>
    <row r="228" spans="2:2" x14ac:dyDescent="0.2">
      <c r="B228" s="100" t="s">
        <v>232</v>
      </c>
    </row>
    <row r="229" spans="2:2" x14ac:dyDescent="0.2">
      <c r="B229" s="99" t="s">
        <v>215</v>
      </c>
    </row>
    <row r="230" spans="2:2" x14ac:dyDescent="0.2">
      <c r="B230" s="100" t="s">
        <v>233</v>
      </c>
    </row>
    <row r="231" spans="2:2" x14ac:dyDescent="0.2">
      <c r="B231" s="99" t="s">
        <v>234</v>
      </c>
    </row>
    <row r="232" spans="2:2" x14ac:dyDescent="0.2">
      <c r="B232" s="71" t="s">
        <v>238</v>
      </c>
    </row>
    <row r="233" spans="2:2" x14ac:dyDescent="0.2">
      <c r="B233" s="99" t="s">
        <v>239</v>
      </c>
    </row>
    <row r="234" spans="2:2" x14ac:dyDescent="0.2">
      <c r="B234" s="100" t="s">
        <v>248</v>
      </c>
    </row>
    <row r="235" spans="2:2" x14ac:dyDescent="0.2">
      <c r="B235" s="99" t="s">
        <v>240</v>
      </c>
    </row>
    <row r="236" spans="2:2" x14ac:dyDescent="0.2">
      <c r="B236" s="71" t="s">
        <v>338</v>
      </c>
    </row>
    <row r="237" spans="2:2" x14ac:dyDescent="0.2">
      <c r="B237" s="99" t="s">
        <v>243</v>
      </c>
    </row>
    <row r="238" spans="2:2" x14ac:dyDescent="0.2">
      <c r="B238" s="71" t="s">
        <v>245</v>
      </c>
    </row>
    <row r="239" spans="2:2" x14ac:dyDescent="0.2">
      <c r="B239" s="99" t="s">
        <v>246</v>
      </c>
    </row>
    <row r="240" spans="2:2" x14ac:dyDescent="0.2">
      <c r="B240" s="71" t="s">
        <v>249</v>
      </c>
    </row>
    <row r="241" spans="2:2" x14ac:dyDescent="0.2">
      <c r="B241" s="99" t="s">
        <v>250</v>
      </c>
    </row>
    <row r="242" spans="2:2" x14ac:dyDescent="0.2">
      <c r="B242" s="71" t="s">
        <v>256</v>
      </c>
    </row>
    <row r="243" spans="2:2" x14ac:dyDescent="0.2">
      <c r="B243" s="99" t="s">
        <v>258</v>
      </c>
    </row>
    <row r="244" spans="2:2" x14ac:dyDescent="0.2">
      <c r="B244" s="71" t="s">
        <v>262</v>
      </c>
    </row>
    <row r="245" spans="2:2" x14ac:dyDescent="0.2">
      <c r="B245" s="99" t="s">
        <v>263</v>
      </c>
    </row>
    <row r="246" spans="2:2" x14ac:dyDescent="0.2">
      <c r="B246" s="71" t="s">
        <v>264</v>
      </c>
    </row>
    <row r="247" spans="2:2" x14ac:dyDescent="0.2">
      <c r="B247" s="99" t="s">
        <v>257</v>
      </c>
    </row>
    <row r="248" spans="2:2" x14ac:dyDescent="0.2">
      <c r="B248" s="71" t="s">
        <v>287</v>
      </c>
    </row>
    <row r="249" spans="2:2" x14ac:dyDescent="0.2">
      <c r="B249" s="71" t="s">
        <v>294</v>
      </c>
    </row>
    <row r="250" spans="2:2" x14ac:dyDescent="0.2">
      <c r="B250" s="119" t="s">
        <v>295</v>
      </c>
    </row>
    <row r="251" spans="2:2" x14ac:dyDescent="0.2">
      <c r="B251" s="71" t="s">
        <v>297</v>
      </c>
    </row>
    <row r="252" spans="2:2" x14ac:dyDescent="0.2">
      <c r="B252" s="119" t="s">
        <v>286</v>
      </c>
    </row>
    <row r="253" spans="2:2" x14ac:dyDescent="0.2">
      <c r="B253" s="71" t="s">
        <v>299</v>
      </c>
    </row>
    <row r="254" spans="2:2" x14ac:dyDescent="0.2">
      <c r="B254" s="119" t="s">
        <v>300</v>
      </c>
    </row>
    <row r="255" spans="2:2" x14ac:dyDescent="0.2">
      <c r="B255" s="71" t="s">
        <v>303</v>
      </c>
    </row>
    <row r="256" spans="2:2" x14ac:dyDescent="0.2">
      <c r="B256" s="119" t="s">
        <v>289</v>
      </c>
    </row>
    <row r="257" spans="2:2" x14ac:dyDescent="0.2">
      <c r="B257" s="71" t="s">
        <v>309</v>
      </c>
    </row>
    <row r="258" spans="2:2" x14ac:dyDescent="0.2">
      <c r="B258" s="119" t="s">
        <v>308</v>
      </c>
    </row>
    <row r="259" spans="2:2" x14ac:dyDescent="0.2">
      <c r="B259" s="71" t="s">
        <v>312</v>
      </c>
    </row>
    <row r="260" spans="2:2" x14ac:dyDescent="0.2">
      <c r="B260" s="119" t="s">
        <v>290</v>
      </c>
    </row>
    <row r="261" spans="2:2" x14ac:dyDescent="0.2">
      <c r="B261" s="71" t="s">
        <v>313</v>
      </c>
    </row>
    <row r="262" spans="2:2" x14ac:dyDescent="0.2">
      <c r="B262" s="119" t="s">
        <v>304</v>
      </c>
    </row>
    <row r="263" spans="2:2" x14ac:dyDescent="0.2">
      <c r="B263" s="71" t="s">
        <v>315</v>
      </c>
    </row>
    <row r="264" spans="2:2" x14ac:dyDescent="0.2">
      <c r="B264" s="119" t="s">
        <v>305</v>
      </c>
    </row>
    <row r="265" spans="2:2" x14ac:dyDescent="0.2">
      <c r="B265" s="71" t="s">
        <v>316</v>
      </c>
    </row>
    <row r="266" spans="2:2" x14ac:dyDescent="0.2">
      <c r="B266" s="119" t="s">
        <v>306</v>
      </c>
    </row>
    <row r="267" spans="2:2" x14ac:dyDescent="0.2">
      <c r="B267" s="71" t="s">
        <v>319</v>
      </c>
    </row>
    <row r="268" spans="2:2" x14ac:dyDescent="0.2">
      <c r="B268" s="119" t="s">
        <v>307</v>
      </c>
    </row>
    <row r="269" spans="2:2" x14ac:dyDescent="0.2">
      <c r="B269" s="71" t="s">
        <v>330</v>
      </c>
    </row>
    <row r="270" spans="2:2" x14ac:dyDescent="0.2">
      <c r="B270" s="119" t="s">
        <v>331</v>
      </c>
    </row>
    <row r="271" spans="2:2" x14ac:dyDescent="0.2">
      <c r="B271" s="71" t="s">
        <v>324</v>
      </c>
    </row>
    <row r="272" spans="2:2" x14ac:dyDescent="0.2">
      <c r="B272" s="119" t="s">
        <v>323</v>
      </c>
    </row>
    <row r="273" spans="2:2" x14ac:dyDescent="0.2">
      <c r="B273" s="122" t="s">
        <v>332</v>
      </c>
    </row>
    <row r="274" spans="2:2" x14ac:dyDescent="0.2">
      <c r="B274" s="119" t="s">
        <v>333</v>
      </c>
    </row>
    <row r="275" spans="2:2" x14ac:dyDescent="0.2">
      <c r="B275" s="122" t="s">
        <v>335</v>
      </c>
    </row>
    <row r="276" spans="2:2" x14ac:dyDescent="0.2">
      <c r="B276" s="119" t="s">
        <v>336</v>
      </c>
    </row>
    <row r="277" spans="2:2" x14ac:dyDescent="0.2">
      <c r="B277" s="122" t="s">
        <v>346</v>
      </c>
    </row>
    <row r="278" spans="2:2" x14ac:dyDescent="0.2">
      <c r="B278" s="119" t="s">
        <v>349</v>
      </c>
    </row>
    <row r="279" spans="2:2" x14ac:dyDescent="0.2">
      <c r="B279" s="122" t="s">
        <v>347</v>
      </c>
    </row>
    <row r="280" spans="2:2" x14ac:dyDescent="0.2">
      <c r="B280" s="119" t="s">
        <v>344</v>
      </c>
    </row>
    <row r="281" spans="2:2" x14ac:dyDescent="0.2">
      <c r="B281" s="122" t="s">
        <v>348</v>
      </c>
    </row>
    <row r="282" spans="2:2" x14ac:dyDescent="0.2">
      <c r="B282" s="119" t="s">
        <v>345</v>
      </c>
    </row>
    <row r="283" spans="2:2" x14ac:dyDescent="0.2">
      <c r="B283" s="125" t="s">
        <v>364</v>
      </c>
    </row>
    <row r="284" spans="2:2" x14ac:dyDescent="0.2">
      <c r="B284" s="119" t="s">
        <v>363</v>
      </c>
    </row>
  </sheetData>
  <mergeCells count="15">
    <mergeCell ref="B9:B23"/>
    <mergeCell ref="A9:A23"/>
    <mergeCell ref="B125:B133"/>
    <mergeCell ref="B33:B34"/>
    <mergeCell ref="A119:A135"/>
    <mergeCell ref="A33:A34"/>
    <mergeCell ref="A62:A116"/>
    <mergeCell ref="B62:B116"/>
    <mergeCell ref="B118:B123"/>
    <mergeCell ref="A25:A28"/>
    <mergeCell ref="A36:A60"/>
    <mergeCell ref="B36:B60"/>
    <mergeCell ref="B30:B31"/>
    <mergeCell ref="A30:A31"/>
    <mergeCell ref="B25:B28"/>
  </mergeCells>
  <phoneticPr fontId="5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S209"/>
  <sheetViews>
    <sheetView zoomScaleNormal="100" workbookViewId="0">
      <pane xSplit="6" ySplit="5" topLeftCell="G6" activePane="bottomRight" state="frozen"/>
      <selection pane="topRight" activeCell="G1" sqref="G1"/>
      <selection pane="bottomLeft" activeCell="A6" sqref="A6"/>
      <selection pane="bottomRight"/>
    </sheetView>
  </sheetViews>
  <sheetFormatPr defaultColWidth="9.140625" defaultRowHeight="12.75" x14ac:dyDescent="0.2"/>
  <cols>
    <col min="1" max="1" width="5.85546875" style="11" customWidth="1"/>
    <col min="2" max="2" width="31.5703125" style="11" customWidth="1"/>
    <col min="3" max="3" width="33.5703125" style="11" customWidth="1"/>
    <col min="4" max="4" width="42.7109375" style="11" customWidth="1"/>
    <col min="5" max="5" width="8.7109375" style="11" bestFit="1" customWidth="1"/>
    <col min="6" max="6" width="6" style="11" bestFit="1" customWidth="1"/>
    <col min="7" max="7" width="10.140625" style="11" bestFit="1" customWidth="1"/>
    <col min="8" max="12" width="9.140625" style="11"/>
    <col min="13" max="13" width="10.140625" style="11" bestFit="1" customWidth="1"/>
    <col min="14" max="18" width="9.140625" style="11"/>
    <col min="19" max="19" width="10.140625" style="11" bestFit="1" customWidth="1"/>
    <col min="20" max="24" width="9.140625" style="11"/>
    <col min="25" max="25" width="10.140625" style="11" bestFit="1" customWidth="1"/>
    <col min="26" max="30" width="9.140625" style="11"/>
    <col min="31" max="31" width="10.140625" style="11" bestFit="1" customWidth="1"/>
    <col min="32" max="36" width="9.140625" style="11"/>
    <col min="37" max="37" width="10.140625" style="11" bestFit="1" customWidth="1"/>
    <col min="38" max="42" width="9.140625" style="11"/>
    <col min="43" max="43" width="10.140625" style="11" bestFit="1" customWidth="1"/>
    <col min="44" max="48" width="9.140625" style="11"/>
    <col min="49" max="49" width="10.140625" style="11" bestFit="1" customWidth="1"/>
    <col min="50" max="54" width="9.140625" style="11"/>
    <col min="55" max="55" width="10.140625" style="11" bestFit="1" customWidth="1"/>
    <col min="56" max="60" width="9.140625" style="11"/>
    <col min="61" max="61" width="10.140625" style="11" bestFit="1" customWidth="1"/>
    <col min="62" max="66" width="9.140625" style="11"/>
    <col min="67" max="67" width="10.140625" style="11" bestFit="1" customWidth="1"/>
    <col min="68" max="72" width="9.140625" style="11"/>
    <col min="73" max="73" width="10.140625" style="11" bestFit="1" customWidth="1"/>
    <col min="74" max="78" width="9.140625" style="11"/>
    <col min="79" max="79" width="10.140625" style="11" bestFit="1" customWidth="1"/>
    <col min="80" max="84" width="9.140625" style="11"/>
    <col min="85" max="85" width="10.140625" style="11" bestFit="1" customWidth="1"/>
    <col min="86" max="90" width="9.140625" style="11"/>
    <col min="91" max="91" width="10.140625" style="11" bestFit="1" customWidth="1"/>
    <col min="92" max="96" width="7.5703125" style="11" bestFit="1" customWidth="1"/>
    <col min="97" max="97" width="10.140625" style="11" bestFit="1" customWidth="1"/>
    <col min="98" max="98" width="7.5703125" style="11" bestFit="1" customWidth="1"/>
    <col min="99" max="102" width="9.140625" style="11"/>
    <col min="103" max="103" width="10.140625" style="11" bestFit="1" customWidth="1"/>
    <col min="104" max="108" width="9.140625" style="11"/>
    <col min="109" max="109" width="10.140625" style="11" bestFit="1" customWidth="1"/>
    <col min="110" max="114" width="9.140625" style="11"/>
    <col min="115" max="115" width="10.140625" style="11" bestFit="1" customWidth="1"/>
    <col min="116" max="16384" width="9.140625" style="11"/>
  </cols>
  <sheetData>
    <row r="1" spans="1:123" ht="15.75" x14ac:dyDescent="0.2">
      <c r="A1" s="101" t="s">
        <v>157</v>
      </c>
      <c r="B1" s="41" t="s">
        <v>45</v>
      </c>
      <c r="D1" s="60"/>
      <c r="E1" s="60"/>
      <c r="F1" s="60"/>
      <c r="G1" s="60"/>
    </row>
    <row r="2" spans="1:123" ht="14.25" x14ac:dyDescent="0.2">
      <c r="A2" s="60"/>
      <c r="B2" s="43" t="s">
        <v>46</v>
      </c>
      <c r="D2" s="60"/>
      <c r="E2" s="88"/>
      <c r="F2" s="88"/>
      <c r="G2" s="60"/>
    </row>
    <row r="3" spans="1:123" x14ac:dyDescent="0.2">
      <c r="A3" s="60"/>
      <c r="B3" s="44" t="s">
        <v>47</v>
      </c>
      <c r="D3" s="60"/>
      <c r="E3" s="60"/>
      <c r="F3" s="60"/>
      <c r="G3" s="60"/>
    </row>
    <row r="4" spans="1:123" x14ac:dyDescent="0.2">
      <c r="A4" s="60"/>
      <c r="B4" s="60"/>
      <c r="C4" s="60"/>
      <c r="D4" s="60"/>
      <c r="E4" s="60"/>
      <c r="F4" s="60"/>
      <c r="G4" s="61"/>
    </row>
    <row r="5" spans="1:123" ht="25.5" x14ac:dyDescent="0.2">
      <c r="A5" s="60"/>
      <c r="B5" s="107" t="s">
        <v>74</v>
      </c>
      <c r="C5" s="106" t="s">
        <v>75</v>
      </c>
      <c r="D5" s="108" t="s">
        <v>48</v>
      </c>
      <c r="E5" s="59" t="s">
        <v>67</v>
      </c>
      <c r="F5" s="59" t="s">
        <v>130</v>
      </c>
      <c r="G5" s="47">
        <v>41639</v>
      </c>
      <c r="H5" s="47">
        <v>41670</v>
      </c>
      <c r="I5" s="47">
        <v>41698</v>
      </c>
      <c r="J5" s="47">
        <v>41729</v>
      </c>
      <c r="K5" s="47">
        <v>41759</v>
      </c>
      <c r="L5" s="47">
        <v>41790</v>
      </c>
      <c r="M5" s="47">
        <v>41820</v>
      </c>
      <c r="N5" s="47">
        <v>41851</v>
      </c>
      <c r="O5" s="47">
        <v>41882</v>
      </c>
      <c r="P5" s="47">
        <v>41912</v>
      </c>
      <c r="Q5" s="47">
        <v>41943</v>
      </c>
      <c r="R5" s="47">
        <v>41973</v>
      </c>
      <c r="S5" s="47">
        <v>42004</v>
      </c>
      <c r="T5" s="47">
        <v>42035</v>
      </c>
      <c r="U5" s="47">
        <v>42063</v>
      </c>
      <c r="V5" s="47">
        <v>42094</v>
      </c>
      <c r="W5" s="47">
        <v>42124</v>
      </c>
      <c r="X5" s="47">
        <v>42155</v>
      </c>
      <c r="Y5" s="47">
        <v>42185</v>
      </c>
      <c r="Z5" s="47">
        <v>42216</v>
      </c>
      <c r="AA5" s="47">
        <v>42247</v>
      </c>
      <c r="AB5" s="47">
        <v>42277</v>
      </c>
      <c r="AC5" s="47">
        <v>42308</v>
      </c>
      <c r="AD5" s="47">
        <v>42338</v>
      </c>
      <c r="AE5" s="47">
        <v>42369</v>
      </c>
      <c r="AF5" s="47">
        <v>42400</v>
      </c>
      <c r="AG5" s="47">
        <v>42429</v>
      </c>
      <c r="AH5" s="47">
        <v>42460</v>
      </c>
      <c r="AI5" s="47">
        <v>42490</v>
      </c>
      <c r="AJ5" s="47">
        <v>42521</v>
      </c>
      <c r="AK5" s="47">
        <v>42551</v>
      </c>
      <c r="AL5" s="47">
        <v>42582</v>
      </c>
      <c r="AM5" s="47">
        <v>42613</v>
      </c>
      <c r="AN5" s="47">
        <v>42643</v>
      </c>
      <c r="AO5" s="47">
        <v>42674</v>
      </c>
      <c r="AP5" s="47">
        <v>42704</v>
      </c>
      <c r="AQ5" s="47">
        <v>42735</v>
      </c>
      <c r="AR5" s="47">
        <v>42766</v>
      </c>
      <c r="AS5" s="47">
        <v>42794</v>
      </c>
      <c r="AT5" s="47">
        <v>42825</v>
      </c>
      <c r="AU5" s="47">
        <v>42855</v>
      </c>
      <c r="AV5" s="47">
        <v>42886</v>
      </c>
      <c r="AW5" s="47">
        <v>42916</v>
      </c>
      <c r="AX5" s="47">
        <v>42947</v>
      </c>
      <c r="AY5" s="47">
        <v>42978</v>
      </c>
      <c r="AZ5" s="47">
        <v>43008</v>
      </c>
      <c r="BA5" s="47">
        <v>43039</v>
      </c>
      <c r="BB5" s="47">
        <v>43069</v>
      </c>
      <c r="BC5" s="47">
        <v>43100</v>
      </c>
      <c r="BD5" s="47">
        <v>43131</v>
      </c>
      <c r="BE5" s="47">
        <v>43159</v>
      </c>
      <c r="BF5" s="47">
        <v>43190</v>
      </c>
      <c r="BG5" s="47">
        <v>43220</v>
      </c>
      <c r="BH5" s="47">
        <v>43251</v>
      </c>
      <c r="BI5" s="47">
        <v>43281</v>
      </c>
      <c r="BJ5" s="47">
        <v>43312</v>
      </c>
      <c r="BK5" s="47">
        <v>43343</v>
      </c>
      <c r="BL5" s="47">
        <v>43373</v>
      </c>
      <c r="BM5" s="47">
        <v>43404</v>
      </c>
      <c r="BN5" s="47">
        <v>43434</v>
      </c>
      <c r="BO5" s="47">
        <v>43465</v>
      </c>
      <c r="BP5" s="47">
        <v>43496</v>
      </c>
      <c r="BQ5" s="47">
        <v>43524</v>
      </c>
      <c r="BR5" s="47">
        <v>43555</v>
      </c>
      <c r="BS5" s="47">
        <v>43585</v>
      </c>
      <c r="BT5" s="47">
        <v>43616</v>
      </c>
      <c r="BU5" s="47">
        <v>43646</v>
      </c>
      <c r="BV5" s="47">
        <v>43677</v>
      </c>
      <c r="BW5" s="47">
        <v>43708</v>
      </c>
      <c r="BX5" s="47">
        <v>43738</v>
      </c>
      <c r="BY5" s="47">
        <v>43769</v>
      </c>
      <c r="BZ5" s="47">
        <v>43799</v>
      </c>
      <c r="CA5" s="47">
        <v>43830</v>
      </c>
      <c r="CB5" s="47">
        <v>43861</v>
      </c>
      <c r="CC5" s="47">
        <v>43890</v>
      </c>
      <c r="CD5" s="47">
        <v>43921</v>
      </c>
      <c r="CE5" s="47">
        <v>43951</v>
      </c>
      <c r="CF5" s="47">
        <v>43982</v>
      </c>
      <c r="CG5" s="47">
        <v>44012</v>
      </c>
      <c r="CH5" s="47">
        <v>44043</v>
      </c>
      <c r="CI5" s="47">
        <v>44074</v>
      </c>
      <c r="CJ5" s="47">
        <v>44104</v>
      </c>
      <c r="CK5" s="47">
        <v>44135</v>
      </c>
      <c r="CL5" s="47">
        <v>44165</v>
      </c>
      <c r="CM5" s="47">
        <v>44196</v>
      </c>
      <c r="CN5" s="47">
        <v>44227</v>
      </c>
      <c r="CO5" s="47">
        <v>44255</v>
      </c>
      <c r="CP5" s="47">
        <v>44286</v>
      </c>
      <c r="CQ5" s="47">
        <v>44316</v>
      </c>
      <c r="CR5" s="47">
        <v>44347</v>
      </c>
      <c r="CS5" s="47">
        <v>44377</v>
      </c>
      <c r="CT5" s="47">
        <v>44408</v>
      </c>
      <c r="CU5" s="47">
        <v>44439</v>
      </c>
      <c r="CV5" s="47">
        <v>44469</v>
      </c>
      <c r="CW5" s="47">
        <v>44500</v>
      </c>
      <c r="CX5" s="47">
        <v>44530</v>
      </c>
      <c r="CY5" s="47">
        <v>44561</v>
      </c>
      <c r="CZ5" s="47">
        <v>44592</v>
      </c>
      <c r="DA5" s="47">
        <v>44620</v>
      </c>
      <c r="DB5" s="47">
        <v>44651</v>
      </c>
      <c r="DC5" s="47">
        <v>44681</v>
      </c>
      <c r="DD5" s="47">
        <v>44712</v>
      </c>
      <c r="DE5" s="47">
        <v>44742</v>
      </c>
      <c r="DF5" s="47">
        <v>44773</v>
      </c>
      <c r="DG5" s="47">
        <v>44804</v>
      </c>
      <c r="DH5" s="47">
        <v>44834</v>
      </c>
      <c r="DI5" s="47">
        <v>44865</v>
      </c>
      <c r="DJ5" s="47">
        <v>44895</v>
      </c>
      <c r="DK5" s="47">
        <v>44926</v>
      </c>
    </row>
    <row r="6" spans="1:123" x14ac:dyDescent="0.2">
      <c r="A6" s="60"/>
      <c r="B6" s="60"/>
      <c r="C6" s="60"/>
      <c r="D6" s="60"/>
      <c r="E6" s="60"/>
      <c r="F6" s="60"/>
      <c r="G6" s="47"/>
      <c r="H6" s="47"/>
      <c r="I6" s="47"/>
      <c r="J6" s="47"/>
      <c r="K6" s="47"/>
      <c r="L6" s="47"/>
      <c r="M6" s="47"/>
      <c r="N6" s="47"/>
    </row>
    <row r="7" spans="1:123" ht="12.75" customHeight="1" x14ac:dyDescent="0.2">
      <c r="A7" s="127" t="s">
        <v>9</v>
      </c>
      <c r="B7" s="126" t="s">
        <v>66</v>
      </c>
      <c r="C7" s="53" t="s">
        <v>210</v>
      </c>
      <c r="D7" s="60" t="s">
        <v>50</v>
      </c>
      <c r="E7" s="68" t="s">
        <v>69</v>
      </c>
      <c r="F7" s="60"/>
      <c r="G7" s="47"/>
      <c r="H7" s="47"/>
      <c r="I7" s="47"/>
      <c r="J7" s="47"/>
      <c r="K7" s="47"/>
      <c r="L7" s="47"/>
      <c r="M7" s="47"/>
      <c r="N7" s="47"/>
      <c r="BO7" s="104"/>
    </row>
    <row r="8" spans="1:123" ht="12.75" customHeight="1" x14ac:dyDescent="0.2">
      <c r="A8" s="127"/>
      <c r="B8" s="126"/>
      <c r="C8" s="96" t="s">
        <v>259</v>
      </c>
      <c r="D8" s="109" t="s">
        <v>255</v>
      </c>
      <c r="E8" s="68" t="s">
        <v>69</v>
      </c>
      <c r="F8" s="60"/>
      <c r="G8" s="47"/>
      <c r="H8" s="47"/>
      <c r="I8" s="47"/>
      <c r="J8" s="47"/>
      <c r="K8" s="47"/>
      <c r="L8" s="47"/>
      <c r="M8" s="47"/>
      <c r="N8" s="47"/>
      <c r="BO8" s="104"/>
      <c r="CL8" s="50">
        <v>2358.0177200000003</v>
      </c>
      <c r="CM8" s="50">
        <v>1937.76775</v>
      </c>
      <c r="CN8" s="50">
        <v>2155.9540699999998</v>
      </c>
      <c r="CO8" s="50">
        <v>2398.7588999999998</v>
      </c>
      <c r="CP8" s="50">
        <v>2668.40065</v>
      </c>
      <c r="CQ8" s="104">
        <v>2780.1278600000001</v>
      </c>
      <c r="CR8" s="104">
        <v>2556.9088299999999</v>
      </c>
      <c r="CS8" s="104">
        <v>2474.42472</v>
      </c>
      <c r="CT8" s="104">
        <v>1117.39275</v>
      </c>
      <c r="CU8" s="104">
        <v>1110.32115</v>
      </c>
      <c r="CV8" s="104">
        <v>987.78608999999994</v>
      </c>
      <c r="CW8" s="104">
        <v>978.35825</v>
      </c>
      <c r="CX8" s="104">
        <v>510.60217999999998</v>
      </c>
      <c r="CY8" s="104">
        <v>518.75373999999999</v>
      </c>
      <c r="CZ8" s="104">
        <v>547.18153000000007</v>
      </c>
      <c r="DA8" s="104">
        <v>546.51983999999993</v>
      </c>
      <c r="DB8" s="104">
        <v>565.35857999999996</v>
      </c>
      <c r="DC8" s="104">
        <v>549.80283999999995</v>
      </c>
      <c r="DD8" s="104">
        <v>885.10957999999994</v>
      </c>
      <c r="DE8" s="104">
        <v>845.52049999999997</v>
      </c>
      <c r="DF8" s="104">
        <v>884.09593999999993</v>
      </c>
      <c r="DG8" s="104">
        <v>853.50933999999995</v>
      </c>
      <c r="DH8" s="104">
        <v>290.82071999999999</v>
      </c>
      <c r="DI8" s="104">
        <v>308.63812000000001</v>
      </c>
      <c r="DJ8" s="104">
        <v>427.4907</v>
      </c>
      <c r="DK8" s="104">
        <v>431.59375</v>
      </c>
      <c r="DL8" s="104"/>
      <c r="DM8" s="104"/>
    </row>
    <row r="9" spans="1:123" ht="12.75" customHeight="1" x14ac:dyDescent="0.2">
      <c r="A9" s="127"/>
      <c r="B9" s="126"/>
      <c r="C9" s="96" t="s">
        <v>260</v>
      </c>
      <c r="D9" s="109" t="s">
        <v>255</v>
      </c>
      <c r="E9" s="68" t="s">
        <v>69</v>
      </c>
      <c r="F9" s="60"/>
      <c r="G9" s="47"/>
      <c r="H9" s="47"/>
      <c r="I9" s="47"/>
      <c r="J9" s="47"/>
      <c r="K9" s="47"/>
      <c r="L9" s="47"/>
      <c r="M9" s="47"/>
      <c r="N9" s="47"/>
      <c r="BO9" s="104"/>
      <c r="CL9" s="50">
        <v>1231.3580300000001</v>
      </c>
      <c r="CM9" s="50">
        <v>828.88424999999995</v>
      </c>
      <c r="CN9" s="50">
        <v>846.76283999999998</v>
      </c>
      <c r="CO9" s="50">
        <v>746.50405000000001</v>
      </c>
      <c r="CP9" s="50">
        <v>1030.8955600000002</v>
      </c>
      <c r="CQ9" s="104">
        <v>1107.2869099999998</v>
      </c>
      <c r="CR9" s="104">
        <v>1124.69217</v>
      </c>
      <c r="CS9" s="104">
        <v>1114.3935300000001</v>
      </c>
      <c r="CT9" s="104">
        <v>386.08226999999999</v>
      </c>
      <c r="CU9" s="104">
        <v>378.91149999999999</v>
      </c>
      <c r="CV9" s="104">
        <v>385.42586999999997</v>
      </c>
      <c r="CW9" s="104">
        <v>387.73185999999998</v>
      </c>
      <c r="CX9" s="104">
        <v>349.96974</v>
      </c>
      <c r="CY9" s="104">
        <v>364.17209000000003</v>
      </c>
      <c r="CZ9" s="104">
        <v>366.38802000000004</v>
      </c>
      <c r="DA9" s="104">
        <v>339.23558000000003</v>
      </c>
      <c r="DB9" s="104">
        <v>352.58681999999999</v>
      </c>
      <c r="DC9" s="104">
        <v>351.49284</v>
      </c>
      <c r="DD9" s="104"/>
      <c r="DE9" s="104"/>
      <c r="DF9" s="104"/>
      <c r="DG9" s="104"/>
      <c r="DH9" s="104"/>
      <c r="DI9" s="104"/>
      <c r="DJ9" s="104"/>
      <c r="DK9" s="104"/>
      <c r="DL9" s="104"/>
      <c r="DM9" s="104"/>
    </row>
    <row r="10" spans="1:123" ht="14.25" x14ac:dyDescent="0.2">
      <c r="A10" s="127"/>
      <c r="B10" s="126"/>
      <c r="C10" s="53" t="s">
        <v>148</v>
      </c>
      <c r="D10" s="48" t="s">
        <v>65</v>
      </c>
      <c r="E10" s="68" t="s">
        <v>69</v>
      </c>
      <c r="F10" s="68"/>
      <c r="G10" s="61"/>
      <c r="L10" s="50">
        <v>0</v>
      </c>
      <c r="M10" s="50">
        <v>0</v>
      </c>
      <c r="N10" s="50">
        <v>28956.67929</v>
      </c>
      <c r="O10" s="50">
        <v>29005.075850000001</v>
      </c>
      <c r="P10" s="50">
        <v>29046.52074</v>
      </c>
      <c r="Q10" s="50">
        <v>28758.321319999999</v>
      </c>
      <c r="R10" s="50">
        <v>28928.552050000002</v>
      </c>
      <c r="S10" s="50">
        <v>28480.37628</v>
      </c>
      <c r="T10" s="50">
        <v>29032.10122</v>
      </c>
      <c r="U10" s="50">
        <v>29216.80186</v>
      </c>
      <c r="V10" s="50">
        <v>29369.689679999999</v>
      </c>
      <c r="W10" s="50">
        <v>29239.815549999999</v>
      </c>
      <c r="X10" s="82">
        <v>28679.246449999999</v>
      </c>
      <c r="Y10" s="50">
        <v>28089.75791</v>
      </c>
      <c r="Z10" s="50">
        <v>28249.616010000002</v>
      </c>
      <c r="AA10" s="50">
        <v>27933.949619999999</v>
      </c>
      <c r="AB10" s="50">
        <v>28152.47623</v>
      </c>
      <c r="AC10" s="50">
        <v>28129.511269999999</v>
      </c>
      <c r="AD10" s="50">
        <v>28354.44197</v>
      </c>
      <c r="AE10" s="50">
        <v>28385.940180000001</v>
      </c>
      <c r="AF10" s="50">
        <v>28574.20707</v>
      </c>
      <c r="AG10" s="50">
        <v>28655.412940000002</v>
      </c>
      <c r="AH10" s="50">
        <v>28478.715510000002</v>
      </c>
      <c r="AI10" s="50">
        <v>28467.830389999999</v>
      </c>
      <c r="AJ10" s="50">
        <v>28498.480500000001</v>
      </c>
      <c r="AK10" s="50">
        <v>28559.438409999999</v>
      </c>
      <c r="AL10" s="50">
        <v>28533.744340000001</v>
      </c>
      <c r="AM10" s="50">
        <v>28623.68677</v>
      </c>
      <c r="AN10" s="50">
        <v>28818.8338</v>
      </c>
      <c r="AO10" s="50">
        <v>28661.376339999999</v>
      </c>
      <c r="AP10" s="50">
        <v>28779.294460000001</v>
      </c>
      <c r="AQ10" s="50">
        <v>28920.430379999998</v>
      </c>
      <c r="AR10" s="50">
        <v>28730.015239999997</v>
      </c>
      <c r="AS10" s="50">
        <v>28437.464210000002</v>
      </c>
      <c r="AT10" s="50">
        <v>28386.117569999999</v>
      </c>
      <c r="AU10" s="50">
        <v>28489.227420000003</v>
      </c>
      <c r="AV10" s="50">
        <v>28283.405780000001</v>
      </c>
      <c r="AW10" s="50">
        <v>28231.316149999999</v>
      </c>
      <c r="AX10" s="50">
        <v>28253.040649999999</v>
      </c>
      <c r="AY10" s="50">
        <v>28217.949280000001</v>
      </c>
      <c r="AZ10" s="50">
        <v>28541.537820000001</v>
      </c>
      <c r="BA10" s="50">
        <v>28576.74351</v>
      </c>
      <c r="BB10" s="50">
        <v>28632.955620000001</v>
      </c>
      <c r="BC10" s="50">
        <v>28377.764850000003</v>
      </c>
      <c r="BD10" s="50"/>
      <c r="BE10" s="50"/>
      <c r="BF10" s="50"/>
      <c r="BG10" s="50"/>
      <c r="BH10" s="50"/>
      <c r="BI10" s="50"/>
      <c r="BJ10" s="50"/>
      <c r="BK10" s="50"/>
      <c r="BL10" s="50"/>
      <c r="BO10" s="104"/>
      <c r="CO10" s="50"/>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row>
    <row r="11" spans="1:123" x14ac:dyDescent="0.2">
      <c r="A11" s="127"/>
      <c r="B11" s="126"/>
      <c r="C11" s="53" t="s">
        <v>273</v>
      </c>
      <c r="D11" s="48" t="s">
        <v>65</v>
      </c>
      <c r="E11" s="68" t="s">
        <v>69</v>
      </c>
      <c r="F11" s="68"/>
      <c r="G11" s="61"/>
      <c r="L11" s="50"/>
      <c r="M11" s="50"/>
      <c r="N11" s="50"/>
      <c r="O11" s="50"/>
      <c r="P11" s="50"/>
      <c r="Q11" s="50"/>
      <c r="R11" s="50"/>
      <c r="S11" s="50"/>
      <c r="T11" s="50"/>
      <c r="U11" s="50"/>
      <c r="V11" s="50"/>
      <c r="W11" s="50"/>
      <c r="X11" s="82"/>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O11" s="104"/>
      <c r="CM11" s="118">
        <v>22593.200089999998</v>
      </c>
      <c r="CN11" s="118">
        <v>22631.515520000001</v>
      </c>
      <c r="CO11" s="118">
        <v>22683.704659999999</v>
      </c>
      <c r="CP11" s="118">
        <v>22621.942760000002</v>
      </c>
      <c r="CQ11" s="118">
        <v>22547.69643</v>
      </c>
      <c r="CR11" s="118">
        <v>22375.073260000001</v>
      </c>
      <c r="CS11" s="118">
        <v>22428.58496</v>
      </c>
      <c r="CT11" s="118">
        <v>22490.35557</v>
      </c>
      <c r="CU11" s="118">
        <v>22456.883590000001</v>
      </c>
      <c r="CV11" s="118">
        <v>22430.83512</v>
      </c>
      <c r="CW11" s="118">
        <v>22548.902679999999</v>
      </c>
      <c r="CX11" s="118">
        <v>22012.241839999999</v>
      </c>
      <c r="CY11" s="118">
        <v>22253.696989999997</v>
      </c>
      <c r="CZ11" s="118">
        <v>22545.944510000001</v>
      </c>
      <c r="DA11" s="118">
        <v>21546.852190000001</v>
      </c>
      <c r="DB11" s="118">
        <v>22100.758699999998</v>
      </c>
      <c r="DC11" s="118">
        <v>21732.507839999998</v>
      </c>
      <c r="DD11" s="118">
        <v>21493.763480000001</v>
      </c>
      <c r="DE11" s="118">
        <v>20897.821030000003</v>
      </c>
      <c r="DF11" s="118">
        <v>20887.30168</v>
      </c>
      <c r="DG11" s="118">
        <v>20787.998399999997</v>
      </c>
      <c r="DH11" s="118">
        <v>20222.097170000001</v>
      </c>
      <c r="DI11" s="118">
        <v>20546.164199999999</v>
      </c>
      <c r="DJ11" s="118">
        <v>21253.50027</v>
      </c>
      <c r="DK11" s="118">
        <v>21250.866829999999</v>
      </c>
      <c r="DL11" s="104"/>
      <c r="DM11" s="104"/>
    </row>
    <row r="12" spans="1:123" ht="14.25" x14ac:dyDescent="0.2">
      <c r="A12" s="127"/>
      <c r="B12" s="126"/>
      <c r="C12" s="53" t="s">
        <v>202</v>
      </c>
      <c r="D12" s="48" t="s">
        <v>65</v>
      </c>
      <c r="E12" s="68" t="s">
        <v>69</v>
      </c>
      <c r="F12" s="68"/>
      <c r="G12" s="61"/>
      <c r="L12" s="50"/>
      <c r="M12" s="50"/>
      <c r="N12" s="50"/>
      <c r="O12" s="50"/>
      <c r="P12" s="50"/>
      <c r="Q12" s="50"/>
      <c r="R12" s="50"/>
      <c r="S12" s="50"/>
      <c r="T12" s="50"/>
      <c r="U12" s="50"/>
      <c r="V12" s="50"/>
      <c r="W12" s="50"/>
      <c r="X12" s="82">
        <v>0</v>
      </c>
      <c r="Y12" s="50">
        <v>0</v>
      </c>
      <c r="Z12" s="50">
        <v>22274.51353</v>
      </c>
      <c r="AA12" s="50">
        <v>21754.54838</v>
      </c>
      <c r="AB12" s="50">
        <v>21788.526120000002</v>
      </c>
      <c r="AC12" s="50">
        <v>21787.87629</v>
      </c>
      <c r="AD12" s="50">
        <v>21965.719100000002</v>
      </c>
      <c r="AE12" s="50">
        <v>21797.255129999998</v>
      </c>
      <c r="AF12" s="50">
        <v>21631.108</v>
      </c>
      <c r="AG12" s="50">
        <v>21635.483199999999</v>
      </c>
      <c r="AH12" s="50">
        <v>21435.508409999999</v>
      </c>
      <c r="AI12" s="50">
        <v>21430.52925</v>
      </c>
      <c r="AJ12" s="50">
        <v>21493.780119999999</v>
      </c>
      <c r="AK12" s="50">
        <v>21540.27635</v>
      </c>
      <c r="AL12" s="50">
        <v>21572.50978</v>
      </c>
      <c r="AM12" s="50">
        <v>21746.05069</v>
      </c>
      <c r="AN12" s="50">
        <v>21853.412489999999</v>
      </c>
      <c r="AO12" s="50">
        <v>21881.317489999998</v>
      </c>
      <c r="AP12" s="50">
        <v>21914.359489999999</v>
      </c>
      <c r="AQ12" s="50">
        <v>22013.602449999998</v>
      </c>
      <c r="AR12" s="50">
        <v>21794.457469999998</v>
      </c>
      <c r="AS12" s="50">
        <v>21663.98531</v>
      </c>
      <c r="AT12" s="50">
        <v>21692.647969999998</v>
      </c>
      <c r="AU12" s="50">
        <v>21846.101600000002</v>
      </c>
      <c r="AV12" s="50">
        <v>21724.09288</v>
      </c>
      <c r="AW12" s="50">
        <v>21688.306140000001</v>
      </c>
      <c r="AX12" s="50">
        <v>21756.521239999998</v>
      </c>
      <c r="AY12" s="50">
        <v>21918.022069999999</v>
      </c>
      <c r="AZ12" s="50">
        <v>22225.37875</v>
      </c>
      <c r="BA12" s="50">
        <v>22214.030350000001</v>
      </c>
      <c r="BB12" s="50">
        <v>22247.3115</v>
      </c>
      <c r="BC12" s="50">
        <v>22183.426589999999</v>
      </c>
      <c r="BD12" s="50">
        <v>21930.695660000001</v>
      </c>
      <c r="BE12" s="50">
        <v>21963.279790000001</v>
      </c>
      <c r="BF12" s="50">
        <v>21950.956979999999</v>
      </c>
      <c r="BG12" s="50">
        <v>21899.262469999998</v>
      </c>
      <c r="BH12" s="50">
        <v>21793.72767</v>
      </c>
      <c r="BI12" s="50">
        <v>21454.974440000002</v>
      </c>
      <c r="BJ12" s="50">
        <v>21498.909339999998</v>
      </c>
      <c r="BK12" s="50">
        <v>21597.465120000001</v>
      </c>
      <c r="BL12" s="50">
        <v>21585.41836</v>
      </c>
      <c r="BM12" s="50">
        <v>21579.763300000002</v>
      </c>
      <c r="BN12" s="50">
        <v>21531.184100000002</v>
      </c>
      <c r="BO12" s="104">
        <v>21531.31884</v>
      </c>
      <c r="CM12" s="50"/>
      <c r="CN12" s="50"/>
      <c r="CO12" s="50"/>
      <c r="CP12" s="50"/>
      <c r="CQ12" s="104"/>
      <c r="CR12" s="104"/>
      <c r="CS12" s="104"/>
      <c r="CT12" s="104"/>
      <c r="CU12" s="104"/>
      <c r="CV12" s="104"/>
      <c r="CW12" s="104"/>
      <c r="CX12" s="104"/>
      <c r="CY12" s="104"/>
      <c r="CZ12" s="104"/>
      <c r="DA12" s="104"/>
      <c r="DB12" s="104"/>
      <c r="DC12" s="104"/>
      <c r="DD12" s="104"/>
      <c r="DE12" s="104"/>
      <c r="DF12" s="104"/>
      <c r="DG12" s="104"/>
      <c r="DH12" s="104"/>
      <c r="DI12" s="104"/>
      <c r="DJ12" s="104"/>
      <c r="DK12" s="104"/>
      <c r="DL12" s="104"/>
      <c r="DM12" s="104"/>
    </row>
    <row r="13" spans="1:123" ht="24" customHeight="1" x14ac:dyDescent="0.2">
      <c r="A13" s="127"/>
      <c r="B13" s="126"/>
      <c r="C13" s="7" t="s">
        <v>6</v>
      </c>
      <c r="D13" s="48"/>
      <c r="E13" s="68"/>
      <c r="F13" s="68"/>
      <c r="G13" s="61"/>
      <c r="L13" s="73">
        <f>SUM(L10:L12)</f>
        <v>0</v>
      </c>
      <c r="M13" s="73">
        <f t="shared" ref="M13:N13" si="0">SUM(M10:M12)</f>
        <v>0</v>
      </c>
      <c r="N13" s="73">
        <f t="shared" si="0"/>
        <v>28956.67929</v>
      </c>
      <c r="O13" s="73">
        <f>SUM(O10:O12)</f>
        <v>29005.075850000001</v>
      </c>
      <c r="P13" s="73">
        <f t="shared" ref="P13" si="1">SUM(P10:P12)</f>
        <v>29046.52074</v>
      </c>
      <c r="Q13" s="73">
        <f>SUM(Q10:Q12)</f>
        <v>28758.321319999999</v>
      </c>
      <c r="R13" s="73">
        <f t="shared" ref="R13:S13" si="2">SUM(R10:R12)</f>
        <v>28928.552050000002</v>
      </c>
      <c r="S13" s="73">
        <f t="shared" si="2"/>
        <v>28480.37628</v>
      </c>
      <c r="T13" s="73">
        <f>SUM(T10:T12)</f>
        <v>29032.10122</v>
      </c>
      <c r="U13" s="73">
        <f t="shared" ref="U13" si="3">SUM(U10:U12)</f>
        <v>29216.80186</v>
      </c>
      <c r="V13" s="73">
        <f>SUM(V10:V12)</f>
        <v>29369.689679999999</v>
      </c>
      <c r="W13" s="73">
        <f t="shared" ref="W13:X13" si="4">SUM(W10:W12)</f>
        <v>29239.815549999999</v>
      </c>
      <c r="X13" s="73">
        <f t="shared" si="4"/>
        <v>28679.246449999999</v>
      </c>
      <c r="Y13" s="73">
        <f>SUM(Y10:Y12)</f>
        <v>28089.75791</v>
      </c>
      <c r="Z13" s="73">
        <f t="shared" ref="Z13" si="5">SUM(Z10:Z12)</f>
        <v>50524.129540000002</v>
      </c>
      <c r="AA13" s="73">
        <f>SUM(AA10:AA12)</f>
        <v>49688.498</v>
      </c>
      <c r="AB13" s="73">
        <f t="shared" ref="AB13:AC13" si="6">SUM(AB10:AB12)</f>
        <v>49941.002350000002</v>
      </c>
      <c r="AC13" s="73">
        <f t="shared" si="6"/>
        <v>49917.387560000003</v>
      </c>
      <c r="AD13" s="73">
        <f>SUM(AD10:AD12)</f>
        <v>50320.161070000002</v>
      </c>
      <c r="AE13" s="73">
        <f t="shared" ref="AE13:AF13" si="7">SUM(AE10:AE12)</f>
        <v>50183.195309999996</v>
      </c>
      <c r="AF13" s="73">
        <f t="shared" si="7"/>
        <v>50205.315069999997</v>
      </c>
      <c r="AG13" s="73">
        <f>SUM(AG10:AG12)</f>
        <v>50290.896139999997</v>
      </c>
      <c r="AH13" s="73">
        <f t="shared" ref="AH13:AI13" si="8">SUM(AH10:AH12)</f>
        <v>49914.223920000004</v>
      </c>
      <c r="AI13" s="73">
        <f t="shared" si="8"/>
        <v>49898.359639999995</v>
      </c>
      <c r="AJ13" s="73">
        <f>SUM(AJ10:AJ12)</f>
        <v>49992.260620000001</v>
      </c>
      <c r="AK13" s="73">
        <f t="shared" ref="AK13:AL13" si="9">SUM(AK10:AK12)</f>
        <v>50099.714760000003</v>
      </c>
      <c r="AL13" s="73">
        <f t="shared" si="9"/>
        <v>50106.254119999998</v>
      </c>
      <c r="AM13" s="73">
        <f>SUM(AM10:AM12)</f>
        <v>50369.737460000004</v>
      </c>
      <c r="AN13" s="73">
        <f t="shared" ref="AN13" si="10">SUM(AN10:AN12)</f>
        <v>50672.246289999995</v>
      </c>
      <c r="AO13" s="73">
        <f>SUM(AO10:AO12)</f>
        <v>50542.693829999997</v>
      </c>
      <c r="AP13" s="73">
        <f t="shared" ref="AP13:AQ13" si="11">SUM(AP10:AP12)</f>
        <v>50693.65395</v>
      </c>
      <c r="AQ13" s="73">
        <f t="shared" si="11"/>
        <v>50934.032829999996</v>
      </c>
      <c r="AR13" s="73">
        <f>SUM(AR10:AR12)</f>
        <v>50524.472709999995</v>
      </c>
      <c r="AS13" s="73">
        <f>SUM(AS10:AS12)</f>
        <v>50101.449520000002</v>
      </c>
      <c r="AT13" s="73">
        <f t="shared" ref="AT13:AU13" si="12">SUM(AT10:AT12)</f>
        <v>50078.765539999993</v>
      </c>
      <c r="AU13" s="73">
        <f t="shared" si="12"/>
        <v>50335.329020000005</v>
      </c>
      <c r="AV13" s="73">
        <f>SUM(AV10:AV12)</f>
        <v>50007.498659999997</v>
      </c>
      <c r="AW13" s="73">
        <f t="shared" ref="AW13" si="13">SUM(AW10:AW12)</f>
        <v>49919.622289999999</v>
      </c>
      <c r="AX13" s="73">
        <f>SUM(AX10:AX12)</f>
        <v>50009.561889999997</v>
      </c>
      <c r="AY13" s="73">
        <f t="shared" ref="AY13:AZ13" si="14">SUM(AY10:AY12)</f>
        <v>50135.97135</v>
      </c>
      <c r="AZ13" s="73">
        <f t="shared" si="14"/>
        <v>50766.916570000001</v>
      </c>
      <c r="BA13" s="73">
        <f>SUM(BA10:BA12)</f>
        <v>50790.773860000001</v>
      </c>
      <c r="BB13" s="73">
        <f t="shared" ref="BB13:BH13" si="15">SUM(BB10:BB12)</f>
        <v>50880.267120000004</v>
      </c>
      <c r="BC13" s="73">
        <f t="shared" si="15"/>
        <v>50561.191440000002</v>
      </c>
      <c r="BD13" s="73">
        <f t="shared" si="15"/>
        <v>21930.695660000001</v>
      </c>
      <c r="BE13" s="73">
        <f t="shared" si="15"/>
        <v>21963.279790000001</v>
      </c>
      <c r="BF13" s="73">
        <f t="shared" si="15"/>
        <v>21950.956979999999</v>
      </c>
      <c r="BG13" s="73">
        <f t="shared" si="15"/>
        <v>21899.262469999998</v>
      </c>
      <c r="BH13" s="73">
        <f t="shared" si="15"/>
        <v>21793.72767</v>
      </c>
      <c r="BI13" s="73">
        <f t="shared" ref="BI13:DK13" si="16">SUM(BI7:BI12)</f>
        <v>21454.974440000002</v>
      </c>
      <c r="BJ13" s="73">
        <f t="shared" si="16"/>
        <v>21498.909339999998</v>
      </c>
      <c r="BK13" s="73">
        <f t="shared" si="16"/>
        <v>21597.465120000001</v>
      </c>
      <c r="BL13" s="73">
        <f t="shared" si="16"/>
        <v>21585.41836</v>
      </c>
      <c r="BM13" s="73">
        <f t="shared" si="16"/>
        <v>21579.763300000002</v>
      </c>
      <c r="BN13" s="73">
        <f t="shared" si="16"/>
        <v>21531.184100000002</v>
      </c>
      <c r="BO13" s="73">
        <f t="shared" si="16"/>
        <v>21531.31884</v>
      </c>
      <c r="BP13" s="73">
        <f t="shared" si="16"/>
        <v>0</v>
      </c>
      <c r="BQ13" s="73">
        <f t="shared" si="16"/>
        <v>0</v>
      </c>
      <c r="BR13" s="73">
        <f t="shared" si="16"/>
        <v>0</v>
      </c>
      <c r="BS13" s="73">
        <f t="shared" si="16"/>
        <v>0</v>
      </c>
      <c r="BT13" s="73">
        <f t="shared" si="16"/>
        <v>0</v>
      </c>
      <c r="BU13" s="73">
        <f t="shared" si="16"/>
        <v>0</v>
      </c>
      <c r="BV13" s="73">
        <f t="shared" si="16"/>
        <v>0</v>
      </c>
      <c r="BW13" s="73">
        <f t="shared" si="16"/>
        <v>0</v>
      </c>
      <c r="BX13" s="73">
        <f t="shared" si="16"/>
        <v>0</v>
      </c>
      <c r="BY13" s="73">
        <f t="shared" si="16"/>
        <v>0</v>
      </c>
      <c r="BZ13" s="73">
        <f t="shared" si="16"/>
        <v>0</v>
      </c>
      <c r="CA13" s="73">
        <f t="shared" si="16"/>
        <v>0</v>
      </c>
      <c r="CB13" s="73">
        <f t="shared" si="16"/>
        <v>0</v>
      </c>
      <c r="CC13" s="73">
        <f t="shared" si="16"/>
        <v>0</v>
      </c>
      <c r="CD13" s="73">
        <f t="shared" si="16"/>
        <v>0</v>
      </c>
      <c r="CE13" s="73">
        <f t="shared" si="16"/>
        <v>0</v>
      </c>
      <c r="CF13" s="73">
        <f t="shared" si="16"/>
        <v>0</v>
      </c>
      <c r="CG13" s="73">
        <f t="shared" si="16"/>
        <v>0</v>
      </c>
      <c r="CH13" s="73">
        <f t="shared" si="16"/>
        <v>0</v>
      </c>
      <c r="CI13" s="73">
        <f t="shared" si="16"/>
        <v>0</v>
      </c>
      <c r="CJ13" s="73">
        <f t="shared" si="16"/>
        <v>0</v>
      </c>
      <c r="CK13" s="73">
        <f t="shared" si="16"/>
        <v>0</v>
      </c>
      <c r="CL13" s="73">
        <f t="shared" si="16"/>
        <v>3589.3757500000002</v>
      </c>
      <c r="CM13" s="73">
        <f t="shared" si="16"/>
        <v>25359.85209</v>
      </c>
      <c r="CN13" s="73">
        <f t="shared" si="16"/>
        <v>25634.23243</v>
      </c>
      <c r="CO13" s="73">
        <f t="shared" si="16"/>
        <v>25828.96761</v>
      </c>
      <c r="CP13" s="73">
        <f t="shared" si="16"/>
        <v>26321.238970000002</v>
      </c>
      <c r="CQ13" s="73">
        <f t="shared" si="16"/>
        <v>26435.111199999999</v>
      </c>
      <c r="CR13" s="73">
        <f t="shared" si="16"/>
        <v>26056.67426</v>
      </c>
      <c r="CS13" s="73">
        <f t="shared" si="16"/>
        <v>26017.40321</v>
      </c>
      <c r="CT13" s="73">
        <f t="shared" si="16"/>
        <v>23993.830589999998</v>
      </c>
      <c r="CU13" s="73">
        <f t="shared" si="16"/>
        <v>23946.116240000003</v>
      </c>
      <c r="CV13" s="73">
        <f t="shared" si="16"/>
        <v>23804.04708</v>
      </c>
      <c r="CW13" s="73">
        <f t="shared" si="16"/>
        <v>23914.99279</v>
      </c>
      <c r="CX13" s="73">
        <f t="shared" si="16"/>
        <v>22872.813759999997</v>
      </c>
      <c r="CY13" s="73">
        <f t="shared" si="16"/>
        <v>23136.622819999997</v>
      </c>
      <c r="CZ13" s="73">
        <f t="shared" si="16"/>
        <v>23459.514060000001</v>
      </c>
      <c r="DA13" s="73">
        <f t="shared" si="16"/>
        <v>22432.607610000003</v>
      </c>
      <c r="DB13" s="73">
        <f t="shared" si="16"/>
        <v>23018.704099999999</v>
      </c>
      <c r="DC13" s="73">
        <f t="shared" si="16"/>
        <v>22633.803519999998</v>
      </c>
      <c r="DD13" s="73">
        <f t="shared" si="16"/>
        <v>22378.873060000002</v>
      </c>
      <c r="DE13" s="73">
        <f t="shared" si="16"/>
        <v>21743.341530000002</v>
      </c>
      <c r="DF13" s="73">
        <f t="shared" si="16"/>
        <v>21771.39762</v>
      </c>
      <c r="DG13" s="73">
        <f t="shared" si="16"/>
        <v>21641.507739999997</v>
      </c>
      <c r="DH13" s="73">
        <f t="shared" si="16"/>
        <v>20512.917890000001</v>
      </c>
      <c r="DI13" s="73">
        <f t="shared" si="16"/>
        <v>20854.802319999999</v>
      </c>
      <c r="DJ13" s="73">
        <f t="shared" si="16"/>
        <v>21680.990969999999</v>
      </c>
      <c r="DK13" s="73">
        <f t="shared" si="16"/>
        <v>21682.460579999999</v>
      </c>
      <c r="DL13" s="73"/>
      <c r="DM13" s="73"/>
    </row>
    <row r="14" spans="1:123" x14ac:dyDescent="0.2">
      <c r="A14" s="60"/>
      <c r="B14" s="60"/>
      <c r="C14" s="60"/>
      <c r="D14" s="60"/>
      <c r="E14" s="60"/>
      <c r="F14" s="60"/>
      <c r="G14" s="61"/>
      <c r="CQ14" s="104"/>
    </row>
    <row r="15" spans="1:123" x14ac:dyDescent="0.2">
      <c r="A15" s="129"/>
      <c r="B15" s="132" t="s">
        <v>61</v>
      </c>
      <c r="C15" s="48" t="s">
        <v>76</v>
      </c>
      <c r="D15" s="48" t="s">
        <v>0</v>
      </c>
      <c r="E15" s="68" t="s">
        <v>69</v>
      </c>
      <c r="F15" s="68"/>
      <c r="G15" s="50">
        <v>17920.224149999998</v>
      </c>
      <c r="H15" s="50">
        <v>18521.440190000001</v>
      </c>
      <c r="I15" s="50">
        <v>18461.50923</v>
      </c>
      <c r="J15" s="50">
        <v>18361.97536</v>
      </c>
      <c r="K15" s="50">
        <v>18004.32013</v>
      </c>
      <c r="L15" s="50">
        <v>18505.022730000001</v>
      </c>
      <c r="M15" s="50">
        <v>19401.491610000001</v>
      </c>
      <c r="N15" s="50">
        <v>19587.676010000003</v>
      </c>
      <c r="O15" s="50">
        <v>20135.100879999998</v>
      </c>
      <c r="P15" s="50">
        <v>21116.512940000001</v>
      </c>
      <c r="Q15" s="50">
        <v>20416.516480000002</v>
      </c>
      <c r="R15" s="50">
        <v>20417.71932</v>
      </c>
      <c r="S15" s="50">
        <v>20009.648379999999</v>
      </c>
      <c r="T15" s="50">
        <v>19466.370780000001</v>
      </c>
      <c r="U15" s="50">
        <v>19965.774980000002</v>
      </c>
      <c r="V15" s="50">
        <v>20002.08815</v>
      </c>
      <c r="W15" s="50">
        <v>20419.641440000003</v>
      </c>
      <c r="X15" s="50">
        <v>20740.000260000001</v>
      </c>
      <c r="Y15" s="50">
        <v>21211.27706</v>
      </c>
      <c r="Z15" s="50">
        <v>21707.458019999998</v>
      </c>
      <c r="AA15" s="50">
        <v>21226.699720000001</v>
      </c>
      <c r="AB15" s="50">
        <v>20975.68634</v>
      </c>
      <c r="AC15" s="50">
        <v>21959.75186</v>
      </c>
      <c r="AD15" s="50">
        <v>21814.031179999998</v>
      </c>
      <c r="AE15" s="50">
        <v>21550.861519999999</v>
      </c>
      <c r="AF15" s="50">
        <v>20010.3429</v>
      </c>
      <c r="AG15" s="50">
        <v>19922.647510000003</v>
      </c>
      <c r="AH15" s="50">
        <v>20191.834609999998</v>
      </c>
      <c r="AI15" s="50">
        <v>20008.464959399997</v>
      </c>
      <c r="AJ15" s="50">
        <v>20079.802984000002</v>
      </c>
      <c r="AK15" s="50">
        <v>19705.1539534</v>
      </c>
      <c r="AL15" s="50">
        <v>19860.991647700001</v>
      </c>
      <c r="AM15" s="50">
        <v>20133.075775500001</v>
      </c>
      <c r="AN15" s="50">
        <v>21223.394860699998</v>
      </c>
      <c r="AO15" s="50">
        <v>21698.849740200003</v>
      </c>
      <c r="AP15" s="50">
        <v>21712.029470900001</v>
      </c>
      <c r="AQ15" s="50">
        <v>22056.056310600001</v>
      </c>
      <c r="AR15" s="50">
        <v>22727.146357999998</v>
      </c>
      <c r="AS15" s="50">
        <v>23167.918324599999</v>
      </c>
      <c r="AT15" s="50">
        <v>22385.7487014</v>
      </c>
      <c r="AU15" s="50">
        <v>22715.6969813</v>
      </c>
      <c r="AV15" s="50">
        <v>23002.582854299999</v>
      </c>
      <c r="AW15" s="50">
        <v>22921.146886799997</v>
      </c>
      <c r="AX15" s="50">
        <v>22975.184506999998</v>
      </c>
      <c r="AY15" s="50">
        <v>22536.796469199999</v>
      </c>
      <c r="AZ15" s="50">
        <v>21893.468327100003</v>
      </c>
      <c r="BA15" s="50">
        <v>22144.9444817</v>
      </c>
      <c r="BB15" s="50">
        <v>21844.332388700001</v>
      </c>
      <c r="BC15" s="50">
        <v>22168.329731400001</v>
      </c>
      <c r="BD15" s="50">
        <v>22557.766274099999</v>
      </c>
      <c r="BE15" s="50">
        <v>22295.678021600001</v>
      </c>
      <c r="BF15" s="50">
        <v>22185.3519093</v>
      </c>
      <c r="BG15" s="50">
        <v>21750.069185</v>
      </c>
      <c r="BH15" s="50">
        <v>21728.957405600002</v>
      </c>
      <c r="BI15" s="50">
        <v>22002.964099299999</v>
      </c>
      <c r="BJ15" s="50">
        <v>22316.183122699997</v>
      </c>
      <c r="BK15" s="50">
        <v>22374.073828200002</v>
      </c>
      <c r="BL15" s="50">
        <v>21690.978621399998</v>
      </c>
      <c r="BM15" s="50">
        <v>22899.778977000002</v>
      </c>
      <c r="BN15" s="50">
        <v>23767.163078200003</v>
      </c>
      <c r="BO15" s="50">
        <v>23801.919919300002</v>
      </c>
      <c r="BP15" s="50">
        <v>23108.121295099998</v>
      </c>
      <c r="BQ15" s="50">
        <v>23218.623627700003</v>
      </c>
      <c r="BR15" s="50">
        <v>23269.240641699998</v>
      </c>
      <c r="BS15" s="50">
        <v>23458.920515099999</v>
      </c>
      <c r="BT15" s="50">
        <v>23722.619475400003</v>
      </c>
      <c r="BU15" s="50">
        <v>23471.938201699999</v>
      </c>
      <c r="BV15" s="50">
        <v>23710.246631499998</v>
      </c>
      <c r="BW15" s="50">
        <v>23583.130738899999</v>
      </c>
      <c r="BX15" s="50">
        <v>25408.986203</v>
      </c>
      <c r="BY15" s="50">
        <v>25466.262049299999</v>
      </c>
      <c r="BZ15" s="50">
        <v>30883.124898999999</v>
      </c>
      <c r="CA15" s="50">
        <v>31741.8190813</v>
      </c>
      <c r="CB15" s="50">
        <v>31804.808225200002</v>
      </c>
      <c r="CC15" s="50">
        <v>30971.6131752</v>
      </c>
      <c r="CD15" s="50">
        <v>27099.442017400001</v>
      </c>
      <c r="CE15" s="50">
        <v>27848.698138700001</v>
      </c>
      <c r="CF15" s="50">
        <v>28455.177977699997</v>
      </c>
      <c r="CG15" s="50">
        <v>27847.707866799999</v>
      </c>
      <c r="CH15" s="50">
        <v>27455.127635600002</v>
      </c>
      <c r="CI15" s="50">
        <v>28277.722669899998</v>
      </c>
      <c r="CJ15" s="50">
        <v>27947.785915</v>
      </c>
      <c r="CK15" s="50">
        <v>28981.0995205</v>
      </c>
      <c r="CL15" s="50">
        <v>31199.197624600001</v>
      </c>
      <c r="CM15" s="50">
        <v>32757.1467596</v>
      </c>
      <c r="CN15" s="50">
        <v>33389.5991517</v>
      </c>
      <c r="CO15" s="50">
        <v>35023.396321699998</v>
      </c>
      <c r="CP15" s="50">
        <v>35913.837222099995</v>
      </c>
      <c r="CQ15" s="50">
        <v>36598.521796300003</v>
      </c>
      <c r="CR15" s="50">
        <v>37131.801107600004</v>
      </c>
      <c r="CS15" s="50">
        <v>38437.168821599997</v>
      </c>
      <c r="CT15" s="50">
        <v>39271.699048800001</v>
      </c>
      <c r="CU15" s="50">
        <v>40138.634875100004</v>
      </c>
      <c r="CV15" s="50">
        <v>39644.030936999996</v>
      </c>
      <c r="CW15" s="50">
        <v>40105.577438299995</v>
      </c>
      <c r="CX15" s="50">
        <v>40807.553108400003</v>
      </c>
      <c r="CY15" s="50">
        <v>40146.005803100001</v>
      </c>
      <c r="CZ15" s="50">
        <v>40706.809391400006</v>
      </c>
      <c r="DA15" s="50">
        <v>38438.057780100004</v>
      </c>
      <c r="DB15" s="50">
        <v>40806.060187499999</v>
      </c>
      <c r="DC15" s="50">
        <v>40595.3707268</v>
      </c>
      <c r="DD15" s="50">
        <v>39166.3460347</v>
      </c>
      <c r="DE15" s="50">
        <v>38778.005995599997</v>
      </c>
      <c r="DF15" s="50">
        <v>39649.988257700003</v>
      </c>
      <c r="DG15" s="50">
        <v>39680.059202500001</v>
      </c>
      <c r="DH15" s="50">
        <v>38036.325398199995</v>
      </c>
      <c r="DI15" s="50">
        <v>38834.327003600003</v>
      </c>
      <c r="DJ15" s="50">
        <v>40635.7659422</v>
      </c>
      <c r="DK15" s="50">
        <v>39411.916399599999</v>
      </c>
      <c r="DL15" s="50"/>
      <c r="DM15" s="50"/>
      <c r="DN15" s="50"/>
      <c r="DO15" s="50"/>
      <c r="DP15" s="50"/>
      <c r="DQ15" s="50"/>
      <c r="DR15" s="50"/>
      <c r="DS15" s="50"/>
    </row>
    <row r="16" spans="1:123" x14ac:dyDescent="0.2">
      <c r="A16" s="129"/>
      <c r="B16" s="132"/>
      <c r="C16" s="48" t="s">
        <v>17</v>
      </c>
      <c r="D16" s="49" t="s">
        <v>105</v>
      </c>
      <c r="E16" s="68" t="s">
        <v>69</v>
      </c>
      <c r="F16" s="68"/>
      <c r="G16" s="50">
        <v>171593.76494999998</v>
      </c>
      <c r="H16" s="50">
        <v>172697.27228999999</v>
      </c>
      <c r="I16" s="50">
        <v>169602.55077</v>
      </c>
      <c r="J16" s="50">
        <v>172102.10668</v>
      </c>
      <c r="K16" s="50">
        <v>185377.71252</v>
      </c>
      <c r="L16" s="50">
        <v>193226.72646000001</v>
      </c>
      <c r="M16" s="50">
        <v>195963</v>
      </c>
      <c r="N16" s="50">
        <v>200157.39780999999</v>
      </c>
      <c r="O16" s="50">
        <v>201262.67865000002</v>
      </c>
      <c r="P16" s="50">
        <v>223063.50487999999</v>
      </c>
      <c r="Q16" s="50">
        <v>219496.23265000002</v>
      </c>
      <c r="R16" s="50">
        <v>216277.16338999997</v>
      </c>
      <c r="S16" s="50">
        <v>214827.95163999998</v>
      </c>
      <c r="T16" s="50">
        <v>212910.74875</v>
      </c>
      <c r="U16" s="50">
        <v>220509.58502999999</v>
      </c>
      <c r="V16" s="50">
        <v>226432.27109999998</v>
      </c>
      <c r="W16" s="50">
        <v>228893.13336000001</v>
      </c>
      <c r="X16" s="50">
        <v>230600.64181</v>
      </c>
      <c r="Y16" s="50">
        <v>218838.49937999999</v>
      </c>
      <c r="Z16" s="50">
        <v>223545.50443</v>
      </c>
      <c r="AA16" s="50">
        <v>221765.24054</v>
      </c>
      <c r="AB16" s="50">
        <v>218878.76754</v>
      </c>
      <c r="AC16" s="50">
        <v>230751.99505</v>
      </c>
      <c r="AD16" s="50">
        <v>230526.43730000002</v>
      </c>
      <c r="AE16" s="50">
        <v>230308.02841</v>
      </c>
      <c r="AF16" s="50">
        <v>221252.44562000001</v>
      </c>
      <c r="AG16" s="50">
        <v>224078.94041000001</v>
      </c>
      <c r="AH16" s="50">
        <v>279674.27758999995</v>
      </c>
      <c r="AI16" s="50">
        <v>277930.20327999996</v>
      </c>
      <c r="AJ16" s="50">
        <v>259793.05240000002</v>
      </c>
      <c r="AK16" s="50">
        <v>259019.28943999999</v>
      </c>
      <c r="AL16" s="50">
        <v>263020.98625999998</v>
      </c>
      <c r="AM16" s="50">
        <v>263206.19897999999</v>
      </c>
      <c r="AN16" s="50">
        <v>277940.70788</v>
      </c>
      <c r="AO16" s="50">
        <v>278413.44186000002</v>
      </c>
      <c r="AP16" s="50">
        <v>278374.15324000001</v>
      </c>
      <c r="AQ16" s="50">
        <v>197237.34208</v>
      </c>
      <c r="AR16" s="50">
        <v>202856.76837000001</v>
      </c>
      <c r="AS16" s="50">
        <v>218185.87684000001</v>
      </c>
      <c r="AT16" s="50">
        <v>203307.41036000001</v>
      </c>
      <c r="AU16" s="50">
        <v>189259.28074000002</v>
      </c>
      <c r="AV16" s="50">
        <v>163499.51902000001</v>
      </c>
      <c r="AW16" s="50">
        <v>164936.82</v>
      </c>
      <c r="AX16" s="50">
        <v>163799.02871000001</v>
      </c>
      <c r="AY16" s="50">
        <v>162781.4045</v>
      </c>
      <c r="AZ16" s="50">
        <v>164968.04538</v>
      </c>
      <c r="BA16" s="50">
        <v>164469.99403</v>
      </c>
      <c r="BB16" s="50">
        <v>160578.06140999999</v>
      </c>
      <c r="BC16" s="50">
        <v>156436.82644999999</v>
      </c>
      <c r="BD16" s="50">
        <v>155881.25717</v>
      </c>
      <c r="BE16" s="50">
        <v>153940.38721000002</v>
      </c>
      <c r="BF16" s="50">
        <v>153356.82001</v>
      </c>
      <c r="BG16" s="50">
        <v>151885.59787999999</v>
      </c>
      <c r="BH16" s="50">
        <v>152310.77952000001</v>
      </c>
      <c r="BI16" s="50">
        <v>142958.05038</v>
      </c>
      <c r="BJ16" s="50">
        <v>142099.13172999999</v>
      </c>
      <c r="BK16" s="50">
        <v>140998.97262000002</v>
      </c>
      <c r="BL16" s="50">
        <v>124024.55591</v>
      </c>
      <c r="BM16" s="50">
        <v>123606.46892</v>
      </c>
      <c r="BN16" s="50">
        <v>115880.96257999999</v>
      </c>
      <c r="BO16" s="50">
        <v>114305.23013</v>
      </c>
      <c r="BP16" s="50">
        <v>113636.97456</v>
      </c>
      <c r="BQ16" s="50">
        <v>114054.29936</v>
      </c>
      <c r="BR16" s="50">
        <v>112514.76508</v>
      </c>
      <c r="BS16" s="50">
        <v>113681.57571999999</v>
      </c>
      <c r="BT16" s="50">
        <v>113469.99211000001</v>
      </c>
      <c r="BU16" s="50">
        <v>113012.09353</v>
      </c>
      <c r="BV16" s="50">
        <v>114457.77948</v>
      </c>
      <c r="BW16" s="50">
        <v>114797.23381999999</v>
      </c>
      <c r="BX16" s="50">
        <v>118529.64848</v>
      </c>
      <c r="BY16" s="50">
        <v>119145.34323</v>
      </c>
      <c r="BZ16" s="50">
        <v>118084.46709999999</v>
      </c>
      <c r="CA16" s="50">
        <v>116801.45592000001</v>
      </c>
      <c r="CB16" s="50">
        <v>115982.60016</v>
      </c>
      <c r="CC16" s="50">
        <v>112320.84903</v>
      </c>
      <c r="CD16" s="50">
        <v>102347.82381999999</v>
      </c>
      <c r="CE16" s="50">
        <v>102204.74403</v>
      </c>
      <c r="CF16" s="50">
        <v>103628.47498</v>
      </c>
      <c r="CG16" s="50">
        <v>102185.38335999999</v>
      </c>
      <c r="CH16" s="50">
        <v>102025.30338</v>
      </c>
      <c r="CI16" s="50">
        <v>104233.61842</v>
      </c>
      <c r="CJ16" s="50">
        <v>98822.814180000001</v>
      </c>
      <c r="CK16" s="50">
        <v>96956.654859999995</v>
      </c>
      <c r="CL16" s="50">
        <v>97676.307520000002</v>
      </c>
      <c r="CM16" s="50">
        <v>96280.201549999998</v>
      </c>
      <c r="CN16" s="50">
        <v>96064.150040000008</v>
      </c>
      <c r="CO16" s="50">
        <v>96585.850839999999</v>
      </c>
      <c r="CP16" s="50">
        <v>98089.955090000003</v>
      </c>
      <c r="CQ16" s="50">
        <v>99752.29273999999</v>
      </c>
      <c r="CR16" s="50">
        <v>100139.09179000001</v>
      </c>
      <c r="CS16" s="50">
        <v>102102.73484</v>
      </c>
      <c r="CT16" s="50">
        <v>102495.52509000001</v>
      </c>
      <c r="CU16" s="50">
        <v>96861.138000000006</v>
      </c>
      <c r="CV16" s="50">
        <v>95709.258189999993</v>
      </c>
      <c r="CW16" s="50">
        <v>96638.548699999999</v>
      </c>
      <c r="CX16" s="50">
        <v>94568.289529999995</v>
      </c>
      <c r="CY16" s="50">
        <v>98338.613559999998</v>
      </c>
      <c r="CZ16" s="50">
        <v>97742.347330000004</v>
      </c>
      <c r="DA16" s="50">
        <v>95852.602870000002</v>
      </c>
      <c r="DB16" s="50">
        <v>95997.585900000005</v>
      </c>
      <c r="DC16" s="50">
        <v>96688.136920000004</v>
      </c>
      <c r="DD16" s="50">
        <v>95433.315029999998</v>
      </c>
      <c r="DE16" s="50">
        <v>93025.955019999994</v>
      </c>
      <c r="DF16" s="50">
        <v>92586.630420000001</v>
      </c>
      <c r="DG16" s="50">
        <v>93189.194140000007</v>
      </c>
      <c r="DH16" s="50">
        <v>90126.031209999986</v>
      </c>
      <c r="DI16" s="50">
        <v>89357.289770000003</v>
      </c>
      <c r="DJ16" s="50">
        <v>88963.434349999996</v>
      </c>
      <c r="DK16" s="50">
        <v>100404.92822</v>
      </c>
      <c r="DL16" s="50"/>
      <c r="DM16" s="50"/>
      <c r="DN16" s="50"/>
      <c r="DO16" s="50"/>
      <c r="DP16" s="50"/>
      <c r="DQ16" s="50"/>
      <c r="DR16" s="50"/>
      <c r="DS16" s="50"/>
    </row>
    <row r="17" spans="1:115" ht="25.5" x14ac:dyDescent="0.2">
      <c r="A17" s="129"/>
      <c r="B17" s="132"/>
      <c r="C17" s="83" t="s">
        <v>106</v>
      </c>
      <c r="D17" s="51" t="s">
        <v>1</v>
      </c>
      <c r="E17" s="68" t="s">
        <v>69</v>
      </c>
      <c r="F17" s="68"/>
      <c r="G17" s="50">
        <v>1065354.5064600001</v>
      </c>
      <c r="H17" s="50">
        <v>1113396.9761700002</v>
      </c>
      <c r="I17" s="50">
        <v>1091805.93539</v>
      </c>
      <c r="J17" s="50">
        <v>1073955.1996800001</v>
      </c>
      <c r="K17" s="50">
        <v>1067339.77406</v>
      </c>
      <c r="L17" s="50">
        <v>1075349.04525</v>
      </c>
      <c r="M17" s="50">
        <v>1103547.3792000001</v>
      </c>
      <c r="N17" s="50">
        <v>1105199.47863</v>
      </c>
      <c r="O17" s="50">
        <v>1146114.1911800001</v>
      </c>
      <c r="P17" s="50">
        <v>1197178.97478</v>
      </c>
      <c r="Q17" s="50">
        <v>1141756.3214799999</v>
      </c>
      <c r="R17" s="50">
        <v>1110924.6716</v>
      </c>
      <c r="S17" s="50">
        <v>1108530.1175899999</v>
      </c>
      <c r="T17" s="50">
        <v>1128970.62368</v>
      </c>
      <c r="U17" s="50">
        <v>1143121.9879400001</v>
      </c>
      <c r="V17" s="50">
        <v>1123630.26168</v>
      </c>
      <c r="W17" s="50">
        <v>1166812.9144300001</v>
      </c>
      <c r="X17" s="50">
        <v>1146446.3667300001</v>
      </c>
      <c r="Y17" s="50">
        <v>1142956.1990499999</v>
      </c>
      <c r="Z17" s="50">
        <v>1164911.2342100001</v>
      </c>
      <c r="AA17" s="50">
        <v>1123202.4628699999</v>
      </c>
      <c r="AB17" s="50">
        <v>1130219.3799100001</v>
      </c>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row>
    <row r="18" spans="1:115" ht="17.45" customHeight="1" x14ac:dyDescent="0.2">
      <c r="A18" s="129"/>
      <c r="B18" s="132"/>
      <c r="C18" s="7" t="s">
        <v>6</v>
      </c>
      <c r="D18" s="48"/>
      <c r="E18" s="48"/>
      <c r="F18" s="48"/>
      <c r="G18" s="52">
        <f t="shared" ref="G18:BR18" si="17">SUM(G15:G17)</f>
        <v>1254868.49556</v>
      </c>
      <c r="H18" s="52">
        <f t="shared" si="17"/>
        <v>1304615.6886500001</v>
      </c>
      <c r="I18" s="52">
        <f t="shared" si="17"/>
        <v>1279869.9953900001</v>
      </c>
      <c r="J18" s="52">
        <f t="shared" si="17"/>
        <v>1264419.2817200001</v>
      </c>
      <c r="K18" s="52">
        <f t="shared" si="17"/>
        <v>1270721.8067099999</v>
      </c>
      <c r="L18" s="52">
        <f t="shared" si="17"/>
        <v>1287080.7944399999</v>
      </c>
      <c r="M18" s="52">
        <f t="shared" si="17"/>
        <v>1318911.87081</v>
      </c>
      <c r="N18" s="52">
        <f t="shared" si="17"/>
        <v>1324944.5524500001</v>
      </c>
      <c r="O18" s="52">
        <f t="shared" si="17"/>
        <v>1367511.97071</v>
      </c>
      <c r="P18" s="52">
        <f t="shared" si="17"/>
        <v>1441358.9926</v>
      </c>
      <c r="Q18" s="52">
        <f t="shared" si="17"/>
        <v>1381669.0706099998</v>
      </c>
      <c r="R18" s="52">
        <f t="shared" si="17"/>
        <v>1347619.55431</v>
      </c>
      <c r="S18" s="52">
        <f t="shared" si="17"/>
        <v>1343367.7176099999</v>
      </c>
      <c r="T18" s="52">
        <f t="shared" si="17"/>
        <v>1361347.74321</v>
      </c>
      <c r="U18" s="52">
        <f t="shared" si="17"/>
        <v>1383597.3479500001</v>
      </c>
      <c r="V18" s="52">
        <f t="shared" si="17"/>
        <v>1370064.62093</v>
      </c>
      <c r="W18" s="52">
        <f t="shared" si="17"/>
        <v>1416125.6892300001</v>
      </c>
      <c r="X18" s="52">
        <f t="shared" si="17"/>
        <v>1397787.0088000002</v>
      </c>
      <c r="Y18" s="52">
        <f t="shared" si="17"/>
        <v>1383005.9754899999</v>
      </c>
      <c r="Z18" s="52">
        <f t="shared" si="17"/>
        <v>1410164.1966600001</v>
      </c>
      <c r="AA18" s="52">
        <f t="shared" si="17"/>
        <v>1366194.40313</v>
      </c>
      <c r="AB18" s="52">
        <f t="shared" si="17"/>
        <v>1370073.8337900001</v>
      </c>
      <c r="AC18" s="52">
        <f t="shared" si="17"/>
        <v>252711.74690999999</v>
      </c>
      <c r="AD18" s="52">
        <f t="shared" si="17"/>
        <v>252340.46848000001</v>
      </c>
      <c r="AE18" s="52">
        <f t="shared" si="17"/>
        <v>251858.88993</v>
      </c>
      <c r="AF18" s="52">
        <f t="shared" si="17"/>
        <v>241262.78852</v>
      </c>
      <c r="AG18" s="52">
        <f t="shared" si="17"/>
        <v>244001.58792000002</v>
      </c>
      <c r="AH18" s="52">
        <f t="shared" si="17"/>
        <v>299866.11219999997</v>
      </c>
      <c r="AI18" s="52">
        <f t="shared" si="17"/>
        <v>297938.66823939997</v>
      </c>
      <c r="AJ18" s="52">
        <f t="shared" si="17"/>
        <v>279872.85538399999</v>
      </c>
      <c r="AK18" s="52">
        <f t="shared" si="17"/>
        <v>278724.4433934</v>
      </c>
      <c r="AL18" s="52">
        <f t="shared" si="17"/>
        <v>282881.9779077</v>
      </c>
      <c r="AM18" s="52">
        <f t="shared" si="17"/>
        <v>283339.27475549997</v>
      </c>
      <c r="AN18" s="52">
        <f t="shared" si="17"/>
        <v>299164.10274070001</v>
      </c>
      <c r="AO18" s="52">
        <f t="shared" si="17"/>
        <v>300112.2916002</v>
      </c>
      <c r="AP18" s="52">
        <f t="shared" si="17"/>
        <v>300086.18271090003</v>
      </c>
      <c r="AQ18" s="52">
        <f t="shared" si="17"/>
        <v>219293.39839059999</v>
      </c>
      <c r="AR18" s="52">
        <f t="shared" si="17"/>
        <v>225583.914728</v>
      </c>
      <c r="AS18" s="52">
        <f t="shared" si="17"/>
        <v>241353.79516460001</v>
      </c>
      <c r="AT18" s="52">
        <f t="shared" si="17"/>
        <v>225693.15906140002</v>
      </c>
      <c r="AU18" s="52">
        <f t="shared" si="17"/>
        <v>211974.97772130001</v>
      </c>
      <c r="AV18" s="52">
        <f t="shared" si="17"/>
        <v>186502.10187430002</v>
      </c>
      <c r="AW18" s="52">
        <f t="shared" si="17"/>
        <v>187857.96688680002</v>
      </c>
      <c r="AX18" s="52">
        <f t="shared" si="17"/>
        <v>186774.21321700001</v>
      </c>
      <c r="AY18" s="52">
        <f t="shared" si="17"/>
        <v>185318.2009692</v>
      </c>
      <c r="AZ18" s="52">
        <f t="shared" si="17"/>
        <v>186861.51370710001</v>
      </c>
      <c r="BA18" s="52">
        <f t="shared" si="17"/>
        <v>186614.93851169999</v>
      </c>
      <c r="BB18" s="52">
        <f t="shared" si="17"/>
        <v>182422.39379870001</v>
      </c>
      <c r="BC18" s="52">
        <f t="shared" si="17"/>
        <v>178605.1561814</v>
      </c>
      <c r="BD18" s="52">
        <f t="shared" si="17"/>
        <v>178439.02344409999</v>
      </c>
      <c r="BE18" s="52">
        <f t="shared" si="17"/>
        <v>176236.06523160002</v>
      </c>
      <c r="BF18" s="52">
        <f t="shared" si="17"/>
        <v>175542.17191929999</v>
      </c>
      <c r="BG18" s="52">
        <f t="shared" si="17"/>
        <v>173635.66706499999</v>
      </c>
      <c r="BH18" s="52">
        <f t="shared" si="17"/>
        <v>174039.73692560001</v>
      </c>
      <c r="BI18" s="52">
        <f t="shared" si="17"/>
        <v>164961.01447930001</v>
      </c>
      <c r="BJ18" s="52">
        <f t="shared" si="17"/>
        <v>164415.31485269999</v>
      </c>
      <c r="BK18" s="52">
        <f t="shared" si="17"/>
        <v>163373.04644820001</v>
      </c>
      <c r="BL18" s="52">
        <f t="shared" si="17"/>
        <v>145715.53453139999</v>
      </c>
      <c r="BM18" s="52">
        <f t="shared" si="17"/>
        <v>146506.24789699999</v>
      </c>
      <c r="BN18" s="52">
        <f t="shared" si="17"/>
        <v>139648.12565820001</v>
      </c>
      <c r="BO18" s="52">
        <f t="shared" si="17"/>
        <v>138107.15004929999</v>
      </c>
      <c r="BP18" s="52">
        <f t="shared" si="17"/>
        <v>136745.09585509999</v>
      </c>
      <c r="BQ18" s="52">
        <f t="shared" si="17"/>
        <v>137272.9229877</v>
      </c>
      <c r="BR18" s="52">
        <f t="shared" si="17"/>
        <v>135784.0057217</v>
      </c>
      <c r="BS18" s="52">
        <f t="shared" ref="BS18:DK18" si="18">SUM(BS15:BS17)</f>
        <v>137140.4962351</v>
      </c>
      <c r="BT18" s="52">
        <f t="shared" si="18"/>
        <v>137192.61158540001</v>
      </c>
      <c r="BU18" s="52">
        <f t="shared" si="18"/>
        <v>136484.0317317</v>
      </c>
      <c r="BV18" s="52">
        <f t="shared" si="18"/>
        <v>138168.02611149999</v>
      </c>
      <c r="BW18" s="52">
        <f t="shared" si="18"/>
        <v>138380.36455890001</v>
      </c>
      <c r="BX18" s="52">
        <f t="shared" si="18"/>
        <v>143938.63468300001</v>
      </c>
      <c r="BY18" s="52">
        <f t="shared" si="18"/>
        <v>144611.60527930001</v>
      </c>
      <c r="BZ18" s="52">
        <f t="shared" si="18"/>
        <v>148967.591999</v>
      </c>
      <c r="CA18" s="52">
        <f t="shared" si="18"/>
        <v>148543.2750013</v>
      </c>
      <c r="CB18" s="52">
        <f t="shared" si="18"/>
        <v>147787.40838520002</v>
      </c>
      <c r="CC18" s="52">
        <f t="shared" si="18"/>
        <v>143292.46220519999</v>
      </c>
      <c r="CD18" s="52">
        <f t="shared" si="18"/>
        <v>129447.26583739999</v>
      </c>
      <c r="CE18" s="52">
        <f t="shared" si="18"/>
        <v>130053.4421687</v>
      </c>
      <c r="CF18" s="52">
        <f t="shared" si="18"/>
        <v>132083.65295769999</v>
      </c>
      <c r="CG18" s="52">
        <f t="shared" si="18"/>
        <v>130033.0912268</v>
      </c>
      <c r="CH18" s="52">
        <f t="shared" si="18"/>
        <v>129480.4310156</v>
      </c>
      <c r="CI18" s="52">
        <f t="shared" si="18"/>
        <v>132511.3410899</v>
      </c>
      <c r="CJ18" s="52">
        <f t="shared" si="18"/>
        <v>126770.600095</v>
      </c>
      <c r="CK18" s="52">
        <f t="shared" si="18"/>
        <v>125937.7543805</v>
      </c>
      <c r="CL18" s="52">
        <f t="shared" si="18"/>
        <v>128875.5051446</v>
      </c>
      <c r="CM18" s="52">
        <f t="shared" si="18"/>
        <v>129037.3483096</v>
      </c>
      <c r="CN18" s="52">
        <f t="shared" si="18"/>
        <v>129453.74919170002</v>
      </c>
      <c r="CO18" s="52">
        <f t="shared" si="18"/>
        <v>131609.24716169998</v>
      </c>
      <c r="CP18" s="52">
        <f t="shared" si="18"/>
        <v>134003.79231210001</v>
      </c>
      <c r="CQ18" s="52">
        <f t="shared" si="18"/>
        <v>136350.81453629999</v>
      </c>
      <c r="CR18" s="52">
        <f t="shared" si="18"/>
        <v>137270.89289760002</v>
      </c>
      <c r="CS18" s="52">
        <f t="shared" si="18"/>
        <v>140539.90366159999</v>
      </c>
      <c r="CT18" s="52">
        <f t="shared" si="18"/>
        <v>141767.2241388</v>
      </c>
      <c r="CU18" s="52">
        <f t="shared" si="18"/>
        <v>136999.77287510002</v>
      </c>
      <c r="CV18" s="52">
        <f t="shared" si="18"/>
        <v>135353.289127</v>
      </c>
      <c r="CW18" s="52">
        <f t="shared" si="18"/>
        <v>136744.12613829999</v>
      </c>
      <c r="CX18" s="52">
        <f t="shared" si="18"/>
        <v>135375.8426384</v>
      </c>
      <c r="CY18" s="52">
        <f t="shared" si="18"/>
        <v>138484.61936310001</v>
      </c>
      <c r="CZ18" s="52">
        <f t="shared" si="18"/>
        <v>138449.15672140001</v>
      </c>
      <c r="DA18" s="52">
        <f t="shared" si="18"/>
        <v>134290.66065010001</v>
      </c>
      <c r="DB18" s="52">
        <f t="shared" si="18"/>
        <v>136803.6460875</v>
      </c>
      <c r="DC18" s="52">
        <f t="shared" si="18"/>
        <v>137283.50764680002</v>
      </c>
      <c r="DD18" s="52">
        <f t="shared" si="18"/>
        <v>134599.66106469999</v>
      </c>
      <c r="DE18" s="52">
        <f t="shared" si="18"/>
        <v>131803.96101559998</v>
      </c>
      <c r="DF18" s="52">
        <f>SUM(DF15:DF17)</f>
        <v>132236.6186777</v>
      </c>
      <c r="DG18" s="52">
        <f t="shared" si="18"/>
        <v>132869.25334250001</v>
      </c>
      <c r="DH18" s="52">
        <f t="shared" si="18"/>
        <v>128162.35660819997</v>
      </c>
      <c r="DI18" s="52">
        <f t="shared" si="18"/>
        <v>128191.61677360001</v>
      </c>
      <c r="DJ18" s="52">
        <f t="shared" si="18"/>
        <v>129599.2002922</v>
      </c>
      <c r="DK18" s="52">
        <f t="shared" si="18"/>
        <v>139816.84461959999</v>
      </c>
    </row>
    <row r="19" spans="1:115" x14ac:dyDescent="0.2">
      <c r="A19" s="62"/>
      <c r="B19" s="62"/>
      <c r="C19" s="60"/>
      <c r="D19" s="60"/>
      <c r="E19" s="60"/>
      <c r="F19" s="60"/>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row>
    <row r="20" spans="1:115" ht="25.5" x14ac:dyDescent="0.2">
      <c r="A20" s="127" t="s">
        <v>49</v>
      </c>
      <c r="B20" s="131" t="s">
        <v>183</v>
      </c>
      <c r="C20" s="48" t="s">
        <v>5</v>
      </c>
      <c r="D20" s="51" t="s">
        <v>1</v>
      </c>
      <c r="E20" s="68" t="s">
        <v>70</v>
      </c>
      <c r="F20" s="68"/>
      <c r="G20" s="63"/>
      <c r="H20" s="63"/>
      <c r="I20" s="63"/>
      <c r="J20" s="63"/>
      <c r="K20" s="63"/>
      <c r="L20" s="63"/>
      <c r="M20" s="63"/>
      <c r="N20" s="63"/>
      <c r="O20" s="63"/>
      <c r="P20" s="63"/>
      <c r="Q20" s="63"/>
      <c r="R20" s="63"/>
      <c r="S20" s="63"/>
      <c r="T20" s="63"/>
      <c r="U20" s="63"/>
      <c r="V20" s="63"/>
      <c r="W20" s="63"/>
      <c r="X20" s="63"/>
      <c r="Y20" s="63"/>
      <c r="Z20" s="63"/>
      <c r="AA20" s="63"/>
      <c r="AB20" s="63"/>
      <c r="AC20" s="86">
        <v>1169302.8774900001</v>
      </c>
      <c r="AD20" s="86">
        <v>1148259.4355799998</v>
      </c>
      <c r="AE20" s="86">
        <v>1131301.27972</v>
      </c>
      <c r="AF20" s="86"/>
      <c r="AG20" s="86"/>
      <c r="AH20" s="86"/>
      <c r="AI20" s="63"/>
      <c r="AJ20" s="63"/>
      <c r="AK20" s="86">
        <v>1097287.3137999999</v>
      </c>
      <c r="AL20" s="63"/>
      <c r="AM20" s="63"/>
      <c r="AN20" s="63"/>
      <c r="AO20" s="63"/>
      <c r="AP20" s="63"/>
      <c r="AQ20" s="91">
        <v>1228303.07647</v>
      </c>
      <c r="AR20" s="63"/>
      <c r="AS20" s="63"/>
      <c r="AT20" s="63"/>
      <c r="AU20" s="63"/>
      <c r="AV20" s="63"/>
      <c r="AW20" s="91">
        <v>1268012.27526</v>
      </c>
      <c r="AX20" s="63"/>
      <c r="AY20" s="63"/>
      <c r="AZ20" s="63"/>
      <c r="BA20" s="63"/>
      <c r="BB20" s="63"/>
      <c r="BC20" s="91">
        <v>1293718.91105</v>
      </c>
      <c r="BD20" s="63"/>
      <c r="BE20" s="63"/>
      <c r="BF20" s="63"/>
      <c r="BG20" s="63"/>
      <c r="BH20" s="63"/>
      <c r="BI20" s="91">
        <v>1312896.5901300001</v>
      </c>
      <c r="BJ20" s="63"/>
      <c r="BK20" s="63"/>
      <c r="BL20" s="63"/>
      <c r="BM20" s="63"/>
      <c r="BN20" s="63"/>
      <c r="BO20" s="91">
        <v>1197452.4477200001</v>
      </c>
      <c r="BP20" s="63"/>
      <c r="BQ20" s="63"/>
      <c r="BR20" s="63"/>
      <c r="BS20" s="63"/>
      <c r="BT20" s="63"/>
      <c r="BU20" s="91">
        <v>1352246.85243</v>
      </c>
      <c r="BV20" s="63"/>
      <c r="BW20" s="63"/>
      <c r="BX20" s="63"/>
      <c r="BY20" s="63"/>
      <c r="BZ20" s="63"/>
      <c r="CA20" s="91">
        <v>1385334.18564</v>
      </c>
      <c r="CB20" s="63"/>
      <c r="CC20" s="63"/>
      <c r="CD20" s="63"/>
      <c r="CE20" s="63"/>
      <c r="CF20" s="63"/>
      <c r="CG20" s="91">
        <v>1156218.2257399999</v>
      </c>
      <c r="CH20" s="63"/>
      <c r="CM20" s="50">
        <v>1307494.6630299999</v>
      </c>
      <c r="CS20" s="50">
        <v>1567287.88155</v>
      </c>
      <c r="CY20" s="104">
        <v>1710013.2020999999</v>
      </c>
      <c r="DE20" s="104">
        <v>1604838.48129</v>
      </c>
      <c r="DK20" s="50">
        <v>1511141.85781</v>
      </c>
    </row>
    <row r="21" spans="1:115" ht="40.5" customHeight="1" x14ac:dyDescent="0.2">
      <c r="A21" s="127"/>
      <c r="B21" s="131"/>
      <c r="C21" s="7" t="s">
        <v>6</v>
      </c>
      <c r="D21" s="51"/>
      <c r="E21" s="68"/>
      <c r="F21" s="68"/>
      <c r="G21" s="63"/>
      <c r="H21" s="63"/>
      <c r="I21" s="63"/>
      <c r="J21" s="63"/>
      <c r="K21" s="63"/>
      <c r="L21" s="63"/>
      <c r="M21" s="63"/>
      <c r="N21" s="63"/>
      <c r="O21" s="63"/>
      <c r="P21" s="63"/>
      <c r="Q21" s="63"/>
      <c r="R21" s="63"/>
      <c r="S21" s="63"/>
      <c r="T21" s="63"/>
      <c r="U21" s="63"/>
      <c r="V21" s="63"/>
      <c r="W21" s="63"/>
      <c r="X21" s="63"/>
      <c r="Y21" s="63"/>
      <c r="Z21" s="63"/>
      <c r="AA21" s="63"/>
      <c r="AB21" s="63"/>
      <c r="AC21" s="67">
        <f t="shared" ref="AC21:AD21" si="19">SUM(AC20)</f>
        <v>1169302.8774900001</v>
      </c>
      <c r="AD21" s="67">
        <f t="shared" si="19"/>
        <v>1148259.4355799998</v>
      </c>
      <c r="AE21" s="67">
        <f>SUM(AE20)</f>
        <v>1131301.27972</v>
      </c>
      <c r="AF21" s="63"/>
      <c r="AG21" s="63"/>
      <c r="AH21" s="63"/>
      <c r="AI21" s="63"/>
      <c r="AJ21" s="63"/>
      <c r="AK21" s="63">
        <f>SUM(AK20)</f>
        <v>1097287.3137999999</v>
      </c>
      <c r="AL21" s="63"/>
      <c r="AM21" s="63"/>
      <c r="AN21" s="63"/>
      <c r="AO21" s="63"/>
      <c r="AP21" s="63"/>
      <c r="AQ21" s="63">
        <f>SUM(AQ20)</f>
        <v>1228303.07647</v>
      </c>
      <c r="AR21" s="63"/>
      <c r="AS21" s="63"/>
      <c r="AT21" s="63"/>
      <c r="AU21" s="63"/>
      <c r="AV21" s="63"/>
      <c r="AW21" s="63">
        <f>SUM(AW20)</f>
        <v>1268012.27526</v>
      </c>
      <c r="AX21" s="63"/>
      <c r="AY21" s="63"/>
      <c r="AZ21" s="63"/>
      <c r="BA21" s="63"/>
      <c r="BB21" s="63"/>
      <c r="BC21" s="63">
        <f>SUM(BC20)</f>
        <v>1293718.91105</v>
      </c>
      <c r="BD21" s="63"/>
      <c r="BE21" s="63"/>
      <c r="BF21" s="63"/>
      <c r="BG21" s="63"/>
      <c r="BH21" s="63"/>
      <c r="BI21" s="63">
        <f>SUM(BI20)</f>
        <v>1312896.5901300001</v>
      </c>
      <c r="BJ21" s="63"/>
      <c r="BK21" s="63"/>
      <c r="BL21" s="63"/>
      <c r="BM21" s="63"/>
      <c r="BN21" s="63"/>
      <c r="BO21" s="63">
        <f>SUM(BO20)</f>
        <v>1197452.4477200001</v>
      </c>
      <c r="BP21" s="63"/>
      <c r="BQ21" s="63"/>
      <c r="BR21" s="63"/>
      <c r="BS21" s="63"/>
      <c r="BT21" s="63"/>
      <c r="BU21" s="63">
        <f t="shared" ref="BU21" si="20">SUM(BU20)</f>
        <v>1352246.85243</v>
      </c>
      <c r="BV21" s="63"/>
      <c r="BW21" s="63"/>
      <c r="BX21" s="63"/>
      <c r="BY21" s="63"/>
      <c r="BZ21" s="63"/>
      <c r="CA21" s="63">
        <f t="shared" ref="CA21:CM21" si="21">SUM(CA20)</f>
        <v>1385334.18564</v>
      </c>
      <c r="CB21" s="63"/>
      <c r="CC21" s="63"/>
      <c r="CD21" s="63"/>
      <c r="CE21" s="63"/>
      <c r="CF21" s="63"/>
      <c r="CG21" s="63">
        <f t="shared" si="21"/>
        <v>1156218.2257399999</v>
      </c>
      <c r="CH21" s="63"/>
      <c r="CI21" s="63"/>
      <c r="CJ21" s="63"/>
      <c r="CK21" s="63"/>
      <c r="CL21" s="63"/>
      <c r="CM21" s="63">
        <f t="shared" si="21"/>
        <v>1307494.6630299999</v>
      </c>
      <c r="CS21" s="63">
        <f t="shared" ref="CS21" si="22">SUM(CS20)</f>
        <v>1567287.88155</v>
      </c>
      <c r="CY21" s="52">
        <f t="shared" ref="CY21:DK21" si="23">SUM(CY20)</f>
        <v>1710013.2020999999</v>
      </c>
      <c r="CZ21" s="52"/>
      <c r="DA21" s="52"/>
      <c r="DB21" s="52"/>
      <c r="DC21" s="52"/>
      <c r="DD21" s="52"/>
      <c r="DE21" s="52">
        <f t="shared" si="23"/>
        <v>1604838.48129</v>
      </c>
      <c r="DF21" s="52"/>
      <c r="DG21" s="52"/>
      <c r="DH21" s="52"/>
      <c r="DI21" s="52"/>
      <c r="DJ21" s="52"/>
      <c r="DK21" s="52">
        <f t="shared" si="23"/>
        <v>1511141.85781</v>
      </c>
    </row>
    <row r="22" spans="1:115" x14ac:dyDescent="0.2">
      <c r="A22" s="85"/>
      <c r="B22" s="74"/>
      <c r="C22" s="110"/>
      <c r="D22" s="110"/>
      <c r="E22" s="59"/>
      <c r="F22" s="59"/>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row>
    <row r="23" spans="1:115" ht="14.25" x14ac:dyDescent="0.2">
      <c r="A23" s="129" t="s">
        <v>55</v>
      </c>
      <c r="B23" s="126" t="s">
        <v>182</v>
      </c>
      <c r="C23" s="83" t="s">
        <v>204</v>
      </c>
      <c r="D23" s="48" t="s">
        <v>78</v>
      </c>
      <c r="E23" s="68" t="s">
        <v>69</v>
      </c>
      <c r="F23" s="68"/>
      <c r="G23" s="50">
        <v>128064.3751</v>
      </c>
      <c r="H23" s="50">
        <v>127965.28202</v>
      </c>
      <c r="I23" s="50">
        <v>127872.48639000001</v>
      </c>
      <c r="J23" s="50">
        <v>127733.15850000001</v>
      </c>
      <c r="K23" s="50">
        <v>127473.28035</v>
      </c>
      <c r="L23" s="50">
        <v>127280.30367000001</v>
      </c>
      <c r="M23" s="50">
        <v>127074</v>
      </c>
      <c r="N23" s="50">
        <v>126999.89275</v>
      </c>
      <c r="O23" s="50">
        <v>126860.59803000001</v>
      </c>
      <c r="P23" s="50">
        <v>126629.12063999999</v>
      </c>
      <c r="Q23" s="50">
        <v>126591.12434000001</v>
      </c>
      <c r="R23" s="50">
        <v>126320.11712000001</v>
      </c>
      <c r="S23" s="50">
        <v>118831.28705</v>
      </c>
      <c r="T23" s="50">
        <v>118699.93073000001</v>
      </c>
      <c r="U23" s="50">
        <v>115657.68993000001</v>
      </c>
      <c r="V23" s="50">
        <v>115461.88176999999</v>
      </c>
      <c r="W23" s="50">
        <v>115224.62693000001</v>
      </c>
      <c r="X23" s="50">
        <v>115080.25728000001</v>
      </c>
      <c r="Y23" s="50">
        <v>114874.04085999999</v>
      </c>
      <c r="Z23" s="50">
        <v>114785.90989</v>
      </c>
      <c r="AA23" s="50">
        <v>114525.71340000001</v>
      </c>
      <c r="AB23" s="50">
        <v>90280.68131</v>
      </c>
      <c r="AC23" s="50">
        <v>77877.004109999994</v>
      </c>
      <c r="AD23" s="50">
        <v>77590.496140000003</v>
      </c>
      <c r="AE23" s="50">
        <v>76434.562739999994</v>
      </c>
      <c r="AF23" s="50">
        <v>76196.584640000001</v>
      </c>
      <c r="AG23" s="50">
        <v>75903.054000000004</v>
      </c>
      <c r="AH23" s="50">
        <v>75843.430678499994</v>
      </c>
      <c r="AI23" s="50">
        <v>75644.843625699999</v>
      </c>
      <c r="AJ23" s="50">
        <v>75153.465355499997</v>
      </c>
      <c r="AK23" s="50">
        <v>73672.273750200009</v>
      </c>
      <c r="AL23" s="50">
        <v>73361.240214399993</v>
      </c>
      <c r="AM23" s="50">
        <v>71927.570151899999</v>
      </c>
      <c r="AN23" s="50">
        <v>71552.369489500008</v>
      </c>
      <c r="AO23" s="50">
        <v>70584.794019099994</v>
      </c>
      <c r="AP23" s="50">
        <v>70083.190440899998</v>
      </c>
      <c r="AQ23" s="50">
        <v>70694.191339500001</v>
      </c>
      <c r="AR23" s="50">
        <v>70465.130553299998</v>
      </c>
      <c r="AS23" s="50">
        <v>70322.2431812</v>
      </c>
      <c r="AT23" s="50">
        <v>70067.4522039</v>
      </c>
      <c r="AU23" s="50">
        <v>69812.95949600001</v>
      </c>
      <c r="AV23" s="50">
        <v>69706.58970370001</v>
      </c>
      <c r="AW23" s="50">
        <v>76904.362385300003</v>
      </c>
      <c r="AX23" s="50">
        <v>76701.544835299996</v>
      </c>
      <c r="AY23" s="50">
        <v>76498.874401599998</v>
      </c>
      <c r="AZ23" s="50">
        <v>76125.035301600001</v>
      </c>
      <c r="BA23" s="50">
        <v>75926.593926799993</v>
      </c>
      <c r="BB23" s="50">
        <v>75682.24648880001</v>
      </c>
      <c r="BC23" s="50">
        <v>80612.402152499999</v>
      </c>
      <c r="BD23" s="50">
        <v>80695.722591700003</v>
      </c>
      <c r="BE23" s="50">
        <v>80534.542442399994</v>
      </c>
      <c r="BF23" s="50">
        <v>80478.405176899993</v>
      </c>
      <c r="BG23" s="50">
        <v>80301.870708700008</v>
      </c>
      <c r="BH23" s="50">
        <v>80161.3411911</v>
      </c>
      <c r="BI23" s="50">
        <v>76020.882459600005</v>
      </c>
      <c r="BJ23" s="50">
        <v>75860.570742099997</v>
      </c>
      <c r="BK23" s="50">
        <v>75678.237930000003</v>
      </c>
      <c r="BL23" s="50">
        <v>75423.767640000005</v>
      </c>
      <c r="BM23" s="50">
        <v>75301.245650000012</v>
      </c>
      <c r="BN23" s="50">
        <v>75143.160610000006</v>
      </c>
      <c r="BO23" s="50">
        <v>57505.855929999998</v>
      </c>
      <c r="BP23" s="50">
        <v>57337.314570000002</v>
      </c>
      <c r="BQ23" s="50">
        <v>57141.18146</v>
      </c>
      <c r="BR23" s="50">
        <v>56984.843070000003</v>
      </c>
      <c r="BS23" s="50">
        <v>56811.861939999995</v>
      </c>
      <c r="BT23" s="50">
        <v>0</v>
      </c>
      <c r="BU23" s="50">
        <v>0</v>
      </c>
      <c r="BV23" s="50"/>
      <c r="BW23" s="50"/>
      <c r="BX23" s="50"/>
      <c r="BY23" s="50"/>
      <c r="BZ23" s="50"/>
      <c r="CA23" s="50"/>
      <c r="CB23" s="50"/>
      <c r="CC23" s="50"/>
      <c r="CD23" s="50"/>
      <c r="CE23" s="50"/>
      <c r="CF23" s="50"/>
      <c r="CG23" s="50"/>
      <c r="CH23" s="50"/>
    </row>
    <row r="24" spans="1:115" ht="60.95" customHeight="1" x14ac:dyDescent="0.2">
      <c r="A24" s="129"/>
      <c r="B24" s="126"/>
      <c r="C24" s="7" t="s">
        <v>6</v>
      </c>
      <c r="D24" s="48"/>
      <c r="E24" s="48"/>
      <c r="F24" s="48"/>
      <c r="G24" s="52">
        <f>SUM(G23)</f>
        <v>128064.3751</v>
      </c>
      <c r="H24" s="52">
        <f>SUM(H23)</f>
        <v>127965.28202</v>
      </c>
      <c r="I24" s="52">
        <f t="shared" ref="I24:BT24" si="24">SUM(I23)</f>
        <v>127872.48639000001</v>
      </c>
      <c r="J24" s="52">
        <f t="shared" si="24"/>
        <v>127733.15850000001</v>
      </c>
      <c r="K24" s="52">
        <f t="shared" si="24"/>
        <v>127473.28035</v>
      </c>
      <c r="L24" s="52">
        <f t="shared" si="24"/>
        <v>127280.30367000001</v>
      </c>
      <c r="M24" s="52">
        <f t="shared" si="24"/>
        <v>127074</v>
      </c>
      <c r="N24" s="52">
        <f t="shared" si="24"/>
        <v>126999.89275</v>
      </c>
      <c r="O24" s="52">
        <f t="shared" si="24"/>
        <v>126860.59803000001</v>
      </c>
      <c r="P24" s="52">
        <f t="shared" si="24"/>
        <v>126629.12063999999</v>
      </c>
      <c r="Q24" s="52">
        <f t="shared" si="24"/>
        <v>126591.12434000001</v>
      </c>
      <c r="R24" s="52">
        <f t="shared" si="24"/>
        <v>126320.11712000001</v>
      </c>
      <c r="S24" s="52">
        <f t="shared" si="24"/>
        <v>118831.28705</v>
      </c>
      <c r="T24" s="52">
        <f t="shared" si="24"/>
        <v>118699.93073000001</v>
      </c>
      <c r="U24" s="52">
        <f t="shared" si="24"/>
        <v>115657.68993000001</v>
      </c>
      <c r="V24" s="52">
        <f t="shared" si="24"/>
        <v>115461.88176999999</v>
      </c>
      <c r="W24" s="52">
        <f t="shared" si="24"/>
        <v>115224.62693000001</v>
      </c>
      <c r="X24" s="52">
        <f t="shared" si="24"/>
        <v>115080.25728000001</v>
      </c>
      <c r="Y24" s="52">
        <f t="shared" si="24"/>
        <v>114874.04085999999</v>
      </c>
      <c r="Z24" s="52">
        <f t="shared" si="24"/>
        <v>114785.90989</v>
      </c>
      <c r="AA24" s="52">
        <f t="shared" si="24"/>
        <v>114525.71340000001</v>
      </c>
      <c r="AB24" s="52">
        <f t="shared" si="24"/>
        <v>90280.68131</v>
      </c>
      <c r="AC24" s="52">
        <f t="shared" si="24"/>
        <v>77877.004109999994</v>
      </c>
      <c r="AD24" s="52">
        <f t="shared" si="24"/>
        <v>77590.496140000003</v>
      </c>
      <c r="AE24" s="52">
        <f t="shared" si="24"/>
        <v>76434.562739999994</v>
      </c>
      <c r="AF24" s="52">
        <f t="shared" si="24"/>
        <v>76196.584640000001</v>
      </c>
      <c r="AG24" s="52">
        <f t="shared" si="24"/>
        <v>75903.054000000004</v>
      </c>
      <c r="AH24" s="52">
        <f t="shared" si="24"/>
        <v>75843.430678499994</v>
      </c>
      <c r="AI24" s="52">
        <f t="shared" si="24"/>
        <v>75644.843625699999</v>
      </c>
      <c r="AJ24" s="52">
        <f t="shared" si="24"/>
        <v>75153.465355499997</v>
      </c>
      <c r="AK24" s="52">
        <f t="shared" si="24"/>
        <v>73672.273750200009</v>
      </c>
      <c r="AL24" s="52">
        <f t="shared" si="24"/>
        <v>73361.240214399993</v>
      </c>
      <c r="AM24" s="52">
        <f t="shared" si="24"/>
        <v>71927.570151899999</v>
      </c>
      <c r="AN24" s="52">
        <f t="shared" si="24"/>
        <v>71552.369489500008</v>
      </c>
      <c r="AO24" s="52">
        <f t="shared" si="24"/>
        <v>70584.794019099994</v>
      </c>
      <c r="AP24" s="52">
        <f t="shared" si="24"/>
        <v>70083.190440899998</v>
      </c>
      <c r="AQ24" s="52">
        <f t="shared" si="24"/>
        <v>70694.191339500001</v>
      </c>
      <c r="AR24" s="52">
        <f t="shared" si="24"/>
        <v>70465.130553299998</v>
      </c>
      <c r="AS24" s="52">
        <f t="shared" si="24"/>
        <v>70322.2431812</v>
      </c>
      <c r="AT24" s="52">
        <f t="shared" si="24"/>
        <v>70067.4522039</v>
      </c>
      <c r="AU24" s="52">
        <f t="shared" si="24"/>
        <v>69812.95949600001</v>
      </c>
      <c r="AV24" s="52">
        <f t="shared" si="24"/>
        <v>69706.58970370001</v>
      </c>
      <c r="AW24" s="52">
        <f t="shared" si="24"/>
        <v>76904.362385300003</v>
      </c>
      <c r="AX24" s="52">
        <f t="shared" si="24"/>
        <v>76701.544835299996</v>
      </c>
      <c r="AY24" s="52">
        <f t="shared" si="24"/>
        <v>76498.874401599998</v>
      </c>
      <c r="AZ24" s="52">
        <f t="shared" si="24"/>
        <v>76125.035301600001</v>
      </c>
      <c r="BA24" s="52">
        <f t="shared" si="24"/>
        <v>75926.593926799993</v>
      </c>
      <c r="BB24" s="52">
        <f t="shared" si="24"/>
        <v>75682.24648880001</v>
      </c>
      <c r="BC24" s="52">
        <f t="shared" si="24"/>
        <v>80612.402152499999</v>
      </c>
      <c r="BD24" s="52">
        <f t="shared" si="24"/>
        <v>80695.722591700003</v>
      </c>
      <c r="BE24" s="52">
        <f t="shared" si="24"/>
        <v>80534.542442399994</v>
      </c>
      <c r="BF24" s="52">
        <f t="shared" si="24"/>
        <v>80478.405176899993</v>
      </c>
      <c r="BG24" s="52">
        <f t="shared" si="24"/>
        <v>80301.870708700008</v>
      </c>
      <c r="BH24" s="52">
        <f t="shared" si="24"/>
        <v>80161.3411911</v>
      </c>
      <c r="BI24" s="52">
        <f t="shared" si="24"/>
        <v>76020.882459600005</v>
      </c>
      <c r="BJ24" s="52">
        <f t="shared" si="24"/>
        <v>75860.570742099997</v>
      </c>
      <c r="BK24" s="52">
        <f t="shared" si="24"/>
        <v>75678.237930000003</v>
      </c>
      <c r="BL24" s="52">
        <f t="shared" si="24"/>
        <v>75423.767640000005</v>
      </c>
      <c r="BM24" s="52">
        <f t="shared" si="24"/>
        <v>75301.245650000012</v>
      </c>
      <c r="BN24" s="52">
        <f t="shared" si="24"/>
        <v>75143.160610000006</v>
      </c>
      <c r="BO24" s="52">
        <f t="shared" si="24"/>
        <v>57505.855929999998</v>
      </c>
      <c r="BP24" s="52">
        <f t="shared" si="24"/>
        <v>57337.314570000002</v>
      </c>
      <c r="BQ24" s="52">
        <f t="shared" si="24"/>
        <v>57141.18146</v>
      </c>
      <c r="BR24" s="52">
        <f t="shared" si="24"/>
        <v>56984.843070000003</v>
      </c>
      <c r="BS24" s="52">
        <f t="shared" si="24"/>
        <v>56811.861939999995</v>
      </c>
      <c r="BT24" s="52">
        <f t="shared" si="24"/>
        <v>0</v>
      </c>
      <c r="BU24" s="52">
        <f t="shared" ref="BU24" si="25">SUM(BU23)</f>
        <v>0</v>
      </c>
      <c r="BV24" s="52"/>
      <c r="BW24" s="52"/>
      <c r="BX24" s="52"/>
      <c r="BY24" s="52"/>
      <c r="BZ24" s="52"/>
      <c r="CA24" s="52"/>
      <c r="CB24" s="52"/>
      <c r="CC24" s="52"/>
      <c r="CD24" s="52"/>
      <c r="CE24" s="52"/>
      <c r="CF24" s="52"/>
      <c r="CG24" s="52"/>
      <c r="CH24" s="52"/>
    </row>
    <row r="25" spans="1:115" x14ac:dyDescent="0.2">
      <c r="A25" s="62"/>
      <c r="B25" s="62"/>
      <c r="C25" s="7"/>
      <c r="D25" s="48"/>
      <c r="E25" s="48"/>
      <c r="F25" s="48"/>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row>
    <row r="26" spans="1:115" ht="12.75" customHeight="1" x14ac:dyDescent="0.2">
      <c r="A26" s="129" t="s">
        <v>68</v>
      </c>
      <c r="B26" s="130" t="s">
        <v>181</v>
      </c>
      <c r="C26" s="53" t="s">
        <v>107</v>
      </c>
      <c r="D26" s="83" t="s">
        <v>108</v>
      </c>
      <c r="E26" s="69" t="s">
        <v>70</v>
      </c>
      <c r="F26" s="69"/>
      <c r="G26" s="54">
        <v>50184.501060000002</v>
      </c>
      <c r="H26" s="54"/>
      <c r="I26" s="54"/>
      <c r="J26" s="54"/>
      <c r="K26" s="54"/>
      <c r="L26" s="54"/>
      <c r="M26" s="54">
        <v>55741.024689999998</v>
      </c>
      <c r="N26" s="54"/>
      <c r="O26" s="54"/>
      <c r="P26" s="54"/>
      <c r="Q26" s="54"/>
      <c r="R26" s="54"/>
      <c r="S26" s="54">
        <v>55204.538039999999</v>
      </c>
      <c r="T26" s="54"/>
      <c r="U26" s="54"/>
      <c r="V26" s="54"/>
      <c r="W26" s="54"/>
      <c r="X26" s="54"/>
      <c r="Y26" s="54">
        <v>54901.093460000004</v>
      </c>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row>
    <row r="27" spans="1:115" x14ac:dyDescent="0.2">
      <c r="A27" s="129"/>
      <c r="B27" s="130"/>
      <c r="C27" s="53" t="s">
        <v>51</v>
      </c>
      <c r="D27" s="48" t="s">
        <v>50</v>
      </c>
      <c r="E27" s="69" t="s">
        <v>70</v>
      </c>
      <c r="F27" s="69"/>
      <c r="G27" s="54">
        <v>4376.4202000000005</v>
      </c>
      <c r="H27" s="54"/>
      <c r="I27" s="54"/>
      <c r="J27" s="54"/>
      <c r="K27" s="54"/>
      <c r="L27" s="54"/>
      <c r="M27" s="54">
        <v>5882.49179</v>
      </c>
      <c r="N27" s="54"/>
      <c r="O27" s="54"/>
      <c r="P27" s="54"/>
      <c r="Q27" s="54"/>
      <c r="R27" s="54"/>
      <c r="S27" s="54">
        <v>6053.6025799999998</v>
      </c>
      <c r="T27" s="54"/>
      <c r="U27" s="54"/>
      <c r="V27" s="54"/>
      <c r="W27" s="54"/>
      <c r="X27" s="54"/>
      <c r="Y27" s="54">
        <v>5050.7074899999998</v>
      </c>
      <c r="Z27" s="54"/>
      <c r="AA27" s="54"/>
      <c r="AB27" s="54"/>
      <c r="AC27" s="54"/>
      <c r="AD27" s="54"/>
      <c r="AE27" s="54">
        <v>7938.5963000000002</v>
      </c>
      <c r="AF27" s="54"/>
      <c r="AG27" s="54"/>
      <c r="AH27" s="54"/>
      <c r="AI27" s="54"/>
      <c r="AJ27" s="54"/>
      <c r="AK27" s="54">
        <v>7236.6620000000003</v>
      </c>
      <c r="AL27" s="54"/>
      <c r="AM27" s="54"/>
      <c r="AN27" s="54"/>
      <c r="AO27" s="54"/>
      <c r="AP27" s="54"/>
      <c r="AQ27" s="54">
        <v>13754.7526</v>
      </c>
      <c r="AR27" s="54"/>
      <c r="AS27" s="54"/>
      <c r="AT27" s="54"/>
      <c r="AU27" s="54"/>
      <c r="AV27" s="54"/>
      <c r="AW27" s="54">
        <v>13694.96824</v>
      </c>
      <c r="AX27" s="54"/>
      <c r="AY27" s="54"/>
      <c r="AZ27" s="54"/>
      <c r="BA27" s="54"/>
      <c r="BB27" s="54"/>
      <c r="BC27" s="54">
        <v>11655.303810000001</v>
      </c>
      <c r="BD27" s="54"/>
      <c r="BE27" s="54"/>
      <c r="BF27" s="54"/>
      <c r="BG27" s="54"/>
      <c r="BH27" s="54"/>
      <c r="BI27" s="54">
        <v>10157.43449</v>
      </c>
      <c r="BJ27" s="54"/>
      <c r="BK27" s="54"/>
      <c r="BL27" s="54"/>
      <c r="BM27" s="54"/>
      <c r="BN27" s="54"/>
      <c r="BO27" s="54">
        <v>8344.1789000000008</v>
      </c>
      <c r="BP27" s="54"/>
      <c r="BQ27" s="54"/>
      <c r="BR27" s="54"/>
      <c r="BS27" s="54"/>
      <c r="BT27" s="54"/>
      <c r="BU27" s="54">
        <v>8572.9715399999986</v>
      </c>
      <c r="BV27" s="54"/>
      <c r="BW27" s="54"/>
      <c r="BX27" s="54"/>
      <c r="BY27" s="54"/>
      <c r="BZ27" s="54"/>
      <c r="CA27" s="54">
        <v>8432.6550399999996</v>
      </c>
      <c r="CB27" s="54"/>
      <c r="CC27" s="54"/>
      <c r="CD27" s="54"/>
      <c r="CE27" s="54"/>
      <c r="CF27" s="54"/>
      <c r="CG27" s="54">
        <v>7018.9723800000002</v>
      </c>
      <c r="CH27" s="54"/>
      <c r="CM27" s="50">
        <v>9340.5995399999993</v>
      </c>
      <c r="CS27" s="50">
        <v>12357.985710000001</v>
      </c>
      <c r="CY27" s="50">
        <v>12613.467210000001</v>
      </c>
      <c r="DE27" s="50">
        <v>11325.73127</v>
      </c>
      <c r="DK27" s="50">
        <v>10494.962869999999</v>
      </c>
    </row>
    <row r="28" spans="1:115" ht="12.75" customHeight="1" x14ac:dyDescent="0.2">
      <c r="A28" s="129"/>
      <c r="B28" s="130"/>
      <c r="C28" s="53" t="s">
        <v>109</v>
      </c>
      <c r="D28" s="83" t="s">
        <v>131</v>
      </c>
      <c r="E28" s="69" t="s">
        <v>70</v>
      </c>
      <c r="F28" s="69"/>
      <c r="G28" s="54">
        <v>14683.643410000001</v>
      </c>
      <c r="H28" s="54"/>
      <c r="I28" s="54"/>
      <c r="J28" s="54"/>
      <c r="K28" s="54"/>
      <c r="L28" s="54"/>
      <c r="M28" s="54">
        <v>16120.02288</v>
      </c>
      <c r="N28" s="54"/>
      <c r="O28" s="54"/>
      <c r="P28" s="54"/>
      <c r="Q28" s="54"/>
      <c r="R28" s="54"/>
      <c r="S28" s="54">
        <v>19329.905119999999</v>
      </c>
      <c r="T28" s="54"/>
      <c r="U28" s="54"/>
      <c r="V28" s="54"/>
      <c r="W28" s="54"/>
      <c r="X28" s="54"/>
      <c r="Y28" s="54">
        <v>21555.06696</v>
      </c>
      <c r="Z28" s="54"/>
      <c r="AA28" s="54"/>
      <c r="AB28" s="54"/>
      <c r="AC28" s="54"/>
      <c r="AD28" s="54"/>
      <c r="AE28" s="54">
        <v>29195.618289999999</v>
      </c>
      <c r="AF28" s="54"/>
      <c r="AG28" s="54"/>
      <c r="AH28" s="54"/>
      <c r="AI28" s="54"/>
      <c r="AJ28" s="54"/>
      <c r="AK28" s="54">
        <v>35697.13089</v>
      </c>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M28" s="50"/>
      <c r="CS28" s="50"/>
      <c r="CY28" s="50"/>
      <c r="DE28" s="50"/>
      <c r="DK28" s="50"/>
    </row>
    <row r="29" spans="1:115" ht="12.75" customHeight="1" x14ac:dyDescent="0.2">
      <c r="A29" s="129"/>
      <c r="B29" s="130"/>
      <c r="C29" s="53" t="s">
        <v>110</v>
      </c>
      <c r="D29" s="48" t="s">
        <v>52</v>
      </c>
      <c r="E29" s="69" t="s">
        <v>70</v>
      </c>
      <c r="F29" s="69"/>
      <c r="G29" s="54">
        <v>5760.4884900000006</v>
      </c>
      <c r="H29" s="54"/>
      <c r="I29" s="54"/>
      <c r="J29" s="54"/>
      <c r="K29" s="54"/>
      <c r="L29" s="54"/>
      <c r="M29" s="54">
        <v>5777.7057100000002</v>
      </c>
      <c r="N29" s="54"/>
      <c r="O29" s="54"/>
      <c r="P29" s="54"/>
      <c r="Q29" s="54"/>
      <c r="R29" s="54"/>
      <c r="S29" s="54">
        <v>5813.3483499999993</v>
      </c>
      <c r="T29" s="54"/>
      <c r="U29" s="54"/>
      <c r="V29" s="54"/>
      <c r="W29" s="54"/>
      <c r="X29" s="54"/>
      <c r="Y29" s="54">
        <v>5738.6545199999991</v>
      </c>
      <c r="Z29" s="54"/>
      <c r="AA29" s="54"/>
      <c r="AB29" s="54"/>
      <c r="AC29" s="54"/>
      <c r="AD29" s="54"/>
      <c r="AE29" s="54">
        <v>198852.71065999998</v>
      </c>
      <c r="AF29" s="54"/>
      <c r="AG29" s="54"/>
      <c r="AH29" s="54"/>
      <c r="AI29" s="54"/>
      <c r="AJ29" s="54"/>
      <c r="AK29" s="54">
        <v>223429.19977000001</v>
      </c>
      <c r="AL29" s="54"/>
      <c r="AM29" s="54"/>
      <c r="AN29" s="54"/>
      <c r="AO29" s="54"/>
      <c r="AP29" s="54"/>
      <c r="AQ29" s="54">
        <v>231098.08381000001</v>
      </c>
      <c r="AR29" s="54"/>
      <c r="AS29" s="54"/>
      <c r="AT29" s="54"/>
      <c r="AU29" s="54"/>
      <c r="AV29" s="54"/>
      <c r="AW29" s="54">
        <v>231420.57983999999</v>
      </c>
      <c r="AX29" s="54"/>
      <c r="AY29" s="54"/>
      <c r="AZ29" s="54"/>
      <c r="BA29" s="54"/>
      <c r="BB29" s="54"/>
      <c r="BC29" s="54">
        <v>238035.46017999999</v>
      </c>
      <c r="BD29" s="54"/>
      <c r="BE29" s="54"/>
      <c r="BF29" s="54"/>
      <c r="BG29" s="54"/>
      <c r="BH29" s="54"/>
      <c r="BI29" s="54">
        <v>536697.04781999998</v>
      </c>
      <c r="BJ29" s="54"/>
      <c r="BK29" s="54"/>
      <c r="BL29" s="54"/>
      <c r="BM29" s="54"/>
      <c r="BN29" s="54"/>
      <c r="BO29" s="54">
        <v>540152.07212999999</v>
      </c>
      <c r="BP29" s="54"/>
      <c r="BQ29" s="54"/>
      <c r="BR29" s="54"/>
      <c r="BS29" s="54"/>
      <c r="BT29" s="54"/>
      <c r="BU29" s="54">
        <v>1022376.32709</v>
      </c>
      <c r="BV29" s="54"/>
      <c r="BW29" s="54"/>
      <c r="BX29" s="54"/>
      <c r="BY29" s="54"/>
      <c r="BZ29" s="54"/>
      <c r="CA29" s="54">
        <v>1037968.4852100001</v>
      </c>
      <c r="CB29" s="54"/>
      <c r="CC29" s="54"/>
      <c r="CD29" s="54"/>
      <c r="CE29" s="54"/>
      <c r="CF29" s="54"/>
      <c r="CG29" s="54">
        <v>1565941.2916300001</v>
      </c>
      <c r="CH29" s="54"/>
      <c r="CM29" s="50">
        <v>1677172.86261</v>
      </c>
      <c r="CS29" s="50">
        <v>1739507.62809</v>
      </c>
      <c r="CY29" s="50">
        <v>1709527.9226500001</v>
      </c>
      <c r="DE29" s="50">
        <v>1723186.5290999999</v>
      </c>
      <c r="DK29" s="50">
        <v>1714756.3277700001</v>
      </c>
    </row>
    <row r="30" spans="1:115" ht="14.25" x14ac:dyDescent="0.2">
      <c r="A30" s="129"/>
      <c r="B30" s="130"/>
      <c r="C30" s="53" t="s">
        <v>216</v>
      </c>
      <c r="D30" s="48" t="s">
        <v>52</v>
      </c>
      <c r="E30" s="69" t="s">
        <v>70</v>
      </c>
      <c r="F30" s="69"/>
      <c r="G30" s="54">
        <v>10374.357810000001</v>
      </c>
      <c r="H30" s="54"/>
      <c r="I30" s="54"/>
      <c r="J30" s="54"/>
      <c r="K30" s="54"/>
      <c r="L30" s="54"/>
      <c r="M30" s="54">
        <v>10191.0327</v>
      </c>
      <c r="N30" s="54"/>
      <c r="O30" s="54"/>
      <c r="P30" s="54"/>
      <c r="Q30" s="54"/>
      <c r="R30" s="54"/>
      <c r="S30" s="54">
        <v>9993.9056300000011</v>
      </c>
      <c r="T30" s="54"/>
      <c r="U30" s="54"/>
      <c r="V30" s="54"/>
      <c r="W30" s="54"/>
      <c r="X30" s="54"/>
      <c r="Y30" s="54">
        <v>9045.2269399999986</v>
      </c>
      <c r="Z30" s="54"/>
      <c r="AA30" s="54"/>
      <c r="AB30" s="54"/>
      <c r="AC30" s="54"/>
      <c r="AD30" s="54"/>
      <c r="AE30" s="54">
        <v>7176.9658399999998</v>
      </c>
      <c r="AF30" s="54"/>
      <c r="AG30" s="54"/>
      <c r="AH30" s="54"/>
      <c r="AI30" s="54"/>
      <c r="AJ30" s="54"/>
      <c r="AK30" s="54">
        <v>13317.661189999999</v>
      </c>
      <c r="AL30" s="54"/>
      <c r="AM30" s="54"/>
      <c r="AN30" s="54"/>
      <c r="AO30" s="54"/>
      <c r="AP30" s="54"/>
      <c r="AQ30" s="54">
        <v>14352.90345</v>
      </c>
      <c r="AR30" s="54"/>
      <c r="AS30" s="54"/>
      <c r="AT30" s="54"/>
      <c r="AU30" s="54"/>
      <c r="AV30" s="54"/>
      <c r="AW30" s="54">
        <v>14654.350060000001</v>
      </c>
      <c r="AX30" s="54"/>
      <c r="AY30" s="54"/>
      <c r="AZ30" s="54"/>
      <c r="BA30" s="54"/>
      <c r="BB30" s="54"/>
      <c r="BC30" s="54">
        <v>7010.8916799999997</v>
      </c>
      <c r="BD30" s="54"/>
      <c r="BE30" s="54"/>
      <c r="BF30" s="54"/>
      <c r="BG30" s="54"/>
      <c r="BH30" s="54"/>
      <c r="BI30" s="54">
        <v>6986.0157300000001</v>
      </c>
      <c r="BJ30" s="54"/>
      <c r="BK30" s="54"/>
      <c r="BL30" s="54"/>
      <c r="BM30" s="54"/>
      <c r="BN30" s="54"/>
      <c r="BO30" s="54">
        <v>6969.1698799999995</v>
      </c>
      <c r="BP30" s="54"/>
      <c r="BQ30" s="54"/>
      <c r="BR30" s="54"/>
      <c r="BS30" s="54"/>
      <c r="BT30" s="54"/>
      <c r="BU30" s="54">
        <v>7071.95813</v>
      </c>
      <c r="BV30" s="54"/>
      <c r="BW30" s="54"/>
      <c r="BX30" s="54"/>
      <c r="BY30" s="54"/>
      <c r="BZ30" s="54"/>
      <c r="CA30" s="54">
        <v>7076.3194899999999</v>
      </c>
      <c r="CB30" s="54"/>
      <c r="CC30" s="54"/>
      <c r="CD30" s="54"/>
      <c r="CE30" s="54"/>
      <c r="CF30" s="54"/>
      <c r="CG30" s="54">
        <v>34979.63826</v>
      </c>
      <c r="CH30" s="54"/>
      <c r="CM30" s="50">
        <v>40052.428749999999</v>
      </c>
      <c r="CS30" s="50">
        <v>38925.967700000001</v>
      </c>
      <c r="CY30" s="50">
        <v>38258.520469999996</v>
      </c>
      <c r="DE30" s="50">
        <v>28065.508579999998</v>
      </c>
      <c r="DK30" s="50">
        <v>27734.8004</v>
      </c>
    </row>
    <row r="31" spans="1:115" ht="12.75" customHeight="1" x14ac:dyDescent="0.2">
      <c r="A31" s="129"/>
      <c r="B31" s="130"/>
      <c r="C31" s="53" t="s">
        <v>237</v>
      </c>
      <c r="D31" s="83" t="s">
        <v>217</v>
      </c>
      <c r="E31" s="69" t="s">
        <v>70</v>
      </c>
      <c r="F31" s="69"/>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v>5245.2960400000002</v>
      </c>
      <c r="AF31" s="54"/>
      <c r="AG31" s="54"/>
      <c r="AH31" s="54"/>
      <c r="AI31" s="54"/>
      <c r="AJ31" s="54"/>
      <c r="AK31" s="54">
        <v>4432.9312300000001</v>
      </c>
      <c r="AL31" s="54"/>
      <c r="AM31" s="54"/>
      <c r="AN31" s="54"/>
      <c r="AO31" s="54"/>
      <c r="AP31" s="54"/>
      <c r="AQ31" s="54">
        <v>5139.3699500000002</v>
      </c>
      <c r="AR31" s="54"/>
      <c r="AS31" s="54"/>
      <c r="AT31" s="54"/>
      <c r="AU31" s="54"/>
      <c r="AV31" s="54"/>
      <c r="AW31" s="54">
        <v>4534.8212100000001</v>
      </c>
      <c r="AX31" s="54"/>
      <c r="AY31" s="54"/>
      <c r="AZ31" s="54"/>
      <c r="BA31" s="54"/>
      <c r="BB31" s="54"/>
      <c r="BC31" s="54">
        <v>3896.3489100000002</v>
      </c>
      <c r="BD31" s="54"/>
      <c r="BE31" s="54"/>
      <c r="BF31" s="54"/>
      <c r="BG31" s="54"/>
      <c r="BH31" s="54"/>
      <c r="BI31" s="54">
        <v>3764.5535599999998</v>
      </c>
      <c r="BJ31" s="54"/>
      <c r="BK31" s="54"/>
      <c r="BL31" s="54"/>
      <c r="BM31" s="54"/>
      <c r="BN31" s="54"/>
      <c r="BO31" s="54">
        <v>2778.9044700000004</v>
      </c>
      <c r="BP31" s="54"/>
      <c r="BQ31" s="54"/>
      <c r="BR31" s="54"/>
      <c r="BS31" s="54"/>
      <c r="BT31" s="54"/>
      <c r="BU31" s="54">
        <v>2800.25992</v>
      </c>
      <c r="BV31" s="54"/>
      <c r="BW31" s="54"/>
      <c r="BX31" s="54"/>
      <c r="BY31" s="54"/>
      <c r="BZ31" s="54"/>
      <c r="CA31" s="54">
        <v>2798.7822799999999</v>
      </c>
      <c r="CB31" s="54"/>
      <c r="CC31" s="54"/>
      <c r="CD31" s="54"/>
      <c r="CE31" s="54"/>
      <c r="CF31" s="54"/>
      <c r="CG31" s="54">
        <v>2187.5071600000001</v>
      </c>
      <c r="CH31" s="54"/>
      <c r="CM31" s="50">
        <v>2215.6193499999999</v>
      </c>
      <c r="CS31" s="50"/>
      <c r="CY31" s="50"/>
      <c r="DE31" s="50"/>
      <c r="DK31" s="50"/>
    </row>
    <row r="32" spans="1:115" ht="12.75" customHeight="1" x14ac:dyDescent="0.2">
      <c r="A32" s="129"/>
      <c r="B32" s="130"/>
      <c r="C32" s="53" t="s">
        <v>114</v>
      </c>
      <c r="D32" s="83" t="s">
        <v>217</v>
      </c>
      <c r="E32" s="69" t="s">
        <v>70</v>
      </c>
      <c r="F32" s="69"/>
      <c r="G32" s="54">
        <v>7240.88681</v>
      </c>
      <c r="H32" s="54"/>
      <c r="I32" s="54"/>
      <c r="J32" s="54"/>
      <c r="K32" s="54"/>
      <c r="L32" s="54"/>
      <c r="M32" s="54">
        <v>7439.7267000000002</v>
      </c>
      <c r="N32" s="54"/>
      <c r="O32" s="54"/>
      <c r="P32" s="54"/>
      <c r="Q32" s="54"/>
      <c r="R32" s="54"/>
      <c r="S32" s="54">
        <v>8215.7472600000001</v>
      </c>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M32" s="50"/>
      <c r="CS32" s="50"/>
      <c r="CY32" s="50"/>
      <c r="DE32" s="50"/>
      <c r="DK32" s="50"/>
    </row>
    <row r="33" spans="1:115" ht="12.75" customHeight="1" x14ac:dyDescent="0.2">
      <c r="A33" s="129"/>
      <c r="B33" s="130"/>
      <c r="C33" s="53" t="s">
        <v>218</v>
      </c>
      <c r="D33" s="83" t="s">
        <v>217</v>
      </c>
      <c r="E33" s="69" t="s">
        <v>70</v>
      </c>
      <c r="F33" s="69"/>
      <c r="G33" s="54">
        <v>9489.0539399999998</v>
      </c>
      <c r="H33" s="54"/>
      <c r="I33" s="54"/>
      <c r="J33" s="54"/>
      <c r="K33" s="54"/>
      <c r="L33" s="54"/>
      <c r="M33" s="54">
        <v>9999.8185299999986</v>
      </c>
      <c r="N33" s="54"/>
      <c r="O33" s="54"/>
      <c r="P33" s="54"/>
      <c r="Q33" s="54"/>
      <c r="R33" s="54"/>
      <c r="S33" s="54">
        <v>9704.091269999999</v>
      </c>
      <c r="T33" s="54"/>
      <c r="U33" s="54"/>
      <c r="V33" s="54"/>
      <c r="W33" s="54"/>
      <c r="X33" s="54"/>
      <c r="Y33" s="54">
        <v>7813.8360999999995</v>
      </c>
      <c r="Z33" s="54"/>
      <c r="AA33" s="54"/>
      <c r="AB33" s="54"/>
      <c r="AC33" s="54"/>
      <c r="AD33" s="54"/>
      <c r="AE33" s="54">
        <v>8272.2200599999996</v>
      </c>
      <c r="AF33" s="54"/>
      <c r="AG33" s="54"/>
      <c r="AH33" s="54"/>
      <c r="AI33" s="54"/>
      <c r="AJ33" s="54"/>
      <c r="AK33" s="54">
        <v>8259.1311100000003</v>
      </c>
      <c r="AL33" s="54"/>
      <c r="AM33" s="54"/>
      <c r="AN33" s="54"/>
      <c r="AO33" s="54"/>
      <c r="AP33" s="54"/>
      <c r="AQ33" s="54">
        <v>9674.7263199999998</v>
      </c>
      <c r="AR33" s="54"/>
      <c r="AS33" s="54"/>
      <c r="AT33" s="54"/>
      <c r="AU33" s="54"/>
      <c r="AV33" s="54"/>
      <c r="AW33" s="54">
        <v>8446.4614099999999</v>
      </c>
      <c r="AX33" s="54"/>
      <c r="AY33" s="54"/>
      <c r="AZ33" s="54"/>
      <c r="BA33" s="54"/>
      <c r="BB33" s="54"/>
      <c r="BC33" s="54">
        <v>7513.7456700000002</v>
      </c>
      <c r="BD33" s="54"/>
      <c r="BE33" s="54"/>
      <c r="BF33" s="54"/>
      <c r="BG33" s="54"/>
      <c r="BH33" s="54"/>
      <c r="BI33" s="54">
        <v>7540.1467300000004</v>
      </c>
      <c r="BJ33" s="54"/>
      <c r="BK33" s="54"/>
      <c r="BL33" s="54"/>
      <c r="BM33" s="54"/>
      <c r="BN33" s="54"/>
      <c r="BO33" s="54">
        <v>6816.0940300000002</v>
      </c>
      <c r="BP33" s="54"/>
      <c r="BQ33" s="54"/>
      <c r="BR33" s="54"/>
      <c r="BS33" s="54"/>
      <c r="BT33" s="54"/>
      <c r="BU33" s="54">
        <v>7053.4472800000003</v>
      </c>
      <c r="BV33" s="54"/>
      <c r="BW33" s="54"/>
      <c r="BX33" s="54"/>
      <c r="BY33" s="54"/>
      <c r="BZ33" s="54"/>
      <c r="CA33" s="54">
        <v>3054.0046000000002</v>
      </c>
      <c r="CB33" s="54"/>
      <c r="CC33" s="54"/>
      <c r="CD33" s="54"/>
      <c r="CE33" s="54"/>
      <c r="CF33" s="54"/>
      <c r="CG33" s="54">
        <v>213.20741000000001</v>
      </c>
      <c r="CH33" s="54"/>
      <c r="CM33" s="50">
        <v>217.25751</v>
      </c>
      <c r="CS33" s="50">
        <v>2321.0510899999999</v>
      </c>
      <c r="CY33" s="50">
        <v>2220.69452</v>
      </c>
      <c r="DE33" s="50">
        <v>1991.9490800000001</v>
      </c>
      <c r="DK33" s="50">
        <v>1841.10176</v>
      </c>
    </row>
    <row r="34" spans="1:115" ht="12.75" customHeight="1" x14ac:dyDescent="0.2">
      <c r="A34" s="129"/>
      <c r="B34" s="130"/>
      <c r="C34" s="53" t="s">
        <v>115</v>
      </c>
      <c r="D34" s="83" t="s">
        <v>217</v>
      </c>
      <c r="E34" s="69" t="s">
        <v>70</v>
      </c>
      <c r="F34" s="69"/>
      <c r="G34" s="54">
        <v>12197.00518</v>
      </c>
      <c r="H34" s="54"/>
      <c r="I34" s="54"/>
      <c r="J34" s="54"/>
      <c r="K34" s="54"/>
      <c r="L34" s="54"/>
      <c r="M34" s="54">
        <v>12569.208640000001</v>
      </c>
      <c r="N34" s="54"/>
      <c r="O34" s="54"/>
      <c r="P34" s="54"/>
      <c r="Q34" s="54"/>
      <c r="R34" s="54"/>
      <c r="S34" s="54">
        <v>14698.591550000001</v>
      </c>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S34" s="50"/>
      <c r="CY34" s="50"/>
      <c r="DE34" s="50"/>
      <c r="DK34" s="50"/>
    </row>
    <row r="35" spans="1:115" ht="12.75" customHeight="1" x14ac:dyDescent="0.2">
      <c r="A35" s="129"/>
      <c r="B35" s="130"/>
      <c r="C35" s="53" t="s">
        <v>163</v>
      </c>
      <c r="D35" s="51" t="s">
        <v>1</v>
      </c>
      <c r="E35" s="69" t="s">
        <v>70</v>
      </c>
      <c r="F35" s="69"/>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v>30106.39213</v>
      </c>
      <c r="BP35" s="54"/>
      <c r="BQ35" s="54"/>
      <c r="BR35" s="54"/>
      <c r="BS35" s="54"/>
      <c r="BT35" s="54"/>
      <c r="BU35" s="54">
        <v>31740.606100000001</v>
      </c>
      <c r="BV35" s="54"/>
      <c r="BW35" s="54"/>
      <c r="BX35" s="54"/>
      <c r="BY35" s="54"/>
      <c r="BZ35" s="54"/>
      <c r="CA35" s="54">
        <v>44349.742720000002</v>
      </c>
      <c r="CB35" s="54"/>
      <c r="CC35" s="54"/>
      <c r="CD35" s="54"/>
      <c r="CE35" s="54"/>
      <c r="CF35" s="54"/>
      <c r="CG35" s="54">
        <v>71923.27936</v>
      </c>
      <c r="CH35" s="54"/>
      <c r="CM35" s="50">
        <v>81989.526719999994</v>
      </c>
      <c r="CS35" s="50">
        <v>151234.53731000001</v>
      </c>
      <c r="CY35" s="50">
        <v>157707.22763000001</v>
      </c>
      <c r="DE35" s="50">
        <v>151646.81374000001</v>
      </c>
      <c r="DK35" s="50">
        <v>150316.5099</v>
      </c>
    </row>
    <row r="36" spans="1:115" ht="12.75" customHeight="1" x14ac:dyDescent="0.2">
      <c r="A36" s="129"/>
      <c r="B36" s="130"/>
      <c r="C36" s="53" t="s">
        <v>272</v>
      </c>
      <c r="D36" s="51" t="s">
        <v>105</v>
      </c>
      <c r="E36" s="69" t="s">
        <v>70</v>
      </c>
      <c r="F36" s="69"/>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M36" s="50"/>
      <c r="CS36" s="50"/>
      <c r="CY36" s="50"/>
      <c r="DE36" s="50"/>
      <c r="DK36" s="50">
        <v>15003.026089999999</v>
      </c>
    </row>
    <row r="37" spans="1:115" ht="12.75" customHeight="1" x14ac:dyDescent="0.2">
      <c r="A37" s="129"/>
      <c r="B37" s="130"/>
      <c r="C37" s="53" t="s">
        <v>135</v>
      </c>
      <c r="D37" s="48" t="s">
        <v>105</v>
      </c>
      <c r="E37" s="69" t="s">
        <v>70</v>
      </c>
      <c r="F37" s="69"/>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v>53974.486629999999</v>
      </c>
      <c r="AR37" s="54"/>
      <c r="AS37" s="54"/>
      <c r="AT37" s="54"/>
      <c r="AU37" s="54"/>
      <c r="AV37" s="54"/>
      <c r="AW37" s="54">
        <v>30741.903910000001</v>
      </c>
      <c r="AX37" s="54"/>
      <c r="AY37" s="54"/>
      <c r="AZ37" s="54"/>
      <c r="BA37" s="54"/>
      <c r="BB37" s="54"/>
      <c r="BC37" s="54">
        <v>21812.072030000003</v>
      </c>
      <c r="BD37" s="54"/>
      <c r="BE37" s="54"/>
      <c r="BF37" s="54"/>
      <c r="BG37" s="54"/>
      <c r="BH37" s="54"/>
      <c r="BI37" s="54">
        <v>15411.097310000001</v>
      </c>
      <c r="BJ37" s="54"/>
      <c r="BK37" s="54"/>
      <c r="BL37" s="54"/>
      <c r="BM37" s="54"/>
      <c r="BN37" s="54"/>
      <c r="BO37" s="54">
        <v>12572.38047</v>
      </c>
      <c r="BP37" s="54"/>
      <c r="BQ37" s="54"/>
      <c r="BR37" s="54"/>
      <c r="BS37" s="54"/>
      <c r="BT37" s="54"/>
      <c r="BU37" s="54">
        <v>8593.7729600000002</v>
      </c>
      <c r="BV37" s="54"/>
      <c r="BW37" s="54"/>
      <c r="BX37" s="54"/>
      <c r="BY37" s="54"/>
      <c r="BZ37" s="54"/>
      <c r="CA37" s="54">
        <v>4553.8473600000007</v>
      </c>
      <c r="CB37" s="54"/>
      <c r="CC37" s="54"/>
      <c r="CD37" s="54"/>
      <c r="CE37" s="54"/>
      <c r="CF37" s="54"/>
      <c r="CG37" s="54">
        <v>7868.0085099999997</v>
      </c>
      <c r="CH37" s="54"/>
      <c r="CM37" s="50">
        <v>8363.1659999999993</v>
      </c>
      <c r="CS37" s="50">
        <v>8926.0074100000002</v>
      </c>
      <c r="CY37" s="50">
        <v>8127.6024200000002</v>
      </c>
      <c r="DE37" s="50">
        <v>6444.1216900000009</v>
      </c>
      <c r="DK37" s="50">
        <v>5826.5728499999996</v>
      </c>
    </row>
    <row r="38" spans="1:115" ht="12.75" customHeight="1" x14ac:dyDescent="0.2">
      <c r="A38" s="129"/>
      <c r="B38" s="130"/>
      <c r="C38" s="53" t="s">
        <v>140</v>
      </c>
      <c r="D38" s="83" t="s">
        <v>72</v>
      </c>
      <c r="E38" s="69" t="s">
        <v>70</v>
      </c>
      <c r="F38" s="69"/>
      <c r="G38" s="54">
        <v>7599.04216</v>
      </c>
      <c r="H38" s="54"/>
      <c r="I38" s="54"/>
      <c r="J38" s="54"/>
      <c r="K38" s="54"/>
      <c r="L38" s="54"/>
      <c r="M38" s="54">
        <v>7805.7301900000002</v>
      </c>
      <c r="N38" s="54"/>
      <c r="O38" s="54"/>
      <c r="P38" s="54"/>
      <c r="Q38" s="54"/>
      <c r="R38" s="54"/>
      <c r="S38" s="54">
        <v>10126.97553</v>
      </c>
      <c r="T38" s="54"/>
      <c r="U38" s="54"/>
      <c r="V38" s="54"/>
      <c r="W38" s="54"/>
      <c r="X38" s="54"/>
      <c r="Y38" s="54">
        <v>10210.067279999999</v>
      </c>
      <c r="Z38" s="54"/>
      <c r="AA38" s="54"/>
      <c r="AB38" s="54"/>
      <c r="AC38" s="54"/>
      <c r="AD38" s="54"/>
      <c r="AE38" s="54">
        <v>20670.77464</v>
      </c>
      <c r="AF38" s="54"/>
      <c r="AG38" s="54"/>
      <c r="AH38" s="54"/>
      <c r="AI38" s="54"/>
      <c r="AJ38" s="54"/>
      <c r="AK38" s="54">
        <v>21046.109420000001</v>
      </c>
      <c r="AL38" s="54"/>
      <c r="AM38" s="54"/>
      <c r="AN38" s="54"/>
      <c r="AO38" s="54"/>
      <c r="AP38" s="54"/>
      <c r="AQ38" s="54">
        <v>21664.52852</v>
      </c>
      <c r="AR38" s="54"/>
      <c r="AS38" s="54"/>
      <c r="AT38" s="54"/>
      <c r="AU38" s="54"/>
      <c r="AV38" s="54"/>
      <c r="AW38" s="54">
        <v>22155.855869999999</v>
      </c>
      <c r="AX38" s="54"/>
      <c r="AY38" s="54"/>
      <c r="AZ38" s="54"/>
      <c r="BA38" s="54"/>
      <c r="BB38" s="54"/>
      <c r="BC38" s="54">
        <v>22434.940079999997</v>
      </c>
      <c r="BD38" s="54"/>
      <c r="BE38" s="54"/>
      <c r="BF38" s="54"/>
      <c r="BG38" s="54"/>
      <c r="BH38" s="54"/>
      <c r="BI38" s="54">
        <v>22379.432420000001</v>
      </c>
      <c r="BJ38" s="54"/>
      <c r="BK38" s="54"/>
      <c r="BL38" s="54"/>
      <c r="BM38" s="54"/>
      <c r="BN38" s="54"/>
      <c r="BO38" s="54">
        <v>22410.88593</v>
      </c>
      <c r="BP38" s="54"/>
      <c r="BQ38" s="54"/>
      <c r="BR38" s="54"/>
      <c r="BS38" s="54"/>
      <c r="BT38" s="54"/>
      <c r="BU38" s="54">
        <v>23275.758850000002</v>
      </c>
      <c r="BV38" s="54"/>
      <c r="BW38" s="54"/>
      <c r="BX38" s="54"/>
      <c r="BY38" s="54"/>
      <c r="BZ38" s="54"/>
      <c r="CA38" s="54">
        <v>23467.65857</v>
      </c>
      <c r="CB38" s="54"/>
      <c r="CC38" s="54"/>
      <c r="CD38" s="54"/>
      <c r="CE38" s="54"/>
      <c r="CF38" s="54"/>
      <c r="CG38" s="54">
        <v>21195.511890000002</v>
      </c>
      <c r="CH38" s="54"/>
      <c r="CM38" s="50">
        <v>21665.301489999998</v>
      </c>
      <c r="CS38" s="50">
        <v>20136.591789999999</v>
      </c>
      <c r="CY38" s="50">
        <v>197.76174</v>
      </c>
      <c r="DE38" s="50">
        <v>151.24114</v>
      </c>
      <c r="DK38" s="50">
        <v>37563.368799999997</v>
      </c>
    </row>
    <row r="39" spans="1:115" ht="12.75" customHeight="1" x14ac:dyDescent="0.2">
      <c r="A39" s="129"/>
      <c r="B39" s="130"/>
      <c r="C39" s="53" t="s">
        <v>244</v>
      </c>
      <c r="D39" s="83" t="s">
        <v>79</v>
      </c>
      <c r="E39" s="69" t="s">
        <v>70</v>
      </c>
      <c r="F39" s="69"/>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v>74420.460420000003</v>
      </c>
      <c r="AX39" s="54"/>
      <c r="AY39" s="54"/>
      <c r="AZ39" s="54"/>
      <c r="BA39" s="54"/>
      <c r="BB39" s="54"/>
      <c r="BC39" s="54">
        <v>77416.382559999998</v>
      </c>
      <c r="BD39" s="54"/>
      <c r="BE39" s="54"/>
      <c r="BF39" s="54"/>
      <c r="BG39" s="54"/>
      <c r="BH39" s="54"/>
      <c r="BI39" s="54">
        <v>75312.076090000002</v>
      </c>
      <c r="BJ39" s="54"/>
      <c r="BK39" s="54"/>
      <c r="BL39" s="54"/>
      <c r="BM39" s="54"/>
      <c r="BN39" s="54"/>
      <c r="BO39" s="54">
        <v>49.901890000000002</v>
      </c>
      <c r="BP39" s="54"/>
      <c r="BQ39" s="54"/>
      <c r="BR39" s="54"/>
      <c r="BS39" s="54"/>
      <c r="BT39" s="54"/>
      <c r="BU39" s="54">
        <v>85405.734249999994</v>
      </c>
      <c r="BV39" s="54"/>
      <c r="BW39" s="54"/>
      <c r="BX39" s="54"/>
      <c r="BY39" s="54"/>
      <c r="BZ39" s="54"/>
      <c r="CA39" s="54">
        <v>118390.86601000001</v>
      </c>
      <c r="CB39" s="54"/>
      <c r="CC39" s="54"/>
      <c r="CD39" s="54"/>
      <c r="CE39" s="54"/>
      <c r="CF39" s="54"/>
      <c r="CG39" s="54">
        <v>105655.00653</v>
      </c>
      <c r="CH39" s="54"/>
      <c r="CM39" s="50">
        <v>128505.76206000001</v>
      </c>
      <c r="CS39" s="50">
        <v>128450.16024</v>
      </c>
      <c r="CY39" s="50">
        <v>211207.32346000001</v>
      </c>
      <c r="DE39" s="50">
        <v>108361.52045</v>
      </c>
      <c r="DK39" s="50">
        <v>81802.189350000001</v>
      </c>
    </row>
    <row r="40" spans="1:115" ht="12.75" customHeight="1" x14ac:dyDescent="0.2">
      <c r="A40" s="129"/>
      <c r="B40" s="130"/>
      <c r="C40" s="96" t="s">
        <v>149</v>
      </c>
      <c r="D40" s="83" t="s">
        <v>79</v>
      </c>
      <c r="E40" s="69" t="s">
        <v>70</v>
      </c>
      <c r="F40" s="69"/>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v>44406.485719999997</v>
      </c>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S40" s="50"/>
      <c r="CY40" s="50"/>
      <c r="DE40" s="50"/>
      <c r="DK40" s="50"/>
    </row>
    <row r="41" spans="1:115" ht="12.75" customHeight="1" x14ac:dyDescent="0.2">
      <c r="A41" s="129"/>
      <c r="B41" s="130"/>
      <c r="C41" s="53" t="s">
        <v>111</v>
      </c>
      <c r="D41" s="83" t="s">
        <v>72</v>
      </c>
      <c r="E41" s="69" t="s">
        <v>70</v>
      </c>
      <c r="F41" s="69"/>
      <c r="G41" s="54">
        <v>28093.346430000001</v>
      </c>
      <c r="H41" s="54"/>
      <c r="I41" s="54"/>
      <c r="J41" s="54"/>
      <c r="K41" s="54"/>
      <c r="L41" s="54"/>
      <c r="M41" s="54">
        <v>28163.662319999999</v>
      </c>
      <c r="N41" s="54"/>
      <c r="O41" s="54"/>
      <c r="P41" s="54"/>
      <c r="Q41" s="54"/>
      <c r="R41" s="54"/>
      <c r="S41" s="54">
        <v>26877.88466</v>
      </c>
      <c r="T41" s="54"/>
      <c r="U41" s="54"/>
      <c r="V41" s="54"/>
      <c r="W41" s="54"/>
      <c r="X41" s="54"/>
      <c r="Y41" s="54">
        <v>27170.40655</v>
      </c>
      <c r="Z41" s="54"/>
      <c r="AA41" s="54"/>
      <c r="AB41" s="54"/>
      <c r="AC41" s="54"/>
      <c r="AD41" s="54"/>
      <c r="AE41" s="54">
        <v>25146.918109999999</v>
      </c>
      <c r="AF41" s="54"/>
      <c r="AG41" s="54"/>
      <c r="AH41" s="54"/>
      <c r="AI41" s="54"/>
      <c r="AJ41" s="54"/>
      <c r="AK41" s="54">
        <v>0</v>
      </c>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S41" s="50"/>
      <c r="CY41" s="50"/>
      <c r="DE41" s="50"/>
      <c r="DK41" s="50"/>
    </row>
    <row r="42" spans="1:115" ht="12.75" customHeight="1" x14ac:dyDescent="0.2">
      <c r="A42" s="129"/>
      <c r="B42" s="130"/>
      <c r="C42" s="53" t="s">
        <v>64</v>
      </c>
      <c r="D42" s="83" t="s">
        <v>72</v>
      </c>
      <c r="E42" s="69" t="s">
        <v>70</v>
      </c>
      <c r="F42" s="69"/>
      <c r="G42" s="54">
        <v>0</v>
      </c>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S42" s="50"/>
      <c r="CY42" s="50"/>
      <c r="DE42" s="50"/>
      <c r="DK42" s="50"/>
    </row>
    <row r="43" spans="1:115" ht="12.75" customHeight="1" x14ac:dyDescent="0.2">
      <c r="A43" s="129"/>
      <c r="B43" s="130"/>
      <c r="C43" s="53" t="s">
        <v>112</v>
      </c>
      <c r="D43" s="83" t="s">
        <v>72</v>
      </c>
      <c r="E43" s="69" t="s">
        <v>70</v>
      </c>
      <c r="F43" s="69"/>
      <c r="G43" s="54">
        <v>12752.48101</v>
      </c>
      <c r="H43" s="54"/>
      <c r="I43" s="54"/>
      <c r="J43" s="54"/>
      <c r="K43" s="54"/>
      <c r="L43" s="54"/>
      <c r="M43" s="54">
        <v>13336.74014</v>
      </c>
      <c r="N43" s="54"/>
      <c r="O43" s="54"/>
      <c r="P43" s="54"/>
      <c r="Q43" s="54"/>
      <c r="R43" s="54"/>
      <c r="S43" s="54">
        <v>13666.570730000001</v>
      </c>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S43" s="50"/>
      <c r="CY43" s="50"/>
      <c r="DE43" s="50"/>
      <c r="DK43" s="50"/>
    </row>
    <row r="44" spans="1:115" ht="12.75" customHeight="1" x14ac:dyDescent="0.2">
      <c r="A44" s="129"/>
      <c r="B44" s="130"/>
      <c r="C44" s="53" t="s">
        <v>113</v>
      </c>
      <c r="D44" s="83" t="s">
        <v>219</v>
      </c>
      <c r="E44" s="69" t="s">
        <v>70</v>
      </c>
      <c r="F44" s="69"/>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v>54379.165740000004</v>
      </c>
      <c r="AF44" s="54"/>
      <c r="AG44" s="54"/>
      <c r="AH44" s="54"/>
      <c r="AI44" s="54"/>
      <c r="AJ44" s="54"/>
      <c r="AK44" s="54">
        <v>52790.730659999994</v>
      </c>
      <c r="AL44" s="54"/>
      <c r="AM44" s="54"/>
      <c r="AN44" s="54"/>
      <c r="AO44" s="54"/>
      <c r="AP44" s="54"/>
      <c r="AQ44" s="54">
        <v>53295.511920000004</v>
      </c>
      <c r="AR44" s="54"/>
      <c r="AS44" s="54"/>
      <c r="AT44" s="54"/>
      <c r="AU44" s="54"/>
      <c r="AV44" s="54"/>
      <c r="AW44" s="54">
        <v>52159.06551</v>
      </c>
      <c r="AX44" s="54"/>
      <c r="AY44" s="54"/>
      <c r="AZ44" s="54"/>
      <c r="BA44" s="54"/>
      <c r="BB44" s="54"/>
      <c r="BC44" s="54">
        <v>47858.289020000004</v>
      </c>
      <c r="BD44" s="54"/>
      <c r="BE44" s="54"/>
      <c r="BF44" s="54"/>
      <c r="BG44" s="54"/>
      <c r="BH44" s="54"/>
      <c r="BI44" s="54">
        <v>45787.879059999999</v>
      </c>
      <c r="BJ44" s="54"/>
      <c r="BK44" s="54"/>
      <c r="BL44" s="54"/>
      <c r="BM44" s="54"/>
      <c r="BN44" s="54"/>
      <c r="BO44" s="54">
        <v>44582.913630000003</v>
      </c>
      <c r="BP44" s="54"/>
      <c r="BQ44" s="54"/>
      <c r="BR44" s="54"/>
      <c r="BS44" s="54"/>
      <c r="BT44" s="54"/>
      <c r="BU44" s="54">
        <v>44355.828580000001</v>
      </c>
      <c r="BV44" s="54"/>
      <c r="BW44" s="54"/>
      <c r="BX44" s="54"/>
      <c r="BY44" s="54"/>
      <c r="BZ44" s="54"/>
      <c r="CA44" s="54">
        <v>45075.054060000002</v>
      </c>
      <c r="CB44" s="54"/>
      <c r="CC44" s="54"/>
      <c r="CD44" s="54"/>
      <c r="CE44" s="54"/>
      <c r="CF44" s="54"/>
      <c r="CG44" s="54">
        <v>45175.330470000001</v>
      </c>
      <c r="CH44" s="54"/>
      <c r="CM44" s="50">
        <v>46172.791440000001</v>
      </c>
      <c r="CS44" s="50">
        <v>46793.320890000003</v>
      </c>
      <c r="CY44" s="50">
        <v>46360.320220000001</v>
      </c>
      <c r="DE44" s="50">
        <v>50378.875260000001</v>
      </c>
      <c r="DK44" s="50">
        <v>50814.416560000005</v>
      </c>
    </row>
    <row r="45" spans="1:115" ht="12.75" customHeight="1" x14ac:dyDescent="0.2">
      <c r="A45" s="129"/>
      <c r="B45" s="130"/>
      <c r="C45" s="53" t="s">
        <v>116</v>
      </c>
      <c r="D45" s="83" t="s">
        <v>117</v>
      </c>
      <c r="E45" s="69" t="s">
        <v>70</v>
      </c>
      <c r="F45" s="69"/>
      <c r="G45" s="54">
        <v>7280.1829400000006</v>
      </c>
      <c r="H45" s="54"/>
      <c r="I45" s="54"/>
      <c r="J45" s="54"/>
      <c r="K45" s="54"/>
      <c r="L45" s="54"/>
      <c r="M45" s="54">
        <v>6394.9820199999995</v>
      </c>
      <c r="N45" s="54"/>
      <c r="O45" s="54"/>
      <c r="P45" s="54"/>
      <c r="Q45" s="54"/>
      <c r="R45" s="54"/>
      <c r="S45" s="54">
        <v>7543.1228600000004</v>
      </c>
      <c r="T45" s="54"/>
      <c r="U45" s="54"/>
      <c r="V45" s="54"/>
      <c r="W45" s="54"/>
      <c r="X45" s="54"/>
      <c r="Y45" s="54">
        <v>7515.1596600000003</v>
      </c>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S45" s="50"/>
      <c r="CY45" s="50"/>
      <c r="DE45" s="50"/>
    </row>
    <row r="46" spans="1:115" ht="12.75" customHeight="1" x14ac:dyDescent="0.2">
      <c r="A46" s="129"/>
      <c r="B46" s="130"/>
      <c r="C46" s="53" t="s">
        <v>118</v>
      </c>
      <c r="D46" s="48" t="s">
        <v>53</v>
      </c>
      <c r="E46" s="69" t="s">
        <v>70</v>
      </c>
      <c r="F46" s="69"/>
      <c r="G46" s="54">
        <v>13075.405550000001</v>
      </c>
      <c r="H46" s="54"/>
      <c r="I46" s="54"/>
      <c r="J46" s="54"/>
      <c r="K46" s="54"/>
      <c r="L46" s="54"/>
      <c r="M46" s="54">
        <v>13904.925275699999</v>
      </c>
      <c r="N46" s="54"/>
      <c r="O46" s="54"/>
      <c r="P46" s="54"/>
      <c r="Q46" s="54"/>
      <c r="R46" s="54"/>
      <c r="S46" s="54">
        <v>14343.8898842</v>
      </c>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S46" s="50"/>
      <c r="CY46" s="50"/>
      <c r="DE46" s="50"/>
    </row>
    <row r="47" spans="1:115" ht="12.75" customHeight="1" x14ac:dyDescent="0.2">
      <c r="A47" s="129"/>
      <c r="B47" s="130"/>
      <c r="C47" s="53" t="s">
        <v>98</v>
      </c>
      <c r="D47" s="48" t="s">
        <v>54</v>
      </c>
      <c r="E47" s="69" t="s">
        <v>70</v>
      </c>
      <c r="F47" s="69"/>
      <c r="G47" s="54">
        <v>38714.501299999996</v>
      </c>
      <c r="H47" s="54"/>
      <c r="I47" s="54"/>
      <c r="J47" s="54"/>
      <c r="K47" s="54"/>
      <c r="L47" s="54"/>
      <c r="M47" s="54">
        <v>32686.005047899998</v>
      </c>
      <c r="N47" s="54"/>
      <c r="O47" s="54"/>
      <c r="P47" s="54"/>
      <c r="Q47" s="54"/>
      <c r="R47" s="54"/>
      <c r="S47" s="54">
        <v>35188.597430599999</v>
      </c>
      <c r="T47" s="54"/>
      <c r="U47" s="54"/>
      <c r="V47" s="54"/>
      <c r="W47" s="54"/>
      <c r="X47" s="54"/>
      <c r="Y47" s="54">
        <v>29937.998822900001</v>
      </c>
      <c r="Z47" s="54"/>
      <c r="AA47" s="54"/>
      <c r="AB47" s="54"/>
      <c r="AC47" s="54"/>
      <c r="AD47" s="54"/>
      <c r="AE47" s="54">
        <v>24141.833807300001</v>
      </c>
      <c r="AF47" s="54"/>
      <c r="AG47" s="54"/>
      <c r="AH47" s="54"/>
      <c r="AI47" s="54"/>
      <c r="AJ47" s="54"/>
      <c r="AK47" s="54">
        <v>16725.817941199999</v>
      </c>
      <c r="AL47" s="54"/>
      <c r="AM47" s="54"/>
      <c r="AN47" s="54"/>
      <c r="AO47" s="54"/>
      <c r="AP47" s="54"/>
      <c r="AQ47" s="54">
        <v>14081.411353</v>
      </c>
      <c r="AR47" s="54"/>
      <c r="AS47" s="54"/>
      <c r="AT47" s="54"/>
      <c r="AU47" s="54"/>
      <c r="AV47" s="54"/>
      <c r="AW47" s="54">
        <v>12071.5119949</v>
      </c>
      <c r="AX47" s="54"/>
      <c r="AY47" s="54"/>
      <c r="AZ47" s="54"/>
      <c r="BA47" s="54"/>
      <c r="BB47" s="54"/>
      <c r="BC47" s="54">
        <v>8942.663203600001</v>
      </c>
      <c r="BD47" s="54"/>
      <c r="BE47" s="54"/>
      <c r="BF47" s="54"/>
      <c r="BG47" s="54"/>
      <c r="BH47" s="54"/>
      <c r="BI47" s="54">
        <v>9043.5748992999997</v>
      </c>
      <c r="BJ47" s="54"/>
      <c r="BK47" s="54"/>
      <c r="BL47" s="54"/>
      <c r="BM47" s="54"/>
      <c r="BN47" s="54"/>
      <c r="BO47" s="54">
        <v>7779.8401919999997</v>
      </c>
      <c r="BP47" s="54"/>
      <c r="BQ47" s="54"/>
      <c r="BR47" s="54"/>
      <c r="BS47" s="54"/>
      <c r="BT47" s="54"/>
      <c r="BU47" s="54">
        <v>8368.8060351999993</v>
      </c>
      <c r="BV47" s="54"/>
      <c r="BW47" s="54"/>
      <c r="BX47" s="54"/>
      <c r="BY47" s="54"/>
      <c r="BZ47" s="54"/>
      <c r="CA47" s="54">
        <v>7608.9124449999999</v>
      </c>
      <c r="CB47" s="54"/>
      <c r="CC47" s="54"/>
      <c r="CD47" s="54"/>
      <c r="CE47" s="54"/>
      <c r="CF47" s="54"/>
      <c r="CG47" s="54">
        <v>6212.6067918999997</v>
      </c>
      <c r="CH47" s="54"/>
      <c r="CM47" s="50">
        <v>5813.4141266999995</v>
      </c>
      <c r="CS47" s="50">
        <v>0.65244610000000003</v>
      </c>
      <c r="CY47" s="50">
        <v>0.7877094</v>
      </c>
      <c r="DE47" s="50">
        <v>0.70104610000000001</v>
      </c>
    </row>
    <row r="48" spans="1:115" x14ac:dyDescent="0.2">
      <c r="A48" s="129"/>
      <c r="B48" s="130"/>
      <c r="C48" s="7" t="s">
        <v>6</v>
      </c>
      <c r="D48" s="48"/>
      <c r="E48" s="48"/>
      <c r="F48" s="48"/>
      <c r="G48" s="52">
        <f>SUM(G26:G47)</f>
        <v>221821.31628999999</v>
      </c>
      <c r="H48" s="52"/>
      <c r="I48" s="52"/>
      <c r="J48" s="52"/>
      <c r="K48" s="52"/>
      <c r="L48" s="52"/>
      <c r="M48" s="52">
        <f>SUM(M26:M47)</f>
        <v>226013.07663359997</v>
      </c>
      <c r="N48" s="52"/>
      <c r="O48" s="52"/>
      <c r="P48" s="52"/>
      <c r="Q48" s="52"/>
      <c r="R48" s="52"/>
      <c r="S48" s="52">
        <f>SUM(S26:S47)</f>
        <v>236760.77089480005</v>
      </c>
      <c r="T48" s="52"/>
      <c r="U48" s="52"/>
      <c r="V48" s="52"/>
      <c r="W48" s="52"/>
      <c r="X48" s="52"/>
      <c r="Y48" s="52">
        <f>SUM(Y26:Y47)</f>
        <v>178938.2177829</v>
      </c>
      <c r="Z48" s="52"/>
      <c r="AA48" s="52"/>
      <c r="AB48" s="52"/>
      <c r="AC48" s="52"/>
      <c r="AD48" s="52"/>
      <c r="AE48" s="52">
        <f>SUM(AE26:AE47)</f>
        <v>381020.09948730003</v>
      </c>
      <c r="AF48" s="52"/>
      <c r="AG48" s="52"/>
      <c r="AH48" s="52"/>
      <c r="AI48" s="52"/>
      <c r="AJ48" s="52"/>
      <c r="AK48" s="52">
        <f>SUM(AK26:AK47)</f>
        <v>382935.37421119999</v>
      </c>
      <c r="AL48" s="52"/>
      <c r="AM48" s="52"/>
      <c r="AN48" s="52"/>
      <c r="AO48" s="52"/>
      <c r="AP48" s="52"/>
      <c r="AQ48" s="52">
        <f>SUM(AQ26:AQ47)</f>
        <v>417035.77455300005</v>
      </c>
      <c r="AR48" s="52"/>
      <c r="AS48" s="52"/>
      <c r="AT48" s="52"/>
      <c r="AU48" s="52"/>
      <c r="AV48" s="52"/>
      <c r="AW48" s="52">
        <f>SUM(AW26:AW47)</f>
        <v>508706.46418489999</v>
      </c>
      <c r="AX48" s="52"/>
      <c r="AY48" s="52"/>
      <c r="AZ48" s="52"/>
      <c r="BA48" s="52"/>
      <c r="BB48" s="52"/>
      <c r="BC48" s="52">
        <f>SUM(BC26:BC47)</f>
        <v>446576.09714359994</v>
      </c>
      <c r="BD48" s="52"/>
      <c r="BE48" s="52"/>
      <c r="BF48" s="52"/>
      <c r="BG48" s="52"/>
      <c r="BH48" s="52"/>
      <c r="BI48" s="52">
        <f>SUM(BI26:BI47)</f>
        <v>733079.25810929993</v>
      </c>
      <c r="BJ48" s="52"/>
      <c r="BK48" s="52"/>
      <c r="BL48" s="52"/>
      <c r="BM48" s="52"/>
      <c r="BN48" s="52"/>
      <c r="BO48" s="52">
        <f>SUM(BO26:BO47)</f>
        <v>682562.73365199997</v>
      </c>
      <c r="BP48" s="52"/>
      <c r="BQ48" s="52"/>
      <c r="BR48" s="52"/>
      <c r="BS48" s="52"/>
      <c r="BT48" s="52"/>
      <c r="BU48" s="52">
        <f>SUM(BU26:BU47)</f>
        <v>1249615.4707352</v>
      </c>
      <c r="BV48" s="52"/>
      <c r="BW48" s="52"/>
      <c r="BX48" s="52"/>
      <c r="BY48" s="52"/>
      <c r="BZ48" s="52"/>
      <c r="CA48" s="52">
        <f>SUM(CA26:CA47)</f>
        <v>1302776.327785</v>
      </c>
      <c r="CB48" s="92"/>
      <c r="CC48" s="92"/>
      <c r="CD48" s="92"/>
      <c r="CE48" s="92"/>
      <c r="CF48" s="92"/>
      <c r="CG48" s="52">
        <f>SUM(CG26:CG47)</f>
        <v>1868370.3603918999</v>
      </c>
      <c r="CH48" s="52"/>
      <c r="CM48" s="52">
        <f>SUM(CM26:CM47)</f>
        <v>2021508.7295967001</v>
      </c>
      <c r="CS48" s="52">
        <f>SUM(CS26:CS47)</f>
        <v>2148653.9026760999</v>
      </c>
      <c r="CY48" s="52">
        <f>SUM(CY26:CY47)</f>
        <v>2186221.6280294</v>
      </c>
      <c r="CZ48" s="52"/>
      <c r="DA48" s="52"/>
      <c r="DB48" s="52"/>
      <c r="DC48" s="52"/>
      <c r="DD48" s="52"/>
      <c r="DE48" s="52">
        <f>SUM(DE26:DE47)</f>
        <v>2081552.9913560995</v>
      </c>
      <c r="DK48" s="52">
        <f>SUM(DK26:DK47)</f>
        <v>2096153.2763500002</v>
      </c>
    </row>
    <row r="49" spans="1:115" x14ac:dyDescent="0.2">
      <c r="A49" s="62"/>
      <c r="B49" s="62"/>
      <c r="C49" s="7"/>
      <c r="D49" s="48"/>
      <c r="E49" s="48"/>
      <c r="F49" s="48"/>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row>
    <row r="50" spans="1:115" x14ac:dyDescent="0.2">
      <c r="A50" s="127" t="s">
        <v>82</v>
      </c>
      <c r="B50" s="130" t="s">
        <v>81</v>
      </c>
      <c r="C50" s="93" t="s">
        <v>138</v>
      </c>
      <c r="D50" s="48" t="s">
        <v>50</v>
      </c>
      <c r="E50" s="80" t="s">
        <v>70</v>
      </c>
      <c r="F50" s="48"/>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92"/>
      <c r="AR50" s="52"/>
      <c r="AS50" s="52"/>
      <c r="AT50" s="52"/>
      <c r="AU50" s="52"/>
      <c r="AV50" s="52"/>
      <c r="AW50" s="92">
        <v>4381.1347900000001</v>
      </c>
      <c r="AX50" s="52"/>
      <c r="AY50" s="52"/>
      <c r="AZ50" s="52"/>
      <c r="BA50" s="52"/>
      <c r="BB50" s="52"/>
      <c r="BC50" s="92">
        <v>3703.0168900000003</v>
      </c>
      <c r="BD50" s="52"/>
      <c r="BE50" s="52"/>
      <c r="BF50" s="52"/>
      <c r="BG50" s="52"/>
      <c r="BH50" s="52"/>
      <c r="BI50" s="92">
        <v>4953.5451800000001</v>
      </c>
      <c r="BJ50" s="52"/>
      <c r="BK50" s="52"/>
      <c r="BL50" s="52"/>
      <c r="BM50" s="52"/>
      <c r="BN50" s="52"/>
      <c r="BO50" s="92">
        <v>5896.6727599999995</v>
      </c>
      <c r="BP50" s="52"/>
      <c r="BQ50" s="52"/>
      <c r="BR50" s="52"/>
      <c r="BS50" s="52"/>
      <c r="BT50" s="52"/>
      <c r="BU50" s="92">
        <v>5174.3023899999998</v>
      </c>
      <c r="BV50" s="52"/>
      <c r="BW50" s="52"/>
      <c r="BX50" s="52"/>
      <c r="BY50" s="52"/>
      <c r="BZ50" s="52"/>
      <c r="CA50" s="81">
        <v>5267.8347599999997</v>
      </c>
      <c r="CB50" s="52"/>
      <c r="CC50" s="52"/>
      <c r="CD50" s="52"/>
      <c r="CE50" s="52"/>
      <c r="CF50" s="52"/>
      <c r="CG50" s="92">
        <v>4002.6261600000003</v>
      </c>
      <c r="CH50" s="52"/>
      <c r="CM50" s="92">
        <v>5342.2611900000002</v>
      </c>
      <c r="CS50" s="92">
        <v>6160.6771200000003</v>
      </c>
      <c r="CY50" s="50">
        <v>6102.4509400000006</v>
      </c>
      <c r="DE50" s="50">
        <v>4889.4631300000001</v>
      </c>
      <c r="DK50" s="50">
        <v>4768.6221799999994</v>
      </c>
    </row>
    <row r="51" spans="1:115" x14ac:dyDescent="0.2">
      <c r="A51" s="127"/>
      <c r="B51" s="130"/>
      <c r="C51" s="93" t="s">
        <v>141</v>
      </c>
      <c r="D51" s="48" t="s">
        <v>142</v>
      </c>
      <c r="E51" s="80" t="s">
        <v>70</v>
      </c>
      <c r="F51" s="48"/>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92"/>
      <c r="AR51" s="52"/>
      <c r="AS51" s="52"/>
      <c r="AT51" s="52"/>
      <c r="AU51" s="52"/>
      <c r="AV51" s="52"/>
      <c r="AW51" s="92">
        <v>59612.129845900003</v>
      </c>
      <c r="AX51" s="52"/>
      <c r="AY51" s="52"/>
      <c r="AZ51" s="52"/>
      <c r="BA51" s="52"/>
      <c r="BB51" s="52"/>
      <c r="BC51" s="92">
        <v>70444.675495700008</v>
      </c>
      <c r="BD51" s="52"/>
      <c r="BE51" s="52"/>
      <c r="BF51" s="52"/>
      <c r="BG51" s="52"/>
      <c r="BH51" s="52"/>
      <c r="BI51" s="92">
        <v>76211.504293500009</v>
      </c>
      <c r="BJ51" s="52"/>
      <c r="BK51" s="52"/>
      <c r="BL51" s="52"/>
      <c r="BM51" s="52"/>
      <c r="BN51" s="52"/>
      <c r="BO51" s="92">
        <v>54398.709773999995</v>
      </c>
      <c r="BP51" s="52"/>
      <c r="BQ51" s="52"/>
      <c r="BR51" s="52"/>
      <c r="BS51" s="52"/>
      <c r="BT51" s="52"/>
      <c r="BU51" s="92">
        <v>31061.587749000002</v>
      </c>
      <c r="BV51" s="52"/>
      <c r="BW51" s="52"/>
      <c r="BX51" s="52"/>
      <c r="BY51" s="52"/>
      <c r="BZ51" s="52"/>
      <c r="CA51" s="81">
        <v>412392.04100069997</v>
      </c>
      <c r="CB51" s="52"/>
      <c r="CC51" s="52"/>
      <c r="CD51" s="52"/>
      <c r="CE51" s="52"/>
      <c r="CF51" s="52"/>
      <c r="CG51" s="92">
        <v>357194.76478170004</v>
      </c>
      <c r="CH51" s="52"/>
      <c r="CM51" s="92">
        <v>309231.52016640001</v>
      </c>
      <c r="CS51" s="92">
        <v>254590.94840400002</v>
      </c>
      <c r="CY51" s="50">
        <v>319221.15123839997</v>
      </c>
      <c r="DE51" s="50">
        <v>327620.77450160001</v>
      </c>
      <c r="DK51" s="50">
        <v>319662.8122942</v>
      </c>
    </row>
    <row r="52" spans="1:115" x14ac:dyDescent="0.2">
      <c r="A52" s="127"/>
      <c r="B52" s="130"/>
      <c r="C52" s="93" t="s">
        <v>143</v>
      </c>
      <c r="D52" s="48" t="s">
        <v>142</v>
      </c>
      <c r="E52" s="80" t="s">
        <v>70</v>
      </c>
      <c r="F52" s="48"/>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92"/>
      <c r="AR52" s="52"/>
      <c r="AS52" s="52"/>
      <c r="AT52" s="52"/>
      <c r="AU52" s="52"/>
      <c r="AV52" s="52"/>
      <c r="AW52" s="92">
        <v>68590.985242299997</v>
      </c>
      <c r="AX52" s="52"/>
      <c r="AY52" s="52"/>
      <c r="AZ52" s="52"/>
      <c r="BA52" s="52"/>
      <c r="BB52" s="52"/>
      <c r="BC52" s="92">
        <v>108573.539255</v>
      </c>
      <c r="BD52" s="52"/>
      <c r="BE52" s="52"/>
      <c r="BF52" s="52"/>
      <c r="BG52" s="52"/>
      <c r="BH52" s="52"/>
      <c r="BI52" s="92">
        <v>135528.43957120003</v>
      </c>
      <c r="BJ52" s="52"/>
      <c r="BK52" s="52"/>
      <c r="BL52" s="52"/>
      <c r="BM52" s="52"/>
      <c r="BN52" s="52"/>
      <c r="BO52" s="92">
        <v>212330.7632205</v>
      </c>
      <c r="BP52" s="52"/>
      <c r="BQ52" s="52"/>
      <c r="BR52" s="52"/>
      <c r="BS52" s="52"/>
      <c r="BT52" s="52"/>
      <c r="BU52" s="92">
        <v>228934.4716741</v>
      </c>
      <c r="BV52" s="52"/>
      <c r="BW52" s="52"/>
      <c r="BX52" s="52"/>
      <c r="BY52" s="52"/>
      <c r="BZ52" s="52"/>
      <c r="CA52" s="81">
        <v>238835.1981632</v>
      </c>
      <c r="CB52" s="52"/>
      <c r="CC52" s="52"/>
      <c r="CD52" s="52"/>
      <c r="CE52" s="52"/>
      <c r="CF52" s="52"/>
      <c r="CG52" s="92">
        <v>4941.3536025000003</v>
      </c>
      <c r="CH52" s="52"/>
      <c r="CM52" s="92">
        <v>5016.1748964999997</v>
      </c>
      <c r="CS52" s="92">
        <v>5196.8961215999998</v>
      </c>
      <c r="CY52" s="50">
        <v>5272.3714801000006</v>
      </c>
      <c r="DE52" s="50">
        <v>5233.7631837999998</v>
      </c>
      <c r="DK52" s="50">
        <v>5342.0390509999997</v>
      </c>
    </row>
    <row r="53" spans="1:115" x14ac:dyDescent="0.2">
      <c r="A53" s="127"/>
      <c r="B53" s="130"/>
      <c r="C53" s="93" t="s">
        <v>235</v>
      </c>
      <c r="D53" s="48" t="s">
        <v>142</v>
      </c>
      <c r="E53" s="80" t="s">
        <v>70</v>
      </c>
      <c r="F53" s="48"/>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92"/>
      <c r="AR53" s="52"/>
      <c r="AS53" s="52"/>
      <c r="AT53" s="52"/>
      <c r="AU53" s="52"/>
      <c r="AV53" s="52"/>
      <c r="AW53" s="92"/>
      <c r="AX53" s="52"/>
      <c r="AY53" s="52"/>
      <c r="AZ53" s="52"/>
      <c r="BA53" s="52"/>
      <c r="BB53" s="52"/>
      <c r="BC53" s="92"/>
      <c r="BD53" s="52"/>
      <c r="BE53" s="52"/>
      <c r="BF53" s="52"/>
      <c r="BG53" s="52"/>
      <c r="BH53" s="52"/>
      <c r="BI53" s="92"/>
      <c r="BJ53" s="52"/>
      <c r="BK53" s="52"/>
      <c r="BL53" s="52"/>
      <c r="BM53" s="52"/>
      <c r="BN53" s="52"/>
      <c r="BO53" s="92"/>
      <c r="BP53" s="52"/>
      <c r="BQ53" s="52"/>
      <c r="BR53" s="52"/>
      <c r="BS53" s="52"/>
      <c r="BT53" s="52"/>
      <c r="BU53" s="92"/>
      <c r="BV53" s="52"/>
      <c r="BW53" s="52"/>
      <c r="BX53" s="52"/>
      <c r="BY53" s="52"/>
      <c r="BZ53" s="52"/>
      <c r="CA53" s="81"/>
      <c r="CB53" s="52"/>
      <c r="CC53" s="52"/>
      <c r="CD53" s="52"/>
      <c r="CE53" s="52"/>
      <c r="CF53" s="52"/>
      <c r="CG53" s="92"/>
      <c r="CH53" s="52"/>
      <c r="CM53" s="92">
        <v>5292.1958960999991</v>
      </c>
      <c r="CS53" s="92">
        <v>46247.507633900001</v>
      </c>
      <c r="CY53" s="50">
        <v>49177.273624699999</v>
      </c>
      <c r="DE53" s="50">
        <v>2808.6266444000003</v>
      </c>
      <c r="DK53" s="50">
        <v>2716.3366439000001</v>
      </c>
    </row>
    <row r="54" spans="1:115" x14ac:dyDescent="0.2">
      <c r="A54" s="127"/>
      <c r="B54" s="130"/>
      <c r="C54" s="93" t="s">
        <v>144</v>
      </c>
      <c r="D54" s="48" t="s">
        <v>142</v>
      </c>
      <c r="E54" s="80" t="s">
        <v>70</v>
      </c>
      <c r="F54" s="48"/>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92"/>
      <c r="AR54" s="52"/>
      <c r="AS54" s="52"/>
      <c r="AT54" s="52"/>
      <c r="AU54" s="52"/>
      <c r="AV54" s="52"/>
      <c r="AW54" s="92">
        <v>7826.7919312000004</v>
      </c>
      <c r="AX54" s="52"/>
      <c r="AY54" s="52"/>
      <c r="AZ54" s="52"/>
      <c r="BA54" s="52"/>
      <c r="BB54" s="52"/>
      <c r="BC54" s="92">
        <v>9195.2833838000006</v>
      </c>
      <c r="BD54" s="52"/>
      <c r="BE54" s="52"/>
      <c r="BF54" s="52"/>
      <c r="BG54" s="52"/>
      <c r="BH54" s="52"/>
      <c r="BI54" s="92">
        <v>13739.1217383</v>
      </c>
      <c r="BJ54" s="52"/>
      <c r="BK54" s="52"/>
      <c r="BL54" s="52"/>
      <c r="BM54" s="52"/>
      <c r="BN54" s="52"/>
      <c r="BO54" s="92">
        <v>10952.113356100001</v>
      </c>
      <c r="BP54" s="52"/>
      <c r="BQ54" s="52"/>
      <c r="BR54" s="52"/>
      <c r="BS54" s="52"/>
      <c r="BT54" s="52"/>
      <c r="BU54" s="92">
        <v>8535.0495265999998</v>
      </c>
      <c r="BV54" s="52"/>
      <c r="BW54" s="52"/>
      <c r="BX54" s="52"/>
      <c r="BY54" s="52"/>
      <c r="BZ54" s="52"/>
      <c r="CA54" s="81">
        <v>8651.8834134000008</v>
      </c>
      <c r="CB54" s="52"/>
      <c r="CC54" s="52"/>
      <c r="CD54" s="52"/>
      <c r="CE54" s="52"/>
      <c r="CF54" s="52"/>
      <c r="CG54" s="92">
        <v>6516.6258627000007</v>
      </c>
      <c r="CH54" s="52"/>
      <c r="CM54" s="92">
        <v>6750.2897692999995</v>
      </c>
      <c r="CS54" s="92">
        <v>6499.1025834000002</v>
      </c>
      <c r="CY54" s="50">
        <v>5978.7282148000004</v>
      </c>
      <c r="DE54" s="50">
        <v>5811.0437005000003</v>
      </c>
      <c r="DK54" s="50">
        <v>6035.2548496999998</v>
      </c>
    </row>
    <row r="55" spans="1:115" ht="14.25" x14ac:dyDescent="0.2">
      <c r="A55" s="127"/>
      <c r="B55" s="130"/>
      <c r="C55" s="53" t="s">
        <v>251</v>
      </c>
      <c r="D55" s="48" t="s">
        <v>52</v>
      </c>
      <c r="E55" s="80" t="s">
        <v>70</v>
      </c>
      <c r="F55" s="48"/>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92"/>
      <c r="AR55" s="52"/>
      <c r="AS55" s="52"/>
      <c r="AT55" s="52"/>
      <c r="AU55" s="52"/>
      <c r="AV55" s="52"/>
      <c r="AW55" s="92"/>
      <c r="AX55" s="52"/>
      <c r="AY55" s="52"/>
      <c r="AZ55" s="52"/>
      <c r="BA55" s="52"/>
      <c r="BB55" s="52"/>
      <c r="BC55" s="92"/>
      <c r="BD55" s="52"/>
      <c r="BE55" s="52"/>
      <c r="BF55" s="52"/>
      <c r="BG55" s="52"/>
      <c r="BH55" s="52"/>
      <c r="BI55" s="92"/>
      <c r="BJ55" s="52"/>
      <c r="BK55" s="52"/>
      <c r="BL55" s="52"/>
      <c r="BM55" s="52"/>
      <c r="BN55" s="52"/>
      <c r="BO55" s="92"/>
      <c r="BP55" s="52"/>
      <c r="BQ55" s="52"/>
      <c r="BR55" s="52"/>
      <c r="BS55" s="52"/>
      <c r="BT55" s="52"/>
      <c r="BU55" s="92"/>
      <c r="BV55" s="52"/>
      <c r="BW55" s="52"/>
      <c r="BX55" s="52"/>
      <c r="BY55" s="52"/>
      <c r="BZ55" s="52"/>
      <c r="CA55" s="81"/>
      <c r="CB55" s="52"/>
      <c r="CC55" s="52"/>
      <c r="CD55" s="52"/>
      <c r="CE55" s="52"/>
      <c r="CF55" s="52"/>
      <c r="CG55" s="92"/>
      <c r="CH55" s="52"/>
      <c r="CM55" s="92">
        <v>45502.462930000002</v>
      </c>
      <c r="CS55" s="92"/>
      <c r="CY55" s="50"/>
      <c r="DE55" s="50"/>
      <c r="DK55" s="50"/>
    </row>
    <row r="56" spans="1:115" x14ac:dyDescent="0.2">
      <c r="A56" s="127"/>
      <c r="B56" s="130"/>
      <c r="C56" s="53" t="s">
        <v>221</v>
      </c>
      <c r="D56" s="83" t="s">
        <v>222</v>
      </c>
      <c r="E56" s="80" t="s">
        <v>70</v>
      </c>
      <c r="F56" s="48"/>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92"/>
      <c r="AR56" s="52"/>
      <c r="AS56" s="52"/>
      <c r="AT56" s="52"/>
      <c r="AU56" s="52"/>
      <c r="AV56" s="52"/>
      <c r="AW56" s="92"/>
      <c r="AX56" s="52"/>
      <c r="AY56" s="52"/>
      <c r="AZ56" s="52"/>
      <c r="BA56" s="52"/>
      <c r="BB56" s="52"/>
      <c r="BC56" s="92"/>
      <c r="BD56" s="52"/>
      <c r="BE56" s="52"/>
      <c r="BF56" s="52"/>
      <c r="BG56" s="52"/>
      <c r="BH56" s="52"/>
      <c r="BI56" s="92"/>
      <c r="BJ56" s="52"/>
      <c r="BK56" s="52"/>
      <c r="BL56" s="52"/>
      <c r="BM56" s="52"/>
      <c r="BN56" s="52"/>
      <c r="BO56" s="92"/>
      <c r="BP56" s="52"/>
      <c r="BQ56" s="52"/>
      <c r="BR56" s="52"/>
      <c r="BS56" s="52"/>
      <c r="BT56" s="52"/>
      <c r="BU56" s="92"/>
      <c r="BV56" s="52"/>
      <c r="BW56" s="52"/>
      <c r="BX56" s="52"/>
      <c r="BY56" s="52"/>
      <c r="BZ56" s="52"/>
      <c r="CA56" s="81"/>
      <c r="CB56" s="52"/>
      <c r="CC56" s="52"/>
      <c r="CD56" s="52"/>
      <c r="CE56" s="52"/>
      <c r="CF56" s="52"/>
      <c r="CG56" s="92"/>
      <c r="CH56" s="52"/>
      <c r="CM56" s="92"/>
      <c r="CS56" s="92">
        <v>22034.378489999999</v>
      </c>
      <c r="CY56" s="50">
        <v>33544.086909999998</v>
      </c>
      <c r="DE56" s="50"/>
      <c r="DK56" s="50">
        <v>44865.02521</v>
      </c>
    </row>
    <row r="57" spans="1:115" x14ac:dyDescent="0.2">
      <c r="A57" s="127"/>
      <c r="B57" s="130"/>
      <c r="C57" s="53" t="s">
        <v>265</v>
      </c>
      <c r="D57" s="83" t="s">
        <v>266</v>
      </c>
      <c r="E57" s="80" t="s">
        <v>70</v>
      </c>
      <c r="F57" s="48"/>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92"/>
      <c r="AR57" s="52"/>
      <c r="AS57" s="52"/>
      <c r="AT57" s="52"/>
      <c r="AU57" s="52"/>
      <c r="AV57" s="52"/>
      <c r="AW57" s="92"/>
      <c r="AX57" s="52"/>
      <c r="AY57" s="52"/>
      <c r="AZ57" s="52"/>
      <c r="BA57" s="52"/>
      <c r="BB57" s="52"/>
      <c r="BC57" s="92"/>
      <c r="BD57" s="52"/>
      <c r="BE57" s="52"/>
      <c r="BF57" s="52"/>
      <c r="BG57" s="52"/>
      <c r="BH57" s="52"/>
      <c r="BI57" s="92"/>
      <c r="BJ57" s="52"/>
      <c r="BK57" s="52"/>
      <c r="BL57" s="52"/>
      <c r="BM57" s="52"/>
      <c r="BN57" s="52"/>
      <c r="BO57" s="92"/>
      <c r="BP57" s="52"/>
      <c r="BQ57" s="52"/>
      <c r="BR57" s="52"/>
      <c r="BS57" s="52"/>
      <c r="BT57" s="52"/>
      <c r="BU57" s="92"/>
      <c r="BV57" s="52"/>
      <c r="BW57" s="52"/>
      <c r="BX57" s="52"/>
      <c r="BY57" s="52"/>
      <c r="BZ57" s="52"/>
      <c r="CA57" s="81"/>
      <c r="CB57" s="52"/>
      <c r="CC57" s="52"/>
      <c r="CD57" s="52"/>
      <c r="CE57" s="52"/>
      <c r="CF57" s="52"/>
      <c r="CG57" s="92"/>
      <c r="CH57" s="52"/>
      <c r="CM57" s="92"/>
      <c r="CS57" s="92"/>
      <c r="CY57" s="50"/>
      <c r="DE57" s="50">
        <v>42.532379999999996</v>
      </c>
      <c r="DK57" s="50">
        <v>26.97448</v>
      </c>
    </row>
    <row r="58" spans="1:115" x14ac:dyDescent="0.2">
      <c r="A58" s="127"/>
      <c r="B58" s="130"/>
      <c r="C58" s="53" t="s">
        <v>267</v>
      </c>
      <c r="D58" s="83" t="s">
        <v>266</v>
      </c>
      <c r="E58" s="80" t="s">
        <v>70</v>
      </c>
      <c r="F58" s="48"/>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92"/>
      <c r="AR58" s="52"/>
      <c r="AS58" s="52"/>
      <c r="AT58" s="52"/>
      <c r="AU58" s="52"/>
      <c r="AV58" s="52"/>
      <c r="AW58" s="92"/>
      <c r="AX58" s="52"/>
      <c r="AY58" s="52"/>
      <c r="AZ58" s="52"/>
      <c r="BA58" s="52"/>
      <c r="BB58" s="52"/>
      <c r="BC58" s="92"/>
      <c r="BD58" s="52"/>
      <c r="BE58" s="52"/>
      <c r="BF58" s="52"/>
      <c r="BG58" s="52"/>
      <c r="BH58" s="52"/>
      <c r="BI58" s="92"/>
      <c r="BJ58" s="52"/>
      <c r="BK58" s="52"/>
      <c r="BL58" s="52"/>
      <c r="BM58" s="52"/>
      <c r="BN58" s="52"/>
      <c r="BO58" s="92"/>
      <c r="BP58" s="52"/>
      <c r="BQ58" s="52"/>
      <c r="BR58" s="52"/>
      <c r="BS58" s="52"/>
      <c r="BT58" s="52"/>
      <c r="BU58" s="92"/>
      <c r="BV58" s="52"/>
      <c r="BW58" s="52"/>
      <c r="BX58" s="52"/>
      <c r="BY58" s="52"/>
      <c r="BZ58" s="52"/>
      <c r="CA58" s="81"/>
      <c r="CB58" s="52"/>
      <c r="CC58" s="52"/>
      <c r="CD58" s="52"/>
      <c r="CE58" s="52"/>
      <c r="CF58" s="52"/>
      <c r="CG58" s="92"/>
      <c r="CH58" s="52"/>
      <c r="CM58" s="92"/>
      <c r="CS58" s="92"/>
      <c r="CY58" s="50"/>
      <c r="DE58" s="50">
        <v>42.532379999999996</v>
      </c>
      <c r="DK58" s="50">
        <v>26.924700000000001</v>
      </c>
    </row>
    <row r="59" spans="1:115" ht="12.75" customHeight="1" x14ac:dyDescent="0.2">
      <c r="A59" s="127"/>
      <c r="B59" s="130"/>
      <c r="C59" s="53" t="s">
        <v>211</v>
      </c>
      <c r="D59" s="83" t="s">
        <v>220</v>
      </c>
      <c r="E59" s="80" t="s">
        <v>70</v>
      </c>
      <c r="F59" s="80"/>
      <c r="G59" s="52"/>
      <c r="H59" s="52"/>
      <c r="I59" s="52"/>
      <c r="J59" s="52"/>
      <c r="K59" s="52"/>
      <c r="L59" s="52"/>
      <c r="M59" s="81"/>
      <c r="N59" s="52"/>
      <c r="O59" s="52"/>
      <c r="P59" s="52"/>
      <c r="Q59" s="52"/>
      <c r="R59" s="52"/>
      <c r="S59" s="81"/>
      <c r="T59" s="52"/>
      <c r="U59" s="52"/>
      <c r="V59" s="52"/>
      <c r="W59" s="52"/>
      <c r="X59" s="52"/>
      <c r="Y59" s="81">
        <v>11463.19514</v>
      </c>
      <c r="Z59" s="52"/>
      <c r="AA59" s="52"/>
      <c r="AB59" s="52"/>
      <c r="AC59" s="52"/>
      <c r="AD59" s="52"/>
      <c r="AE59" s="81">
        <v>14993.86066</v>
      </c>
      <c r="AF59" s="52"/>
      <c r="AG59" s="52"/>
      <c r="AH59" s="52"/>
      <c r="AI59" s="52"/>
      <c r="AJ59" s="52"/>
      <c r="AK59" s="81">
        <v>15656.678890000001</v>
      </c>
      <c r="AL59" s="52"/>
      <c r="AM59" s="52"/>
      <c r="AN59" s="52"/>
      <c r="AO59" s="52"/>
      <c r="AP59" s="52"/>
      <c r="AQ59" s="92">
        <v>20452.528600000001</v>
      </c>
      <c r="AR59" s="52"/>
      <c r="AS59" s="52"/>
      <c r="AT59" s="52"/>
      <c r="AU59" s="52"/>
      <c r="AV59" s="52"/>
      <c r="AW59" s="92">
        <v>21405.932679999998</v>
      </c>
      <c r="AX59" s="52"/>
      <c r="AY59" s="52"/>
      <c r="AZ59" s="52"/>
      <c r="BA59" s="52"/>
      <c r="BB59" s="52"/>
      <c r="BC59" s="92">
        <v>19996.305260000001</v>
      </c>
      <c r="BD59" s="52"/>
      <c r="BE59" s="52"/>
      <c r="BF59" s="52"/>
      <c r="BG59" s="52"/>
      <c r="BH59" s="52"/>
      <c r="BI59" s="92">
        <v>18569.993489999997</v>
      </c>
      <c r="BJ59" s="52"/>
      <c r="BK59" s="52"/>
      <c r="BL59" s="52"/>
      <c r="BM59" s="52"/>
      <c r="BN59" s="52"/>
      <c r="BO59" s="92">
        <v>7703.6708799999997</v>
      </c>
      <c r="BP59" s="52"/>
      <c r="BQ59" s="52"/>
      <c r="BR59" s="52"/>
      <c r="BS59" s="52"/>
      <c r="BT59" s="52"/>
      <c r="BU59" s="92">
        <v>6628.1607699999995</v>
      </c>
      <c r="BV59" s="52"/>
      <c r="BW59" s="52"/>
      <c r="BX59" s="52"/>
      <c r="BY59" s="52"/>
      <c r="BZ59" s="52"/>
      <c r="CA59" s="81"/>
      <c r="CB59" s="52"/>
      <c r="CC59" s="52"/>
      <c r="CD59" s="52"/>
      <c r="CE59" s="52"/>
      <c r="CF59" s="52"/>
      <c r="CG59" s="92"/>
      <c r="CH59" s="52"/>
      <c r="CM59" s="92"/>
      <c r="CS59" s="92"/>
      <c r="CY59" s="50"/>
      <c r="DE59" s="50"/>
      <c r="DK59" s="50"/>
    </row>
    <row r="60" spans="1:115" ht="12.75" customHeight="1" x14ac:dyDescent="0.2">
      <c r="A60" s="127"/>
      <c r="B60" s="130"/>
      <c r="C60" s="53" t="s">
        <v>203</v>
      </c>
      <c r="D60" s="83" t="s">
        <v>220</v>
      </c>
      <c r="E60" s="80" t="s">
        <v>70</v>
      </c>
      <c r="F60" s="80"/>
      <c r="G60" s="52"/>
      <c r="H60" s="52"/>
      <c r="I60" s="52"/>
      <c r="J60" s="52"/>
      <c r="K60" s="52"/>
      <c r="L60" s="52"/>
      <c r="M60" s="81"/>
      <c r="N60" s="52"/>
      <c r="O60" s="52"/>
      <c r="P60" s="52"/>
      <c r="Q60" s="52"/>
      <c r="R60" s="52"/>
      <c r="S60" s="81"/>
      <c r="T60" s="52"/>
      <c r="U60" s="52"/>
      <c r="V60" s="52"/>
      <c r="W60" s="52"/>
      <c r="X60" s="52"/>
      <c r="Y60" s="81">
        <v>12172.9154</v>
      </c>
      <c r="Z60" s="52"/>
      <c r="AA60" s="52"/>
      <c r="AB60" s="52"/>
      <c r="AC60" s="52"/>
      <c r="AD60" s="52"/>
      <c r="AE60" s="81">
        <v>13707.752199999999</v>
      </c>
      <c r="AF60" s="52"/>
      <c r="AG60" s="52"/>
      <c r="AH60" s="52"/>
      <c r="AI60" s="52"/>
      <c r="AJ60" s="52"/>
      <c r="AK60" s="81">
        <v>13572.9149</v>
      </c>
      <c r="AL60" s="52"/>
      <c r="AM60" s="52"/>
      <c r="AN60" s="52"/>
      <c r="AO60" s="52"/>
      <c r="AP60" s="52"/>
      <c r="AQ60" s="92">
        <v>13784.75901</v>
      </c>
      <c r="AR60" s="52"/>
      <c r="AS60" s="52"/>
      <c r="AT60" s="52"/>
      <c r="AU60" s="52"/>
      <c r="AV60" s="52"/>
      <c r="AW60" s="92">
        <v>12852.549730000001</v>
      </c>
      <c r="AX60" s="52"/>
      <c r="AY60" s="52"/>
      <c r="AZ60" s="52"/>
      <c r="BA60" s="52"/>
      <c r="BB60" s="52"/>
      <c r="BC60" s="92">
        <v>13247.047909999999</v>
      </c>
      <c r="BD60" s="52"/>
      <c r="BE60" s="52"/>
      <c r="BF60" s="52"/>
      <c r="BG60" s="52"/>
      <c r="BH60" s="52"/>
      <c r="BI60" s="92">
        <v>13180.614140000001</v>
      </c>
      <c r="BJ60" s="52"/>
      <c r="BK60" s="52"/>
      <c r="BL60" s="52"/>
      <c r="BM60" s="52"/>
      <c r="BN60" s="52"/>
      <c r="BO60" s="92"/>
      <c r="BP60" s="52"/>
      <c r="BQ60" s="52"/>
      <c r="BR60" s="52"/>
      <c r="BS60" s="52"/>
      <c r="BT60" s="52"/>
      <c r="BU60" s="52"/>
      <c r="BV60" s="52"/>
      <c r="BW60" s="52"/>
      <c r="BX60" s="52"/>
      <c r="BY60" s="52"/>
      <c r="BZ60" s="52"/>
      <c r="CA60" s="81"/>
      <c r="CB60" s="52"/>
      <c r="CC60" s="52"/>
      <c r="CD60" s="52"/>
      <c r="CE60" s="52"/>
      <c r="CF60" s="52"/>
      <c r="CG60" s="92"/>
      <c r="CH60" s="52"/>
      <c r="CM60" s="92"/>
      <c r="CS60" s="92"/>
      <c r="CY60" s="50"/>
      <c r="DE60" s="50"/>
      <c r="DK60" s="50"/>
    </row>
    <row r="61" spans="1:115" ht="12.75" customHeight="1" x14ac:dyDescent="0.2">
      <c r="A61" s="127"/>
      <c r="B61" s="130"/>
      <c r="C61" s="53" t="s">
        <v>212</v>
      </c>
      <c r="D61" s="83" t="s">
        <v>220</v>
      </c>
      <c r="E61" s="80" t="s">
        <v>70</v>
      </c>
      <c r="F61" s="80"/>
      <c r="G61" s="52"/>
      <c r="H61" s="52"/>
      <c r="I61" s="52"/>
      <c r="J61" s="52"/>
      <c r="K61" s="52"/>
      <c r="L61" s="52"/>
      <c r="M61" s="81"/>
      <c r="N61" s="52"/>
      <c r="O61" s="52"/>
      <c r="P61" s="52"/>
      <c r="Q61" s="52"/>
      <c r="R61" s="52"/>
      <c r="S61" s="81">
        <v>1925.2833400000002</v>
      </c>
      <c r="T61" s="52"/>
      <c r="U61" s="52"/>
      <c r="V61" s="52"/>
      <c r="W61" s="52"/>
      <c r="X61" s="52"/>
      <c r="Y61" s="81">
        <v>2332.6984199999997</v>
      </c>
      <c r="Z61" s="52"/>
      <c r="AA61" s="52"/>
      <c r="AB61" s="52"/>
      <c r="AC61" s="52"/>
      <c r="AD61" s="52"/>
      <c r="AE61" s="81">
        <v>2729.4673499999999</v>
      </c>
      <c r="AF61" s="52"/>
      <c r="AG61" s="52"/>
      <c r="AH61" s="52"/>
      <c r="AI61" s="52"/>
      <c r="AJ61" s="52"/>
      <c r="AK61" s="81">
        <v>3039.86958</v>
      </c>
      <c r="AL61" s="52"/>
      <c r="AM61" s="52"/>
      <c r="AN61" s="52"/>
      <c r="AO61" s="52"/>
      <c r="AP61" s="52"/>
      <c r="AQ61" s="92">
        <v>4086.6902200000004</v>
      </c>
      <c r="AR61" s="52"/>
      <c r="AS61" s="52"/>
      <c r="AT61" s="52"/>
      <c r="AU61" s="52"/>
      <c r="AV61" s="52"/>
      <c r="AW61" s="92">
        <v>3970.4752699999999</v>
      </c>
      <c r="AX61" s="52"/>
      <c r="AY61" s="52"/>
      <c r="AZ61" s="52"/>
      <c r="BA61" s="52"/>
      <c r="BB61" s="52"/>
      <c r="BC61" s="92">
        <v>3813.6582200000003</v>
      </c>
      <c r="BD61" s="52"/>
      <c r="BE61" s="52"/>
      <c r="BF61" s="52"/>
      <c r="BG61" s="52"/>
      <c r="BH61" s="52"/>
      <c r="BI61" s="92">
        <v>3947.5850699999996</v>
      </c>
      <c r="BJ61" s="52"/>
      <c r="BK61" s="52"/>
      <c r="BL61" s="52"/>
      <c r="BM61" s="52"/>
      <c r="BN61" s="52"/>
      <c r="BO61" s="92">
        <v>2319.1206499999998</v>
      </c>
      <c r="BP61" s="52"/>
      <c r="BQ61" s="52"/>
      <c r="BR61" s="52"/>
      <c r="BS61" s="52"/>
      <c r="BT61" s="52"/>
      <c r="BU61" s="92">
        <v>2393.47892</v>
      </c>
      <c r="BV61" s="52"/>
      <c r="BW61" s="52"/>
      <c r="BX61" s="52"/>
      <c r="BY61" s="52"/>
      <c r="BZ61" s="52"/>
      <c r="CA61" s="81"/>
      <c r="CB61" s="52"/>
      <c r="CC61" s="52"/>
      <c r="CD61" s="52"/>
      <c r="CE61" s="52"/>
      <c r="CF61" s="52"/>
      <c r="CG61" s="92"/>
      <c r="CH61" s="52"/>
      <c r="CM61" s="92"/>
      <c r="CS61" s="92"/>
      <c r="CY61" s="50"/>
      <c r="DE61" s="50"/>
      <c r="DK61" s="50"/>
    </row>
    <row r="62" spans="1:115" ht="12.75" customHeight="1" x14ac:dyDescent="0.2">
      <c r="A62" s="127"/>
      <c r="B62" s="130"/>
      <c r="C62" s="53" t="s">
        <v>145</v>
      </c>
      <c r="D62" s="83" t="s">
        <v>220</v>
      </c>
      <c r="E62" s="80" t="s">
        <v>70</v>
      </c>
      <c r="F62" s="80"/>
      <c r="G62" s="52"/>
      <c r="H62" s="52"/>
      <c r="I62" s="52"/>
      <c r="J62" s="52"/>
      <c r="K62" s="52"/>
      <c r="L62" s="52"/>
      <c r="M62" s="81"/>
      <c r="N62" s="52"/>
      <c r="O62" s="52"/>
      <c r="P62" s="52"/>
      <c r="Q62" s="52"/>
      <c r="R62" s="52"/>
      <c r="S62" s="81">
        <v>6474.5590499999998</v>
      </c>
      <c r="T62" s="52"/>
      <c r="U62" s="52"/>
      <c r="V62" s="52"/>
      <c r="W62" s="52"/>
      <c r="X62" s="52"/>
      <c r="Y62" s="81">
        <v>10004.430199999999</v>
      </c>
      <c r="Z62" s="52"/>
      <c r="AA62" s="52"/>
      <c r="AB62" s="52"/>
      <c r="AC62" s="52"/>
      <c r="AD62" s="52"/>
      <c r="AE62" s="81">
        <v>16244.80255</v>
      </c>
      <c r="AF62" s="52"/>
      <c r="AG62" s="52"/>
      <c r="AH62" s="52"/>
      <c r="AI62" s="52"/>
      <c r="AJ62" s="52"/>
      <c r="AK62" s="81">
        <v>22056.41417</v>
      </c>
      <c r="AL62" s="52"/>
      <c r="AM62" s="52"/>
      <c r="AN62" s="52"/>
      <c r="AO62" s="52"/>
      <c r="AP62" s="52"/>
      <c r="AQ62" s="92">
        <v>35745.049100000004</v>
      </c>
      <c r="AR62" s="52"/>
      <c r="AS62" s="52"/>
      <c r="AT62" s="52"/>
      <c r="AU62" s="52"/>
      <c r="AV62" s="52"/>
      <c r="AW62" s="52"/>
      <c r="AX62" s="52"/>
      <c r="AY62" s="52"/>
      <c r="AZ62" s="52"/>
      <c r="BA62" s="52"/>
      <c r="BB62" s="52"/>
      <c r="BC62" s="92"/>
      <c r="BD62" s="52"/>
      <c r="BE62" s="52"/>
      <c r="BF62" s="52"/>
      <c r="BG62" s="52"/>
      <c r="BH62" s="52"/>
      <c r="BI62" s="92"/>
      <c r="BJ62" s="52"/>
      <c r="BK62" s="52"/>
      <c r="BL62" s="52"/>
      <c r="BM62" s="52"/>
      <c r="BN62" s="52"/>
      <c r="BO62" s="92"/>
      <c r="BP62" s="52"/>
      <c r="BQ62" s="52"/>
      <c r="BR62" s="52"/>
      <c r="BS62" s="52"/>
      <c r="BT62" s="52"/>
      <c r="BU62" s="52"/>
      <c r="BV62" s="52"/>
      <c r="BW62" s="52"/>
      <c r="BX62" s="52"/>
      <c r="BY62" s="52"/>
      <c r="BZ62" s="52"/>
      <c r="CA62" s="81"/>
      <c r="CB62" s="52"/>
      <c r="CC62" s="52"/>
      <c r="CD62" s="52"/>
      <c r="CE62" s="52"/>
      <c r="CF62" s="52"/>
      <c r="CG62" s="92"/>
      <c r="CH62" s="52"/>
      <c r="CM62" s="92"/>
      <c r="CS62" s="92"/>
      <c r="CY62" s="50"/>
      <c r="DE62" s="50"/>
      <c r="DK62" s="50"/>
    </row>
    <row r="63" spans="1:115" ht="12.75" customHeight="1" x14ac:dyDescent="0.2">
      <c r="A63" s="127"/>
      <c r="B63" s="130"/>
      <c r="C63" s="53" t="s">
        <v>104</v>
      </c>
      <c r="D63" s="48" t="s">
        <v>105</v>
      </c>
      <c r="E63" s="80" t="s">
        <v>70</v>
      </c>
      <c r="F63" s="80" t="s">
        <v>9</v>
      </c>
      <c r="G63" s="52"/>
      <c r="H63" s="52"/>
      <c r="I63" s="52"/>
      <c r="J63" s="52"/>
      <c r="K63" s="52"/>
      <c r="L63" s="52"/>
      <c r="M63" s="81"/>
      <c r="N63" s="52"/>
      <c r="O63" s="52"/>
      <c r="P63" s="52"/>
      <c r="Q63" s="52"/>
      <c r="R63" s="52"/>
      <c r="S63" s="81"/>
      <c r="T63" s="52"/>
      <c r="U63" s="52"/>
      <c r="V63" s="52"/>
      <c r="W63" s="52"/>
      <c r="X63" s="52"/>
      <c r="Y63" s="81"/>
      <c r="Z63" s="52"/>
      <c r="AA63" s="52"/>
      <c r="AB63" s="52"/>
      <c r="AC63" s="52"/>
      <c r="AD63" s="52"/>
      <c r="AE63" s="81"/>
      <c r="AF63" s="52"/>
      <c r="AG63" s="52"/>
      <c r="AH63" s="52"/>
      <c r="AI63" s="52"/>
      <c r="AJ63" s="52"/>
      <c r="AK63" s="52"/>
      <c r="AL63" s="52"/>
      <c r="AM63" s="52"/>
      <c r="AN63" s="52"/>
      <c r="AO63" s="52"/>
      <c r="AP63" s="52"/>
      <c r="AQ63" s="92">
        <v>6316.2593366000001</v>
      </c>
      <c r="AR63" s="52"/>
      <c r="AS63" s="52"/>
      <c r="AT63" s="52"/>
      <c r="AU63" s="52"/>
      <c r="AV63" s="52"/>
      <c r="AW63" s="92">
        <v>12366.6545413</v>
      </c>
      <c r="AX63" s="52"/>
      <c r="AY63" s="52"/>
      <c r="AZ63" s="52"/>
      <c r="BA63" s="52"/>
      <c r="BB63" s="52"/>
      <c r="BC63" s="92">
        <v>15380.868177100001</v>
      </c>
      <c r="BD63" s="52"/>
      <c r="BE63" s="52"/>
      <c r="BF63" s="52"/>
      <c r="BG63" s="52"/>
      <c r="BH63" s="52"/>
      <c r="BI63" s="92">
        <v>14089.347117000001</v>
      </c>
      <c r="BJ63" s="52"/>
      <c r="BK63" s="52"/>
      <c r="BL63" s="52"/>
      <c r="BM63" s="52"/>
      <c r="BN63" s="52"/>
      <c r="BO63" s="92">
        <v>11395.9686979</v>
      </c>
      <c r="BP63" s="52"/>
      <c r="BQ63" s="52"/>
      <c r="BR63" s="52"/>
      <c r="BS63" s="52"/>
      <c r="BT63" s="52"/>
      <c r="BU63" s="92">
        <v>11994.502944700002</v>
      </c>
      <c r="BV63" s="52"/>
      <c r="BW63" s="52"/>
      <c r="BX63" s="52"/>
      <c r="BY63" s="52"/>
      <c r="BZ63" s="52"/>
      <c r="CA63" s="81">
        <v>13493.913588300002</v>
      </c>
      <c r="CB63" s="52"/>
      <c r="CC63" s="52"/>
      <c r="CD63" s="52"/>
      <c r="CE63" s="52"/>
      <c r="CF63" s="52"/>
      <c r="CG63" s="92">
        <v>13069.7620623</v>
      </c>
      <c r="CH63" s="52"/>
      <c r="CM63" s="92">
        <v>14093.526131999999</v>
      </c>
      <c r="CS63" s="92">
        <v>15001.1167752</v>
      </c>
      <c r="CY63" s="50">
        <v>16421.776295</v>
      </c>
      <c r="DE63" s="50">
        <v>16076.528305899999</v>
      </c>
      <c r="DK63" s="50">
        <v>16087.998054899999</v>
      </c>
    </row>
    <row r="64" spans="1:115" x14ac:dyDescent="0.2">
      <c r="A64" s="127"/>
      <c r="B64" s="130"/>
      <c r="C64" s="53"/>
      <c r="D64" s="48"/>
      <c r="E64" s="80"/>
      <c r="F64" s="80" t="s">
        <v>10</v>
      </c>
      <c r="G64" s="52"/>
      <c r="H64" s="52"/>
      <c r="I64" s="52"/>
      <c r="J64" s="52"/>
      <c r="K64" s="52"/>
      <c r="L64" s="52"/>
      <c r="M64" s="81"/>
      <c r="N64" s="52"/>
      <c r="O64" s="52"/>
      <c r="P64" s="52"/>
      <c r="Q64" s="52"/>
      <c r="R64" s="52"/>
      <c r="S64" s="81"/>
      <c r="T64" s="52"/>
      <c r="U64" s="52"/>
      <c r="V64" s="52"/>
      <c r="W64" s="52"/>
      <c r="X64" s="52"/>
      <c r="Y64" s="81"/>
      <c r="Z64" s="52"/>
      <c r="AA64" s="52"/>
      <c r="AB64" s="52"/>
      <c r="AC64" s="52"/>
      <c r="AD64" s="52"/>
      <c r="AE64" s="81"/>
      <c r="AF64" s="52"/>
      <c r="AG64" s="52"/>
      <c r="AH64" s="52"/>
      <c r="AI64" s="52"/>
      <c r="AJ64" s="52"/>
      <c r="AK64" s="52"/>
      <c r="AL64" s="52"/>
      <c r="AM64" s="52"/>
      <c r="AN64" s="52"/>
      <c r="AO64" s="52"/>
      <c r="AP64" s="52"/>
      <c r="AQ64" s="92">
        <v>1906.2967634000001</v>
      </c>
      <c r="AR64" s="52"/>
      <c r="AS64" s="52"/>
      <c r="AT64" s="52"/>
      <c r="AU64" s="52"/>
      <c r="AV64" s="52"/>
      <c r="AW64" s="92">
        <v>1803.9265587</v>
      </c>
      <c r="AX64" s="52"/>
      <c r="AY64" s="52"/>
      <c r="AZ64" s="52"/>
      <c r="BA64" s="52"/>
      <c r="BB64" s="52"/>
      <c r="BC64" s="92">
        <v>1164.4226129000001</v>
      </c>
      <c r="BD64" s="52"/>
      <c r="BE64" s="52"/>
      <c r="BF64" s="52"/>
      <c r="BG64" s="52"/>
      <c r="BH64" s="52"/>
      <c r="BI64" s="92">
        <v>1179.6655330000001</v>
      </c>
      <c r="BJ64" s="52"/>
      <c r="BK64" s="52"/>
      <c r="BL64" s="52"/>
      <c r="BM64" s="52"/>
      <c r="BN64" s="52"/>
      <c r="BO64" s="92">
        <v>1068.8402220999999</v>
      </c>
      <c r="BP64" s="52"/>
      <c r="BQ64" s="52"/>
      <c r="BR64" s="52"/>
      <c r="BS64" s="52"/>
      <c r="BT64" s="52"/>
      <c r="BU64" s="92">
        <v>5205.2198152999999</v>
      </c>
      <c r="BV64" s="52"/>
      <c r="BW64" s="52"/>
      <c r="BX64" s="52"/>
      <c r="BY64" s="52"/>
      <c r="BZ64" s="52"/>
      <c r="CA64" s="81">
        <v>12828.373451699999</v>
      </c>
      <c r="CB64" s="52"/>
      <c r="CC64" s="52"/>
      <c r="CD64" s="52"/>
      <c r="CE64" s="52"/>
      <c r="CF64" s="52"/>
      <c r="CG64" s="92">
        <v>19604.356837699997</v>
      </c>
      <c r="CH64" s="52"/>
      <c r="CM64" s="92">
        <v>29753.950128</v>
      </c>
      <c r="CS64" s="92">
        <v>39031.728324800002</v>
      </c>
      <c r="CY64" s="50">
        <v>41820.665865000003</v>
      </c>
      <c r="DE64" s="50">
        <v>27769.303974100003</v>
      </c>
      <c r="DK64" s="50">
        <v>28568.1439551</v>
      </c>
    </row>
    <row r="65" spans="1:115" x14ac:dyDescent="0.2">
      <c r="A65" s="127"/>
      <c r="B65" s="130"/>
      <c r="C65" s="53" t="s">
        <v>274</v>
      </c>
      <c r="D65" s="48" t="s">
        <v>105</v>
      </c>
      <c r="E65" s="80" t="s">
        <v>70</v>
      </c>
      <c r="F65" s="80"/>
      <c r="G65" s="52"/>
      <c r="H65" s="52"/>
      <c r="I65" s="52"/>
      <c r="J65" s="52"/>
      <c r="K65" s="52"/>
      <c r="L65" s="52"/>
      <c r="M65" s="81"/>
      <c r="N65" s="52"/>
      <c r="O65" s="52"/>
      <c r="P65" s="52"/>
      <c r="Q65" s="52"/>
      <c r="R65" s="52"/>
      <c r="S65" s="81"/>
      <c r="T65" s="52"/>
      <c r="U65" s="52"/>
      <c r="V65" s="52"/>
      <c r="W65" s="52"/>
      <c r="X65" s="52"/>
      <c r="Y65" s="81"/>
      <c r="Z65" s="52"/>
      <c r="AA65" s="52"/>
      <c r="AB65" s="52"/>
      <c r="AC65" s="52"/>
      <c r="AD65" s="52"/>
      <c r="AE65" s="81"/>
      <c r="AF65" s="52"/>
      <c r="AG65" s="52"/>
      <c r="AH65" s="52"/>
      <c r="AI65" s="52"/>
      <c r="AJ65" s="52"/>
      <c r="AK65" s="52"/>
      <c r="AL65" s="52"/>
      <c r="AM65" s="52"/>
      <c r="AN65" s="52"/>
      <c r="AO65" s="52"/>
      <c r="AP65" s="52"/>
      <c r="AQ65" s="92"/>
      <c r="AR65" s="52"/>
      <c r="AS65" s="52"/>
      <c r="AT65" s="52"/>
      <c r="AU65" s="52"/>
      <c r="AV65" s="52"/>
      <c r="AW65" s="92"/>
      <c r="AX65" s="52"/>
      <c r="AY65" s="52"/>
      <c r="AZ65" s="52"/>
      <c r="BA65" s="52"/>
      <c r="BB65" s="52"/>
      <c r="BC65" s="92"/>
      <c r="BD65" s="52"/>
      <c r="BE65" s="52"/>
      <c r="BF65" s="52"/>
      <c r="BG65" s="52"/>
      <c r="BH65" s="52"/>
      <c r="BI65" s="92"/>
      <c r="BJ65" s="52"/>
      <c r="BK65" s="52"/>
      <c r="BL65" s="52"/>
      <c r="BM65" s="52"/>
      <c r="BN65" s="52"/>
      <c r="BO65" s="92"/>
      <c r="BP65" s="52"/>
      <c r="BQ65" s="52"/>
      <c r="BR65" s="52"/>
      <c r="BS65" s="52"/>
      <c r="BT65" s="52"/>
      <c r="BU65" s="92"/>
      <c r="BV65" s="52"/>
      <c r="BW65" s="52"/>
      <c r="BX65" s="52"/>
      <c r="BY65" s="52"/>
      <c r="BZ65" s="52"/>
      <c r="CA65" s="81"/>
      <c r="CB65" s="52"/>
      <c r="CC65" s="52"/>
      <c r="CD65" s="52"/>
      <c r="CE65" s="52"/>
      <c r="CF65" s="52"/>
      <c r="CG65" s="92"/>
      <c r="CH65" s="52"/>
      <c r="CM65" s="92"/>
      <c r="CS65" s="92"/>
      <c r="CY65" s="50"/>
      <c r="DE65" s="50"/>
      <c r="DK65" s="50"/>
    </row>
    <row r="66" spans="1:115" ht="12.75" customHeight="1" x14ac:dyDescent="0.2">
      <c r="A66" s="127"/>
      <c r="B66" s="130"/>
      <c r="C66" s="53" t="s">
        <v>177</v>
      </c>
      <c r="D66" s="48" t="s">
        <v>105</v>
      </c>
      <c r="E66" s="80" t="s">
        <v>70</v>
      </c>
      <c r="F66" s="80"/>
      <c r="G66" s="52"/>
      <c r="H66" s="52"/>
      <c r="I66" s="52"/>
      <c r="J66" s="52"/>
      <c r="K66" s="52"/>
      <c r="L66" s="52"/>
      <c r="M66" s="81"/>
      <c r="N66" s="52"/>
      <c r="O66" s="52"/>
      <c r="P66" s="52"/>
      <c r="Q66" s="52"/>
      <c r="R66" s="52"/>
      <c r="S66" s="81"/>
      <c r="T66" s="52"/>
      <c r="U66" s="52"/>
      <c r="V66" s="52"/>
      <c r="W66" s="52"/>
      <c r="X66" s="52"/>
      <c r="Y66" s="81"/>
      <c r="Z66" s="52"/>
      <c r="AA66" s="52"/>
      <c r="AB66" s="52"/>
      <c r="AC66" s="52"/>
      <c r="AD66" s="52"/>
      <c r="AE66" s="81"/>
      <c r="AF66" s="52"/>
      <c r="AG66" s="52"/>
      <c r="AH66" s="52"/>
      <c r="AI66" s="52"/>
      <c r="AJ66" s="52"/>
      <c r="AK66" s="52"/>
      <c r="AL66" s="52"/>
      <c r="AM66" s="52"/>
      <c r="AN66" s="52"/>
      <c r="AO66" s="52"/>
      <c r="AP66" s="52"/>
      <c r="AQ66" s="92">
        <v>6584.8074900000001</v>
      </c>
      <c r="AR66" s="52"/>
      <c r="AS66" s="52"/>
      <c r="AT66" s="52"/>
      <c r="AU66" s="52"/>
      <c r="AV66" s="52"/>
      <c r="AW66" s="92">
        <v>48107.220780000003</v>
      </c>
      <c r="AX66" s="52"/>
      <c r="AY66" s="52"/>
      <c r="AZ66" s="52"/>
      <c r="BA66" s="52"/>
      <c r="BB66" s="52"/>
      <c r="BC66" s="92">
        <v>9839.5779399999992</v>
      </c>
      <c r="BD66" s="52"/>
      <c r="BE66" s="52"/>
      <c r="BF66" s="52"/>
      <c r="BG66" s="52"/>
      <c r="BH66" s="52"/>
      <c r="BI66" s="92">
        <v>1293.3531399999999</v>
      </c>
      <c r="BJ66" s="52"/>
      <c r="BK66" s="52"/>
      <c r="BL66" s="52"/>
      <c r="BM66" s="52"/>
      <c r="BN66" s="52"/>
      <c r="BO66" s="92"/>
      <c r="BP66" s="52"/>
      <c r="BQ66" s="52"/>
      <c r="BR66" s="52"/>
      <c r="BS66" s="52"/>
      <c r="BT66" s="52"/>
      <c r="BU66" s="52"/>
      <c r="BV66" s="52"/>
      <c r="BW66" s="52"/>
      <c r="BX66" s="52"/>
      <c r="BY66" s="52"/>
      <c r="BZ66" s="52"/>
      <c r="CA66" s="81">
        <v>0</v>
      </c>
      <c r="CB66" s="52"/>
      <c r="CC66" s="52"/>
      <c r="CD66" s="52"/>
      <c r="CE66" s="52"/>
      <c r="CF66" s="52"/>
      <c r="CG66" s="92"/>
      <c r="CH66" s="52"/>
      <c r="CM66" s="92"/>
      <c r="CS66" s="92"/>
      <c r="CY66" s="50"/>
      <c r="DE66" s="50"/>
      <c r="DK66" s="50">
        <v>388.16598999999997</v>
      </c>
    </row>
    <row r="67" spans="1:115" ht="12.75" customHeight="1" x14ac:dyDescent="0.2">
      <c r="A67" s="127"/>
      <c r="B67" s="130"/>
      <c r="C67" s="53" t="s">
        <v>175</v>
      </c>
      <c r="D67" s="48" t="s">
        <v>79</v>
      </c>
      <c r="E67" s="80" t="s">
        <v>70</v>
      </c>
      <c r="F67" s="80"/>
      <c r="G67" s="52"/>
      <c r="H67" s="52"/>
      <c r="I67" s="52"/>
      <c r="J67" s="52"/>
      <c r="K67" s="52"/>
      <c r="L67" s="52"/>
      <c r="M67" s="81"/>
      <c r="N67" s="52"/>
      <c r="O67" s="52"/>
      <c r="P67" s="52"/>
      <c r="Q67" s="52"/>
      <c r="R67" s="52"/>
      <c r="S67" s="81"/>
      <c r="T67" s="52"/>
      <c r="U67" s="52"/>
      <c r="V67" s="52"/>
      <c r="W67" s="52"/>
      <c r="X67" s="52"/>
      <c r="Y67" s="81"/>
      <c r="Z67" s="52"/>
      <c r="AA67" s="52"/>
      <c r="AB67" s="52"/>
      <c r="AC67" s="52"/>
      <c r="AD67" s="52"/>
      <c r="AE67" s="81"/>
      <c r="AF67" s="52"/>
      <c r="AG67" s="52"/>
      <c r="AH67" s="52"/>
      <c r="AI67" s="52"/>
      <c r="AJ67" s="52"/>
      <c r="AK67" s="52"/>
      <c r="AL67" s="52"/>
      <c r="AM67" s="52"/>
      <c r="AN67" s="52"/>
      <c r="AO67" s="52"/>
      <c r="AP67" s="52"/>
      <c r="AQ67" s="92"/>
      <c r="AR67" s="52"/>
      <c r="AS67" s="52"/>
      <c r="AT67" s="52"/>
      <c r="AU67" s="52"/>
      <c r="AV67" s="52"/>
      <c r="AW67" s="92">
        <v>0</v>
      </c>
      <c r="AX67" s="52"/>
      <c r="AY67" s="52"/>
      <c r="AZ67" s="52"/>
      <c r="BA67" s="52"/>
      <c r="BB67" s="52"/>
      <c r="BC67" s="92">
        <v>0</v>
      </c>
      <c r="BD67" s="52"/>
      <c r="BE67" s="52"/>
      <c r="BF67" s="52"/>
      <c r="BG67" s="52"/>
      <c r="BH67" s="52"/>
      <c r="BI67" s="92">
        <v>0</v>
      </c>
      <c r="BJ67" s="52"/>
      <c r="BK67" s="52"/>
      <c r="BL67" s="52"/>
      <c r="BM67" s="52"/>
      <c r="BN67" s="52"/>
      <c r="BO67" s="92"/>
      <c r="BP67" s="52"/>
      <c r="BQ67" s="52"/>
      <c r="BR67" s="52"/>
      <c r="BS67" s="52"/>
      <c r="BT67" s="52"/>
      <c r="BU67" s="52"/>
      <c r="BV67" s="52"/>
      <c r="BW67" s="52"/>
      <c r="BX67" s="52"/>
      <c r="BY67" s="52"/>
      <c r="BZ67" s="52"/>
      <c r="CA67" s="81">
        <v>0</v>
      </c>
      <c r="CB67" s="52"/>
      <c r="CC67" s="52"/>
      <c r="CD67" s="52"/>
      <c r="CE67" s="52"/>
      <c r="CF67" s="52"/>
      <c r="CG67" s="92"/>
      <c r="CH67" s="52"/>
      <c r="CM67" s="92"/>
      <c r="CS67" s="92"/>
      <c r="CY67" s="50"/>
      <c r="DE67" s="50"/>
      <c r="DK67" s="50"/>
    </row>
    <row r="68" spans="1:115" ht="12.75" customHeight="1" x14ac:dyDescent="0.2">
      <c r="A68" s="127"/>
      <c r="B68" s="130"/>
      <c r="C68" s="96" t="s">
        <v>247</v>
      </c>
      <c r="D68" s="48" t="s">
        <v>79</v>
      </c>
      <c r="E68" s="80" t="s">
        <v>70</v>
      </c>
      <c r="F68" s="80"/>
      <c r="G68" s="52"/>
      <c r="H68" s="52"/>
      <c r="I68" s="52"/>
      <c r="J68" s="52"/>
      <c r="K68" s="52"/>
      <c r="L68" s="52"/>
      <c r="M68" s="81"/>
      <c r="N68" s="52"/>
      <c r="O68" s="52"/>
      <c r="P68" s="52"/>
      <c r="Q68" s="52"/>
      <c r="R68" s="52"/>
      <c r="S68" s="81"/>
      <c r="T68" s="52"/>
      <c r="U68" s="52"/>
      <c r="V68" s="52"/>
      <c r="W68" s="52"/>
      <c r="X68" s="52"/>
      <c r="Y68" s="81"/>
      <c r="Z68" s="52"/>
      <c r="AA68" s="52"/>
      <c r="AB68" s="52"/>
      <c r="AC68" s="52"/>
      <c r="AD68" s="52"/>
      <c r="AE68" s="81"/>
      <c r="AF68" s="52"/>
      <c r="AG68" s="52"/>
      <c r="AH68" s="52"/>
      <c r="AI68" s="52"/>
      <c r="AJ68" s="52"/>
      <c r="AK68" s="52"/>
      <c r="AL68" s="52"/>
      <c r="AM68" s="52"/>
      <c r="AN68" s="52"/>
      <c r="AO68" s="52"/>
      <c r="AP68" s="52"/>
      <c r="AQ68" s="92"/>
      <c r="AR68" s="52"/>
      <c r="AS68" s="52"/>
      <c r="AT68" s="52"/>
      <c r="AU68" s="52"/>
      <c r="AV68" s="52"/>
      <c r="AW68" s="92"/>
      <c r="AX68" s="52"/>
      <c r="AY68" s="52"/>
      <c r="AZ68" s="52"/>
      <c r="BA68" s="52"/>
      <c r="BB68" s="52"/>
      <c r="BC68" s="92">
        <v>45964.904020000002</v>
      </c>
      <c r="BD68" s="52"/>
      <c r="BE68" s="52"/>
      <c r="BF68" s="52"/>
      <c r="BG68" s="52"/>
      <c r="BH68" s="52"/>
      <c r="BI68" s="92">
        <v>44028.563009999998</v>
      </c>
      <c r="BJ68" s="52"/>
      <c r="BK68" s="52"/>
      <c r="BL68" s="52"/>
      <c r="BM68" s="52"/>
      <c r="BN68" s="52"/>
      <c r="BO68" s="92">
        <v>43865.427029999999</v>
      </c>
      <c r="BP68" s="52"/>
      <c r="BQ68" s="52"/>
      <c r="BR68" s="52"/>
      <c r="BS68" s="52"/>
      <c r="BT68" s="52"/>
      <c r="BU68" s="92">
        <v>45274.313710000002</v>
      </c>
      <c r="BV68" s="52"/>
      <c r="BW68" s="52"/>
      <c r="BX68" s="52"/>
      <c r="BY68" s="52"/>
      <c r="BZ68" s="52"/>
      <c r="CA68" s="81">
        <v>37958.855779999998</v>
      </c>
      <c r="CB68" s="52"/>
      <c r="CC68" s="52"/>
      <c r="CD68" s="52"/>
      <c r="CE68" s="52"/>
      <c r="CF68" s="52"/>
      <c r="CG68" s="92">
        <v>38176.829549999995</v>
      </c>
      <c r="CH68" s="52"/>
      <c r="CM68" s="92">
        <v>200.39986999999999</v>
      </c>
      <c r="CS68" s="92">
        <v>25313.705679999999</v>
      </c>
      <c r="CY68" s="50">
        <v>40047.56222</v>
      </c>
      <c r="DE68" s="50">
        <v>42610.074780000003</v>
      </c>
      <c r="DK68" s="50">
        <v>38915.329520000007</v>
      </c>
    </row>
    <row r="69" spans="1:115" x14ac:dyDescent="0.2">
      <c r="A69" s="127"/>
      <c r="B69" s="130"/>
      <c r="C69" s="53" t="s">
        <v>136</v>
      </c>
      <c r="D69" s="48" t="s">
        <v>79</v>
      </c>
      <c r="E69" s="80" t="s">
        <v>70</v>
      </c>
      <c r="F69" s="80"/>
      <c r="G69" s="52"/>
      <c r="H69" s="52"/>
      <c r="I69" s="52"/>
      <c r="J69" s="52"/>
      <c r="K69" s="52"/>
      <c r="L69" s="52"/>
      <c r="M69" s="81"/>
      <c r="N69" s="52"/>
      <c r="O69" s="52"/>
      <c r="P69" s="52"/>
      <c r="Q69" s="52"/>
      <c r="R69" s="52"/>
      <c r="S69" s="81">
        <v>0</v>
      </c>
      <c r="T69" s="52"/>
      <c r="U69" s="52"/>
      <c r="V69" s="52"/>
      <c r="W69" s="52"/>
      <c r="X69" s="52"/>
      <c r="Y69" s="81">
        <v>8089.0139014999995</v>
      </c>
      <c r="Z69" s="52"/>
      <c r="AA69" s="52"/>
      <c r="AB69" s="52"/>
      <c r="AC69" s="52"/>
      <c r="AD69" s="52"/>
      <c r="AE69" s="81">
        <v>9361.4797584999997</v>
      </c>
      <c r="AF69" s="52"/>
      <c r="AG69" s="52"/>
      <c r="AH69" s="52"/>
      <c r="AI69" s="52"/>
      <c r="AJ69" s="52"/>
      <c r="AK69" s="81">
        <v>8490.8216789999988</v>
      </c>
      <c r="AL69" s="52"/>
      <c r="AM69" s="52"/>
      <c r="AN69" s="52"/>
      <c r="AO69" s="52"/>
      <c r="AP69" s="52"/>
      <c r="AQ69" s="92">
        <v>42509.498810000005</v>
      </c>
      <c r="AR69" s="52"/>
      <c r="AS69" s="52"/>
      <c r="AT69" s="52"/>
      <c r="AU69" s="52"/>
      <c r="AV69" s="52"/>
      <c r="AW69" s="92">
        <v>42945.435869999994</v>
      </c>
      <c r="AX69" s="52"/>
      <c r="AY69" s="52"/>
      <c r="AZ69" s="52"/>
      <c r="BA69" s="52"/>
      <c r="BB69" s="52"/>
      <c r="BC69" s="92">
        <v>43812.448750000003</v>
      </c>
      <c r="BD69" s="52"/>
      <c r="BE69" s="52"/>
      <c r="BF69" s="52"/>
      <c r="BG69" s="52"/>
      <c r="BH69" s="52"/>
      <c r="BI69" s="92">
        <v>43120.176869999996</v>
      </c>
      <c r="BJ69" s="52"/>
      <c r="BK69" s="52"/>
      <c r="BL69" s="52"/>
      <c r="BM69" s="52"/>
      <c r="BN69" s="52"/>
      <c r="BO69" s="92">
        <v>46178.2673</v>
      </c>
      <c r="BP69" s="52"/>
      <c r="BQ69" s="52"/>
      <c r="BR69" s="52"/>
      <c r="BS69" s="52"/>
      <c r="BT69" s="52"/>
      <c r="BU69" s="92">
        <v>57243.330430000002</v>
      </c>
      <c r="BV69" s="52"/>
      <c r="BW69" s="52"/>
      <c r="BX69" s="52"/>
      <c r="BY69" s="52"/>
      <c r="BZ69" s="52"/>
      <c r="CA69" s="81">
        <v>61257.478080000001</v>
      </c>
      <c r="CB69" s="52"/>
      <c r="CC69" s="52"/>
      <c r="CD69" s="52"/>
      <c r="CE69" s="52"/>
      <c r="CF69" s="52"/>
      <c r="CG69" s="92">
        <v>55844.529860000002</v>
      </c>
      <c r="CH69" s="52"/>
      <c r="CM69" s="92">
        <v>52074.938889999998</v>
      </c>
      <c r="CS69" s="92">
        <v>56269.27708</v>
      </c>
      <c r="CY69" s="50">
        <v>36300.935239999999</v>
      </c>
      <c r="DE69" s="50">
        <v>31872.768680000001</v>
      </c>
      <c r="DK69" s="50">
        <v>29363.865320000001</v>
      </c>
    </row>
    <row r="70" spans="1:115" x14ac:dyDescent="0.2">
      <c r="A70" s="127"/>
      <c r="B70" s="130"/>
      <c r="C70" s="53" t="s">
        <v>137</v>
      </c>
      <c r="D70" s="48" t="s">
        <v>79</v>
      </c>
      <c r="E70" s="80" t="s">
        <v>70</v>
      </c>
      <c r="F70" s="80"/>
      <c r="G70" s="52"/>
      <c r="H70" s="52"/>
      <c r="I70" s="52"/>
      <c r="J70" s="52"/>
      <c r="K70" s="52"/>
      <c r="L70" s="52"/>
      <c r="M70" s="81"/>
      <c r="N70" s="52"/>
      <c r="O70" s="52"/>
      <c r="P70" s="52"/>
      <c r="Q70" s="52"/>
      <c r="R70" s="52"/>
      <c r="S70" s="81"/>
      <c r="T70" s="52"/>
      <c r="U70" s="52"/>
      <c r="V70" s="52"/>
      <c r="W70" s="52"/>
      <c r="X70" s="52"/>
      <c r="Y70" s="81"/>
      <c r="Z70" s="52"/>
      <c r="AA70" s="52"/>
      <c r="AB70" s="52"/>
      <c r="AC70" s="52"/>
      <c r="AD70" s="52"/>
      <c r="AE70" s="81"/>
      <c r="AF70" s="52"/>
      <c r="AG70" s="52"/>
      <c r="AH70" s="52"/>
      <c r="AI70" s="52"/>
      <c r="AJ70" s="52"/>
      <c r="AK70" s="81"/>
      <c r="AL70" s="52"/>
      <c r="AM70" s="52"/>
      <c r="AN70" s="52"/>
      <c r="AO70" s="52"/>
      <c r="AP70" s="52"/>
      <c r="AQ70" s="92">
        <v>0</v>
      </c>
      <c r="AR70" s="52"/>
      <c r="AS70" s="52"/>
      <c r="AT70" s="52"/>
      <c r="AU70" s="52"/>
      <c r="AV70" s="52"/>
      <c r="AW70" s="92">
        <v>46405.716639999999</v>
      </c>
      <c r="AX70" s="52"/>
      <c r="AY70" s="52"/>
      <c r="AZ70" s="52"/>
      <c r="BA70" s="52"/>
      <c r="BB70" s="52"/>
      <c r="BC70" s="92">
        <v>53948.591520000002</v>
      </c>
      <c r="BD70" s="52"/>
      <c r="BE70" s="52"/>
      <c r="BF70" s="52"/>
      <c r="BG70" s="52"/>
      <c r="BH70" s="52"/>
      <c r="BI70" s="92">
        <v>45304.141619999995</v>
      </c>
      <c r="BJ70" s="52"/>
      <c r="BK70" s="52"/>
      <c r="BL70" s="52"/>
      <c r="BM70" s="52"/>
      <c r="BN70" s="52"/>
      <c r="BO70" s="92">
        <v>60703.836510000001</v>
      </c>
      <c r="BP70" s="52"/>
      <c r="BQ70" s="52"/>
      <c r="BR70" s="52"/>
      <c r="BS70" s="52"/>
      <c r="BT70" s="52"/>
      <c r="BU70" s="92">
        <v>85418.823409999997</v>
      </c>
      <c r="BV70" s="52"/>
      <c r="BW70" s="52"/>
      <c r="BX70" s="52"/>
      <c r="BY70" s="52"/>
      <c r="BZ70" s="52"/>
      <c r="CA70" s="81">
        <v>92002.636480000001</v>
      </c>
      <c r="CB70" s="52"/>
      <c r="CC70" s="52"/>
      <c r="CD70" s="52"/>
      <c r="CE70" s="52"/>
      <c r="CF70" s="52"/>
      <c r="CG70" s="92">
        <v>105386.94798</v>
      </c>
      <c r="CH70" s="52"/>
      <c r="CM70" s="92">
        <v>145342.97005</v>
      </c>
      <c r="CS70" s="92">
        <v>160756.93227000002</v>
      </c>
      <c r="CY70" s="50">
        <v>210251.28778000001</v>
      </c>
      <c r="DE70" s="50">
        <v>199380.69646000001</v>
      </c>
      <c r="DK70" s="50">
        <v>165949.34164</v>
      </c>
    </row>
    <row r="71" spans="1:115" ht="12.75" customHeight="1" x14ac:dyDescent="0.2">
      <c r="A71" s="127"/>
      <c r="B71" s="130"/>
      <c r="C71" s="53" t="s">
        <v>206</v>
      </c>
      <c r="D71" s="83" t="s">
        <v>207</v>
      </c>
      <c r="E71" s="80" t="s">
        <v>70</v>
      </c>
      <c r="F71" s="80"/>
      <c r="G71" s="52"/>
      <c r="H71" s="52"/>
      <c r="I71" s="52"/>
      <c r="J71" s="52"/>
      <c r="K71" s="52"/>
      <c r="L71" s="52"/>
      <c r="M71" s="81"/>
      <c r="N71" s="52"/>
      <c r="O71" s="52"/>
      <c r="P71" s="52"/>
      <c r="Q71" s="52"/>
      <c r="R71" s="52"/>
      <c r="S71" s="81"/>
      <c r="T71" s="52"/>
      <c r="U71" s="52"/>
      <c r="V71" s="52"/>
      <c r="W71" s="52"/>
      <c r="X71" s="52"/>
      <c r="Y71" s="81"/>
      <c r="Z71" s="52"/>
      <c r="AA71" s="52"/>
      <c r="AB71" s="52"/>
      <c r="AC71" s="52"/>
      <c r="AD71" s="52"/>
      <c r="AE71" s="81"/>
      <c r="AF71" s="52"/>
      <c r="AG71" s="52"/>
      <c r="AH71" s="52"/>
      <c r="AI71" s="52"/>
      <c r="AJ71" s="52"/>
      <c r="AK71" s="81"/>
      <c r="AL71" s="52"/>
      <c r="AM71" s="52"/>
      <c r="AN71" s="52"/>
      <c r="AO71" s="52"/>
      <c r="AP71" s="52"/>
      <c r="AQ71" s="92"/>
      <c r="AR71" s="52"/>
      <c r="AS71" s="52"/>
      <c r="AT71" s="52"/>
      <c r="AU71" s="52"/>
      <c r="AV71" s="52"/>
      <c r="AW71" s="52"/>
      <c r="AX71" s="52"/>
      <c r="AY71" s="52"/>
      <c r="AZ71" s="52"/>
      <c r="BA71" s="52"/>
      <c r="BB71" s="52"/>
      <c r="BC71" s="92"/>
      <c r="BD71" s="52"/>
      <c r="BE71" s="52"/>
      <c r="BF71" s="52"/>
      <c r="BG71" s="52"/>
      <c r="BH71" s="52"/>
      <c r="BI71" s="92"/>
      <c r="BJ71" s="52"/>
      <c r="BK71" s="52"/>
      <c r="BL71" s="52"/>
      <c r="BM71" s="52"/>
      <c r="BN71" s="52"/>
      <c r="BO71" s="92"/>
      <c r="BP71" s="52"/>
      <c r="BQ71" s="52"/>
      <c r="BR71" s="52"/>
      <c r="BS71" s="52"/>
      <c r="BT71" s="52"/>
      <c r="BU71" s="52"/>
      <c r="BV71" s="52"/>
      <c r="BW71" s="52"/>
      <c r="BX71" s="52"/>
      <c r="BY71" s="52"/>
      <c r="BZ71" s="52"/>
      <c r="CA71" s="81">
        <v>18166.737579999997</v>
      </c>
      <c r="CB71" s="52"/>
      <c r="CC71" s="52"/>
      <c r="CD71" s="52"/>
      <c r="CE71" s="52"/>
      <c r="CF71" s="52"/>
      <c r="CG71" s="92">
        <v>56933.690849999999</v>
      </c>
      <c r="CH71" s="52"/>
      <c r="CM71" s="92">
        <v>103687.00867</v>
      </c>
      <c r="CS71" s="92">
        <v>126752.49892</v>
      </c>
      <c r="CY71" s="50">
        <v>199961.36661000003</v>
      </c>
      <c r="DE71" s="50">
        <v>362213.68567000004</v>
      </c>
      <c r="DK71" s="50">
        <v>425534.22412999999</v>
      </c>
    </row>
    <row r="72" spans="1:115" ht="12.75" customHeight="1" x14ac:dyDescent="0.2">
      <c r="A72" s="127"/>
      <c r="B72" s="130"/>
      <c r="C72" s="53" t="s">
        <v>208</v>
      </c>
      <c r="D72" s="83" t="s">
        <v>207</v>
      </c>
      <c r="E72" s="80" t="s">
        <v>70</v>
      </c>
      <c r="F72" s="80"/>
      <c r="G72" s="52"/>
      <c r="H72" s="52"/>
      <c r="I72" s="52"/>
      <c r="J72" s="52"/>
      <c r="K72" s="52"/>
      <c r="L72" s="52"/>
      <c r="M72" s="81"/>
      <c r="N72" s="52"/>
      <c r="O72" s="52"/>
      <c r="P72" s="52"/>
      <c r="Q72" s="52"/>
      <c r="R72" s="52"/>
      <c r="S72" s="81"/>
      <c r="T72" s="52"/>
      <c r="U72" s="52"/>
      <c r="V72" s="52"/>
      <c r="W72" s="52"/>
      <c r="X72" s="52"/>
      <c r="Y72" s="81"/>
      <c r="Z72" s="52"/>
      <c r="AA72" s="52"/>
      <c r="AB72" s="52"/>
      <c r="AC72" s="52"/>
      <c r="AD72" s="52"/>
      <c r="AE72" s="81"/>
      <c r="AF72" s="52"/>
      <c r="AG72" s="52"/>
      <c r="AH72" s="52"/>
      <c r="AI72" s="52"/>
      <c r="AJ72" s="52"/>
      <c r="AK72" s="81"/>
      <c r="AL72" s="52"/>
      <c r="AM72" s="52"/>
      <c r="AN72" s="52"/>
      <c r="AO72" s="52"/>
      <c r="AP72" s="52"/>
      <c r="AQ72" s="92"/>
      <c r="AR72" s="52"/>
      <c r="AS72" s="52"/>
      <c r="AT72" s="52"/>
      <c r="AU72" s="52"/>
      <c r="AV72" s="52"/>
      <c r="AW72" s="52"/>
      <c r="AX72" s="52"/>
      <c r="AY72" s="52"/>
      <c r="AZ72" s="52"/>
      <c r="BA72" s="52"/>
      <c r="BB72" s="52"/>
      <c r="BC72" s="92"/>
      <c r="BD72" s="52"/>
      <c r="BE72" s="52"/>
      <c r="BF72" s="52"/>
      <c r="BG72" s="52"/>
      <c r="BH72" s="52"/>
      <c r="BI72" s="92"/>
      <c r="BJ72" s="52"/>
      <c r="BK72" s="52"/>
      <c r="BL72" s="52"/>
      <c r="BM72" s="52"/>
      <c r="BN72" s="52"/>
      <c r="BO72" s="92"/>
      <c r="BP72" s="52"/>
      <c r="BQ72" s="52"/>
      <c r="BR72" s="52"/>
      <c r="BS72" s="52"/>
      <c r="BT72" s="52"/>
      <c r="BU72" s="52"/>
      <c r="BV72" s="52"/>
      <c r="BW72" s="52"/>
      <c r="BX72" s="52"/>
      <c r="BY72" s="52"/>
      <c r="BZ72" s="52"/>
      <c r="CA72" s="81">
        <v>385.80360999999999</v>
      </c>
      <c r="CB72" s="52"/>
      <c r="CC72" s="52"/>
      <c r="CD72" s="52"/>
      <c r="CE72" s="52"/>
      <c r="CF72" s="52"/>
      <c r="CG72" s="92">
        <v>379.32132999999999</v>
      </c>
      <c r="CH72" s="52"/>
      <c r="CM72" s="92">
        <v>365.57508000000001</v>
      </c>
      <c r="CS72" s="92">
        <v>360.62009999999998</v>
      </c>
      <c r="CY72" s="50">
        <v>376.01825000000002</v>
      </c>
      <c r="DE72" s="50">
        <v>356.46071999999998</v>
      </c>
      <c r="DK72" s="50">
        <v>341.76812999999999</v>
      </c>
    </row>
    <row r="73" spans="1:115" ht="12.75" customHeight="1" x14ac:dyDescent="0.2">
      <c r="A73" s="127"/>
      <c r="B73" s="130"/>
      <c r="C73" s="53" t="s">
        <v>209</v>
      </c>
      <c r="D73" s="83" t="s">
        <v>207</v>
      </c>
      <c r="E73" s="80" t="s">
        <v>70</v>
      </c>
      <c r="F73" s="80"/>
      <c r="G73" s="52"/>
      <c r="H73" s="52"/>
      <c r="I73" s="52"/>
      <c r="J73" s="52"/>
      <c r="K73" s="52"/>
      <c r="L73" s="52"/>
      <c r="M73" s="81"/>
      <c r="N73" s="52"/>
      <c r="O73" s="52"/>
      <c r="P73" s="52"/>
      <c r="Q73" s="52"/>
      <c r="R73" s="52"/>
      <c r="S73" s="81"/>
      <c r="T73" s="52"/>
      <c r="U73" s="52"/>
      <c r="V73" s="52"/>
      <c r="W73" s="52"/>
      <c r="X73" s="52"/>
      <c r="Y73" s="81"/>
      <c r="Z73" s="52"/>
      <c r="AA73" s="52"/>
      <c r="AB73" s="52"/>
      <c r="AC73" s="52"/>
      <c r="AD73" s="52"/>
      <c r="AE73" s="81"/>
      <c r="AF73" s="52"/>
      <c r="AG73" s="52"/>
      <c r="AH73" s="52"/>
      <c r="AI73" s="52"/>
      <c r="AJ73" s="52"/>
      <c r="AK73" s="81"/>
      <c r="AL73" s="52"/>
      <c r="AM73" s="52"/>
      <c r="AN73" s="52"/>
      <c r="AO73" s="52"/>
      <c r="AP73" s="52"/>
      <c r="AQ73" s="92"/>
      <c r="AR73" s="52"/>
      <c r="AS73" s="52"/>
      <c r="AT73" s="52"/>
      <c r="AU73" s="52"/>
      <c r="AV73" s="52"/>
      <c r="AW73" s="52"/>
      <c r="AX73" s="52"/>
      <c r="AY73" s="52"/>
      <c r="AZ73" s="52"/>
      <c r="BA73" s="52"/>
      <c r="BB73" s="52"/>
      <c r="BC73" s="92"/>
      <c r="BD73" s="52"/>
      <c r="BE73" s="52"/>
      <c r="BF73" s="52"/>
      <c r="BG73" s="52"/>
      <c r="BH73" s="52"/>
      <c r="BI73" s="92"/>
      <c r="BJ73" s="52"/>
      <c r="BK73" s="52"/>
      <c r="BL73" s="52"/>
      <c r="BM73" s="52"/>
      <c r="BN73" s="52"/>
      <c r="BO73" s="92"/>
      <c r="BP73" s="52"/>
      <c r="BQ73" s="52"/>
      <c r="BR73" s="52"/>
      <c r="BS73" s="52"/>
      <c r="BT73" s="52"/>
      <c r="BU73" s="52"/>
      <c r="BV73" s="52"/>
      <c r="BW73" s="52"/>
      <c r="BX73" s="52"/>
      <c r="BY73" s="52"/>
      <c r="BZ73" s="52"/>
      <c r="CA73" s="81">
        <v>923.18836999999996</v>
      </c>
      <c r="CB73" s="52"/>
      <c r="CC73" s="52"/>
      <c r="CD73" s="52"/>
      <c r="CE73" s="52"/>
      <c r="CF73" s="52"/>
      <c r="CG73" s="92">
        <v>2379.6042299999999</v>
      </c>
      <c r="CH73" s="52"/>
      <c r="CM73" s="92">
        <v>2438.45334</v>
      </c>
      <c r="CS73" s="92">
        <v>2107.4282400000002</v>
      </c>
      <c r="CY73" s="50">
        <v>2408.1664100000003</v>
      </c>
      <c r="DE73" s="50">
        <v>2977.9875400000001</v>
      </c>
      <c r="DK73" s="50">
        <v>3016.4619600000001</v>
      </c>
    </row>
    <row r="74" spans="1:115" ht="12.75" customHeight="1" x14ac:dyDescent="0.2">
      <c r="A74" s="127"/>
      <c r="B74" s="130"/>
      <c r="C74" s="53" t="s">
        <v>275</v>
      </c>
      <c r="D74" s="83" t="s">
        <v>276</v>
      </c>
      <c r="E74" s="80" t="s">
        <v>70</v>
      </c>
      <c r="F74" s="80"/>
      <c r="G74" s="52"/>
      <c r="H74" s="52"/>
      <c r="I74" s="52"/>
      <c r="J74" s="52"/>
      <c r="K74" s="52"/>
      <c r="L74" s="52"/>
      <c r="M74" s="81"/>
      <c r="N74" s="52"/>
      <c r="O74" s="52"/>
      <c r="P74" s="52"/>
      <c r="Q74" s="52"/>
      <c r="R74" s="52"/>
      <c r="S74" s="81"/>
      <c r="T74" s="52"/>
      <c r="U74" s="52"/>
      <c r="V74" s="52"/>
      <c r="W74" s="52"/>
      <c r="X74" s="52"/>
      <c r="Y74" s="81"/>
      <c r="Z74" s="52"/>
      <c r="AA74" s="52"/>
      <c r="AB74" s="52"/>
      <c r="AC74" s="52"/>
      <c r="AD74" s="52"/>
      <c r="AE74" s="81"/>
      <c r="AF74" s="52"/>
      <c r="AG74" s="52"/>
      <c r="AH74" s="52"/>
      <c r="AI74" s="52"/>
      <c r="AJ74" s="52"/>
      <c r="AK74" s="81"/>
      <c r="AL74" s="52"/>
      <c r="AM74" s="52"/>
      <c r="AN74" s="52"/>
      <c r="AO74" s="52"/>
      <c r="AP74" s="52"/>
      <c r="AQ74" s="92"/>
      <c r="AR74" s="52"/>
      <c r="AS74" s="52"/>
      <c r="AT74" s="52"/>
      <c r="AU74" s="52"/>
      <c r="AV74" s="52"/>
      <c r="AW74" s="52"/>
      <c r="AX74" s="52"/>
      <c r="AY74" s="52"/>
      <c r="AZ74" s="52"/>
      <c r="BA74" s="52"/>
      <c r="BB74" s="52"/>
      <c r="BC74" s="92"/>
      <c r="BD74" s="52"/>
      <c r="BE74" s="52"/>
      <c r="BF74" s="52"/>
      <c r="BG74" s="52"/>
      <c r="BH74" s="52"/>
      <c r="BI74" s="92"/>
      <c r="BJ74" s="52"/>
      <c r="BK74" s="52"/>
      <c r="BL74" s="52"/>
      <c r="BM74" s="52"/>
      <c r="BN74" s="52"/>
      <c r="BO74" s="92"/>
      <c r="BP74" s="52"/>
      <c r="BQ74" s="52"/>
      <c r="BR74" s="52"/>
      <c r="BS74" s="52"/>
      <c r="BT74" s="52"/>
      <c r="BU74" s="52"/>
      <c r="BV74" s="52"/>
      <c r="BW74" s="52"/>
      <c r="BX74" s="52"/>
      <c r="BY74" s="52"/>
      <c r="BZ74" s="52"/>
      <c r="CA74" s="81"/>
      <c r="CB74" s="52"/>
      <c r="CC74" s="52"/>
      <c r="CD74" s="52"/>
      <c r="CE74" s="52"/>
      <c r="CF74" s="52"/>
      <c r="CG74" s="92"/>
      <c r="CH74" s="52"/>
      <c r="CM74" s="92"/>
      <c r="CS74" s="92"/>
      <c r="CY74" s="50"/>
      <c r="DE74" s="50"/>
      <c r="DK74" s="50">
        <v>31283.008020000001</v>
      </c>
    </row>
    <row r="75" spans="1:115" ht="12.75" customHeight="1" x14ac:dyDescent="0.2">
      <c r="A75" s="127"/>
      <c r="B75" s="130"/>
      <c r="C75" s="53" t="s">
        <v>139</v>
      </c>
      <c r="D75" s="83" t="s">
        <v>150</v>
      </c>
      <c r="E75" s="80" t="s">
        <v>70</v>
      </c>
      <c r="F75" s="80"/>
      <c r="G75" s="52"/>
      <c r="H75" s="52"/>
      <c r="I75" s="52"/>
      <c r="J75" s="52"/>
      <c r="K75" s="52"/>
      <c r="L75" s="52"/>
      <c r="M75" s="81"/>
      <c r="N75" s="52"/>
      <c r="O75" s="52"/>
      <c r="P75" s="52"/>
      <c r="Q75" s="52"/>
      <c r="R75" s="52"/>
      <c r="S75" s="81"/>
      <c r="T75" s="52"/>
      <c r="U75" s="52"/>
      <c r="V75" s="52"/>
      <c r="W75" s="52"/>
      <c r="X75" s="52"/>
      <c r="Y75" s="81"/>
      <c r="Z75" s="52"/>
      <c r="AA75" s="52"/>
      <c r="AB75" s="52"/>
      <c r="AC75" s="52"/>
      <c r="AD75" s="52"/>
      <c r="AE75" s="81"/>
      <c r="AF75" s="52"/>
      <c r="AG75" s="52"/>
      <c r="AH75" s="52"/>
      <c r="AI75" s="52"/>
      <c r="AJ75" s="52"/>
      <c r="AK75" s="81"/>
      <c r="AL75" s="52"/>
      <c r="AM75" s="52"/>
      <c r="AN75" s="52"/>
      <c r="AO75" s="52"/>
      <c r="AP75" s="52"/>
      <c r="AQ75" s="92"/>
      <c r="AR75" s="52"/>
      <c r="AS75" s="52"/>
      <c r="AT75" s="52"/>
      <c r="AU75" s="52"/>
      <c r="AV75" s="52"/>
      <c r="AW75" s="92">
        <v>980.61232999999993</v>
      </c>
      <c r="AX75" s="52"/>
      <c r="AY75" s="52"/>
      <c r="AZ75" s="52"/>
      <c r="BA75" s="52"/>
      <c r="BB75" s="52"/>
      <c r="BC75" s="92">
        <v>952.53231000000005</v>
      </c>
      <c r="BD75" s="52"/>
      <c r="BE75" s="52"/>
      <c r="BF75" s="52"/>
      <c r="BG75" s="52"/>
      <c r="BH75" s="52"/>
      <c r="BI75" s="92">
        <v>1870.20002</v>
      </c>
      <c r="BJ75" s="52"/>
      <c r="BK75" s="52"/>
      <c r="BL75" s="52"/>
      <c r="BM75" s="52"/>
      <c r="BN75" s="52"/>
      <c r="BO75" s="92">
        <v>2623.55366</v>
      </c>
      <c r="BP75" s="52"/>
      <c r="BQ75" s="52"/>
      <c r="BR75" s="52"/>
      <c r="BS75" s="52"/>
      <c r="BT75" s="52"/>
      <c r="BU75" s="92">
        <v>2762.4205899999997</v>
      </c>
      <c r="BV75" s="52"/>
      <c r="BW75" s="52"/>
      <c r="BX75" s="52"/>
      <c r="BY75" s="52"/>
      <c r="BZ75" s="52"/>
      <c r="CA75" s="81">
        <v>2928.1969399999998</v>
      </c>
      <c r="CB75" s="52"/>
      <c r="CC75" s="52"/>
      <c r="CD75" s="52"/>
      <c r="CE75" s="52"/>
      <c r="CF75" s="52"/>
      <c r="CG75" s="92">
        <v>2902.1016199999999</v>
      </c>
      <c r="CH75" s="52"/>
      <c r="CM75" s="92">
        <v>3088.6191699999999</v>
      </c>
      <c r="CS75" s="92">
        <v>4003.1392000000001</v>
      </c>
      <c r="CY75" s="50">
        <v>6876.0481100000006</v>
      </c>
      <c r="DE75" s="50">
        <v>8386.2070800000001</v>
      </c>
      <c r="DK75" s="50">
        <v>8454.2741400000014</v>
      </c>
    </row>
    <row r="76" spans="1:115" ht="12.75" customHeight="1" x14ac:dyDescent="0.2">
      <c r="A76" s="127"/>
      <c r="B76" s="130"/>
      <c r="C76" s="53" t="s">
        <v>159</v>
      </c>
      <c r="D76" s="83" t="s">
        <v>150</v>
      </c>
      <c r="E76" s="80" t="s">
        <v>70</v>
      </c>
      <c r="F76" s="80"/>
      <c r="G76" s="52"/>
      <c r="H76" s="52"/>
      <c r="I76" s="52"/>
      <c r="J76" s="52"/>
      <c r="K76" s="52"/>
      <c r="L76" s="52"/>
      <c r="M76" s="81"/>
      <c r="N76" s="52"/>
      <c r="O76" s="52"/>
      <c r="P76" s="52"/>
      <c r="Q76" s="52"/>
      <c r="R76" s="52"/>
      <c r="S76" s="81"/>
      <c r="T76" s="52"/>
      <c r="U76" s="52"/>
      <c r="V76" s="52"/>
      <c r="W76" s="52"/>
      <c r="X76" s="52"/>
      <c r="Y76" s="81"/>
      <c r="Z76" s="52"/>
      <c r="AA76" s="52"/>
      <c r="AB76" s="52"/>
      <c r="AC76" s="52"/>
      <c r="AD76" s="52"/>
      <c r="AE76" s="81"/>
      <c r="AF76" s="52"/>
      <c r="AG76" s="52"/>
      <c r="AH76" s="52"/>
      <c r="AI76" s="52"/>
      <c r="AJ76" s="52"/>
      <c r="AK76" s="81"/>
      <c r="AL76" s="52"/>
      <c r="AM76" s="52"/>
      <c r="AN76" s="52"/>
      <c r="AO76" s="52"/>
      <c r="AP76" s="52"/>
      <c r="AQ76" s="92"/>
      <c r="AR76" s="52"/>
      <c r="AS76" s="52"/>
      <c r="AT76" s="52"/>
      <c r="AU76" s="52"/>
      <c r="AV76" s="52"/>
      <c r="AW76" s="92">
        <v>979.35205000000008</v>
      </c>
      <c r="AX76" s="52"/>
      <c r="AY76" s="52"/>
      <c r="AZ76" s="52"/>
      <c r="BA76" s="52"/>
      <c r="BB76" s="52"/>
      <c r="BC76" s="92">
        <v>948.74218000000008</v>
      </c>
      <c r="BD76" s="52"/>
      <c r="BE76" s="52"/>
      <c r="BF76" s="52"/>
      <c r="BG76" s="52"/>
      <c r="BH76" s="52"/>
      <c r="BI76" s="92"/>
      <c r="BJ76" s="52"/>
      <c r="BK76" s="52"/>
      <c r="BL76" s="52"/>
      <c r="BM76" s="52"/>
      <c r="BN76" s="52"/>
      <c r="BO76" s="92"/>
      <c r="BP76" s="52"/>
      <c r="BQ76" s="52"/>
      <c r="BR76" s="52"/>
      <c r="BS76" s="52"/>
      <c r="BT76" s="52"/>
      <c r="BU76" s="92"/>
      <c r="BV76" s="52"/>
      <c r="BW76" s="52"/>
      <c r="BX76" s="52"/>
      <c r="BY76" s="52"/>
      <c r="BZ76" s="52"/>
      <c r="CA76" s="81"/>
      <c r="CB76" s="52"/>
      <c r="CC76" s="52"/>
      <c r="CD76" s="52"/>
      <c r="CE76" s="52"/>
      <c r="CF76" s="52"/>
      <c r="CG76" s="92"/>
      <c r="CH76" s="52"/>
      <c r="CM76" s="92"/>
      <c r="CS76" s="92"/>
      <c r="CY76" s="50"/>
      <c r="DE76" s="50"/>
      <c r="DK76" s="50"/>
    </row>
    <row r="77" spans="1:115" ht="12.75" customHeight="1" x14ac:dyDescent="0.2">
      <c r="A77" s="127"/>
      <c r="B77" s="130"/>
      <c r="C77" s="53" t="s">
        <v>277</v>
      </c>
      <c r="D77" s="83" t="s">
        <v>150</v>
      </c>
      <c r="E77" s="80" t="s">
        <v>70</v>
      </c>
      <c r="F77" s="80"/>
      <c r="G77" s="52"/>
      <c r="H77" s="52"/>
      <c r="I77" s="52"/>
      <c r="J77" s="52"/>
      <c r="K77" s="52"/>
      <c r="L77" s="52"/>
      <c r="M77" s="81"/>
      <c r="N77" s="52"/>
      <c r="O77" s="52"/>
      <c r="P77" s="52"/>
      <c r="Q77" s="52"/>
      <c r="R77" s="52"/>
      <c r="S77" s="81"/>
      <c r="T77" s="52"/>
      <c r="U77" s="52"/>
      <c r="V77" s="52"/>
      <c r="W77" s="52"/>
      <c r="X77" s="52"/>
      <c r="Y77" s="81"/>
      <c r="Z77" s="52"/>
      <c r="AA77" s="52"/>
      <c r="AB77" s="52"/>
      <c r="AC77" s="52"/>
      <c r="AD77" s="52"/>
      <c r="AE77" s="81"/>
      <c r="AF77" s="52"/>
      <c r="AG77" s="52"/>
      <c r="AH77" s="52"/>
      <c r="AI77" s="52"/>
      <c r="AJ77" s="52"/>
      <c r="AK77" s="81"/>
      <c r="AL77" s="52"/>
      <c r="AM77" s="52"/>
      <c r="AN77" s="52"/>
      <c r="AO77" s="52"/>
      <c r="AP77" s="52"/>
      <c r="AQ77" s="92"/>
      <c r="AR77" s="52"/>
      <c r="AS77" s="52"/>
      <c r="AT77" s="52"/>
      <c r="AU77" s="52"/>
      <c r="AV77" s="52"/>
      <c r="AW77" s="92"/>
      <c r="AX77" s="52"/>
      <c r="AY77" s="52"/>
      <c r="AZ77" s="52"/>
      <c r="BA77" s="52"/>
      <c r="BB77" s="52"/>
      <c r="BC77" s="92"/>
      <c r="BD77" s="52"/>
      <c r="BE77" s="52"/>
      <c r="BF77" s="52"/>
      <c r="BG77" s="52"/>
      <c r="BH77" s="52"/>
      <c r="BI77" s="92"/>
      <c r="BJ77" s="52"/>
      <c r="BK77" s="52"/>
      <c r="BL77" s="52"/>
      <c r="BM77" s="52"/>
      <c r="BN77" s="52"/>
      <c r="BO77" s="92"/>
      <c r="BP77" s="52"/>
      <c r="BQ77" s="52"/>
      <c r="BR77" s="52"/>
      <c r="BS77" s="52"/>
      <c r="BT77" s="52"/>
      <c r="BU77" s="92"/>
      <c r="BV77" s="52"/>
      <c r="BW77" s="52"/>
      <c r="BX77" s="52"/>
      <c r="BY77" s="52"/>
      <c r="BZ77" s="52"/>
      <c r="CA77" s="81"/>
      <c r="CB77" s="52"/>
      <c r="CC77" s="52"/>
      <c r="CD77" s="52"/>
      <c r="CE77" s="52"/>
      <c r="CF77" s="52"/>
      <c r="CG77" s="92"/>
      <c r="CH77" s="52"/>
      <c r="CM77" s="92"/>
      <c r="CS77" s="92"/>
      <c r="CY77" s="50"/>
      <c r="DE77" s="50"/>
      <c r="DK77" s="50">
        <v>3158.8288900000002</v>
      </c>
    </row>
    <row r="78" spans="1:115" ht="12.75" customHeight="1" x14ac:dyDescent="0.2">
      <c r="A78" s="127"/>
      <c r="B78" s="130"/>
      <c r="C78" s="53" t="s">
        <v>77</v>
      </c>
      <c r="D78" s="83" t="s">
        <v>150</v>
      </c>
      <c r="E78" s="80" t="s">
        <v>70</v>
      </c>
      <c r="F78" s="80"/>
      <c r="G78" s="52"/>
      <c r="H78" s="52"/>
      <c r="I78" s="52"/>
      <c r="J78" s="52"/>
      <c r="K78" s="52"/>
      <c r="L78" s="52"/>
      <c r="M78" s="81"/>
      <c r="N78" s="52"/>
      <c r="O78" s="52"/>
      <c r="P78" s="52"/>
      <c r="Q78" s="52"/>
      <c r="R78" s="52"/>
      <c r="S78" s="81"/>
      <c r="T78" s="52"/>
      <c r="U78" s="52"/>
      <c r="V78" s="52"/>
      <c r="W78" s="52"/>
      <c r="X78" s="52"/>
      <c r="Y78" s="81"/>
      <c r="Z78" s="52"/>
      <c r="AA78" s="52"/>
      <c r="AB78" s="52"/>
      <c r="AC78" s="52"/>
      <c r="AD78" s="52"/>
      <c r="AE78" s="81"/>
      <c r="AF78" s="52"/>
      <c r="AG78" s="52"/>
      <c r="AH78" s="52"/>
      <c r="AI78" s="52"/>
      <c r="AJ78" s="52"/>
      <c r="AK78" s="81"/>
      <c r="AL78" s="52"/>
      <c r="AM78" s="52"/>
      <c r="AN78" s="52"/>
      <c r="AO78" s="52"/>
      <c r="AP78" s="52"/>
      <c r="AQ78" s="92"/>
      <c r="AR78" s="52"/>
      <c r="AS78" s="52"/>
      <c r="AT78" s="52"/>
      <c r="AU78" s="52"/>
      <c r="AV78" s="52"/>
      <c r="AW78" s="92">
        <v>32988.789620000003</v>
      </c>
      <c r="AX78" s="52"/>
      <c r="AY78" s="52"/>
      <c r="AZ78" s="52"/>
      <c r="BA78" s="52"/>
      <c r="BB78" s="52"/>
      <c r="BC78" s="92">
        <v>28565.277989999999</v>
      </c>
      <c r="BD78" s="52"/>
      <c r="BE78" s="52"/>
      <c r="BF78" s="52"/>
      <c r="BG78" s="52"/>
      <c r="BH78" s="52"/>
      <c r="BI78" s="92">
        <v>32305.04521</v>
      </c>
      <c r="BJ78" s="52"/>
      <c r="BK78" s="52"/>
      <c r="BL78" s="52"/>
      <c r="BM78" s="52"/>
      <c r="BN78" s="52"/>
      <c r="BO78" s="92">
        <v>36724.790740000004</v>
      </c>
      <c r="BP78" s="52"/>
      <c r="BQ78" s="52"/>
      <c r="BR78" s="52"/>
      <c r="BS78" s="52"/>
      <c r="BT78" s="52"/>
      <c r="BU78" s="92">
        <v>44588.806320000003</v>
      </c>
      <c r="BV78" s="52"/>
      <c r="BW78" s="52"/>
      <c r="BX78" s="52"/>
      <c r="BY78" s="52"/>
      <c r="BZ78" s="52"/>
      <c r="CA78" s="81">
        <v>48063.155180000002</v>
      </c>
      <c r="CB78" s="52"/>
      <c r="CC78" s="52"/>
      <c r="CD78" s="52"/>
      <c r="CE78" s="52"/>
      <c r="CF78" s="52"/>
      <c r="CG78" s="92">
        <v>44589.566159999995</v>
      </c>
      <c r="CH78" s="52"/>
      <c r="CM78" s="92">
        <v>50087.859689999997</v>
      </c>
      <c r="CS78" s="92">
        <v>59965.937330000001</v>
      </c>
      <c r="CY78" s="50">
        <v>64165.488659999995</v>
      </c>
      <c r="DE78" s="50">
        <v>50833.182529999998</v>
      </c>
      <c r="DK78" s="50">
        <v>49323.97032</v>
      </c>
    </row>
    <row r="79" spans="1:115" ht="12.75" customHeight="1" x14ac:dyDescent="0.2">
      <c r="A79" s="127"/>
      <c r="B79" s="130"/>
      <c r="C79" s="53" t="s">
        <v>223</v>
      </c>
      <c r="D79" s="83" t="s">
        <v>241</v>
      </c>
      <c r="E79" s="80" t="s">
        <v>70</v>
      </c>
      <c r="F79" s="80"/>
      <c r="G79" s="52"/>
      <c r="H79" s="52"/>
      <c r="I79" s="52"/>
      <c r="J79" s="52"/>
      <c r="K79" s="52"/>
      <c r="L79" s="52"/>
      <c r="M79" s="81"/>
      <c r="N79" s="52"/>
      <c r="O79" s="52"/>
      <c r="P79" s="52"/>
      <c r="Q79" s="52"/>
      <c r="R79" s="52"/>
      <c r="S79" s="81"/>
      <c r="T79" s="52"/>
      <c r="U79" s="52"/>
      <c r="V79" s="52"/>
      <c r="W79" s="52"/>
      <c r="X79" s="52"/>
      <c r="Y79" s="81"/>
      <c r="Z79" s="52"/>
      <c r="AA79" s="52"/>
      <c r="AB79" s="52"/>
      <c r="AC79" s="52"/>
      <c r="AD79" s="52"/>
      <c r="AE79" s="81"/>
      <c r="AF79" s="52"/>
      <c r="AG79" s="52"/>
      <c r="AH79" s="52"/>
      <c r="AI79" s="52"/>
      <c r="AJ79" s="52"/>
      <c r="AK79" s="81"/>
      <c r="AL79" s="52"/>
      <c r="AM79" s="52"/>
      <c r="AN79" s="52"/>
      <c r="AO79" s="52"/>
      <c r="AP79" s="52"/>
      <c r="AQ79" s="92"/>
      <c r="AR79" s="52"/>
      <c r="AS79" s="52"/>
      <c r="AT79" s="52"/>
      <c r="AU79" s="52"/>
      <c r="AV79" s="52"/>
      <c r="AW79" s="52"/>
      <c r="AX79" s="52"/>
      <c r="AY79" s="52"/>
      <c r="AZ79" s="52"/>
      <c r="BA79" s="52"/>
      <c r="BB79" s="52"/>
      <c r="BC79" s="92"/>
      <c r="BD79" s="52"/>
      <c r="BE79" s="52"/>
      <c r="BF79" s="52"/>
      <c r="BG79" s="52"/>
      <c r="BH79" s="52"/>
      <c r="BI79" s="92"/>
      <c r="BJ79" s="52"/>
      <c r="BK79" s="52"/>
      <c r="BL79" s="52"/>
      <c r="BM79" s="52"/>
      <c r="BN79" s="52"/>
      <c r="BO79" s="92"/>
      <c r="BP79" s="52"/>
      <c r="BQ79" s="52"/>
      <c r="BR79" s="52"/>
      <c r="BS79" s="52"/>
      <c r="BT79" s="52"/>
      <c r="BU79" s="52"/>
      <c r="BV79" s="52"/>
      <c r="BW79" s="52"/>
      <c r="BX79" s="52"/>
      <c r="BY79" s="52"/>
      <c r="BZ79" s="52"/>
      <c r="CA79" s="81"/>
      <c r="CB79" s="52"/>
      <c r="CC79" s="52"/>
      <c r="CD79" s="52"/>
      <c r="CE79" s="52"/>
      <c r="CF79" s="52"/>
      <c r="CG79" s="92">
        <v>7367.1296500000008</v>
      </c>
      <c r="CH79" s="52"/>
      <c r="CM79" s="92">
        <v>20993.539570000001</v>
      </c>
      <c r="CS79" s="92">
        <v>28390.435839999998</v>
      </c>
      <c r="CY79" s="50">
        <v>29116.454899999997</v>
      </c>
      <c r="DE79" s="50">
        <v>1630.3828500000002</v>
      </c>
      <c r="DK79" s="50">
        <v>1333.2146399999999</v>
      </c>
    </row>
    <row r="80" spans="1:115" x14ac:dyDescent="0.2">
      <c r="A80" s="127"/>
      <c r="B80" s="130"/>
      <c r="C80" s="7" t="s">
        <v>6</v>
      </c>
      <c r="D80" s="48"/>
      <c r="E80" s="48"/>
      <c r="F80" s="48"/>
      <c r="G80" s="52"/>
      <c r="H80" s="52"/>
      <c r="I80" s="52"/>
      <c r="J80" s="52"/>
      <c r="K80" s="52"/>
      <c r="L80" s="52"/>
      <c r="M80" s="52"/>
      <c r="N80" s="52"/>
      <c r="O80" s="52"/>
      <c r="P80" s="52"/>
      <c r="Q80" s="52"/>
      <c r="R80" s="52"/>
      <c r="S80" s="52">
        <f>SUM(S50:S79)</f>
        <v>8399.8423899999998</v>
      </c>
      <c r="T80" s="52"/>
      <c r="U80" s="52"/>
      <c r="V80" s="52"/>
      <c r="W80" s="52"/>
      <c r="X80" s="52"/>
      <c r="Y80" s="52">
        <f>SUM(Y50:Y79)</f>
        <v>44062.2530615</v>
      </c>
      <c r="Z80" s="52"/>
      <c r="AA80" s="52"/>
      <c r="AB80" s="52"/>
      <c r="AC80" s="52"/>
      <c r="AD80" s="52"/>
      <c r="AE80" s="52">
        <f>SUM(AE50:AE79)</f>
        <v>57037.362518499998</v>
      </c>
      <c r="AF80" s="52"/>
      <c r="AG80" s="52"/>
      <c r="AH80" s="52"/>
      <c r="AI80" s="52"/>
      <c r="AJ80" s="52"/>
      <c r="AK80" s="52">
        <f>SUM(AK50:AK79)</f>
        <v>62816.699219000002</v>
      </c>
      <c r="AL80" s="52"/>
      <c r="AM80" s="52"/>
      <c r="AN80" s="52"/>
      <c r="AO80" s="52"/>
      <c r="AP80" s="52"/>
      <c r="AQ80" s="52">
        <f>SUM(AQ50:AQ79)</f>
        <v>131385.88933000003</v>
      </c>
      <c r="AR80" s="52"/>
      <c r="AS80" s="52"/>
      <c r="AT80" s="52"/>
      <c r="AU80" s="52"/>
      <c r="AV80" s="52"/>
      <c r="AW80" s="52">
        <f>SUM(AW50:AW79)</f>
        <v>365217.70787939994</v>
      </c>
      <c r="AX80" s="52"/>
      <c r="AY80" s="52"/>
      <c r="AZ80" s="52"/>
      <c r="BA80" s="52"/>
      <c r="BB80" s="52"/>
      <c r="BC80" s="52">
        <f>SUM(BC50:BC79)</f>
        <v>429550.89191449998</v>
      </c>
      <c r="BD80" s="52"/>
      <c r="BE80" s="52"/>
      <c r="BF80" s="52"/>
      <c r="BG80" s="52"/>
      <c r="BH80" s="52"/>
      <c r="BI80" s="52">
        <f>SUM(BI50:BI79)</f>
        <v>449321.29600300011</v>
      </c>
      <c r="BJ80" s="52"/>
      <c r="BK80" s="52"/>
      <c r="BL80" s="52"/>
      <c r="BM80" s="52"/>
      <c r="BN80" s="52"/>
      <c r="BO80" s="52">
        <f>SUM(BO50:BO79)</f>
        <v>496161.73480060004</v>
      </c>
      <c r="BP80" s="52"/>
      <c r="BQ80" s="52"/>
      <c r="BR80" s="52"/>
      <c r="BS80" s="52"/>
      <c r="BT80" s="52"/>
      <c r="BU80" s="52">
        <f>SUM(BU50:BU79)</f>
        <v>535214.46824970015</v>
      </c>
      <c r="BV80" s="52"/>
      <c r="BW80" s="52"/>
      <c r="BX80" s="52"/>
      <c r="BY80" s="52"/>
      <c r="BZ80" s="52"/>
      <c r="CA80" s="52">
        <f>SUM(CA50:CA79)</f>
        <v>953155.29639729997</v>
      </c>
      <c r="CB80" s="52"/>
      <c r="CC80" s="52"/>
      <c r="CD80" s="52"/>
      <c r="CE80" s="52"/>
      <c r="CF80" s="52"/>
      <c r="CG80" s="52">
        <f>SUM(CG50:CG79)</f>
        <v>719289.21053689998</v>
      </c>
      <c r="CH80" s="52"/>
      <c r="CI80" s="52"/>
      <c r="CJ80" s="52"/>
      <c r="CK80" s="52"/>
      <c r="CL80" s="52"/>
      <c r="CM80" s="52">
        <f>SUM(CM50:CM79)</f>
        <v>799261.74543830007</v>
      </c>
      <c r="CN80" s="52"/>
      <c r="CO80" s="52"/>
      <c r="CP80" s="52"/>
      <c r="CQ80" s="52"/>
      <c r="CR80" s="52"/>
      <c r="CS80" s="52">
        <f>SUM(CS50:CS79)</f>
        <v>858682.3301129</v>
      </c>
      <c r="CT80" s="52"/>
      <c r="CU80" s="52"/>
      <c r="CV80" s="52"/>
      <c r="CW80" s="52"/>
      <c r="CX80" s="52"/>
      <c r="CY80" s="52">
        <f>SUM(CY50:CY79)</f>
        <v>1067041.8327479998</v>
      </c>
      <c r="CZ80" s="52"/>
      <c r="DA80" s="52"/>
      <c r="DB80" s="52"/>
      <c r="DC80" s="52"/>
      <c r="DD80" s="52"/>
      <c r="DE80" s="52">
        <f>SUM(DE50:DE79)</f>
        <v>1090556.0145102998</v>
      </c>
      <c r="DF80" s="52"/>
      <c r="DG80" s="52"/>
      <c r="DH80" s="52"/>
      <c r="DI80" s="52"/>
      <c r="DJ80" s="52"/>
      <c r="DK80" s="52">
        <f>SUM(DK50:DK79)</f>
        <v>1185162.5841188</v>
      </c>
    </row>
    <row r="81" spans="1:115" x14ac:dyDescent="0.2">
      <c r="A81" s="62"/>
      <c r="B81" s="62"/>
      <c r="C81" s="7"/>
      <c r="D81" s="48"/>
      <c r="E81" s="48"/>
      <c r="F81" s="48"/>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row>
    <row r="82" spans="1:115" ht="12.75" customHeight="1" x14ac:dyDescent="0.2">
      <c r="A82" s="62"/>
      <c r="B82" s="130" t="s">
        <v>179</v>
      </c>
      <c r="C82" s="96" t="s">
        <v>236</v>
      </c>
      <c r="D82" s="83" t="s">
        <v>105</v>
      </c>
      <c r="E82" s="69" t="s">
        <v>70</v>
      </c>
      <c r="F82" s="48"/>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92">
        <v>6216.8220300000003</v>
      </c>
      <c r="BJ82" s="52"/>
      <c r="BK82" s="52"/>
      <c r="BL82" s="52"/>
      <c r="BM82" s="52"/>
      <c r="BN82" s="52"/>
      <c r="BO82" s="92">
        <v>2440.1285600000001</v>
      </c>
      <c r="BP82" s="52"/>
      <c r="BQ82" s="52"/>
      <c r="BR82" s="52"/>
      <c r="BS82" s="52"/>
      <c r="BT82" s="52"/>
      <c r="BU82" s="92">
        <v>2217.3284700000004</v>
      </c>
      <c r="BV82" s="52"/>
      <c r="BW82" s="52"/>
      <c r="BX82" s="52"/>
      <c r="BY82" s="52"/>
      <c r="BZ82" s="52"/>
      <c r="CA82" s="92">
        <v>2178.8175000000001</v>
      </c>
      <c r="CB82" s="52"/>
      <c r="CC82" s="52"/>
      <c r="CD82" s="52"/>
      <c r="CE82" s="52"/>
      <c r="CF82" s="52"/>
      <c r="CG82" s="52"/>
      <c r="CH82" s="52"/>
    </row>
    <row r="83" spans="1:115" ht="12.75" customHeight="1" x14ac:dyDescent="0.2">
      <c r="A83" s="129" t="s">
        <v>100</v>
      </c>
      <c r="B83" s="130"/>
      <c r="C83" s="96" t="s">
        <v>176</v>
      </c>
      <c r="D83" s="102" t="s">
        <v>164</v>
      </c>
      <c r="E83" s="69" t="s">
        <v>70</v>
      </c>
      <c r="F83" s="69"/>
      <c r="G83" s="54">
        <v>45382.398820000002</v>
      </c>
      <c r="H83" s="52"/>
      <c r="I83" s="52"/>
      <c r="J83" s="52"/>
      <c r="K83" s="52"/>
      <c r="L83" s="52"/>
      <c r="M83" s="92">
        <v>45292.875009999996</v>
      </c>
      <c r="N83" s="52"/>
      <c r="O83" s="52"/>
      <c r="P83" s="52"/>
      <c r="Q83" s="52"/>
      <c r="R83" s="52"/>
      <c r="S83" s="81">
        <v>78659.611940000003</v>
      </c>
      <c r="T83" s="52"/>
      <c r="U83" s="52"/>
      <c r="V83" s="52"/>
      <c r="W83" s="52"/>
      <c r="X83" s="52"/>
      <c r="Y83" s="81">
        <v>81247.194329999998</v>
      </c>
      <c r="Z83" s="52"/>
      <c r="AA83" s="52"/>
      <c r="AB83" s="52"/>
      <c r="AC83" s="52"/>
      <c r="AD83" s="52"/>
      <c r="AE83" s="81">
        <v>23481.145170000003</v>
      </c>
      <c r="AF83" s="52"/>
      <c r="AG83" s="52"/>
      <c r="AH83" s="52"/>
      <c r="AI83" s="52"/>
      <c r="AJ83" s="52"/>
      <c r="AK83" s="81">
        <v>23357.717129999997</v>
      </c>
      <c r="AL83" s="52"/>
      <c r="AM83" s="52"/>
      <c r="AN83" s="52"/>
      <c r="AO83" s="52"/>
      <c r="AP83" s="52"/>
      <c r="AQ83" s="92">
        <v>17153.61189</v>
      </c>
      <c r="AR83" s="52"/>
      <c r="AS83" s="52"/>
      <c r="AT83" s="52"/>
      <c r="AU83" s="52"/>
      <c r="AV83" s="52"/>
      <c r="AW83" s="92">
        <v>10186.91647</v>
      </c>
      <c r="AX83" s="52"/>
      <c r="AY83" s="52"/>
      <c r="AZ83" s="52"/>
      <c r="BA83" s="52"/>
      <c r="BB83" s="52"/>
      <c r="BC83" s="92">
        <v>7279.5932599999996</v>
      </c>
      <c r="BD83" s="52"/>
      <c r="BE83" s="52"/>
      <c r="BF83" s="52"/>
      <c r="BG83" s="52"/>
      <c r="BH83" s="52"/>
      <c r="BI83" s="9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row>
    <row r="84" spans="1:115" ht="12.75" customHeight="1" x14ac:dyDescent="0.2">
      <c r="A84" s="129"/>
      <c r="B84" s="130"/>
      <c r="C84" s="96" t="s">
        <v>268</v>
      </c>
      <c r="D84" s="102" t="s">
        <v>269</v>
      </c>
      <c r="E84" s="69" t="s">
        <v>70</v>
      </c>
      <c r="F84" s="69"/>
      <c r="G84" s="54"/>
      <c r="H84" s="52"/>
      <c r="I84" s="52"/>
      <c r="J84" s="52"/>
      <c r="K84" s="52"/>
      <c r="L84" s="52"/>
      <c r="M84" s="92"/>
      <c r="N84" s="52"/>
      <c r="O84" s="52"/>
      <c r="P84" s="52"/>
      <c r="Q84" s="52"/>
      <c r="R84" s="52"/>
      <c r="S84" s="81"/>
      <c r="T84" s="52"/>
      <c r="U84" s="52"/>
      <c r="V84" s="52"/>
      <c r="W84" s="52"/>
      <c r="X84" s="52"/>
      <c r="Y84" s="81"/>
      <c r="Z84" s="52"/>
      <c r="AA84" s="52"/>
      <c r="AB84" s="52"/>
      <c r="AC84" s="52"/>
      <c r="AD84" s="52"/>
      <c r="AE84" s="81"/>
      <c r="AF84" s="52"/>
      <c r="AG84" s="52"/>
      <c r="AH84" s="52"/>
      <c r="AI84" s="52"/>
      <c r="AJ84" s="52"/>
      <c r="AK84" s="81"/>
      <c r="AL84" s="52"/>
      <c r="AM84" s="52"/>
      <c r="AN84" s="52"/>
      <c r="AO84" s="52"/>
      <c r="AP84" s="52"/>
      <c r="AQ84" s="92"/>
      <c r="AR84" s="52"/>
      <c r="AS84" s="52"/>
      <c r="AT84" s="52"/>
      <c r="AU84" s="52"/>
      <c r="AV84" s="52"/>
      <c r="AW84" s="92"/>
      <c r="AX84" s="52"/>
      <c r="AY84" s="52"/>
      <c r="AZ84" s="52"/>
      <c r="BA84" s="52"/>
      <c r="BB84" s="52"/>
      <c r="BC84" s="92"/>
      <c r="BD84" s="52"/>
      <c r="BE84" s="52"/>
      <c r="BF84" s="52"/>
      <c r="BG84" s="52"/>
      <c r="BH84" s="52"/>
      <c r="BI84" s="9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DE84" s="50">
        <v>271.47904</v>
      </c>
      <c r="DK84" s="50">
        <v>59853.254560000001</v>
      </c>
    </row>
    <row r="85" spans="1:115" ht="12.75" customHeight="1" x14ac:dyDescent="0.2">
      <c r="A85" s="129"/>
      <c r="B85" s="130"/>
      <c r="C85" s="96" t="s">
        <v>252</v>
      </c>
      <c r="D85" s="102" t="s">
        <v>59</v>
      </c>
      <c r="E85" s="69" t="s">
        <v>70</v>
      </c>
      <c r="F85" s="69"/>
      <c r="G85" s="54"/>
      <c r="H85" s="52"/>
      <c r="I85" s="52"/>
      <c r="J85" s="52"/>
      <c r="K85" s="52"/>
      <c r="L85" s="52"/>
      <c r="M85" s="92"/>
      <c r="N85" s="52"/>
      <c r="O85" s="52"/>
      <c r="P85" s="52"/>
      <c r="Q85" s="52"/>
      <c r="R85" s="52"/>
      <c r="S85" s="81"/>
      <c r="T85" s="52"/>
      <c r="U85" s="52"/>
      <c r="V85" s="52"/>
      <c r="W85" s="52"/>
      <c r="X85" s="52"/>
      <c r="Y85" s="81"/>
      <c r="Z85" s="52"/>
      <c r="AA85" s="52"/>
      <c r="AB85" s="52"/>
      <c r="AC85" s="52"/>
      <c r="AD85" s="52"/>
      <c r="AE85" s="81"/>
      <c r="AF85" s="52"/>
      <c r="AG85" s="52"/>
      <c r="AH85" s="52"/>
      <c r="AI85" s="52"/>
      <c r="AJ85" s="52"/>
      <c r="AK85" s="81"/>
      <c r="AL85" s="52"/>
      <c r="AM85" s="52"/>
      <c r="AN85" s="52"/>
      <c r="AO85" s="52"/>
      <c r="AP85" s="52"/>
      <c r="AQ85" s="92"/>
      <c r="AR85" s="52"/>
      <c r="AS85" s="52"/>
      <c r="AT85" s="52"/>
      <c r="AU85" s="52"/>
      <c r="AV85" s="52"/>
      <c r="AW85" s="92"/>
      <c r="AX85" s="52"/>
      <c r="AY85" s="52"/>
      <c r="AZ85" s="52"/>
      <c r="BA85" s="52"/>
      <c r="BB85" s="52"/>
      <c r="BC85" s="92"/>
      <c r="BD85" s="52"/>
      <c r="BE85" s="52"/>
      <c r="BF85" s="52"/>
      <c r="BG85" s="52"/>
      <c r="BH85" s="52"/>
      <c r="BI85" s="9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S85" s="92">
        <v>25606.565859999999</v>
      </c>
      <c r="CY85" s="50">
        <v>67724.861269999994</v>
      </c>
      <c r="DE85" s="50">
        <v>66729.786659999998</v>
      </c>
      <c r="DK85" s="50">
        <v>114740.97539000001</v>
      </c>
    </row>
    <row r="86" spans="1:115" ht="12.75" customHeight="1" x14ac:dyDescent="0.2">
      <c r="A86" s="129"/>
      <c r="B86" s="130"/>
      <c r="C86" s="53" t="s">
        <v>160</v>
      </c>
      <c r="D86" s="48" t="s">
        <v>56</v>
      </c>
      <c r="E86" s="69" t="s">
        <v>70</v>
      </c>
      <c r="F86" s="69"/>
      <c r="G86" s="54">
        <v>66551.885540000003</v>
      </c>
      <c r="H86" s="52"/>
      <c r="I86" s="52"/>
      <c r="J86" s="52"/>
      <c r="K86" s="52"/>
      <c r="L86" s="52"/>
      <c r="M86" s="92">
        <v>73792.083700000003</v>
      </c>
      <c r="N86" s="52"/>
      <c r="O86" s="52"/>
      <c r="P86" s="52"/>
      <c r="Q86" s="52"/>
      <c r="R86" s="52"/>
      <c r="S86" s="81">
        <v>51871.254759999996</v>
      </c>
      <c r="T86" s="52"/>
      <c r="U86" s="52"/>
      <c r="V86" s="52"/>
      <c r="W86" s="52"/>
      <c r="X86" s="52"/>
      <c r="Y86" s="81">
        <v>51687.681349999999</v>
      </c>
      <c r="Z86" s="52"/>
      <c r="AA86" s="52"/>
      <c r="AB86" s="52"/>
      <c r="AC86" s="52"/>
      <c r="AD86" s="52"/>
      <c r="AE86" s="81">
        <v>47069.281179999998</v>
      </c>
      <c r="AF86" s="52"/>
      <c r="AG86" s="52"/>
      <c r="AH86" s="52"/>
      <c r="AI86" s="52"/>
      <c r="AJ86" s="52"/>
      <c r="AK86" s="81">
        <v>49464.767770000006</v>
      </c>
      <c r="AL86" s="52"/>
      <c r="AM86" s="52"/>
      <c r="AN86" s="52"/>
      <c r="AO86" s="52"/>
      <c r="AP86" s="52"/>
      <c r="AQ86" s="92">
        <v>58947.00028</v>
      </c>
      <c r="AR86" s="52"/>
      <c r="AS86" s="52"/>
      <c r="AT86" s="52"/>
      <c r="AU86" s="52"/>
      <c r="AV86" s="52"/>
      <c r="AW86" s="92">
        <v>16202.82524</v>
      </c>
      <c r="AX86" s="52"/>
      <c r="AY86" s="52"/>
      <c r="AZ86" s="52"/>
      <c r="BA86" s="52"/>
      <c r="BB86" s="52"/>
      <c r="BC86" s="92">
        <v>12448.59715</v>
      </c>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row>
    <row r="87" spans="1:115" x14ac:dyDescent="0.2">
      <c r="A87" s="129"/>
      <c r="B87" s="130"/>
      <c r="C87" s="7" t="s">
        <v>6</v>
      </c>
      <c r="D87" s="48"/>
      <c r="E87" s="69"/>
      <c r="F87" s="69"/>
      <c r="G87" s="52">
        <v>111934.28436000001</v>
      </c>
      <c r="H87" s="52"/>
      <c r="I87" s="52"/>
      <c r="J87" s="52"/>
      <c r="K87" s="52"/>
      <c r="L87" s="52"/>
      <c r="M87" s="52">
        <v>119084.95871000001</v>
      </c>
      <c r="N87" s="52"/>
      <c r="O87" s="52"/>
      <c r="P87" s="52"/>
      <c r="Q87" s="52"/>
      <c r="R87" s="52"/>
      <c r="S87" s="52">
        <v>130530.8667</v>
      </c>
      <c r="T87" s="52"/>
      <c r="U87" s="52"/>
      <c r="V87" s="52"/>
      <c r="W87" s="52"/>
      <c r="X87" s="52"/>
      <c r="Y87" s="52">
        <v>132934.87568</v>
      </c>
      <c r="Z87" s="52"/>
      <c r="AA87" s="52"/>
      <c r="AB87" s="52"/>
      <c r="AC87" s="52"/>
      <c r="AD87" s="52"/>
      <c r="AE87" s="52">
        <v>70550.426349999994</v>
      </c>
      <c r="AF87" s="52"/>
      <c r="AG87" s="52"/>
      <c r="AH87" s="52"/>
      <c r="AI87" s="52"/>
      <c r="AJ87" s="52"/>
      <c r="AK87" s="52">
        <f>SUM(AK83:AK86)</f>
        <v>72822.48490000001</v>
      </c>
      <c r="AL87" s="52"/>
      <c r="AM87" s="52"/>
      <c r="AN87" s="52"/>
      <c r="AO87" s="52"/>
      <c r="AP87" s="52"/>
      <c r="AQ87" s="52">
        <f>SUM(AQ83:AQ86)</f>
        <v>76100.612170000008</v>
      </c>
      <c r="AR87" s="52"/>
      <c r="AS87" s="52"/>
      <c r="AT87" s="52"/>
      <c r="AU87" s="52"/>
      <c r="AV87" s="52"/>
      <c r="AW87" s="52">
        <f>SUM(AW83:AW86)</f>
        <v>26389.741710000002</v>
      </c>
      <c r="AX87" s="52"/>
      <c r="AY87" s="52"/>
      <c r="AZ87" s="52"/>
      <c r="BA87" s="52"/>
      <c r="BB87" s="52"/>
      <c r="BC87" s="52">
        <f t="shared" ref="BC87" si="26">SUM(BC83:BC86)</f>
        <v>19728.190409999999</v>
      </c>
      <c r="BD87" s="52"/>
      <c r="BE87" s="52"/>
      <c r="BF87" s="52"/>
      <c r="BG87" s="52"/>
      <c r="BH87" s="52"/>
      <c r="BI87" s="52">
        <f>SUM(BI82:BI86)</f>
        <v>6216.8220300000003</v>
      </c>
      <c r="BJ87" s="52"/>
      <c r="BK87" s="52"/>
      <c r="BL87" s="52"/>
      <c r="BM87" s="52"/>
      <c r="BN87" s="52"/>
      <c r="BO87" s="52">
        <f t="shared" ref="BO87" si="27">SUM(BO82:BO86)</f>
        <v>2440.1285600000001</v>
      </c>
      <c r="BP87" s="52"/>
      <c r="BQ87" s="52"/>
      <c r="BR87" s="52"/>
      <c r="BS87" s="52"/>
      <c r="BT87" s="52"/>
      <c r="BU87" s="52">
        <f t="shared" ref="BU87" si="28">SUM(BU82:BU86)</f>
        <v>2217.3284700000004</v>
      </c>
      <c r="BV87" s="52"/>
      <c r="BW87" s="52"/>
      <c r="BX87" s="52"/>
      <c r="BY87" s="52"/>
      <c r="BZ87" s="52"/>
      <c r="CA87" s="52">
        <f>SUM(CA82:CA86)</f>
        <v>2178.8175000000001</v>
      </c>
      <c r="CB87" s="52"/>
      <c r="CC87" s="52"/>
      <c r="CD87" s="52"/>
      <c r="CE87" s="52"/>
      <c r="CF87" s="52"/>
      <c r="CG87" s="52">
        <f>SUM(CG82:CG86)</f>
        <v>0</v>
      </c>
      <c r="CH87" s="52"/>
      <c r="CM87" s="52">
        <f>SUM(CM82:CM86)</f>
        <v>0</v>
      </c>
      <c r="CS87" s="52">
        <f>SUM(CS82:CS86)</f>
        <v>25606.565859999999</v>
      </c>
      <c r="CT87" s="52"/>
      <c r="CU87" s="52"/>
      <c r="CV87" s="52"/>
      <c r="CW87" s="52"/>
      <c r="CX87" s="52"/>
      <c r="CY87" s="52">
        <f>SUM(CY82:CY86)</f>
        <v>67724.861269999994</v>
      </c>
      <c r="CZ87" s="52"/>
      <c r="DA87" s="52"/>
      <c r="DB87" s="52"/>
      <c r="DC87" s="52"/>
      <c r="DD87" s="52"/>
      <c r="DE87" s="52">
        <f>SUM(DE82:DE86)</f>
        <v>67001.265700000004</v>
      </c>
      <c r="DF87" s="52"/>
      <c r="DG87" s="52"/>
      <c r="DH87" s="52"/>
      <c r="DI87" s="52"/>
      <c r="DJ87" s="52"/>
      <c r="DK87" s="52">
        <f t="shared" ref="DK87" si="29">SUM(DK82:DK86)</f>
        <v>174594.22995000001</v>
      </c>
    </row>
    <row r="88" spans="1:115" x14ac:dyDescent="0.2">
      <c r="A88" s="129"/>
      <c r="B88" s="111"/>
      <c r="C88" s="53"/>
      <c r="D88" s="48"/>
      <c r="E88" s="69"/>
      <c r="F88" s="69"/>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row>
    <row r="89" spans="1:115" ht="12.75" customHeight="1" x14ac:dyDescent="0.2">
      <c r="A89" s="129"/>
      <c r="B89" s="128" t="s">
        <v>180</v>
      </c>
      <c r="C89" s="53" t="s">
        <v>119</v>
      </c>
      <c r="D89" s="83" t="s">
        <v>120</v>
      </c>
      <c r="E89" s="69" t="s">
        <v>70</v>
      </c>
      <c r="F89" s="69"/>
      <c r="G89" s="54">
        <v>46990.314479999994</v>
      </c>
      <c r="H89" s="52"/>
      <c r="I89" s="52"/>
      <c r="J89" s="52"/>
      <c r="K89" s="52"/>
      <c r="L89" s="52"/>
      <c r="M89" s="81">
        <v>31322.895949999998</v>
      </c>
      <c r="N89" s="52"/>
      <c r="O89" s="52"/>
      <c r="P89" s="52"/>
      <c r="Q89" s="52"/>
      <c r="R89" s="52"/>
      <c r="S89" s="81"/>
      <c r="T89" s="52"/>
      <c r="U89" s="52"/>
      <c r="V89" s="52"/>
      <c r="W89" s="52"/>
      <c r="X89" s="52"/>
      <c r="Y89" s="81"/>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Y89" s="50"/>
    </row>
    <row r="90" spans="1:115" ht="14.25" x14ac:dyDescent="0.2">
      <c r="A90" s="129"/>
      <c r="B90" s="128"/>
      <c r="C90" s="53" t="s">
        <v>57</v>
      </c>
      <c r="D90" s="109" t="s">
        <v>255</v>
      </c>
      <c r="E90" s="69" t="s">
        <v>70</v>
      </c>
      <c r="F90" s="69"/>
      <c r="G90" s="54">
        <v>11014.062980000001</v>
      </c>
      <c r="H90" s="64"/>
      <c r="I90" s="64"/>
      <c r="J90" s="64"/>
      <c r="K90" s="64"/>
      <c r="L90" s="64"/>
      <c r="M90" s="64">
        <v>10880.129949999999</v>
      </c>
      <c r="N90" s="64"/>
      <c r="O90" s="64"/>
      <c r="P90" s="64"/>
      <c r="Q90" s="64"/>
      <c r="R90" s="64"/>
      <c r="S90" s="64">
        <v>38111.971640000003</v>
      </c>
      <c r="T90" s="64"/>
      <c r="U90" s="64"/>
      <c r="V90" s="64"/>
      <c r="W90" s="64"/>
      <c r="X90" s="64"/>
      <c r="Y90" s="81">
        <v>39756.814590000002</v>
      </c>
      <c r="Z90" s="64"/>
      <c r="AA90" s="64"/>
      <c r="AB90" s="64"/>
      <c r="AC90" s="64"/>
      <c r="AD90" s="64"/>
      <c r="AE90" s="81">
        <v>12477.66538</v>
      </c>
      <c r="AF90" s="64"/>
      <c r="AG90" s="64"/>
      <c r="AH90" s="64"/>
      <c r="AI90" s="64"/>
      <c r="AJ90" s="64"/>
      <c r="AK90" s="81">
        <v>12368.16747</v>
      </c>
      <c r="AL90" s="64"/>
      <c r="AM90" s="64"/>
      <c r="AN90" s="64"/>
      <c r="AO90" s="64"/>
      <c r="AP90" s="64"/>
      <c r="AQ90" s="64">
        <v>9460.60376</v>
      </c>
      <c r="AR90" s="64"/>
      <c r="AS90" s="64"/>
      <c r="AT90" s="64"/>
      <c r="AU90" s="64"/>
      <c r="AV90" s="64"/>
      <c r="AW90" s="64">
        <v>9359.3691999999992</v>
      </c>
      <c r="AX90" s="64"/>
      <c r="AY90" s="64"/>
      <c r="AZ90" s="64"/>
      <c r="BA90" s="64"/>
      <c r="BB90" s="64"/>
      <c r="BC90" s="64">
        <v>9850.1865799999996</v>
      </c>
      <c r="BD90" s="64"/>
      <c r="BE90" s="64"/>
      <c r="BF90" s="64"/>
      <c r="BG90" s="64"/>
      <c r="BH90" s="64"/>
      <c r="BI90" s="64">
        <v>9901.8050999999996</v>
      </c>
      <c r="BJ90" s="64"/>
      <c r="BK90" s="64"/>
      <c r="BL90" s="64"/>
      <c r="BM90" s="64"/>
      <c r="BN90" s="64"/>
      <c r="BO90" s="64">
        <v>11004.02656</v>
      </c>
      <c r="BP90" s="64"/>
      <c r="BQ90" s="64"/>
      <c r="BR90" s="64"/>
      <c r="BS90" s="64"/>
      <c r="BT90" s="64"/>
      <c r="BU90" s="64">
        <v>10990.153480000001</v>
      </c>
      <c r="BV90" s="64"/>
      <c r="BW90" s="64"/>
      <c r="BX90" s="64"/>
      <c r="BY90" s="64"/>
      <c r="BZ90" s="64"/>
      <c r="CA90" s="64">
        <v>11252.175939999999</v>
      </c>
      <c r="CB90" s="64"/>
      <c r="CC90" s="64"/>
      <c r="CD90" s="64"/>
      <c r="CE90" s="64"/>
      <c r="CF90" s="64"/>
      <c r="CG90" s="64">
        <v>11225.37096</v>
      </c>
      <c r="CH90" s="64"/>
      <c r="CM90" s="92">
        <v>6790.3746900000006</v>
      </c>
      <c r="CS90" s="92"/>
      <c r="CY90" s="50"/>
    </row>
    <row r="91" spans="1:115" x14ac:dyDescent="0.2">
      <c r="A91" s="129"/>
      <c r="B91" s="128"/>
      <c r="C91" s="53" t="s">
        <v>253</v>
      </c>
      <c r="D91" s="60" t="s">
        <v>105</v>
      </c>
      <c r="E91" s="69" t="s">
        <v>70</v>
      </c>
      <c r="F91" s="69"/>
      <c r="G91" s="54"/>
      <c r="H91" s="64"/>
      <c r="I91" s="64"/>
      <c r="J91" s="64"/>
      <c r="K91" s="64"/>
      <c r="L91" s="64"/>
      <c r="M91" s="64"/>
      <c r="N91" s="64"/>
      <c r="O91" s="64"/>
      <c r="P91" s="64"/>
      <c r="Q91" s="64"/>
      <c r="R91" s="64"/>
      <c r="S91" s="64"/>
      <c r="T91" s="64"/>
      <c r="U91" s="64"/>
      <c r="V91" s="64"/>
      <c r="W91" s="64"/>
      <c r="X91" s="64"/>
      <c r="Y91" s="81"/>
      <c r="Z91" s="64"/>
      <c r="AA91" s="64"/>
      <c r="AB91" s="64"/>
      <c r="AC91" s="64"/>
      <c r="AD91" s="64"/>
      <c r="AE91" s="81"/>
      <c r="AF91" s="64"/>
      <c r="AG91" s="64"/>
      <c r="AH91" s="64"/>
      <c r="AI91" s="64"/>
      <c r="AJ91" s="64"/>
      <c r="AK91" s="81"/>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v>244477.34324000002</v>
      </c>
      <c r="BJ91" s="64"/>
      <c r="BK91" s="64"/>
      <c r="BL91" s="64"/>
      <c r="BM91" s="64"/>
      <c r="BN91" s="64"/>
      <c r="BO91" s="64">
        <v>224737.59136000002</v>
      </c>
      <c r="BP91" s="64"/>
      <c r="BQ91" s="64"/>
      <c r="BR91" s="64"/>
      <c r="BS91" s="64"/>
      <c r="BT91" s="64"/>
      <c r="BU91" s="64">
        <v>165005.84574000002</v>
      </c>
      <c r="BV91" s="64"/>
      <c r="BW91" s="64"/>
      <c r="BX91" s="64"/>
      <c r="BY91" s="64"/>
      <c r="BZ91" s="64"/>
      <c r="CA91" s="64">
        <v>105261.17193000001</v>
      </c>
      <c r="CB91" s="64"/>
      <c r="CC91" s="64"/>
      <c r="CD91" s="64"/>
      <c r="CE91" s="64"/>
      <c r="CF91" s="64"/>
      <c r="CG91" s="64">
        <v>59134.50419</v>
      </c>
      <c r="CH91" s="64"/>
      <c r="CM91" s="92">
        <v>87565.267650000009</v>
      </c>
      <c r="CS91" s="92">
        <v>5267.9136200000003</v>
      </c>
      <c r="CY91" s="50"/>
    </row>
    <row r="92" spans="1:115" ht="12.75" customHeight="1" x14ac:dyDescent="0.2">
      <c r="A92" s="129"/>
      <c r="B92" s="128"/>
      <c r="C92" s="53" t="s">
        <v>58</v>
      </c>
      <c r="D92" s="103" t="s">
        <v>165</v>
      </c>
      <c r="E92" s="69" t="s">
        <v>70</v>
      </c>
      <c r="F92" s="69"/>
      <c r="G92" s="54">
        <v>131545.45491</v>
      </c>
      <c r="H92" s="60"/>
      <c r="I92" s="60"/>
      <c r="J92" s="60"/>
      <c r="K92" s="60"/>
      <c r="L92" s="60"/>
      <c r="M92" s="64">
        <v>325442.53031</v>
      </c>
      <c r="N92" s="60"/>
      <c r="O92" s="60"/>
      <c r="P92" s="60"/>
      <c r="Q92" s="60"/>
      <c r="R92" s="60"/>
      <c r="S92" s="81">
        <v>278426.17004</v>
      </c>
      <c r="T92" s="60"/>
      <c r="U92" s="60"/>
      <c r="V92" s="60"/>
      <c r="W92" s="60"/>
      <c r="X92" s="60"/>
      <c r="Y92" s="81">
        <v>312920.03583000001</v>
      </c>
      <c r="Z92" s="60"/>
      <c r="AA92" s="60"/>
      <c r="AB92" s="60"/>
      <c r="AC92" s="60"/>
      <c r="AD92" s="60"/>
      <c r="AE92" s="81">
        <v>274026.36141000001</v>
      </c>
      <c r="AF92" s="60"/>
      <c r="AG92" s="60"/>
      <c r="AH92" s="60"/>
      <c r="AI92" s="60"/>
      <c r="AJ92" s="60"/>
      <c r="AK92" s="81">
        <v>266279.34528000001</v>
      </c>
      <c r="AL92" s="60"/>
      <c r="AM92" s="60"/>
      <c r="AN92" s="60"/>
      <c r="AO92" s="60"/>
      <c r="AP92" s="60"/>
      <c r="AQ92" s="64">
        <v>350423.96591999999</v>
      </c>
      <c r="AR92" s="60"/>
      <c r="AS92" s="60"/>
      <c r="AT92" s="60"/>
      <c r="AU92" s="60"/>
      <c r="AV92" s="60"/>
      <c r="AW92" s="64">
        <v>419306.28850000002</v>
      </c>
      <c r="AX92" s="60"/>
      <c r="AY92" s="60"/>
      <c r="AZ92" s="60"/>
      <c r="BA92" s="60"/>
      <c r="BB92" s="60"/>
      <c r="BC92" s="64">
        <v>298947.93813999998</v>
      </c>
      <c r="BD92" s="60"/>
      <c r="BE92" s="60"/>
      <c r="BF92" s="60"/>
      <c r="BG92" s="60"/>
      <c r="BH92" s="60"/>
      <c r="BI92" s="64"/>
      <c r="BJ92" s="60"/>
      <c r="BK92" s="60"/>
      <c r="BL92" s="60"/>
      <c r="BM92" s="60"/>
      <c r="BN92" s="60"/>
      <c r="BO92" s="60"/>
      <c r="BP92" s="60"/>
      <c r="BQ92" s="60"/>
      <c r="BR92" s="60"/>
      <c r="BS92" s="60"/>
      <c r="BT92" s="60"/>
      <c r="BU92" s="60"/>
      <c r="BV92" s="60"/>
      <c r="BW92" s="60"/>
      <c r="BX92" s="60"/>
      <c r="BY92" s="60"/>
      <c r="BZ92" s="60"/>
      <c r="CA92" s="60"/>
      <c r="CB92" s="60"/>
      <c r="CC92" s="60"/>
      <c r="CD92" s="60"/>
      <c r="CE92" s="60"/>
      <c r="CF92" s="60"/>
      <c r="CG92" s="60"/>
      <c r="CH92" s="60"/>
      <c r="CM92" s="92"/>
      <c r="CS92" s="92"/>
      <c r="CY92" s="50"/>
    </row>
    <row r="93" spans="1:115" ht="12.75" customHeight="1" x14ac:dyDescent="0.2">
      <c r="A93" s="129"/>
      <c r="B93" s="128"/>
      <c r="C93" s="53" t="s">
        <v>134</v>
      </c>
      <c r="D93" s="103" t="s">
        <v>166</v>
      </c>
      <c r="E93" s="69" t="s">
        <v>70</v>
      </c>
      <c r="F93" s="69"/>
      <c r="G93" s="54"/>
      <c r="H93" s="60"/>
      <c r="I93" s="60"/>
      <c r="J93" s="60"/>
      <c r="K93" s="60"/>
      <c r="L93" s="60"/>
      <c r="M93" s="64"/>
      <c r="N93" s="60"/>
      <c r="O93" s="60"/>
      <c r="P93" s="60"/>
      <c r="Q93" s="60"/>
      <c r="R93" s="60"/>
      <c r="S93" s="81">
        <v>15943.76426</v>
      </c>
      <c r="T93" s="60"/>
      <c r="U93" s="60"/>
      <c r="V93" s="60"/>
      <c r="W93" s="60"/>
      <c r="X93" s="60"/>
      <c r="Y93" s="81">
        <v>116169.23461</v>
      </c>
      <c r="Z93" s="60"/>
      <c r="AA93" s="60"/>
      <c r="AB93" s="60"/>
      <c r="AC93" s="60"/>
      <c r="AD93" s="60"/>
      <c r="AE93" s="81">
        <v>117144.30314</v>
      </c>
      <c r="AF93" s="60"/>
      <c r="AG93" s="60"/>
      <c r="AH93" s="60"/>
      <c r="AI93" s="60"/>
      <c r="AJ93" s="60"/>
      <c r="AK93" s="81">
        <v>111556.91604000001</v>
      </c>
      <c r="AL93" s="60"/>
      <c r="AM93" s="60"/>
      <c r="AN93" s="60"/>
      <c r="AO93" s="60"/>
      <c r="AP93" s="60"/>
      <c r="AQ93" s="64">
        <v>113680.23609999999</v>
      </c>
      <c r="AR93" s="60"/>
      <c r="AS93" s="60"/>
      <c r="AT93" s="60"/>
      <c r="AU93" s="60"/>
      <c r="AV93" s="60"/>
      <c r="AW93" s="64">
        <v>131377.34927000001</v>
      </c>
      <c r="AX93" s="60"/>
      <c r="AY93" s="60"/>
      <c r="AZ93" s="60"/>
      <c r="BA93" s="60"/>
      <c r="BB93" s="60"/>
      <c r="BC93" s="64">
        <v>111651.68951000001</v>
      </c>
      <c r="BD93" s="60"/>
      <c r="BE93" s="60"/>
      <c r="BF93" s="60"/>
      <c r="BG93" s="60"/>
      <c r="BH93" s="60"/>
      <c r="BI93" s="64"/>
      <c r="BJ93" s="60"/>
      <c r="BK93" s="60"/>
      <c r="BL93" s="60"/>
      <c r="BM93" s="60"/>
      <c r="BN93" s="60"/>
      <c r="BO93" s="60"/>
      <c r="BP93" s="60"/>
      <c r="BQ93" s="60"/>
      <c r="BR93" s="60"/>
      <c r="BS93" s="60"/>
      <c r="BT93" s="60"/>
      <c r="BU93" s="60"/>
      <c r="BV93" s="60"/>
      <c r="BW93" s="60"/>
      <c r="BX93" s="60"/>
      <c r="BY93" s="60"/>
      <c r="BZ93" s="60"/>
      <c r="CA93" s="60"/>
      <c r="CB93" s="60"/>
      <c r="CC93" s="60"/>
      <c r="CD93" s="60"/>
      <c r="CE93" s="60"/>
      <c r="CF93" s="60"/>
      <c r="CG93" s="60"/>
      <c r="CH93" s="60"/>
      <c r="CM93" s="92"/>
      <c r="CS93" s="92"/>
      <c r="CY93" s="50"/>
    </row>
    <row r="94" spans="1:115" x14ac:dyDescent="0.2">
      <c r="A94" s="129"/>
      <c r="B94" s="128"/>
      <c r="C94" s="53" t="s">
        <v>254</v>
      </c>
      <c r="D94" s="60" t="s">
        <v>59</v>
      </c>
      <c r="E94" s="69" t="s">
        <v>70</v>
      </c>
      <c r="F94" s="69"/>
      <c r="G94" s="54">
        <v>79959.499849999993</v>
      </c>
      <c r="H94" s="65"/>
      <c r="I94" s="65"/>
      <c r="J94" s="65"/>
      <c r="K94" s="65"/>
      <c r="L94" s="65"/>
      <c r="M94" s="64">
        <v>150777.58631000001</v>
      </c>
      <c r="N94" s="65"/>
      <c r="O94" s="65"/>
      <c r="P94" s="65"/>
      <c r="Q94" s="65"/>
      <c r="R94" s="65"/>
      <c r="S94" s="81">
        <v>147451.10135460002</v>
      </c>
      <c r="T94" s="65"/>
      <c r="U94" s="65"/>
      <c r="V94" s="65"/>
      <c r="W94" s="65"/>
      <c r="X94" s="65"/>
      <c r="Y94" s="81">
        <v>164813.1556</v>
      </c>
      <c r="Z94" s="65"/>
      <c r="AA94" s="65"/>
      <c r="AB94" s="65"/>
      <c r="AC94" s="65"/>
      <c r="AD94" s="65"/>
      <c r="AE94" s="81">
        <v>211933.13092960001</v>
      </c>
      <c r="AF94" s="65"/>
      <c r="AG94" s="65"/>
      <c r="AH94" s="65"/>
      <c r="AI94" s="65"/>
      <c r="AJ94" s="65"/>
      <c r="AK94" s="81">
        <v>222052.6215596</v>
      </c>
      <c r="AL94" s="65"/>
      <c r="AM94" s="65"/>
      <c r="AN94" s="65"/>
      <c r="AO94" s="65"/>
      <c r="AP94" s="65"/>
      <c r="AQ94" s="64">
        <v>279679.94227</v>
      </c>
      <c r="AR94" s="65"/>
      <c r="AS94" s="65"/>
      <c r="AT94" s="65"/>
      <c r="AU94" s="65"/>
      <c r="AV94" s="65"/>
      <c r="AW94" s="64">
        <v>252023.66683</v>
      </c>
      <c r="AX94" s="65"/>
      <c r="AY94" s="65"/>
      <c r="AZ94" s="65"/>
      <c r="BA94" s="65"/>
      <c r="BB94" s="65"/>
      <c r="BC94" s="64">
        <v>254561.09847</v>
      </c>
      <c r="BD94" s="65"/>
      <c r="BE94" s="65"/>
      <c r="BF94" s="65"/>
      <c r="BG94" s="65"/>
      <c r="BH94" s="65"/>
      <c r="BI94" s="64">
        <v>256288.56334999998</v>
      </c>
      <c r="BJ94" s="65"/>
      <c r="BK94" s="65"/>
      <c r="BL94" s="65"/>
      <c r="BM94" s="65"/>
      <c r="BN94" s="65"/>
      <c r="BO94" s="64">
        <v>256298.26583000002</v>
      </c>
      <c r="BP94" s="65"/>
      <c r="BQ94" s="65"/>
      <c r="BR94" s="65"/>
      <c r="BS94" s="65"/>
      <c r="BT94" s="65"/>
      <c r="BU94" s="64">
        <v>260117.83066000001</v>
      </c>
      <c r="BV94" s="64"/>
      <c r="BW94" s="65"/>
      <c r="BX94" s="65"/>
      <c r="BY94" s="65"/>
      <c r="BZ94" s="65"/>
      <c r="CA94" s="64">
        <v>261877.08867</v>
      </c>
      <c r="CB94" s="65"/>
      <c r="CC94" s="65"/>
      <c r="CD94" s="65"/>
      <c r="CE94" s="65"/>
      <c r="CF94" s="65"/>
      <c r="CG94" s="64">
        <v>278223.5626</v>
      </c>
      <c r="CH94" s="65"/>
      <c r="CM94" s="92">
        <v>153106.226475</v>
      </c>
      <c r="CS94" s="92">
        <v>36200.614705</v>
      </c>
      <c r="CY94" s="50"/>
    </row>
    <row r="95" spans="1:115" ht="12.75" customHeight="1" x14ac:dyDescent="0.2">
      <c r="A95" s="129"/>
      <c r="B95" s="128"/>
      <c r="C95" s="53" t="s">
        <v>205</v>
      </c>
      <c r="D95" s="83" t="s">
        <v>59</v>
      </c>
      <c r="E95" s="69" t="s">
        <v>70</v>
      </c>
      <c r="F95" s="69"/>
      <c r="G95" s="54"/>
      <c r="H95" s="60"/>
      <c r="I95" s="60"/>
      <c r="J95" s="60"/>
      <c r="K95" s="60"/>
      <c r="L95" s="60"/>
      <c r="M95" s="64"/>
      <c r="N95" s="60"/>
      <c r="O95" s="60"/>
      <c r="P95" s="60"/>
      <c r="Q95" s="60"/>
      <c r="R95" s="60"/>
      <c r="S95" s="81"/>
      <c r="T95" s="60"/>
      <c r="U95" s="60"/>
      <c r="V95" s="60"/>
      <c r="W95" s="60"/>
      <c r="X95" s="60"/>
      <c r="Y95" s="81"/>
      <c r="Z95" s="60"/>
      <c r="AA95" s="60"/>
      <c r="AB95" s="60"/>
      <c r="AC95" s="60"/>
      <c r="AD95" s="60"/>
      <c r="AE95" s="81"/>
      <c r="AF95" s="60"/>
      <c r="AG95" s="60"/>
      <c r="AH95" s="60"/>
      <c r="AI95" s="60"/>
      <c r="AJ95" s="60"/>
      <c r="AK95" s="81"/>
      <c r="AL95" s="60"/>
      <c r="AM95" s="60"/>
      <c r="AN95" s="60"/>
      <c r="AO95" s="60"/>
      <c r="AP95" s="60"/>
      <c r="AQ95" s="64"/>
      <c r="AR95" s="60"/>
      <c r="AS95" s="60"/>
      <c r="AT95" s="60"/>
      <c r="AU95" s="60"/>
      <c r="AV95" s="60"/>
      <c r="AW95" s="64"/>
      <c r="AX95" s="60"/>
      <c r="AY95" s="60"/>
      <c r="AZ95" s="60"/>
      <c r="BA95" s="60"/>
      <c r="BB95" s="60"/>
      <c r="BC95" s="64"/>
      <c r="BD95" s="60"/>
      <c r="BE95" s="60"/>
      <c r="BF95" s="60"/>
      <c r="BG95" s="60"/>
      <c r="BH95" s="60"/>
      <c r="BI95" s="64">
        <v>120208.66645999999</v>
      </c>
      <c r="BJ95" s="60"/>
      <c r="BK95" s="60"/>
      <c r="BL95" s="60"/>
      <c r="BM95" s="60"/>
      <c r="BN95" s="60"/>
      <c r="BO95" s="64">
        <v>122466.06115000001</v>
      </c>
      <c r="BP95" s="60"/>
      <c r="BQ95" s="60"/>
      <c r="BR95" s="60"/>
      <c r="BS95" s="60"/>
      <c r="BT95" s="60"/>
      <c r="BU95" s="65">
        <v>122383.20177</v>
      </c>
      <c r="BV95" s="65"/>
      <c r="BW95" s="60"/>
      <c r="BX95" s="60"/>
      <c r="BY95" s="60"/>
      <c r="BZ95" s="60"/>
      <c r="CA95" s="65">
        <v>45263.022189999996</v>
      </c>
      <c r="CB95" s="60"/>
      <c r="CC95" s="60"/>
      <c r="CD95" s="60"/>
      <c r="CE95" s="60"/>
      <c r="CF95" s="60"/>
      <c r="CG95" s="64">
        <v>44633.824180000003</v>
      </c>
      <c r="CH95" s="60"/>
      <c r="CM95" s="92">
        <v>40417.911359999998</v>
      </c>
      <c r="CS95" s="92">
        <v>37452.120419999999</v>
      </c>
      <c r="CY95" s="50">
        <v>30260.049620000002</v>
      </c>
      <c r="DE95" s="50">
        <v>28878.393700000001</v>
      </c>
      <c r="DK95" s="50">
        <v>42440.326350000003</v>
      </c>
    </row>
    <row r="96" spans="1:115" ht="27" x14ac:dyDescent="0.2">
      <c r="A96" s="129"/>
      <c r="B96" s="128"/>
      <c r="C96" s="53" t="s">
        <v>261</v>
      </c>
      <c r="D96" s="60" t="s">
        <v>56</v>
      </c>
      <c r="E96" s="69" t="s">
        <v>70</v>
      </c>
      <c r="F96" s="69"/>
      <c r="G96" s="54">
        <v>89607.957020000002</v>
      </c>
      <c r="H96" s="66"/>
      <c r="I96" s="66"/>
      <c r="J96" s="66"/>
      <c r="K96" s="66"/>
      <c r="L96" s="66"/>
      <c r="M96" s="91">
        <v>105174.17031</v>
      </c>
      <c r="N96" s="66"/>
      <c r="O96" s="66"/>
      <c r="P96" s="66"/>
      <c r="Q96" s="66"/>
      <c r="R96" s="66"/>
      <c r="S96" s="81">
        <v>248450.16640000002</v>
      </c>
      <c r="T96" s="66"/>
      <c r="U96" s="66"/>
      <c r="V96" s="66"/>
      <c r="W96" s="66"/>
      <c r="X96" s="66"/>
      <c r="Y96" s="81">
        <v>249281.60427000001</v>
      </c>
      <c r="Z96" s="66"/>
      <c r="AA96" s="66"/>
      <c r="AB96" s="66"/>
      <c r="AC96" s="66"/>
      <c r="AD96" s="66"/>
      <c r="AE96" s="81">
        <v>257107.2200156</v>
      </c>
      <c r="AF96" s="66"/>
      <c r="AG96" s="66"/>
      <c r="AH96" s="66"/>
      <c r="AI96" s="66"/>
      <c r="AJ96" s="66"/>
      <c r="AK96" s="81">
        <v>259191.86255000002</v>
      </c>
      <c r="AL96" s="66"/>
      <c r="AM96" s="66"/>
      <c r="AN96" s="66"/>
      <c r="AO96" s="66"/>
      <c r="AP96" s="66"/>
      <c r="AQ96" s="64">
        <v>288920.67969000002</v>
      </c>
      <c r="AR96" s="66"/>
      <c r="AS96" s="66"/>
      <c r="AT96" s="66"/>
      <c r="AU96" s="66"/>
      <c r="AV96" s="66"/>
      <c r="AW96" s="64">
        <v>278561.38338000001</v>
      </c>
      <c r="AX96" s="66"/>
      <c r="AY96" s="66"/>
      <c r="AZ96" s="66"/>
      <c r="BA96" s="66"/>
      <c r="BB96" s="66"/>
      <c r="BC96" s="91">
        <v>312453.10049669998</v>
      </c>
      <c r="BD96" s="66"/>
      <c r="BE96" s="66"/>
      <c r="BF96" s="66"/>
      <c r="BG96" s="66"/>
      <c r="BH96" s="66"/>
      <c r="BI96" s="91">
        <v>332721.9283574</v>
      </c>
      <c r="BJ96" s="66"/>
      <c r="BK96" s="66"/>
      <c r="BL96" s="66"/>
      <c r="BM96" s="66"/>
      <c r="BN96" s="66"/>
      <c r="BO96" s="64">
        <v>378261.00347000005</v>
      </c>
      <c r="BP96" s="66"/>
      <c r="BQ96" s="66"/>
      <c r="BR96" s="66"/>
      <c r="BS96" s="66"/>
      <c r="BT96" s="66"/>
      <c r="BU96" s="105">
        <v>395944.45477999997</v>
      </c>
      <c r="BV96" s="66"/>
      <c r="BW96" s="66"/>
      <c r="BX96" s="66"/>
      <c r="BY96" s="66"/>
      <c r="BZ96" s="66"/>
      <c r="CA96" s="105">
        <v>259014.22533000002</v>
      </c>
      <c r="CB96" s="66"/>
      <c r="CC96" s="66"/>
      <c r="CD96" s="66"/>
      <c r="CE96" s="66"/>
      <c r="CF96" s="66"/>
      <c r="CG96" s="91">
        <v>135302.21424</v>
      </c>
      <c r="CH96" s="66"/>
      <c r="CM96" s="92">
        <v>139021.61693000002</v>
      </c>
      <c r="CS96" s="92">
        <v>77911.795360000004</v>
      </c>
      <c r="CY96" s="50"/>
    </row>
    <row r="97" spans="1:115" x14ac:dyDescent="0.2">
      <c r="A97" s="129"/>
      <c r="B97" s="128"/>
      <c r="C97" s="7" t="s">
        <v>6</v>
      </c>
      <c r="D97" s="60"/>
      <c r="E97" s="60"/>
      <c r="F97" s="60"/>
      <c r="G97" s="52">
        <v>359117.28923999995</v>
      </c>
      <c r="H97" s="60"/>
      <c r="I97" s="60"/>
      <c r="J97" s="60"/>
      <c r="K97" s="60"/>
      <c r="L97" s="60"/>
      <c r="M97" s="63">
        <v>623597.31282999995</v>
      </c>
      <c r="N97" s="60"/>
      <c r="O97" s="60"/>
      <c r="P97" s="60"/>
      <c r="Q97" s="60"/>
      <c r="R97" s="60"/>
      <c r="S97" s="52">
        <v>728383.1736946</v>
      </c>
      <c r="T97" s="60"/>
      <c r="U97" s="60"/>
      <c r="V97" s="60"/>
      <c r="W97" s="60"/>
      <c r="X97" s="60"/>
      <c r="Y97" s="52">
        <v>882940.84490000003</v>
      </c>
      <c r="Z97" s="60"/>
      <c r="AA97" s="60"/>
      <c r="AB97" s="60"/>
      <c r="AC97" s="60"/>
      <c r="AD97" s="60"/>
      <c r="AE97" s="73">
        <v>872688.68087519996</v>
      </c>
      <c r="AF97" s="60"/>
      <c r="AG97" s="60"/>
      <c r="AH97" s="60"/>
      <c r="AI97" s="60"/>
      <c r="AJ97" s="60"/>
      <c r="AK97" s="67">
        <f>SUM(AK89:AK96)</f>
        <v>871448.91289960011</v>
      </c>
      <c r="AL97" s="60"/>
      <c r="AM97" s="60"/>
      <c r="AN97" s="60"/>
      <c r="AO97" s="60"/>
      <c r="AP97" s="60"/>
      <c r="AQ97" s="63">
        <f>SUM(AQ90:AQ96)</f>
        <v>1042165.4277400001</v>
      </c>
      <c r="AR97" s="60"/>
      <c r="AS97" s="60"/>
      <c r="AT97" s="60"/>
      <c r="AU97" s="60"/>
      <c r="AV97" s="60"/>
      <c r="AW97" s="63">
        <f>SUM(AW90:AW96)</f>
        <v>1090628.05718</v>
      </c>
      <c r="AX97" s="60"/>
      <c r="AY97" s="60"/>
      <c r="AZ97" s="60"/>
      <c r="BA97" s="60"/>
      <c r="BB97" s="60"/>
      <c r="BC97" s="63">
        <f>SUM(BC89:BC96)</f>
        <v>987464.01319670002</v>
      </c>
      <c r="BD97" s="60"/>
      <c r="BE97" s="60"/>
      <c r="BF97" s="60"/>
      <c r="BG97" s="60"/>
      <c r="BH97" s="60"/>
      <c r="BI97" s="63">
        <f>SUM(BI89:BI96)</f>
        <v>963598.3065074</v>
      </c>
      <c r="BJ97" s="63"/>
      <c r="BK97" s="63"/>
      <c r="BL97" s="63"/>
      <c r="BM97" s="63"/>
      <c r="BN97" s="63"/>
      <c r="BO97" s="63">
        <f>SUM(BO89:BO96)</f>
        <v>992766.94837000011</v>
      </c>
      <c r="BP97" s="60"/>
      <c r="BQ97" s="60"/>
      <c r="BR97" s="60"/>
      <c r="BS97" s="60"/>
      <c r="BT97" s="60"/>
      <c r="BU97" s="63">
        <f>SUM(BU89:BU96)</f>
        <v>954441.48643000005</v>
      </c>
      <c r="BV97" s="60"/>
      <c r="BW97" s="60"/>
      <c r="BX97" s="60"/>
      <c r="BY97" s="60"/>
      <c r="BZ97" s="60"/>
      <c r="CA97" s="63">
        <f>SUM(CA89:CA96)</f>
        <v>682667.68406</v>
      </c>
      <c r="CB97" s="63"/>
      <c r="CC97" s="63"/>
      <c r="CD97" s="63"/>
      <c r="CE97" s="63"/>
      <c r="CF97" s="63"/>
      <c r="CG97" s="63">
        <f t="shared" ref="CG97" si="30">SUM(CG89:CG96)</f>
        <v>528519.47617000004</v>
      </c>
      <c r="CH97" s="60"/>
      <c r="CM97" s="63">
        <f>SUM(CM89:CM96)</f>
        <v>426901.39710499998</v>
      </c>
      <c r="CS97" s="63">
        <f>SUM(CS89:CS96)</f>
        <v>156832.444105</v>
      </c>
      <c r="CT97" s="63"/>
      <c r="CU97" s="63"/>
      <c r="CV97" s="63"/>
      <c r="CW97" s="63"/>
      <c r="CX97" s="63"/>
      <c r="CY97" s="63">
        <f t="shared" ref="CY97:DK97" si="31">SUM(CY89:CY96)</f>
        <v>30260.049620000002</v>
      </c>
      <c r="CZ97" s="63"/>
      <c r="DA97" s="63"/>
      <c r="DB97" s="63"/>
      <c r="DC97" s="63"/>
      <c r="DD97" s="63"/>
      <c r="DE97" s="63">
        <f t="shared" si="31"/>
        <v>28878.393700000001</v>
      </c>
      <c r="DF97" s="63"/>
      <c r="DG97" s="63"/>
      <c r="DH97" s="63"/>
      <c r="DI97" s="63"/>
      <c r="DJ97" s="63"/>
      <c r="DK97" s="63">
        <f t="shared" si="31"/>
        <v>42440.326350000003</v>
      </c>
    </row>
    <row r="98" spans="1:115" ht="12.75" customHeight="1" x14ac:dyDescent="0.2">
      <c r="A98" s="129"/>
      <c r="B98" s="60"/>
      <c r="C98" s="55"/>
      <c r="D98" s="60"/>
      <c r="E98" s="60"/>
      <c r="F98" s="60"/>
      <c r="G98" s="60"/>
    </row>
    <row r="99" spans="1:115" ht="12.75" customHeight="1" x14ac:dyDescent="0.2">
      <c r="A99" s="129"/>
      <c r="B99" s="77" t="s">
        <v>184</v>
      </c>
      <c r="C99" s="75"/>
      <c r="D99" s="75"/>
      <c r="E99" s="60"/>
      <c r="F99" s="60"/>
      <c r="G99" s="67">
        <v>471051.57359999995</v>
      </c>
      <c r="M99" s="78">
        <v>742682.27153999999</v>
      </c>
      <c r="S99" s="52">
        <v>858914.04039460002</v>
      </c>
      <c r="Y99" s="52">
        <v>1015875.72058</v>
      </c>
      <c r="AE99" s="52">
        <v>943239.10722519993</v>
      </c>
      <c r="AK99" s="78">
        <f>AK87+AK97</f>
        <v>944271.39779960015</v>
      </c>
      <c r="AL99" s="78"/>
      <c r="AM99" s="78"/>
      <c r="AN99" s="78"/>
      <c r="AO99" s="78"/>
      <c r="AP99" s="78"/>
      <c r="AQ99" s="78">
        <f>AQ87+AQ97</f>
        <v>1118266.0399100001</v>
      </c>
      <c r="AW99" s="78">
        <f>AW87+AW97</f>
        <v>1117017.79889</v>
      </c>
      <c r="AX99" s="78"/>
      <c r="AY99" s="78"/>
      <c r="AZ99" s="78"/>
      <c r="BA99" s="78"/>
      <c r="BB99" s="78"/>
      <c r="BC99" s="78">
        <f>BC87+BC97</f>
        <v>1007192.2036067001</v>
      </c>
      <c r="BD99" s="78"/>
      <c r="BE99" s="78"/>
      <c r="BF99" s="78"/>
      <c r="BG99" s="78"/>
      <c r="BH99" s="78"/>
      <c r="BI99" s="78">
        <f>BI87+BI97</f>
        <v>969815.12853740004</v>
      </c>
      <c r="BJ99" s="78"/>
      <c r="BK99" s="78"/>
      <c r="BL99" s="78"/>
      <c r="BM99" s="78"/>
      <c r="BN99" s="78"/>
      <c r="BO99" s="78">
        <f>BO87+BO97</f>
        <v>995207.0769300001</v>
      </c>
      <c r="BP99" s="78"/>
      <c r="BQ99" s="78"/>
      <c r="BR99" s="78"/>
      <c r="BS99" s="78"/>
      <c r="BT99" s="78"/>
      <c r="BU99" s="78">
        <f>BU87+BU97</f>
        <v>956658.8149</v>
      </c>
      <c r="CA99" s="78">
        <f>CA87+CA97</f>
        <v>684846.50156</v>
      </c>
      <c r="CB99" s="78"/>
      <c r="CC99" s="78"/>
      <c r="CD99" s="78"/>
      <c r="CE99" s="78"/>
      <c r="CF99" s="78"/>
      <c r="CG99" s="78">
        <f t="shared" ref="CG99" si="32">CG87+CG97</f>
        <v>528519.47617000004</v>
      </c>
      <c r="CM99" s="78">
        <f t="shared" ref="CM99" si="33">CM87+CM97</f>
        <v>426901.39710499998</v>
      </c>
      <c r="CS99" s="78">
        <f t="shared" ref="CS99:CY99" si="34">CS87+CS97</f>
        <v>182439.009965</v>
      </c>
      <c r="CT99" s="78"/>
      <c r="CU99" s="78"/>
      <c r="CV99" s="78"/>
      <c r="CW99" s="78"/>
      <c r="CX99" s="78"/>
      <c r="CY99" s="78">
        <f t="shared" si="34"/>
        <v>97984.910889999999</v>
      </c>
      <c r="CZ99" s="78"/>
      <c r="DA99" s="78"/>
      <c r="DB99" s="78"/>
      <c r="DC99" s="78"/>
      <c r="DD99" s="78"/>
      <c r="DE99" s="78">
        <f t="shared" ref="DE99:DK99" si="35">DE87+DE97</f>
        <v>95879.659400000004</v>
      </c>
      <c r="DF99" s="78"/>
      <c r="DG99" s="78"/>
      <c r="DH99" s="78"/>
      <c r="DI99" s="78"/>
      <c r="DJ99" s="78"/>
      <c r="DK99" s="78">
        <f t="shared" si="35"/>
        <v>217034.5563</v>
      </c>
    </row>
    <row r="100" spans="1:115" ht="12.75" customHeight="1" x14ac:dyDescent="0.2">
      <c r="A100" s="60"/>
      <c r="B100" s="60"/>
      <c r="C100" s="55"/>
      <c r="D100" s="42"/>
      <c r="E100" s="60"/>
      <c r="F100" s="60"/>
      <c r="G100" s="67"/>
    </row>
    <row r="101" spans="1:115" ht="15" x14ac:dyDescent="0.25">
      <c r="B101" s="76" t="s">
        <v>71</v>
      </c>
      <c r="C101" s="12"/>
      <c r="D101" s="42"/>
      <c r="G101" s="70">
        <v>2075805.76055</v>
      </c>
      <c r="M101" s="70">
        <v>2414681.2189835999</v>
      </c>
      <c r="S101" s="70">
        <v>2594754.0346193998</v>
      </c>
      <c r="Y101" s="70">
        <v>2764845.9656843999</v>
      </c>
      <c r="AE101" s="87">
        <f>AE13+AE18+AE21+AE24+AE48+AE80+AE87+AE97</f>
        <v>2891074.4969310001</v>
      </c>
      <c r="AF101" s="87"/>
      <c r="AG101" s="87"/>
      <c r="AH101" s="87"/>
      <c r="AI101" s="87"/>
      <c r="AJ101" s="87"/>
      <c r="AK101" s="87">
        <f>AK13+AK18+AK21+AK24+AK48+AK80+AK87+AK97</f>
        <v>2889807.2169334004</v>
      </c>
      <c r="AL101" s="87"/>
      <c r="AM101" s="87"/>
      <c r="AN101" s="87"/>
      <c r="AO101" s="87"/>
      <c r="AP101" s="87"/>
      <c r="AQ101" s="87">
        <f>AQ13+AQ18+AQ21+AQ24+AQ48+AQ80+AQ87+AQ97</f>
        <v>3235912.4028231003</v>
      </c>
      <c r="AW101" s="87">
        <f>AW13+AW18+AW21+AW24+AW48+AW80+AW87+AW97</f>
        <v>3573636.1977764005</v>
      </c>
      <c r="AX101" s="87"/>
      <c r="AY101" s="87"/>
      <c r="AZ101" s="87"/>
      <c r="BA101" s="87"/>
      <c r="BB101" s="87"/>
      <c r="BC101" s="87">
        <f>BC13+BC18+BC21+BC24+BC48+BC80+BC87+BC97</f>
        <v>3486816.8534886995</v>
      </c>
      <c r="BD101" s="87"/>
      <c r="BE101" s="87"/>
      <c r="BF101" s="87"/>
      <c r="BG101" s="87"/>
      <c r="BH101" s="87"/>
      <c r="BI101" s="87">
        <f>BI13+BI18+BI21+BI24+BI48+BI80+BI87+BI97</f>
        <v>3727549.1441585999</v>
      </c>
      <c r="BJ101" s="87"/>
      <c r="BK101" s="87"/>
      <c r="BL101" s="87"/>
      <c r="BM101" s="87"/>
      <c r="BN101" s="87"/>
      <c r="BO101" s="87">
        <f>BO13+BO18+BO21+BO24+BO48+BO80+BO87+BO97</f>
        <v>3588528.3179219002</v>
      </c>
      <c r="BU101" s="87">
        <f>BU13+BU18+BU21+BU24+BU48+BU80+BU87+BU97</f>
        <v>4230219.6380465999</v>
      </c>
      <c r="CA101" s="87">
        <f>CA13+CA18+CA21+CA24+CA48+CA80+CA87+CA97</f>
        <v>4474655.5863835998</v>
      </c>
      <c r="CB101" s="87"/>
      <c r="CC101" s="87"/>
      <c r="CD101" s="87"/>
      <c r="CE101" s="87"/>
      <c r="CF101" s="87"/>
      <c r="CG101" s="87">
        <f>CG13+CG18+CG21+CG24+CG48+CG80+CG87+CG97</f>
        <v>4402430.3640655996</v>
      </c>
      <c r="CH101" s="87"/>
      <c r="CI101" s="87"/>
      <c r="CJ101" s="87"/>
      <c r="CK101" s="87"/>
      <c r="CL101" s="87"/>
      <c r="CM101" s="87">
        <f>CM13+CM18+CM21+CM24+CM48+CM80+CM87+CM97</f>
        <v>4709563.7355696</v>
      </c>
      <c r="CS101" s="87">
        <f>CS13+CS18+CS21+CS24+CS48+CS80+CS87+CS97</f>
        <v>4923620.4311756007</v>
      </c>
      <c r="CT101" s="87"/>
      <c r="CU101" s="87"/>
      <c r="CV101" s="87"/>
      <c r="CW101" s="87"/>
      <c r="CX101" s="87"/>
      <c r="CY101" s="87">
        <f>CY13+CY18+CY21+CY24+CY48+CY80+CY87+CY97</f>
        <v>5222882.8159504998</v>
      </c>
      <c r="CZ101" s="87"/>
      <c r="DA101" s="87"/>
      <c r="DB101" s="87"/>
      <c r="DC101" s="87"/>
      <c r="DD101" s="87"/>
      <c r="DE101" s="87">
        <f>DE13+DE18+DE21+DE24+DE48+DE80+DE87+DE97</f>
        <v>5026374.4491019994</v>
      </c>
      <c r="DF101" s="87"/>
      <c r="DG101" s="87"/>
      <c r="DH101" s="87"/>
      <c r="DI101" s="87"/>
      <c r="DJ101" s="87"/>
      <c r="DK101" s="87">
        <f>DK13+DK18+DK21+DK24+DK48+DK80+DK87+DK97</f>
        <v>5170991.5797783993</v>
      </c>
    </row>
    <row r="105" spans="1:115" ht="12.75" customHeight="1" x14ac:dyDescent="0.2">
      <c r="B105" s="56" t="s">
        <v>62</v>
      </c>
    </row>
    <row r="106" spans="1:115" ht="12.75" customHeight="1" x14ac:dyDescent="0.2">
      <c r="B106" s="58" t="s">
        <v>63</v>
      </c>
      <c r="D106" s="58"/>
      <c r="E106" s="58"/>
      <c r="F106" s="58"/>
      <c r="G106" s="58"/>
      <c r="H106" s="58"/>
      <c r="I106" s="58"/>
      <c r="J106" s="58"/>
      <c r="DK106" s="50"/>
    </row>
    <row r="108" spans="1:115" x14ac:dyDescent="0.2">
      <c r="B108" s="56" t="s">
        <v>60</v>
      </c>
    </row>
    <row r="109" spans="1:115" x14ac:dyDescent="0.2">
      <c r="B109" s="57" t="s">
        <v>185</v>
      </c>
    </row>
    <row r="110" spans="1:115" x14ac:dyDescent="0.2">
      <c r="B110" s="57"/>
    </row>
    <row r="111" spans="1:115" x14ac:dyDescent="0.2">
      <c r="B111" s="72" t="s">
        <v>73</v>
      </c>
    </row>
    <row r="112" spans="1:115" x14ac:dyDescent="0.2">
      <c r="B112" s="79" t="s">
        <v>80</v>
      </c>
    </row>
    <row r="114" spans="2:2" x14ac:dyDescent="0.2">
      <c r="B114" s="84" t="s">
        <v>96</v>
      </c>
    </row>
    <row r="115" spans="2:2" x14ac:dyDescent="0.2">
      <c r="B115" s="71" t="s">
        <v>97</v>
      </c>
    </row>
    <row r="116" spans="2:2" x14ac:dyDescent="0.2">
      <c r="B116" s="71" t="s">
        <v>93</v>
      </c>
    </row>
    <row r="117" spans="2:2" x14ac:dyDescent="0.2">
      <c r="B117" s="58" t="s">
        <v>83</v>
      </c>
    </row>
    <row r="118" spans="2:2" x14ac:dyDescent="0.2">
      <c r="B118" s="71" t="s">
        <v>94</v>
      </c>
    </row>
    <row r="119" spans="2:2" x14ac:dyDescent="0.2">
      <c r="B119" s="58" t="s">
        <v>84</v>
      </c>
    </row>
    <row r="120" spans="2:2" x14ac:dyDescent="0.2">
      <c r="B120" s="71" t="s">
        <v>121</v>
      </c>
    </row>
    <row r="121" spans="2:2" x14ac:dyDescent="0.2">
      <c r="B121" s="89" t="s">
        <v>122</v>
      </c>
    </row>
    <row r="122" spans="2:2" x14ac:dyDescent="0.2">
      <c r="B122" s="71" t="s">
        <v>123</v>
      </c>
    </row>
    <row r="123" spans="2:2" x14ac:dyDescent="0.2">
      <c r="B123" s="58" t="s">
        <v>85</v>
      </c>
    </row>
    <row r="124" spans="2:2" x14ac:dyDescent="0.2">
      <c r="B124" s="71" t="s">
        <v>95</v>
      </c>
    </row>
    <row r="125" spans="2:2" x14ac:dyDescent="0.2">
      <c r="B125" s="58" t="s">
        <v>86</v>
      </c>
    </row>
    <row r="126" spans="2:2" x14ac:dyDescent="0.2">
      <c r="B126" s="71" t="s">
        <v>124</v>
      </c>
    </row>
    <row r="127" spans="2:2" x14ac:dyDescent="0.2">
      <c r="B127" s="58" t="s">
        <v>87</v>
      </c>
    </row>
    <row r="128" spans="2:2" x14ac:dyDescent="0.2">
      <c r="B128" s="71" t="s">
        <v>125</v>
      </c>
    </row>
    <row r="129" spans="2:2" x14ac:dyDescent="0.2">
      <c r="B129" s="58" t="s">
        <v>88</v>
      </c>
    </row>
    <row r="130" spans="2:2" x14ac:dyDescent="0.2">
      <c r="B130" s="71" t="s">
        <v>126</v>
      </c>
    </row>
    <row r="131" spans="2:2" x14ac:dyDescent="0.2">
      <c r="B131" s="58" t="s">
        <v>89</v>
      </c>
    </row>
    <row r="132" spans="2:2" x14ac:dyDescent="0.2">
      <c r="B132" s="71" t="s">
        <v>127</v>
      </c>
    </row>
    <row r="133" spans="2:2" x14ac:dyDescent="0.2">
      <c r="B133" s="58" t="s">
        <v>90</v>
      </c>
    </row>
    <row r="134" spans="2:2" x14ac:dyDescent="0.2">
      <c r="B134" s="71" t="s">
        <v>128</v>
      </c>
    </row>
    <row r="135" spans="2:2" x14ac:dyDescent="0.2">
      <c r="B135" s="58" t="s">
        <v>91</v>
      </c>
    </row>
    <row r="136" spans="2:2" x14ac:dyDescent="0.2">
      <c r="B136" s="71" t="s">
        <v>129</v>
      </c>
    </row>
    <row r="137" spans="2:2" x14ac:dyDescent="0.2">
      <c r="B137" s="58" t="s">
        <v>92</v>
      </c>
    </row>
    <row r="138" spans="2:2" x14ac:dyDescent="0.2">
      <c r="B138" s="71" t="s">
        <v>186</v>
      </c>
    </row>
    <row r="139" spans="2:2" x14ac:dyDescent="0.2">
      <c r="B139" s="58" t="s">
        <v>99</v>
      </c>
    </row>
    <row r="140" spans="2:2" x14ac:dyDescent="0.2">
      <c r="B140" s="71" t="s">
        <v>187</v>
      </c>
    </row>
    <row r="141" spans="2:2" x14ac:dyDescent="0.2">
      <c r="B141" s="58" t="s">
        <v>101</v>
      </c>
    </row>
    <row r="142" spans="2:2" x14ac:dyDescent="0.2">
      <c r="B142" s="71" t="s">
        <v>188</v>
      </c>
    </row>
    <row r="143" spans="2:2" x14ac:dyDescent="0.2">
      <c r="B143" s="58" t="s">
        <v>102</v>
      </c>
    </row>
    <row r="144" spans="2:2" x14ac:dyDescent="0.2">
      <c r="B144" s="71" t="s">
        <v>189</v>
      </c>
    </row>
    <row r="145" spans="2:2" x14ac:dyDescent="0.2">
      <c r="B145" s="58" t="s">
        <v>103</v>
      </c>
    </row>
    <row r="146" spans="2:2" x14ac:dyDescent="0.2">
      <c r="B146" s="71" t="s">
        <v>190</v>
      </c>
    </row>
    <row r="147" spans="2:2" x14ac:dyDescent="0.2">
      <c r="B147" s="58" t="s">
        <v>191</v>
      </c>
    </row>
    <row r="148" spans="2:2" x14ac:dyDescent="0.2">
      <c r="B148" s="90" t="s">
        <v>132</v>
      </c>
    </row>
    <row r="149" spans="2:2" x14ac:dyDescent="0.2">
      <c r="B149" s="58" t="s">
        <v>133</v>
      </c>
    </row>
    <row r="150" spans="2:2" x14ac:dyDescent="0.2">
      <c r="B150" s="94" t="s">
        <v>146</v>
      </c>
    </row>
    <row r="151" spans="2:2" x14ac:dyDescent="0.2">
      <c r="B151" s="95" t="s">
        <v>147</v>
      </c>
    </row>
    <row r="152" spans="2:2" x14ac:dyDescent="0.2">
      <c r="B152" s="97" t="s">
        <v>151</v>
      </c>
    </row>
    <row r="153" spans="2:2" x14ac:dyDescent="0.2">
      <c r="B153" s="95" t="s">
        <v>152</v>
      </c>
    </row>
    <row r="154" spans="2:2" x14ac:dyDescent="0.2">
      <c r="B154" s="98" t="s">
        <v>153</v>
      </c>
    </row>
    <row r="155" spans="2:2" x14ac:dyDescent="0.2">
      <c r="B155" s="99" t="s">
        <v>154</v>
      </c>
    </row>
    <row r="156" spans="2:2" x14ac:dyDescent="0.2">
      <c r="B156" s="100" t="s">
        <v>155</v>
      </c>
    </row>
    <row r="157" spans="2:2" x14ac:dyDescent="0.2">
      <c r="B157" s="100" t="s">
        <v>156</v>
      </c>
    </row>
    <row r="158" spans="2:2" x14ac:dyDescent="0.2">
      <c r="B158" s="100" t="s">
        <v>192</v>
      </c>
    </row>
    <row r="159" spans="2:2" x14ac:dyDescent="0.2">
      <c r="B159" s="100" t="s">
        <v>158</v>
      </c>
    </row>
    <row r="160" spans="2:2" x14ac:dyDescent="0.2">
      <c r="B160" s="100" t="s">
        <v>162</v>
      </c>
    </row>
    <row r="161" spans="2:2" x14ac:dyDescent="0.2">
      <c r="B161" s="99" t="s">
        <v>161</v>
      </c>
    </row>
    <row r="162" spans="2:2" x14ac:dyDescent="0.2">
      <c r="B162" s="100" t="s">
        <v>167</v>
      </c>
    </row>
    <row r="163" spans="2:2" x14ac:dyDescent="0.2">
      <c r="B163" s="99" t="s">
        <v>168</v>
      </c>
    </row>
    <row r="164" spans="2:2" x14ac:dyDescent="0.2">
      <c r="B164" s="100" t="s">
        <v>169</v>
      </c>
    </row>
    <row r="165" spans="2:2" x14ac:dyDescent="0.2">
      <c r="B165" s="99" t="s">
        <v>170</v>
      </c>
    </row>
    <row r="166" spans="2:2" x14ac:dyDescent="0.2">
      <c r="B166" s="100" t="s">
        <v>171</v>
      </c>
    </row>
    <row r="167" spans="2:2" x14ac:dyDescent="0.2">
      <c r="B167" s="99" t="s">
        <v>172</v>
      </c>
    </row>
    <row r="168" spans="2:2" x14ac:dyDescent="0.2">
      <c r="B168" s="100" t="s">
        <v>193</v>
      </c>
    </row>
    <row r="169" spans="2:2" x14ac:dyDescent="0.2">
      <c r="B169" s="99" t="s">
        <v>194</v>
      </c>
    </row>
    <row r="170" spans="2:2" x14ac:dyDescent="0.2">
      <c r="B170" s="100" t="s">
        <v>174</v>
      </c>
    </row>
    <row r="171" spans="2:2" x14ac:dyDescent="0.2">
      <c r="B171" s="99" t="s">
        <v>173</v>
      </c>
    </row>
    <row r="172" spans="2:2" x14ac:dyDescent="0.2">
      <c r="B172" s="100" t="s">
        <v>195</v>
      </c>
    </row>
    <row r="173" spans="2:2" x14ac:dyDescent="0.2">
      <c r="B173" s="99" t="s">
        <v>196</v>
      </c>
    </row>
    <row r="174" spans="2:2" x14ac:dyDescent="0.2">
      <c r="B174" s="100" t="s">
        <v>197</v>
      </c>
    </row>
    <row r="175" spans="2:2" x14ac:dyDescent="0.2">
      <c r="B175" s="99" t="s">
        <v>198</v>
      </c>
    </row>
    <row r="176" spans="2:2" x14ac:dyDescent="0.2">
      <c r="B176" s="100" t="s">
        <v>199</v>
      </c>
    </row>
    <row r="177" spans="2:2" x14ac:dyDescent="0.2">
      <c r="B177" s="99" t="s">
        <v>178</v>
      </c>
    </row>
    <row r="178" spans="2:2" x14ac:dyDescent="0.2">
      <c r="B178" s="100" t="s">
        <v>200</v>
      </c>
    </row>
    <row r="179" spans="2:2" x14ac:dyDescent="0.2">
      <c r="B179" s="99" t="s">
        <v>201</v>
      </c>
    </row>
    <row r="180" spans="2:2" x14ac:dyDescent="0.2">
      <c r="B180" s="100" t="s">
        <v>213</v>
      </c>
    </row>
    <row r="181" spans="2:2" x14ac:dyDescent="0.2">
      <c r="B181" s="99" t="s">
        <v>214</v>
      </c>
    </row>
    <row r="182" spans="2:2" x14ac:dyDescent="0.2">
      <c r="B182" s="100" t="s">
        <v>224</v>
      </c>
    </row>
    <row r="183" spans="2:2" x14ac:dyDescent="0.2">
      <c r="B183" s="99" t="s">
        <v>225</v>
      </c>
    </row>
    <row r="184" spans="2:2" x14ac:dyDescent="0.2">
      <c r="B184" s="100" t="s">
        <v>226</v>
      </c>
    </row>
    <row r="185" spans="2:2" x14ac:dyDescent="0.2">
      <c r="B185" s="99" t="s">
        <v>227</v>
      </c>
    </row>
    <row r="186" spans="2:2" x14ac:dyDescent="0.2">
      <c r="B186" s="100" t="s">
        <v>228</v>
      </c>
    </row>
    <row r="187" spans="2:2" x14ac:dyDescent="0.2">
      <c r="B187" s="99" t="s">
        <v>229</v>
      </c>
    </row>
    <row r="188" spans="2:2" x14ac:dyDescent="0.2">
      <c r="B188" s="100" t="s">
        <v>230</v>
      </c>
    </row>
    <row r="189" spans="2:2" x14ac:dyDescent="0.2">
      <c r="B189" s="99" t="s">
        <v>231</v>
      </c>
    </row>
    <row r="190" spans="2:2" x14ac:dyDescent="0.2">
      <c r="B190" s="100" t="s">
        <v>232</v>
      </c>
    </row>
    <row r="191" spans="2:2" x14ac:dyDescent="0.2">
      <c r="B191" s="99" t="s">
        <v>215</v>
      </c>
    </row>
    <row r="192" spans="2:2" x14ac:dyDescent="0.2">
      <c r="B192" s="100" t="s">
        <v>233</v>
      </c>
    </row>
    <row r="193" spans="2:2" x14ac:dyDescent="0.2">
      <c r="B193" s="99" t="s">
        <v>234</v>
      </c>
    </row>
    <row r="194" spans="2:2" x14ac:dyDescent="0.2">
      <c r="B194" s="71" t="s">
        <v>238</v>
      </c>
    </row>
    <row r="195" spans="2:2" x14ac:dyDescent="0.2">
      <c r="B195" s="99" t="s">
        <v>239</v>
      </c>
    </row>
    <row r="196" spans="2:2" x14ac:dyDescent="0.2">
      <c r="B196" s="100" t="s">
        <v>248</v>
      </c>
    </row>
    <row r="197" spans="2:2" x14ac:dyDescent="0.2">
      <c r="B197" s="99" t="s">
        <v>240</v>
      </c>
    </row>
    <row r="198" spans="2:2" x14ac:dyDescent="0.2">
      <c r="B198" s="71" t="s">
        <v>242</v>
      </c>
    </row>
    <row r="199" spans="2:2" x14ac:dyDescent="0.2">
      <c r="B199" s="99" t="s">
        <v>243</v>
      </c>
    </row>
    <row r="200" spans="2:2" x14ac:dyDescent="0.2">
      <c r="B200" s="71" t="s">
        <v>245</v>
      </c>
    </row>
    <row r="201" spans="2:2" x14ac:dyDescent="0.2">
      <c r="B201" s="99" t="s">
        <v>246</v>
      </c>
    </row>
    <row r="202" spans="2:2" x14ac:dyDescent="0.2">
      <c r="B202" s="71" t="s">
        <v>249</v>
      </c>
    </row>
    <row r="203" spans="2:2" x14ac:dyDescent="0.2">
      <c r="B203" s="99" t="s">
        <v>250</v>
      </c>
    </row>
    <row r="204" spans="2:2" x14ac:dyDescent="0.2">
      <c r="B204" s="71" t="s">
        <v>256</v>
      </c>
    </row>
    <row r="205" spans="2:2" x14ac:dyDescent="0.2">
      <c r="B205" s="99" t="s">
        <v>258</v>
      </c>
    </row>
    <row r="206" spans="2:2" x14ac:dyDescent="0.2">
      <c r="B206" s="71" t="s">
        <v>262</v>
      </c>
    </row>
    <row r="207" spans="2:2" x14ac:dyDescent="0.2">
      <c r="B207" s="99" t="s">
        <v>263</v>
      </c>
    </row>
    <row r="208" spans="2:2" x14ac:dyDescent="0.2">
      <c r="B208" s="71" t="s">
        <v>264</v>
      </c>
    </row>
    <row r="209" spans="2:2" x14ac:dyDescent="0.2">
      <c r="B209" s="99" t="s">
        <v>257</v>
      </c>
    </row>
  </sheetData>
  <mergeCells count="15">
    <mergeCell ref="A7:A13"/>
    <mergeCell ref="B7:B13"/>
    <mergeCell ref="A15:A18"/>
    <mergeCell ref="B15:B18"/>
    <mergeCell ref="A20:A21"/>
    <mergeCell ref="B20:B21"/>
    <mergeCell ref="B82:B87"/>
    <mergeCell ref="A83:A99"/>
    <mergeCell ref="B89:B97"/>
    <mergeCell ref="A23:A24"/>
    <mergeCell ref="B23:B24"/>
    <mergeCell ref="A26:A48"/>
    <mergeCell ref="B26:B48"/>
    <mergeCell ref="A50:A80"/>
    <mergeCell ref="B50:B8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DR49"/>
  <sheetViews>
    <sheetView zoomScaleNormal="100" workbookViewId="0">
      <pane xSplit="3" ySplit="5" topLeftCell="D6" activePane="bottomRight" state="frozen"/>
      <selection pane="topRight" activeCell="D1" sqref="D1"/>
      <selection pane="bottomLeft" activeCell="A6" sqref="A6"/>
      <selection pane="bottomRight"/>
    </sheetView>
  </sheetViews>
  <sheetFormatPr defaultRowHeight="12.75" x14ac:dyDescent="0.2"/>
  <cols>
    <col min="1" max="1" width="5.85546875" customWidth="1"/>
    <col min="2" max="2" width="38.7109375" customWidth="1"/>
    <col min="3" max="3" width="29" customWidth="1"/>
    <col min="4" max="4" width="9.85546875" customWidth="1"/>
    <col min="5" max="49" width="10" customWidth="1"/>
  </cols>
  <sheetData>
    <row r="1" spans="1:122" ht="15.75" x14ac:dyDescent="0.2">
      <c r="A1" s="13"/>
      <c r="B1" s="14" t="s">
        <v>8</v>
      </c>
      <c r="H1" s="114"/>
    </row>
    <row r="2" spans="1:122" ht="15.75" x14ac:dyDescent="0.2">
      <c r="B2" s="15" t="s">
        <v>12</v>
      </c>
      <c r="J2" s="13"/>
    </row>
    <row r="3" spans="1:122" x14ac:dyDescent="0.2">
      <c r="B3" s="115" t="s">
        <v>271</v>
      </c>
    </row>
    <row r="4" spans="1:122" x14ac:dyDescent="0.2">
      <c r="D4" s="1"/>
      <c r="E4" s="1"/>
      <c r="F4" s="1"/>
      <c r="G4" s="1"/>
      <c r="H4" s="1"/>
      <c r="I4" s="1"/>
      <c r="J4" s="1"/>
      <c r="K4" s="1"/>
      <c r="L4" s="5"/>
      <c r="M4" s="5"/>
      <c r="N4" s="5"/>
      <c r="O4" s="5"/>
      <c r="P4" s="9"/>
      <c r="Q4" s="5"/>
      <c r="R4" s="9"/>
      <c r="S4" s="5"/>
      <c r="T4" s="5"/>
      <c r="U4" s="9"/>
      <c r="V4" s="9"/>
      <c r="W4" s="9"/>
      <c r="X4" s="9"/>
      <c r="Y4" s="9"/>
      <c r="Z4" s="9"/>
      <c r="AA4" s="9"/>
      <c r="AB4" s="9"/>
      <c r="AC4" s="9"/>
      <c r="AD4" s="9"/>
      <c r="AE4" s="9"/>
      <c r="AF4" s="9"/>
      <c r="AG4" s="9"/>
      <c r="AH4" s="9"/>
      <c r="AI4" s="9"/>
    </row>
    <row r="5" spans="1:122" ht="51" x14ac:dyDescent="0.2">
      <c r="A5" s="10" t="s">
        <v>9</v>
      </c>
      <c r="B5" s="17" t="s">
        <v>15</v>
      </c>
      <c r="C5" s="17" t="s">
        <v>13</v>
      </c>
      <c r="D5" s="21">
        <v>1999</v>
      </c>
      <c r="E5" s="21">
        <v>2000</v>
      </c>
      <c r="F5" s="21">
        <v>2001</v>
      </c>
      <c r="G5" s="21">
        <v>2002</v>
      </c>
      <c r="H5" s="21">
        <v>2003</v>
      </c>
      <c r="I5" s="21">
        <v>2004</v>
      </c>
      <c r="J5" s="21">
        <v>2005</v>
      </c>
      <c r="K5" s="21">
        <v>2006</v>
      </c>
      <c r="L5" s="22">
        <v>39113</v>
      </c>
      <c r="M5" s="22">
        <v>39141</v>
      </c>
      <c r="N5" s="22">
        <v>39172</v>
      </c>
      <c r="O5" s="22">
        <v>39202</v>
      </c>
      <c r="P5" s="22">
        <v>39233</v>
      </c>
      <c r="Q5" s="22">
        <v>39263</v>
      </c>
      <c r="R5" s="22">
        <v>39294</v>
      </c>
      <c r="S5" s="22">
        <v>39325</v>
      </c>
      <c r="T5" s="22">
        <v>39355</v>
      </c>
      <c r="U5" s="22">
        <v>39386</v>
      </c>
      <c r="V5" s="22">
        <v>39416</v>
      </c>
      <c r="W5" s="22">
        <v>39447</v>
      </c>
      <c r="X5" s="22">
        <v>39478</v>
      </c>
      <c r="Y5" s="22">
        <v>39507</v>
      </c>
      <c r="Z5" s="22">
        <v>39538</v>
      </c>
      <c r="AA5" s="22">
        <v>39568</v>
      </c>
      <c r="AB5" s="22">
        <v>39599</v>
      </c>
      <c r="AC5" s="22">
        <v>39629</v>
      </c>
      <c r="AD5" s="22">
        <v>39660</v>
      </c>
      <c r="AE5" s="22">
        <v>39691</v>
      </c>
      <c r="AF5" s="22">
        <v>39721</v>
      </c>
      <c r="AG5" s="22">
        <v>39752</v>
      </c>
      <c r="AH5" s="22">
        <v>39782</v>
      </c>
      <c r="AI5" s="22">
        <v>39813</v>
      </c>
      <c r="AJ5" s="22">
        <v>39844</v>
      </c>
      <c r="AK5" s="22">
        <v>39872</v>
      </c>
      <c r="AL5" s="22">
        <v>39903</v>
      </c>
      <c r="AM5" s="22">
        <v>39933</v>
      </c>
      <c r="AN5" s="22">
        <v>39964</v>
      </c>
      <c r="AO5" s="22">
        <v>39994</v>
      </c>
      <c r="AP5" s="22">
        <v>40025</v>
      </c>
      <c r="AQ5" s="22">
        <v>40056</v>
      </c>
      <c r="AR5" s="22">
        <v>40086</v>
      </c>
      <c r="AS5" s="22">
        <v>40117</v>
      </c>
      <c r="AT5" s="22">
        <v>40147</v>
      </c>
      <c r="AU5" s="22">
        <v>40178</v>
      </c>
      <c r="AV5" s="22">
        <v>40209</v>
      </c>
      <c r="AW5" s="22">
        <v>40237</v>
      </c>
      <c r="AX5" s="22">
        <v>40268</v>
      </c>
      <c r="AY5" s="22">
        <v>40298</v>
      </c>
      <c r="AZ5" s="22">
        <v>40329</v>
      </c>
      <c r="BA5" s="22">
        <v>40359</v>
      </c>
      <c r="BB5" s="22">
        <v>40390</v>
      </c>
      <c r="BC5" s="22">
        <v>40421</v>
      </c>
      <c r="BD5" s="22">
        <v>40451</v>
      </c>
      <c r="BE5" s="22">
        <v>40482</v>
      </c>
      <c r="BF5" s="22">
        <v>40512</v>
      </c>
      <c r="BG5" s="22">
        <v>40543</v>
      </c>
      <c r="BH5" s="22">
        <v>40574</v>
      </c>
      <c r="BI5" s="22">
        <v>40602</v>
      </c>
      <c r="BJ5" s="22">
        <v>40633</v>
      </c>
      <c r="BK5" s="22">
        <v>40663</v>
      </c>
      <c r="BL5" s="22">
        <v>40694</v>
      </c>
      <c r="BM5" s="22">
        <v>40724</v>
      </c>
      <c r="BN5" s="22">
        <v>40755</v>
      </c>
      <c r="BO5" s="22">
        <v>40786</v>
      </c>
      <c r="BP5" s="22">
        <v>40816</v>
      </c>
      <c r="BQ5" s="22">
        <v>40847</v>
      </c>
      <c r="BR5" s="22">
        <v>40877</v>
      </c>
      <c r="BS5" s="22">
        <v>40908</v>
      </c>
      <c r="BT5" s="22">
        <v>40939</v>
      </c>
      <c r="BU5" s="22">
        <v>40968</v>
      </c>
      <c r="BV5" s="22">
        <v>40999</v>
      </c>
      <c r="BW5" s="22">
        <v>41029</v>
      </c>
      <c r="BX5" s="22">
        <v>41060</v>
      </c>
      <c r="BY5" s="22">
        <v>41090</v>
      </c>
      <c r="BZ5" s="22">
        <v>41121</v>
      </c>
      <c r="CA5" s="22">
        <v>41152</v>
      </c>
      <c r="CB5" s="22">
        <v>41182</v>
      </c>
      <c r="CC5" s="22">
        <v>41213</v>
      </c>
      <c r="CD5" s="22">
        <v>41243</v>
      </c>
      <c r="CE5" s="22">
        <v>41274</v>
      </c>
      <c r="CF5" s="22">
        <v>41305</v>
      </c>
      <c r="CG5" s="22">
        <v>41333</v>
      </c>
      <c r="CH5" s="22">
        <v>41364</v>
      </c>
      <c r="CI5" s="22">
        <v>41394</v>
      </c>
      <c r="CJ5" s="22">
        <v>41425</v>
      </c>
      <c r="CK5" s="22">
        <v>41455</v>
      </c>
      <c r="CL5" s="22">
        <v>41486</v>
      </c>
      <c r="CM5" s="22">
        <v>41517</v>
      </c>
      <c r="CN5" s="22">
        <v>41547</v>
      </c>
      <c r="CO5" s="22">
        <v>41578</v>
      </c>
      <c r="CP5" s="22">
        <v>41608</v>
      </c>
      <c r="CQ5" s="22">
        <v>41639</v>
      </c>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row>
    <row r="6" spans="1:122" x14ac:dyDescent="0.2">
      <c r="B6" s="3"/>
      <c r="C6" s="3"/>
      <c r="D6" s="1"/>
      <c r="E6" s="1"/>
      <c r="F6" s="1"/>
      <c r="G6" s="1"/>
      <c r="H6" s="1"/>
      <c r="I6" s="1"/>
      <c r="J6" s="1"/>
      <c r="K6" s="4"/>
      <c r="L6" s="5"/>
      <c r="M6" s="5"/>
      <c r="N6" s="5"/>
    </row>
    <row r="7" spans="1:122" x14ac:dyDescent="0.2">
      <c r="A7" s="6"/>
      <c r="B7" s="16" t="s">
        <v>4</v>
      </c>
      <c r="C7" s="16" t="s">
        <v>0</v>
      </c>
      <c r="D7" s="25">
        <v>503.59944256420459</v>
      </c>
      <c r="E7" s="25">
        <v>646.63574225230604</v>
      </c>
      <c r="F7" s="25">
        <v>905.73309443227811</v>
      </c>
      <c r="G7" s="25">
        <v>717.52617957395978</v>
      </c>
      <c r="H7" s="25">
        <v>670.67064835091901</v>
      </c>
      <c r="I7" s="25">
        <v>894.9049041077709</v>
      </c>
      <c r="J7" s="25">
        <v>944.91326564470091</v>
      </c>
      <c r="K7" s="25">
        <v>9628.2999700296823</v>
      </c>
      <c r="L7" s="25">
        <v>11053.80178777623</v>
      </c>
      <c r="M7" s="25">
        <v>12053.81100802973</v>
      </c>
      <c r="N7" s="25">
        <v>14167.220319861966</v>
      </c>
      <c r="O7" s="25">
        <v>14488.42263852943</v>
      </c>
      <c r="P7" s="25">
        <v>14267.821949698055</v>
      </c>
      <c r="Q7" s="25">
        <v>14163.02710730639</v>
      </c>
      <c r="R7" s="25">
        <v>13619.850617824672</v>
      </c>
      <c r="S7" s="25">
        <v>13258.143330015262</v>
      </c>
      <c r="T7" s="25">
        <v>13416.14761298029</v>
      </c>
      <c r="U7" s="25">
        <v>12945.922150109494</v>
      </c>
      <c r="V7" s="25">
        <v>11584.128531422126</v>
      </c>
      <c r="W7" s="25">
        <v>12442.651173933242</v>
      </c>
      <c r="X7" s="25">
        <v>11280.191467250646</v>
      </c>
      <c r="Y7" s="25">
        <v>10758.733160793683</v>
      </c>
      <c r="Z7" s="25">
        <v>9053.9329656911559</v>
      </c>
      <c r="AA7" s="25">
        <v>8356.2775300285357</v>
      </c>
      <c r="AB7" s="25">
        <v>8262.4312071139411</v>
      </c>
      <c r="AC7" s="25">
        <v>8032.3068153162121</v>
      </c>
      <c r="AD7" s="25">
        <v>7640.12503683058</v>
      </c>
      <c r="AE7" s="25">
        <v>7315.9928595129068</v>
      </c>
      <c r="AF7" s="25">
        <v>6059.723600769792</v>
      </c>
      <c r="AG7" s="25">
        <v>5261.1096675293647</v>
      </c>
      <c r="AH7" s="25">
        <v>4758.0197305726988</v>
      </c>
      <c r="AI7" s="24">
        <v>4546.988173070542</v>
      </c>
      <c r="AJ7" s="25">
        <v>4739.532522396973</v>
      </c>
      <c r="AK7" s="25">
        <v>4361.6768836684578</v>
      </c>
      <c r="AL7" s="25">
        <v>4251.3683018116662</v>
      </c>
      <c r="AM7" s="25">
        <v>4326.190761165306</v>
      </c>
      <c r="AN7" s="25">
        <v>4655.8212980290664</v>
      </c>
      <c r="AO7" s="25">
        <v>4512.147497511447</v>
      </c>
      <c r="AP7" s="25">
        <v>4286.0678333001524</v>
      </c>
      <c r="AQ7" s="25">
        <v>4395.2222363793226</v>
      </c>
      <c r="AR7" s="25">
        <v>4511.8032185281036</v>
      </c>
      <c r="AS7" s="25">
        <v>4346.8705687172342</v>
      </c>
      <c r="AT7" s="25">
        <v>4204.0258398035703</v>
      </c>
      <c r="AU7" s="25">
        <v>4030.2982958391399</v>
      </c>
      <c r="AV7" s="25">
        <v>4020.3743513172735</v>
      </c>
      <c r="AW7" s="25">
        <v>3876.9317194239825</v>
      </c>
      <c r="AX7" s="25">
        <v>3821.4562465989779</v>
      </c>
      <c r="AY7" s="25">
        <v>3866.5234428296499</v>
      </c>
      <c r="AZ7" s="25">
        <v>3687.2315614838408</v>
      </c>
      <c r="BA7" s="25">
        <v>3563.0425575685176</v>
      </c>
      <c r="BB7" s="25">
        <v>3470.1747322317337</v>
      </c>
      <c r="BC7" s="25">
        <v>3442.0224328090781</v>
      </c>
      <c r="BD7" s="25">
        <v>3465.0305368637596</v>
      </c>
      <c r="BE7" s="25">
        <v>3419.3756028933567</v>
      </c>
      <c r="BF7" s="25">
        <v>3391.714452186608</v>
      </c>
      <c r="BG7" s="25">
        <v>3541.7276740327825</v>
      </c>
      <c r="BH7" s="25">
        <v>3680.1816245271748</v>
      </c>
      <c r="BI7" s="25">
        <v>3555.952246333532</v>
      </c>
      <c r="BJ7" s="25">
        <v>3574.4824235184815</v>
      </c>
      <c r="BK7" s="25">
        <v>3573.2576494790628</v>
      </c>
      <c r="BL7" s="25">
        <v>3729.2079554051361</v>
      </c>
      <c r="BM7" s="26">
        <v>3690.0808733160789</v>
      </c>
      <c r="BN7" s="26">
        <v>3703.8457535337443</v>
      </c>
      <c r="BO7" s="26">
        <v>3554.4177782201873</v>
      </c>
      <c r="BP7" s="26">
        <v>3406.0095228615037</v>
      </c>
      <c r="BQ7" s="26">
        <v>3328.2453208573893</v>
      </c>
      <c r="BR7" s="25">
        <v>3159.9590191784459</v>
      </c>
      <c r="BS7" s="25">
        <v>3141.3045231933106</v>
      </c>
      <c r="BT7" s="25">
        <v>3155.7892680337113</v>
      </c>
      <c r="BU7" s="25">
        <v>3238.3105527904968</v>
      </c>
      <c r="BV7" s="25">
        <v>3181.5693967748357</v>
      </c>
      <c r="BW7" s="25">
        <v>3135.5704930652328</v>
      </c>
      <c r="BX7" s="25">
        <v>2916.7120910478466</v>
      </c>
      <c r="BY7" s="25">
        <v>2858.5925993762025</v>
      </c>
      <c r="BZ7" s="25">
        <v>2837.3421076381974</v>
      </c>
      <c r="CA7" s="25">
        <v>2827.210907160395</v>
      </c>
      <c r="CB7" s="25">
        <v>2702.3226849824136</v>
      </c>
      <c r="CC7" s="25">
        <v>2728.4905992434801</v>
      </c>
      <c r="CD7" s="25">
        <v>2722.7176946048176</v>
      </c>
      <c r="CE7" s="25">
        <v>2178.8611161988183</v>
      </c>
      <c r="CF7" s="25">
        <v>2358.9693914659229</v>
      </c>
      <c r="CG7" s="25">
        <v>2355.6041900590612</v>
      </c>
      <c r="CH7" s="25">
        <v>2350.7923644568318</v>
      </c>
      <c r="CI7" s="25">
        <v>2366.9569805561086</v>
      </c>
      <c r="CJ7" s="25">
        <v>2285.1614201340499</v>
      </c>
      <c r="CK7" s="25">
        <v>2209.0636936757578</v>
      </c>
      <c r="CL7" s="25">
        <v>2305.9943287543961</v>
      </c>
      <c r="CM7" s="25">
        <v>2320.3523777291125</v>
      </c>
      <c r="CN7" s="25">
        <v>2292.09934169487</v>
      </c>
      <c r="CO7" s="25">
        <v>2267.8928621673635</v>
      </c>
      <c r="CP7" s="25">
        <v>2268.8086959984071</v>
      </c>
      <c r="CQ7" s="25">
        <v>2378.4224766076045</v>
      </c>
      <c r="CR7" s="25"/>
      <c r="CS7" s="25"/>
      <c r="CT7" s="25"/>
      <c r="CU7" s="25"/>
      <c r="CV7" s="25"/>
      <c r="CW7" s="25"/>
      <c r="CX7" s="25"/>
      <c r="CY7" s="25"/>
      <c r="CZ7" s="25"/>
      <c r="DA7" s="25"/>
      <c r="DB7" s="25"/>
      <c r="DC7" s="25"/>
      <c r="DD7" s="25"/>
      <c r="DE7" s="25"/>
      <c r="DF7" s="25"/>
      <c r="DG7" s="25"/>
      <c r="DH7" s="25"/>
      <c r="DI7" s="25"/>
      <c r="DJ7" s="25"/>
      <c r="DK7" s="25"/>
      <c r="DL7" s="25"/>
      <c r="DM7" s="25"/>
      <c r="DN7" s="25"/>
    </row>
    <row r="8" spans="1:122" ht="24.75" customHeight="1" x14ac:dyDescent="0.2">
      <c r="A8" s="6"/>
      <c r="B8" s="16" t="s">
        <v>5</v>
      </c>
      <c r="C8" s="18" t="s">
        <v>1</v>
      </c>
      <c r="D8" s="25">
        <v>49244.973521799722</v>
      </c>
      <c r="E8" s="25">
        <v>63940.125953945186</v>
      </c>
      <c r="F8" s="25">
        <v>79809.541044528494</v>
      </c>
      <c r="G8" s="25">
        <v>90873.940009290585</v>
      </c>
      <c r="H8" s="25">
        <v>89651.375008295174</v>
      </c>
      <c r="I8" s="25">
        <v>116914.88207578471</v>
      </c>
      <c r="J8" s="25">
        <v>159108.02415555113</v>
      </c>
      <c r="K8" s="25">
        <v>245113.71371690225</v>
      </c>
      <c r="L8" s="25">
        <v>269927.43302010751</v>
      </c>
      <c r="M8" s="25">
        <v>280265.18329285283</v>
      </c>
      <c r="N8" s="25">
        <v>317814.4232145464</v>
      </c>
      <c r="O8" s="25">
        <v>335831.83940805629</v>
      </c>
      <c r="P8" s="25">
        <v>363616.46628309769</v>
      </c>
      <c r="Q8" s="25">
        <v>355505.86792753334</v>
      </c>
      <c r="R8" s="25">
        <v>364989.05719556706</v>
      </c>
      <c r="S8" s="25">
        <v>345343.5817944124</v>
      </c>
      <c r="T8" s="25">
        <v>359316.19305328815</v>
      </c>
      <c r="U8" s="25">
        <v>359056.45233658503</v>
      </c>
      <c r="V8" s="25">
        <v>330870.73485699121</v>
      </c>
      <c r="W8" s="25">
        <v>351054.25954077911</v>
      </c>
      <c r="X8" s="25">
        <v>305125.60331541579</v>
      </c>
      <c r="Y8" s="25">
        <v>284692.53376600967</v>
      </c>
      <c r="Z8" s="25">
        <v>252286.01964297562</v>
      </c>
      <c r="AA8" s="25">
        <v>256855.28048045657</v>
      </c>
      <c r="AB8" s="25">
        <v>264960.60294379189</v>
      </c>
      <c r="AC8" s="25">
        <v>237795.93012409582</v>
      </c>
      <c r="AD8" s="25">
        <v>228822.77024752804</v>
      </c>
      <c r="AE8" s="25">
        <v>221746.50140686179</v>
      </c>
      <c r="AF8" s="25">
        <v>190792.68381179904</v>
      </c>
      <c r="AG8" s="25">
        <v>157096.51024752803</v>
      </c>
      <c r="AH8" s="25">
        <v>130653.34367642179</v>
      </c>
      <c r="AI8" s="24">
        <v>137447.5251708806</v>
      </c>
      <c r="AJ8" s="25">
        <v>128313.7799854005</v>
      </c>
      <c r="AK8" s="25">
        <v>106164.12973787244</v>
      </c>
      <c r="AL8" s="25">
        <v>102342.95417214147</v>
      </c>
      <c r="AM8" s="25">
        <v>114868.08015926738</v>
      </c>
      <c r="AN8" s="25">
        <v>143740.94553055943</v>
      </c>
      <c r="AO8" s="25">
        <v>132353.98573893425</v>
      </c>
      <c r="AP8" s="25">
        <v>131260.68475147654</v>
      </c>
      <c r="AQ8" s="25">
        <v>140887.09673501889</v>
      </c>
      <c r="AR8" s="25">
        <v>149932.6516689893</v>
      </c>
      <c r="AS8" s="25">
        <v>152691.40341097617</v>
      </c>
      <c r="AT8" s="25">
        <v>147506.13803172074</v>
      </c>
      <c r="AU8" s="25">
        <v>147784.58398035704</v>
      </c>
      <c r="AV8" s="25">
        <v>164595.12137500828</v>
      </c>
      <c r="AW8" s="25">
        <v>153941.98473687703</v>
      </c>
      <c r="AX8" s="25">
        <v>156475.32231734024</v>
      </c>
      <c r="AY8" s="25">
        <v>163600.81651071736</v>
      </c>
      <c r="AZ8" s="25">
        <v>153383.96589023821</v>
      </c>
      <c r="BA8" s="25">
        <v>149082.38250713382</v>
      </c>
      <c r="BB8" s="25">
        <v>153991.02963567592</v>
      </c>
      <c r="BC8" s="25">
        <v>149765.91171809673</v>
      </c>
      <c r="BD8" s="25">
        <v>150518.72717366781</v>
      </c>
      <c r="BE8" s="25">
        <v>152327.37811666334</v>
      </c>
      <c r="BF8" s="25">
        <v>150469.48312694934</v>
      </c>
      <c r="BG8" s="25">
        <v>161142.53428628307</v>
      </c>
      <c r="BH8" s="25">
        <v>170940.32255889574</v>
      </c>
      <c r="BI8" s="25">
        <v>168825.40785719024</v>
      </c>
      <c r="BJ8" s="25">
        <v>167335.37571968941</v>
      </c>
      <c r="BK8" s="25">
        <v>165872.85397969341</v>
      </c>
      <c r="BL8" s="25">
        <v>175251.58496781471</v>
      </c>
      <c r="BM8" s="26">
        <v>175630.51212555575</v>
      </c>
      <c r="BN8" s="26">
        <v>169086.63955006967</v>
      </c>
      <c r="BO8" s="26">
        <v>155518.28261596651</v>
      </c>
      <c r="BP8" s="26">
        <v>145770.46647289136</v>
      </c>
      <c r="BQ8" s="26">
        <v>146349.96019642975</v>
      </c>
      <c r="BR8" s="25">
        <v>137688.9030393523</v>
      </c>
      <c r="BS8" s="25">
        <v>135551.40118388744</v>
      </c>
      <c r="BT8" s="25">
        <v>136341.11305196097</v>
      </c>
      <c r="BU8" s="25">
        <v>141939.22501294047</v>
      </c>
      <c r="BV8" s="25">
        <v>141999.61561085674</v>
      </c>
      <c r="BW8" s="25">
        <v>135446.16055079966</v>
      </c>
      <c r="BX8" s="25">
        <v>128152.57580197757</v>
      </c>
      <c r="BY8" s="25">
        <v>130515.3055053421</v>
      </c>
      <c r="BZ8" s="25">
        <v>129870.91814984403</v>
      </c>
      <c r="CA8" s="25">
        <v>136578.73494856991</v>
      </c>
      <c r="CB8" s="25">
        <v>143961.24350255492</v>
      </c>
      <c r="CC8" s="25">
        <v>145664.34443692348</v>
      </c>
      <c r="CD8" s="25">
        <v>146470.86871723403</v>
      </c>
      <c r="CE8" s="25">
        <v>144720.80327028999</v>
      </c>
      <c r="CF8" s="25">
        <v>150989.15618023757</v>
      </c>
      <c r="CG8" s="25">
        <v>159366.95820160591</v>
      </c>
      <c r="CH8" s="25">
        <v>164419.4625801314</v>
      </c>
      <c r="CI8" s="25">
        <v>147705.65397438448</v>
      </c>
      <c r="CJ8" s="25">
        <v>145410.93382440772</v>
      </c>
      <c r="CK8" s="25">
        <v>142296.81713451457</v>
      </c>
      <c r="CL8" s="25">
        <v>145918.49008693342</v>
      </c>
      <c r="CM8" s="25">
        <v>144852.34508726522</v>
      </c>
      <c r="CN8" s="25">
        <v>144681.1373203265</v>
      </c>
      <c r="CO8" s="25">
        <v>144534.88074059327</v>
      </c>
      <c r="CP8" s="25">
        <v>144876.48117725132</v>
      </c>
      <c r="CQ8" s="25">
        <v>141396.84205454908</v>
      </c>
      <c r="CR8" s="25"/>
      <c r="CS8" s="25"/>
      <c r="CT8" s="25"/>
      <c r="CU8" s="25"/>
      <c r="CV8" s="25"/>
      <c r="CW8" s="25"/>
      <c r="CX8" s="25"/>
      <c r="CY8" s="25"/>
      <c r="CZ8" s="25"/>
      <c r="DA8" s="25"/>
      <c r="DB8" s="25"/>
      <c r="DC8" s="25"/>
      <c r="DD8" s="25"/>
      <c r="DE8" s="25"/>
      <c r="DF8" s="25"/>
      <c r="DG8" s="25"/>
      <c r="DH8" s="25"/>
      <c r="DI8" s="25"/>
      <c r="DJ8" s="25"/>
      <c r="DK8" s="25"/>
      <c r="DL8" s="25"/>
      <c r="DM8" s="25"/>
      <c r="DN8" s="25"/>
    </row>
    <row r="9" spans="1:122" ht="24.75" customHeight="1" x14ac:dyDescent="0.2">
      <c r="A9" s="6"/>
      <c r="B9" s="34" t="s">
        <v>40</v>
      </c>
      <c r="C9" s="36" t="s">
        <v>18</v>
      </c>
      <c r="D9" s="25">
        <v>43610.119450527571</v>
      </c>
      <c r="E9" s="25">
        <v>49629.816577078767</v>
      </c>
      <c r="F9" s="25">
        <v>49743.891963633949</v>
      </c>
      <c r="G9" s="25">
        <v>43960.938615701103</v>
      </c>
      <c r="H9" s="25">
        <v>8545.8090118786913</v>
      </c>
      <c r="I9" s="25">
        <v>3742.4329418010484</v>
      </c>
      <c r="J9" s="25">
        <v>952.01154688433201</v>
      </c>
      <c r="K9" s="25">
        <v>1003.3143539717299</v>
      </c>
      <c r="L9" s="25">
        <v>1033.4506841860773</v>
      </c>
      <c r="M9" s="25">
        <v>1081.7048921627181</v>
      </c>
      <c r="N9" s="25">
        <v>1145.0817333598777</v>
      </c>
      <c r="O9" s="25">
        <v>1218.1095348065567</v>
      </c>
      <c r="P9" s="25">
        <v>1271.0414254429625</v>
      </c>
      <c r="Q9" s="25">
        <v>1252.0674576946049</v>
      </c>
      <c r="R9" s="25">
        <v>1235.216512044595</v>
      </c>
      <c r="S9" s="25">
        <v>1222.977961377663</v>
      </c>
      <c r="T9" s="25">
        <v>1252.9221872718829</v>
      </c>
      <c r="U9" s="25">
        <v>1245.8651177914926</v>
      </c>
      <c r="V9" s="25">
        <v>1211.5473355896211</v>
      </c>
      <c r="W9" s="25">
        <v>1217.289840069016</v>
      </c>
      <c r="X9" s="25">
        <v>1131.364466122503</v>
      </c>
      <c r="Y9" s="25">
        <v>1094.2186794080565</v>
      </c>
      <c r="Z9" s="25">
        <v>1076.2768637600373</v>
      </c>
      <c r="AA9" s="25">
        <v>1081.8717220784392</v>
      </c>
      <c r="AB9" s="25">
        <v>1072.9434786648085</v>
      </c>
      <c r="AC9" s="25">
        <v>1037.0090118786914</v>
      </c>
      <c r="AD9" s="25">
        <v>1035.4995261795739</v>
      </c>
      <c r="AE9" s="25">
        <v>1025.6081929789634</v>
      </c>
      <c r="AF9" s="25">
        <v>978.7332258278584</v>
      </c>
      <c r="AG9" s="25">
        <v>882.92214878226821</v>
      </c>
      <c r="AH9" s="25">
        <v>857.49144601499779</v>
      </c>
      <c r="AI9" s="24">
        <v>872.91880284026809</v>
      </c>
      <c r="AJ9" s="25">
        <v>869.39956068750416</v>
      </c>
      <c r="AK9" s="25">
        <v>857.41145265113801</v>
      </c>
      <c r="AL9" s="25">
        <v>826.79068816776169</v>
      </c>
      <c r="AM9" s="25">
        <v>738.52473289534817</v>
      </c>
      <c r="AN9" s="25">
        <v>738.59830645696468</v>
      </c>
      <c r="AO9" s="25">
        <v>734.35810737275199</v>
      </c>
      <c r="AP9" s="25">
        <v>732.5515827194904</v>
      </c>
      <c r="AQ9" s="25">
        <v>730.54661888645558</v>
      </c>
      <c r="AR9" s="25">
        <v>724.50299157210156</v>
      </c>
      <c r="AS9" s="25">
        <v>723.15033247063502</v>
      </c>
      <c r="AT9" s="25">
        <v>711.15949830778413</v>
      </c>
      <c r="AU9" s="25">
        <v>723.02936890304591</v>
      </c>
      <c r="AV9" s="25">
        <v>717.63824540447274</v>
      </c>
      <c r="AW9" s="25">
        <v>717.13833963766672</v>
      </c>
      <c r="AX9" s="25">
        <v>715.2446917512774</v>
      </c>
      <c r="AY9" s="25">
        <v>715.20876501426778</v>
      </c>
      <c r="AZ9" s="25">
        <v>715.00447010418736</v>
      </c>
      <c r="BA9" s="25">
        <v>708.89405269095494</v>
      </c>
      <c r="BB9" s="25">
        <v>709.85788041674959</v>
      </c>
      <c r="BC9" s="25">
        <v>709.36623664476735</v>
      </c>
      <c r="BD9" s="25">
        <v>709.58010219656251</v>
      </c>
      <c r="BE9" s="25">
        <v>708.07416550534208</v>
      </c>
      <c r="BF9" s="25">
        <v>704.29468312429481</v>
      </c>
      <c r="BG9" s="25">
        <v>701.54967947441753</v>
      </c>
      <c r="BH9" s="25">
        <v>702.25873647886385</v>
      </c>
      <c r="BI9" s="25">
        <v>701.6057057535337</v>
      </c>
      <c r="BJ9" s="25">
        <v>699.31230738602426</v>
      </c>
      <c r="BK9" s="25">
        <v>697.45525383237111</v>
      </c>
      <c r="BL9" s="25">
        <v>696.37866480854723</v>
      </c>
      <c r="BM9" s="26">
        <v>692.99019709337051</v>
      </c>
      <c r="BN9" s="26">
        <v>689.6926445019576</v>
      </c>
      <c r="BO9" s="26">
        <v>684.79148583184019</v>
      </c>
      <c r="BP9" s="26">
        <v>675.26307916915516</v>
      </c>
      <c r="BQ9" s="26">
        <v>667.35733890769131</v>
      </c>
      <c r="BR9" s="25">
        <v>471.08414891499098</v>
      </c>
      <c r="BS9" s="25">
        <v>467.56595659964165</v>
      </c>
      <c r="BT9" s="25">
        <v>468.27648151834893</v>
      </c>
      <c r="BU9" s="25">
        <v>466.58444754130994</v>
      </c>
      <c r="BV9" s="25">
        <v>463.82085340765809</v>
      </c>
      <c r="BW9" s="25">
        <v>462.48015528568578</v>
      </c>
      <c r="BX9" s="25">
        <v>458.57621739996011</v>
      </c>
      <c r="BY9" s="25">
        <v>443.78361536930117</v>
      </c>
      <c r="BZ9" s="25">
        <v>438.34692813059928</v>
      </c>
      <c r="CA9" s="25">
        <v>434.75105580994096</v>
      </c>
      <c r="CB9" s="25">
        <v>433.59597053553654</v>
      </c>
      <c r="CC9" s="25">
        <v>431.93272015395848</v>
      </c>
      <c r="CD9" s="25">
        <v>430.87844448868537</v>
      </c>
      <c r="CE9" s="25">
        <v>427.9894259738536</v>
      </c>
      <c r="CF9" s="25">
        <v>428.8475824540447</v>
      </c>
      <c r="CG9" s="25">
        <v>426.0858225496051</v>
      </c>
      <c r="CH9" s="25">
        <v>425.02508726524655</v>
      </c>
      <c r="CI9" s="25">
        <v>423.9289362266905</v>
      </c>
      <c r="CJ9" s="25">
        <v>420.94368703961777</v>
      </c>
      <c r="CK9" s="25">
        <v>419.2602641183887</v>
      </c>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row>
    <row r="10" spans="1:122" ht="12.75" customHeight="1" x14ac:dyDescent="0.2">
      <c r="A10" s="6"/>
      <c r="B10" s="34" t="s">
        <v>17</v>
      </c>
      <c r="C10" s="34" t="s">
        <v>32</v>
      </c>
      <c r="D10" s="25">
        <v>40275.053288207579</v>
      </c>
      <c r="E10" s="25">
        <v>40232.812263587497</v>
      </c>
      <c r="F10" s="25">
        <v>30158.395115800649</v>
      </c>
      <c r="G10" s="25">
        <v>24887.698984670511</v>
      </c>
      <c r="H10" s="25">
        <v>30801.763222509788</v>
      </c>
      <c r="I10" s="25">
        <v>27133.612714845043</v>
      </c>
      <c r="J10" s="25">
        <v>37192.082155418408</v>
      </c>
      <c r="K10" s="25">
        <v>46888.7713849625</v>
      </c>
      <c r="L10" s="25">
        <v>53189.22484172805</v>
      </c>
      <c r="M10" s="25">
        <v>54184.58989713982</v>
      </c>
      <c r="N10" s="25">
        <v>58996.65379919039</v>
      </c>
      <c r="O10" s="25">
        <v>63517.078131262853</v>
      </c>
      <c r="P10" s="25">
        <v>72078.606933439514</v>
      </c>
      <c r="Q10" s="25">
        <v>69450.620053089122</v>
      </c>
      <c r="R10" s="25">
        <v>72196.399506271147</v>
      </c>
      <c r="S10" s="25">
        <v>71193.748273939869</v>
      </c>
      <c r="T10" s="25">
        <v>71660.416009025153</v>
      </c>
      <c r="U10" s="25">
        <v>73030.719405401818</v>
      </c>
      <c r="V10" s="25">
        <v>66967.647855863033</v>
      </c>
      <c r="W10" s="25">
        <v>73245.559774371228</v>
      </c>
      <c r="X10" s="25">
        <v>66014.264024155549</v>
      </c>
      <c r="Y10" s="25">
        <v>60268.091400889243</v>
      </c>
      <c r="Z10" s="25">
        <v>55317.686549870596</v>
      </c>
      <c r="AA10" s="25">
        <v>53569.318553321398</v>
      </c>
      <c r="AB10" s="25">
        <v>54897.037411905229</v>
      </c>
      <c r="AC10" s="25">
        <v>50223.342231070405</v>
      </c>
      <c r="AD10" s="25">
        <v>49001.111446014998</v>
      </c>
      <c r="AE10" s="25">
        <v>46728.291630499698</v>
      </c>
      <c r="AF10" s="25">
        <v>41016.242321321923</v>
      </c>
      <c r="AG10" s="25">
        <v>34877.227042272207</v>
      </c>
      <c r="AH10" s="25">
        <v>26874.978228150507</v>
      </c>
      <c r="AI10" s="24">
        <v>29519.263210564732</v>
      </c>
      <c r="AJ10" s="25">
        <v>27014.722931846838</v>
      </c>
      <c r="AK10" s="25">
        <v>25021.978667463005</v>
      </c>
      <c r="AL10" s="25">
        <v>24512.154101798395</v>
      </c>
      <c r="AM10" s="25">
        <v>25471.589513570903</v>
      </c>
      <c r="AN10" s="25">
        <v>28900.530518282569</v>
      </c>
      <c r="AO10" s="25">
        <v>25883.046390603224</v>
      </c>
      <c r="AP10" s="25">
        <v>26051.591984869599</v>
      </c>
      <c r="AQ10" s="25">
        <v>25954.46169088858</v>
      </c>
      <c r="AR10" s="25">
        <v>27492.118335655981</v>
      </c>
      <c r="AS10" s="25">
        <v>27201.193284225898</v>
      </c>
      <c r="AT10" s="25">
        <v>23340.817267237373</v>
      </c>
      <c r="AU10" s="25">
        <v>21282.60112814387</v>
      </c>
      <c r="AV10" s="25">
        <v>22160.679381511713</v>
      </c>
      <c r="AW10" s="25">
        <v>21985.239126683919</v>
      </c>
      <c r="AX10" s="25">
        <v>21987.655942663743</v>
      </c>
      <c r="AY10" s="25">
        <v>21847.529112748023</v>
      </c>
      <c r="AZ10" s="25">
        <v>20719.263242418212</v>
      </c>
      <c r="BA10" s="25">
        <v>20123.678253367842</v>
      </c>
      <c r="BB10" s="25">
        <v>20084.095472825004</v>
      </c>
      <c r="BC10" s="25">
        <v>19704.686528634946</v>
      </c>
      <c r="BD10" s="25">
        <v>21173.382126219389</v>
      </c>
      <c r="BE10" s="25">
        <v>19737.789261397567</v>
      </c>
      <c r="BF10" s="25">
        <v>19433.90699714646</v>
      </c>
      <c r="BG10" s="25">
        <v>20766.810074988382</v>
      </c>
      <c r="BH10" s="25">
        <v>21340.039240825532</v>
      </c>
      <c r="BI10" s="25">
        <v>20666.558922290791</v>
      </c>
      <c r="BJ10" s="25">
        <v>20795.839104121038</v>
      </c>
      <c r="BK10" s="25">
        <v>21591.935155617492</v>
      </c>
      <c r="BL10" s="25">
        <v>23778.99645762824</v>
      </c>
      <c r="BM10" s="26">
        <v>23826.11213750083</v>
      </c>
      <c r="BN10" s="26">
        <v>23761.931077045585</v>
      </c>
      <c r="BO10" s="26">
        <v>22948.677685314222</v>
      </c>
      <c r="BP10" s="26">
        <v>24733.61575685181</v>
      </c>
      <c r="BQ10" s="26">
        <v>24400.678814785322</v>
      </c>
      <c r="BR10" s="25">
        <v>23438.232498506866</v>
      </c>
      <c r="BS10" s="25">
        <v>22414.249017187602</v>
      </c>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row>
    <row r="11" spans="1:122" ht="12.75" customHeight="1" x14ac:dyDescent="0.2">
      <c r="A11" s="6"/>
      <c r="B11" s="16" t="s">
        <v>17</v>
      </c>
      <c r="C11" s="34" t="s">
        <v>36</v>
      </c>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4"/>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6"/>
      <c r="BN11" s="26"/>
      <c r="BO11" s="26"/>
      <c r="BP11" s="26"/>
      <c r="BQ11" s="26"/>
      <c r="BR11" s="25"/>
      <c r="BS11" s="25"/>
      <c r="BT11" s="25">
        <v>21686.682783197291</v>
      </c>
      <c r="BU11" s="25">
        <v>21700.996979228879</v>
      </c>
      <c r="BV11" s="25">
        <v>22254.703365850419</v>
      </c>
      <c r="BW11" s="25">
        <v>22201.689155219323</v>
      </c>
      <c r="BX11" s="25">
        <v>21772.862934501296</v>
      </c>
      <c r="BY11" s="25">
        <v>22112.040115468844</v>
      </c>
      <c r="BZ11" s="25">
        <v>22962.220753865549</v>
      </c>
      <c r="CA11" s="25">
        <v>22604.9286057469</v>
      </c>
      <c r="CB11" s="25">
        <v>22659.097750348395</v>
      </c>
      <c r="CC11" s="25">
        <v>23207.933967748355</v>
      </c>
      <c r="CD11" s="25">
        <v>23161.279239498308</v>
      </c>
      <c r="CE11" s="25">
        <v>23205.861319264717</v>
      </c>
      <c r="CF11" s="25">
        <v>24059.414119052359</v>
      </c>
      <c r="CG11" s="25">
        <v>23632.249419337713</v>
      </c>
      <c r="CH11" s="25">
        <v>24214.193988984007</v>
      </c>
      <c r="CI11" s="25">
        <v>23914.297848563274</v>
      </c>
      <c r="CJ11" s="25">
        <v>23706.284951887981</v>
      </c>
      <c r="CK11" s="25">
        <v>23818.947019709336</v>
      </c>
      <c r="CL11" s="25">
        <v>23690.737174331411</v>
      </c>
      <c r="CM11" s="25">
        <v>22008.618181697526</v>
      </c>
      <c r="CN11" s="25">
        <v>21481.488060256153</v>
      </c>
      <c r="CO11" s="25">
        <v>22150.724716968609</v>
      </c>
      <c r="CP11" s="25">
        <v>22270.615682527041</v>
      </c>
      <c r="CQ11" s="25">
        <v>22774.406390603221</v>
      </c>
      <c r="CR11" s="25"/>
      <c r="CS11" s="25"/>
      <c r="CT11" s="25"/>
      <c r="CU11" s="25"/>
      <c r="CV11" s="25"/>
      <c r="CW11" s="25"/>
      <c r="CX11" s="25"/>
      <c r="CY11" s="25"/>
      <c r="CZ11" s="25"/>
      <c r="DA11" s="25"/>
      <c r="DB11" s="25"/>
      <c r="DC11" s="25"/>
      <c r="DD11" s="25"/>
      <c r="DE11" s="25"/>
      <c r="DF11" s="25"/>
      <c r="DG11" s="25"/>
      <c r="DH11" s="25"/>
      <c r="DI11" s="25"/>
      <c r="DJ11" s="25"/>
      <c r="DK11" s="25"/>
      <c r="DL11" s="25"/>
      <c r="DM11" s="25"/>
      <c r="DN11" s="25"/>
    </row>
    <row r="12" spans="1:122" x14ac:dyDescent="0.2">
      <c r="A12" s="6"/>
      <c r="B12" s="16"/>
      <c r="C12" s="16"/>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7"/>
      <c r="BI12" s="27"/>
      <c r="BJ12" s="27"/>
      <c r="BK12" s="27"/>
      <c r="BL12" s="27"/>
      <c r="BM12" s="28"/>
      <c r="BN12" s="28"/>
      <c r="BO12" s="28"/>
      <c r="BP12" s="28"/>
      <c r="BQ12" s="28"/>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row>
    <row r="13" spans="1:122" x14ac:dyDescent="0.2">
      <c r="A13" s="6"/>
      <c r="B13" s="7" t="s">
        <v>6</v>
      </c>
      <c r="C13" s="16"/>
      <c r="D13" s="29">
        <v>133633.74570309906</v>
      </c>
      <c r="E13" s="29">
        <v>154449.39053686374</v>
      </c>
      <c r="F13" s="29">
        <v>160617.56121839539</v>
      </c>
      <c r="G13" s="29">
        <v>160440.10378923619</v>
      </c>
      <c r="H13" s="29">
        <v>129669.61789103458</v>
      </c>
      <c r="I13" s="29">
        <v>148685.83263653857</v>
      </c>
      <c r="J13" s="29">
        <v>198197.0311234986</v>
      </c>
      <c r="K13" s="29">
        <v>302634.09942586615</v>
      </c>
      <c r="L13" s="29">
        <v>335203.91033379786</v>
      </c>
      <c r="M13" s="29">
        <v>347585.28909018514</v>
      </c>
      <c r="N13" s="29">
        <v>392123.37906695867</v>
      </c>
      <c r="O13" s="29">
        <v>415055.4497126551</v>
      </c>
      <c r="P13" s="29">
        <v>451233.93659167824</v>
      </c>
      <c r="Q13" s="29">
        <v>440371.58254562347</v>
      </c>
      <c r="R13" s="29">
        <v>452040.52383170743</v>
      </c>
      <c r="S13" s="29">
        <v>431018.45135974523</v>
      </c>
      <c r="T13" s="29">
        <v>445645.67886256549</v>
      </c>
      <c r="U13" s="29">
        <v>446278.95900988783</v>
      </c>
      <c r="V13" s="29">
        <v>410634.05857986596</v>
      </c>
      <c r="W13" s="29">
        <v>437959.76032915252</v>
      </c>
      <c r="X13" s="29">
        <v>383551.42327294446</v>
      </c>
      <c r="Y13" s="29">
        <v>356813.57700710057</v>
      </c>
      <c r="Z13" s="29">
        <v>317733.91602229746</v>
      </c>
      <c r="AA13" s="29">
        <v>319862.74828588497</v>
      </c>
      <c r="AB13" s="29">
        <v>329193.01504147588</v>
      </c>
      <c r="AC13" s="29">
        <v>297088.58818236116</v>
      </c>
      <c r="AD13" s="29">
        <v>286499.50625655323</v>
      </c>
      <c r="AE13" s="29">
        <v>276816.39408985333</v>
      </c>
      <c r="AF13" s="29">
        <v>238847.38295971861</v>
      </c>
      <c r="AG13" s="29">
        <v>198117.76910611187</v>
      </c>
      <c r="AH13" s="29">
        <v>163143.83308116</v>
      </c>
      <c r="AI13" s="29">
        <v>172386.69535735616</v>
      </c>
      <c r="AJ13" s="29">
        <v>160937.43500033181</v>
      </c>
      <c r="AK13" s="29">
        <v>136405.19674165506</v>
      </c>
      <c r="AL13" s="29">
        <v>131933.26726391929</v>
      </c>
      <c r="AM13" s="29">
        <v>145404.38516689895</v>
      </c>
      <c r="AN13" s="29">
        <v>178035.89565332807</v>
      </c>
      <c r="AO13" s="29">
        <v>163483.53773442167</v>
      </c>
      <c r="AP13" s="29">
        <v>162330.89615236578</v>
      </c>
      <c r="AQ13" s="29">
        <v>171967.32728117323</v>
      </c>
      <c r="AR13" s="29">
        <v>182661.07621474547</v>
      </c>
      <c r="AS13" s="29">
        <v>184962.61759638993</v>
      </c>
      <c r="AT13" s="29">
        <v>175762.14063706947</v>
      </c>
      <c r="AU13" s="29">
        <v>173820.5127732431</v>
      </c>
      <c r="AV13" s="29">
        <v>191493.81335324177</v>
      </c>
      <c r="AW13" s="29">
        <v>180521.29392262257</v>
      </c>
      <c r="AX13" s="29">
        <v>182999.67919835425</v>
      </c>
      <c r="AY13" s="29">
        <v>190030.07783130929</v>
      </c>
      <c r="AZ13" s="29">
        <v>178505.46516424447</v>
      </c>
      <c r="BA13" s="29">
        <v>173477.99737076112</v>
      </c>
      <c r="BB13" s="29">
        <v>178255.15772114942</v>
      </c>
      <c r="BC13" s="29">
        <v>173621.9869161855</v>
      </c>
      <c r="BD13" s="29">
        <v>175866.71993894753</v>
      </c>
      <c r="BE13" s="29">
        <v>176192.61714645961</v>
      </c>
      <c r="BF13" s="29">
        <v>173999.39925940669</v>
      </c>
      <c r="BG13" s="29">
        <v>186152.62171477865</v>
      </c>
      <c r="BH13" s="29">
        <v>196662.8021607273</v>
      </c>
      <c r="BI13" s="29">
        <v>193749.52473156812</v>
      </c>
      <c r="BJ13" s="29">
        <v>192405.00955471501</v>
      </c>
      <c r="BK13" s="29">
        <v>191735.50203862233</v>
      </c>
      <c r="BL13" s="29">
        <v>203456.16804565661</v>
      </c>
      <c r="BM13" s="30">
        <v>203839.69533346602</v>
      </c>
      <c r="BN13" s="30">
        <v>197242.10902515097</v>
      </c>
      <c r="BO13" s="30">
        <v>182706.16956533276</v>
      </c>
      <c r="BP13" s="30">
        <v>174585.35483177388</v>
      </c>
      <c r="BQ13" s="30">
        <v>174746.24167098015</v>
      </c>
      <c r="BR13" s="30">
        <v>164758.17870595257</v>
      </c>
      <c r="BS13" s="30">
        <v>161574.52068086801</v>
      </c>
      <c r="BT13" s="30">
        <v>161651.86158471034</v>
      </c>
      <c r="BU13" s="30">
        <v>167345.11699250119</v>
      </c>
      <c r="BV13" s="30">
        <v>167899.70922688968</v>
      </c>
      <c r="BW13" s="30">
        <v>161245.90035436986</v>
      </c>
      <c r="BX13" s="30">
        <v>153300.72704492667</v>
      </c>
      <c r="BY13" s="30">
        <v>155929.72183555644</v>
      </c>
      <c r="BZ13" s="30">
        <v>156108.82793947839</v>
      </c>
      <c r="CA13" s="30">
        <v>162445.62551728718</v>
      </c>
      <c r="CB13" s="30">
        <v>169756.25990842129</v>
      </c>
      <c r="CC13" s="30">
        <v>172032.70172406931</v>
      </c>
      <c r="CD13" s="30">
        <v>172785.74409582585</v>
      </c>
      <c r="CE13" s="30">
        <v>170533.51513172738</v>
      </c>
      <c r="CF13" s="30">
        <v>177836.3872732099</v>
      </c>
      <c r="CG13" s="30">
        <v>185780.89763355229</v>
      </c>
      <c r="CH13" s="30">
        <v>191409.47402083749</v>
      </c>
      <c r="CI13" s="30">
        <v>174410.83773973057</v>
      </c>
      <c r="CJ13" s="30">
        <v>171823.32388346939</v>
      </c>
      <c r="CK13" s="30">
        <v>168744.08811201804</v>
      </c>
      <c r="CL13" s="30">
        <v>171915.22159001921</v>
      </c>
      <c r="CM13" s="30">
        <v>169181.31564669189</v>
      </c>
      <c r="CN13" s="30">
        <v>168454.72472227749</v>
      </c>
      <c r="CO13" s="30">
        <v>168953.49831972926</v>
      </c>
      <c r="CP13" s="30">
        <v>169415.90555577676</v>
      </c>
      <c r="CQ13" s="30">
        <v>166549.67092175988</v>
      </c>
      <c r="CR13" s="30"/>
      <c r="CS13" s="30"/>
      <c r="CT13" s="30"/>
      <c r="CU13" s="30"/>
      <c r="CV13" s="30"/>
      <c r="CW13" s="30"/>
      <c r="CX13" s="30"/>
      <c r="CY13" s="30"/>
      <c r="CZ13" s="30"/>
      <c r="DA13" s="30"/>
    </row>
    <row r="14" spans="1:122" x14ac:dyDescent="0.2">
      <c r="A14" s="6"/>
      <c r="D14" s="8"/>
      <c r="E14" s="8"/>
      <c r="F14" s="8"/>
      <c r="G14" s="8"/>
      <c r="H14" s="8"/>
      <c r="I14" s="8"/>
      <c r="J14" s="8"/>
      <c r="K14" s="8"/>
      <c r="L14" s="8"/>
      <c r="M14" s="8"/>
      <c r="N14" s="8"/>
      <c r="O14" s="8"/>
      <c r="P14" s="8"/>
      <c r="Q14" s="8"/>
      <c r="R14" s="8"/>
      <c r="S14" s="8"/>
      <c r="T14" s="8"/>
      <c r="U14" s="8"/>
      <c r="V14" s="8"/>
      <c r="W14" s="8"/>
      <c r="X14" s="8"/>
      <c r="Y14" s="8"/>
      <c r="Z14" s="8"/>
    </row>
    <row r="15" spans="1:122" x14ac:dyDescent="0.2">
      <c r="A15" s="6"/>
      <c r="D15" s="8"/>
      <c r="E15" s="8"/>
      <c r="F15" s="8"/>
      <c r="G15" s="8"/>
      <c r="H15" s="8"/>
      <c r="I15" s="8"/>
      <c r="J15" s="8"/>
      <c r="K15" s="8"/>
      <c r="L15" s="8"/>
      <c r="M15" s="8"/>
      <c r="N15" s="8"/>
      <c r="O15" s="8"/>
      <c r="P15" s="8"/>
      <c r="Q15" s="8"/>
      <c r="R15" s="8"/>
      <c r="S15" s="8"/>
      <c r="T15" s="8"/>
      <c r="U15" s="8"/>
      <c r="V15" s="8"/>
      <c r="W15" s="8"/>
      <c r="X15" s="8"/>
      <c r="Y15" s="8"/>
      <c r="Z15" s="8"/>
    </row>
    <row r="16" spans="1:122" ht="51" x14ac:dyDescent="0.2">
      <c r="A16" s="10" t="s">
        <v>10</v>
      </c>
      <c r="B16" s="17" t="s">
        <v>14</v>
      </c>
      <c r="C16" s="17" t="s">
        <v>13</v>
      </c>
      <c r="D16" s="21">
        <v>1999</v>
      </c>
      <c r="E16" s="21">
        <v>2000</v>
      </c>
      <c r="F16" s="21">
        <v>2001</v>
      </c>
      <c r="G16" s="21">
        <v>2002</v>
      </c>
      <c r="H16" s="21">
        <v>2003</v>
      </c>
      <c r="I16" s="21">
        <v>2004</v>
      </c>
      <c r="J16" s="21">
        <v>2005</v>
      </c>
      <c r="K16" s="21">
        <v>2006</v>
      </c>
      <c r="L16" s="22">
        <v>39113</v>
      </c>
      <c r="M16" s="22">
        <v>39141</v>
      </c>
      <c r="N16" s="22">
        <v>39172</v>
      </c>
      <c r="O16" s="22">
        <v>39202</v>
      </c>
      <c r="P16" s="22">
        <v>39233</v>
      </c>
      <c r="Q16" s="22">
        <v>39263</v>
      </c>
      <c r="R16" s="22">
        <v>39294</v>
      </c>
      <c r="S16" s="22">
        <v>39325</v>
      </c>
      <c r="T16" s="22">
        <v>39355</v>
      </c>
      <c r="U16" s="22">
        <v>39386</v>
      </c>
      <c r="V16" s="22">
        <v>39416</v>
      </c>
      <c r="W16" s="22">
        <v>39447</v>
      </c>
      <c r="X16" s="22">
        <v>39478</v>
      </c>
      <c r="Y16" s="22">
        <v>39507</v>
      </c>
      <c r="Z16" s="22">
        <v>39538</v>
      </c>
      <c r="AA16" s="22">
        <v>39568</v>
      </c>
      <c r="AB16" s="22">
        <v>39599</v>
      </c>
      <c r="AC16" s="22">
        <v>39629</v>
      </c>
      <c r="AD16" s="22">
        <v>39660</v>
      </c>
      <c r="AE16" s="22">
        <v>39691</v>
      </c>
      <c r="AF16" s="22">
        <v>39721</v>
      </c>
      <c r="AG16" s="22">
        <v>39752</v>
      </c>
      <c r="AH16" s="22">
        <v>39782</v>
      </c>
      <c r="AI16" s="22">
        <v>39813</v>
      </c>
      <c r="AJ16" s="22">
        <v>39844</v>
      </c>
      <c r="AK16" s="22">
        <v>39872</v>
      </c>
      <c r="AL16" s="22">
        <v>39903</v>
      </c>
      <c r="AM16" s="22">
        <v>39933</v>
      </c>
      <c r="AN16" s="22">
        <v>39964</v>
      </c>
      <c r="AO16" s="22">
        <v>39994</v>
      </c>
      <c r="AP16" s="22">
        <v>40025</v>
      </c>
      <c r="AQ16" s="22">
        <v>40056</v>
      </c>
      <c r="AR16" s="22">
        <v>40086</v>
      </c>
      <c r="AS16" s="22">
        <v>40117</v>
      </c>
      <c r="AT16" s="22">
        <v>40147</v>
      </c>
      <c r="AU16" s="22">
        <v>40178</v>
      </c>
      <c r="AV16" s="22">
        <v>40209</v>
      </c>
      <c r="AW16" s="22">
        <v>40237</v>
      </c>
      <c r="AX16" s="22">
        <v>40268</v>
      </c>
      <c r="AY16" s="22">
        <v>40298</v>
      </c>
      <c r="AZ16" s="22">
        <v>40329</v>
      </c>
      <c r="BA16" s="22">
        <v>40359</v>
      </c>
      <c r="BB16" s="22">
        <v>40390</v>
      </c>
      <c r="BC16" s="22">
        <v>40421</v>
      </c>
      <c r="BD16" s="22">
        <v>40451</v>
      </c>
      <c r="BE16" s="22">
        <v>40482</v>
      </c>
      <c r="BF16" s="22">
        <v>40512</v>
      </c>
      <c r="BG16" s="22">
        <v>40543</v>
      </c>
      <c r="BH16" s="22">
        <v>40574</v>
      </c>
      <c r="BI16" s="22">
        <v>40602</v>
      </c>
      <c r="BJ16" s="22">
        <v>40633</v>
      </c>
      <c r="BK16" s="22">
        <v>40663</v>
      </c>
      <c r="BL16" s="22">
        <v>40694</v>
      </c>
      <c r="BM16" s="22">
        <v>40724</v>
      </c>
      <c r="BN16" s="22">
        <v>40755</v>
      </c>
      <c r="BO16" s="22">
        <v>40786</v>
      </c>
      <c r="BP16" s="22">
        <v>40816</v>
      </c>
      <c r="BQ16" s="22">
        <v>40847</v>
      </c>
      <c r="BR16" s="22">
        <v>40877</v>
      </c>
      <c r="BS16" s="22">
        <v>40908</v>
      </c>
      <c r="BT16" s="22">
        <v>40939</v>
      </c>
      <c r="BU16" s="22">
        <v>40968</v>
      </c>
      <c r="BV16" s="22">
        <v>40999</v>
      </c>
      <c r="BW16" s="22">
        <v>41029</v>
      </c>
      <c r="BX16" s="22">
        <v>41060</v>
      </c>
      <c r="BY16" s="22">
        <v>41090</v>
      </c>
      <c r="BZ16" s="22">
        <v>41121</v>
      </c>
      <c r="CA16" s="22">
        <v>41152</v>
      </c>
      <c r="CB16" s="22">
        <v>41182</v>
      </c>
      <c r="CC16" s="22">
        <v>41213</v>
      </c>
      <c r="CD16" s="22">
        <v>41243</v>
      </c>
      <c r="CE16" s="22">
        <v>41274</v>
      </c>
      <c r="CF16" s="22">
        <v>41305</v>
      </c>
      <c r="CG16" s="22">
        <v>41333</v>
      </c>
      <c r="CH16" s="22">
        <v>41364</v>
      </c>
      <c r="CI16" s="22">
        <v>41394</v>
      </c>
      <c r="CJ16" s="22">
        <v>41425</v>
      </c>
      <c r="CK16" s="22">
        <v>41455</v>
      </c>
      <c r="CL16" s="22">
        <v>41486</v>
      </c>
      <c r="CM16" s="22">
        <v>41517</v>
      </c>
      <c r="CN16" s="22">
        <v>41547</v>
      </c>
      <c r="CO16" s="22">
        <v>41578</v>
      </c>
      <c r="CP16" s="22">
        <v>41608</v>
      </c>
      <c r="CQ16" s="23">
        <v>41639</v>
      </c>
      <c r="CR16" s="11"/>
      <c r="CS16" s="11"/>
      <c r="CT16" s="11"/>
      <c r="CU16" s="11"/>
      <c r="CV16" s="11"/>
      <c r="CW16" s="11"/>
      <c r="CX16" s="11"/>
      <c r="CY16" s="11"/>
      <c r="CZ16" s="11"/>
      <c r="DA16" s="11"/>
    </row>
    <row r="17" spans="1:118" x14ac:dyDescent="0.2">
      <c r="A17" s="6"/>
      <c r="B17" s="19"/>
      <c r="C17" s="16"/>
      <c r="D17" s="2"/>
      <c r="E17" s="2"/>
      <c r="F17" s="2"/>
      <c r="G17" s="2"/>
      <c r="H17" s="2"/>
      <c r="I17" s="2"/>
      <c r="J17" s="2"/>
      <c r="K17" s="2"/>
      <c r="L17" s="2"/>
      <c r="M17" s="2"/>
      <c r="N17" s="2"/>
      <c r="O17" s="2"/>
      <c r="P17" s="2"/>
      <c r="Q17" s="2"/>
      <c r="R17" s="2"/>
      <c r="S17" s="2"/>
      <c r="T17" s="2"/>
      <c r="U17" s="2"/>
      <c r="V17" s="2"/>
      <c r="W17" s="2"/>
      <c r="X17" s="2"/>
    </row>
    <row r="18" spans="1:118" x14ac:dyDescent="0.2">
      <c r="A18" s="6"/>
      <c r="B18" s="16" t="s">
        <v>7</v>
      </c>
      <c r="C18" s="34" t="s">
        <v>0</v>
      </c>
      <c r="D18" s="25"/>
      <c r="E18" s="25"/>
      <c r="F18" s="25"/>
      <c r="G18" s="25"/>
      <c r="H18" s="25"/>
      <c r="I18" s="25"/>
      <c r="J18" s="25"/>
      <c r="K18" s="25"/>
      <c r="L18" s="25"/>
      <c r="M18" s="25"/>
      <c r="N18" s="25"/>
      <c r="O18" s="25"/>
      <c r="P18" s="25">
        <v>26033.826390603223</v>
      </c>
      <c r="Q18" s="25">
        <v>26232.520984803239</v>
      </c>
      <c r="R18" s="25">
        <v>26360.646813988988</v>
      </c>
      <c r="S18" s="25">
        <v>26142.54189793616</v>
      </c>
      <c r="T18" s="25">
        <v>26556.834854336717</v>
      </c>
      <c r="U18" s="25">
        <v>26642.478075519277</v>
      </c>
      <c r="V18" s="25">
        <v>25995.296838542705</v>
      </c>
      <c r="W18" s="25">
        <v>26601.31275200743</v>
      </c>
      <c r="X18" s="25">
        <v>26010.710447939477</v>
      </c>
      <c r="Y18" s="25">
        <v>25645.21983276926</v>
      </c>
      <c r="Z18" s="25">
        <v>25261.90906231336</v>
      </c>
      <c r="AA18" s="25">
        <v>25162.883892759972</v>
      </c>
      <c r="AB18" s="25">
        <v>25255.409084876235</v>
      </c>
      <c r="AC18" s="25">
        <v>24712.396804991706</v>
      </c>
      <c r="AD18" s="25">
        <v>24569.186691883995</v>
      </c>
      <c r="AE18" s="25">
        <v>24405.76773773973</v>
      </c>
      <c r="AF18" s="25">
        <v>24255.920461875372</v>
      </c>
      <c r="AG18" s="25">
        <v>23563.133935894883</v>
      </c>
      <c r="AH18" s="25">
        <v>23151.754725595598</v>
      </c>
      <c r="AI18" s="25">
        <v>23163.715990443954</v>
      </c>
      <c r="AJ18" s="25">
        <v>23055.115334793285</v>
      </c>
      <c r="AK18" s="25">
        <v>22524.925880947641</v>
      </c>
      <c r="AL18" s="25">
        <v>22653.686706483506</v>
      </c>
      <c r="AM18" s="25">
        <v>22893.853379786317</v>
      </c>
      <c r="AN18" s="25">
        <v>23201.904986395912</v>
      </c>
      <c r="AO18" s="25">
        <v>22721.323578206917</v>
      </c>
      <c r="AP18" s="25">
        <v>22692.536318269296</v>
      </c>
      <c r="AQ18" s="25">
        <v>22755.726048178378</v>
      </c>
      <c r="AR18" s="25">
        <v>22821.711549538784</v>
      </c>
      <c r="AS18" s="31">
        <v>22718.645910146657</v>
      </c>
      <c r="AT18" s="25">
        <v>22515.047190921759</v>
      </c>
      <c r="AU18" s="25">
        <v>21131.995362665071</v>
      </c>
      <c r="AV18" s="25">
        <v>21069.862722144801</v>
      </c>
      <c r="AW18" s="25">
        <v>20964.371400889242</v>
      </c>
      <c r="AX18" s="25">
        <v>20576.428790231599</v>
      </c>
      <c r="AY18" s="25">
        <v>20507.186439710662</v>
      </c>
      <c r="AZ18" s="25">
        <v>20322.516302342559</v>
      </c>
      <c r="BA18" s="25">
        <v>19968.00312031322</v>
      </c>
      <c r="BB18" s="25">
        <v>19931.363328688032</v>
      </c>
      <c r="BC18" s="25">
        <v>19880.488536731034</v>
      </c>
      <c r="BD18" s="25">
        <v>20055.150295308245</v>
      </c>
      <c r="BE18" s="25">
        <v>20074.624649279976</v>
      </c>
      <c r="BF18" s="25">
        <v>20004.761554184086</v>
      </c>
      <c r="BG18" s="25">
        <v>20099.043448138564</v>
      </c>
      <c r="BH18" s="25">
        <v>20217.255881611254</v>
      </c>
      <c r="BI18" s="25">
        <v>20148.789836087333</v>
      </c>
      <c r="BJ18" s="25">
        <v>20263.751140752538</v>
      </c>
      <c r="BK18" s="25">
        <v>20197.317551264186</v>
      </c>
      <c r="BL18" s="26">
        <v>20198.060062379722</v>
      </c>
      <c r="BM18" s="26">
        <v>20201.499433273606</v>
      </c>
      <c r="BN18" s="26">
        <v>20167.492947109964</v>
      </c>
      <c r="BO18" s="26">
        <v>20021.290936359415</v>
      </c>
      <c r="BP18" s="26">
        <v>19963.789176454975</v>
      </c>
      <c r="BQ18" s="25">
        <v>19928.328932245007</v>
      </c>
      <c r="BR18" s="25">
        <v>19819.696201473223</v>
      </c>
      <c r="BS18" s="25">
        <v>19584.848325701772</v>
      </c>
      <c r="BT18" s="25">
        <v>19505.049573296168</v>
      </c>
      <c r="BU18" s="25">
        <v>19469.789753799192</v>
      </c>
      <c r="BV18" s="25">
        <v>19714.644813856259</v>
      </c>
      <c r="BW18" s="25">
        <v>19639.789780343748</v>
      </c>
      <c r="BX18" s="25">
        <v>19695.88977636207</v>
      </c>
      <c r="BY18" s="25">
        <v>19536.22052690955</v>
      </c>
      <c r="BZ18" s="25">
        <v>19499.303798526773</v>
      </c>
      <c r="CA18" s="25">
        <v>19423.448868538057</v>
      </c>
      <c r="CB18" s="25">
        <v>19250.236324905436</v>
      </c>
      <c r="CC18" s="25">
        <v>19251.926147720485</v>
      </c>
      <c r="CD18" s="25">
        <v>19228.142791160662</v>
      </c>
      <c r="CE18" s="25">
        <v>18064.153744774037</v>
      </c>
      <c r="CF18" s="25">
        <v>18043.759920366316</v>
      </c>
      <c r="CG18" s="25">
        <v>18013.40565133718</v>
      </c>
      <c r="CH18" s="25">
        <v>17626.146926803372</v>
      </c>
      <c r="CI18" s="25">
        <v>17593.968031057138</v>
      </c>
      <c r="CJ18" s="25">
        <v>17545.350701440038</v>
      </c>
      <c r="CK18" s="25">
        <v>17468.012858185681</v>
      </c>
      <c r="CL18" s="25">
        <v>17445.922400955606</v>
      </c>
      <c r="CM18" s="25">
        <v>17429.922610657643</v>
      </c>
      <c r="CN18" s="25">
        <v>17437.89691684916</v>
      </c>
      <c r="CO18" s="25">
        <v>17428.054465458888</v>
      </c>
      <c r="CP18" s="25">
        <v>17413.929234853007</v>
      </c>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row>
    <row r="19" spans="1:118" ht="25.5" x14ac:dyDescent="0.2">
      <c r="A19" s="6"/>
      <c r="B19" s="34" t="s">
        <v>19</v>
      </c>
      <c r="C19" s="36" t="s">
        <v>20</v>
      </c>
      <c r="D19" s="25"/>
      <c r="E19" s="25"/>
      <c r="F19" s="25"/>
      <c r="G19" s="25"/>
      <c r="H19" s="25"/>
      <c r="I19" s="25"/>
      <c r="J19" s="25"/>
      <c r="K19" s="25"/>
      <c r="L19" s="25"/>
      <c r="M19" s="25"/>
      <c r="N19" s="25"/>
      <c r="O19" s="25"/>
      <c r="P19" s="25">
        <v>0</v>
      </c>
      <c r="Q19" s="25">
        <v>0</v>
      </c>
      <c r="R19" s="25"/>
      <c r="S19" s="25"/>
      <c r="T19" s="25"/>
      <c r="U19" s="25"/>
      <c r="V19" s="25"/>
      <c r="W19" s="25"/>
      <c r="X19" s="25"/>
      <c r="Y19" s="27"/>
      <c r="Z19" s="27"/>
      <c r="AA19" s="27"/>
      <c r="AB19" s="27"/>
      <c r="AC19" s="27"/>
      <c r="AD19" s="27"/>
      <c r="AE19" s="25">
        <v>4006.6670369633021</v>
      </c>
      <c r="AF19" s="25">
        <v>3990.7008374809211</v>
      </c>
      <c r="AG19" s="25">
        <v>4003.329297232729</v>
      </c>
      <c r="AH19" s="25">
        <v>4029.4339863295509</v>
      </c>
      <c r="AI19" s="25">
        <v>4027.6888871192514</v>
      </c>
      <c r="AJ19" s="25">
        <v>4034.6415156944718</v>
      </c>
      <c r="AK19" s="25">
        <v>4053.8016311633151</v>
      </c>
      <c r="AL19" s="25">
        <v>4082.5671046519346</v>
      </c>
      <c r="AM19" s="25">
        <v>4092.2308235450259</v>
      </c>
      <c r="AN19" s="25">
        <v>4103.5963129603824</v>
      </c>
      <c r="AO19" s="25">
        <v>4113.3795951954344</v>
      </c>
      <c r="AP19" s="25">
        <v>4122.558464397106</v>
      </c>
      <c r="AQ19" s="25">
        <v>4006.6670369633021</v>
      </c>
      <c r="AR19" s="25">
        <v>4147.0582215143668</v>
      </c>
      <c r="AS19" s="31">
        <v>4160.9000504346668</v>
      </c>
      <c r="AT19" s="25">
        <v>4164.7093423584838</v>
      </c>
      <c r="AU19" s="25">
        <v>4162.8535284358613</v>
      </c>
      <c r="AV19" s="25">
        <v>4164.6420492401621</v>
      </c>
      <c r="AW19" s="25">
        <v>4166.3236259871255</v>
      </c>
      <c r="AX19" s="25">
        <v>4167.7850328488948</v>
      </c>
      <c r="AY19" s="25">
        <v>4169.9676886322914</v>
      </c>
      <c r="AZ19" s="25">
        <v>4173.4317074789296</v>
      </c>
      <c r="BA19" s="25">
        <v>4176.8567390005974</v>
      </c>
      <c r="BB19" s="25">
        <v>4180.5379905766804</v>
      </c>
      <c r="BC19" s="25">
        <v>4184.1426889640979</v>
      </c>
      <c r="BD19" s="25">
        <v>4192.050296635477</v>
      </c>
      <c r="BE19" s="25">
        <v>4198.670343088459</v>
      </c>
      <c r="BF19" s="25">
        <v>4204.9798433870856</v>
      </c>
      <c r="BG19" s="25">
        <v>4201.4633870860707</v>
      </c>
      <c r="BH19" s="25">
        <v>4206.41508792886</v>
      </c>
      <c r="BI19" s="25">
        <v>4208.3739584577606</v>
      </c>
      <c r="BJ19" s="27"/>
      <c r="BK19" s="32"/>
      <c r="BL19" s="27"/>
      <c r="BN19" s="26"/>
      <c r="BO19" s="26"/>
      <c r="BP19" s="26"/>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row>
    <row r="20" spans="1:118" ht="25.5" x14ac:dyDescent="0.2">
      <c r="A20" s="6"/>
      <c r="B20" s="34" t="s">
        <v>42</v>
      </c>
      <c r="C20" s="36" t="s">
        <v>21</v>
      </c>
      <c r="D20" s="27"/>
      <c r="E20" s="27"/>
      <c r="F20" s="27"/>
      <c r="G20" s="27"/>
      <c r="H20" s="27"/>
      <c r="I20" s="27"/>
      <c r="J20" s="27"/>
      <c r="K20" s="25">
        <v>11291.460349060986</v>
      </c>
      <c r="L20" s="25">
        <v>11534.04713517818</v>
      </c>
      <c r="M20" s="25">
        <v>11689.226667993893</v>
      </c>
      <c r="N20" s="25">
        <v>11877.512529033114</v>
      </c>
      <c r="O20" s="25">
        <v>12165.138210896543</v>
      </c>
      <c r="P20" s="25">
        <v>12146.623380449928</v>
      </c>
      <c r="Q20" s="25">
        <v>12256.143461410844</v>
      </c>
      <c r="R20" s="25">
        <v>12401.955559094831</v>
      </c>
      <c r="S20" s="25">
        <v>12545.77606476873</v>
      </c>
      <c r="T20" s="25">
        <v>12469.600996748291</v>
      </c>
      <c r="U20" s="25">
        <v>12399.541832901983</v>
      </c>
      <c r="V20" s="25">
        <v>12327.896393921297</v>
      </c>
      <c r="W20" s="25">
        <v>12469.651534939281</v>
      </c>
      <c r="X20" s="25">
        <v>12428.025566394585</v>
      </c>
      <c r="Y20" s="25">
        <v>12349.165930055078</v>
      </c>
      <c r="Z20" s="25">
        <v>12338.747695268432</v>
      </c>
      <c r="AA20" s="25">
        <v>12269.476263852943</v>
      </c>
      <c r="AB20" s="25">
        <v>12247.255697126549</v>
      </c>
      <c r="AC20" s="25">
        <v>12231.478289203</v>
      </c>
      <c r="AD20" s="25">
        <v>12182.174904771386</v>
      </c>
      <c r="AE20" s="25">
        <v>11915.491151370361</v>
      </c>
      <c r="AF20" s="25">
        <v>11797.427383369832</v>
      </c>
      <c r="AG20" s="25">
        <v>11653.294683124295</v>
      </c>
      <c r="AH20" s="25">
        <v>11505.665843785253</v>
      </c>
      <c r="AI20" s="25">
        <v>11439.991175260469</v>
      </c>
      <c r="AJ20" s="25">
        <v>11407.584535138363</v>
      </c>
      <c r="AK20" s="25">
        <v>11356.529986064106</v>
      </c>
      <c r="AL20" s="25">
        <v>11342.198733824405</v>
      </c>
      <c r="AM20" s="25">
        <v>11338.819175791359</v>
      </c>
      <c r="AN20" s="25">
        <v>11390.824313491275</v>
      </c>
      <c r="AO20" s="25">
        <v>11155.628423916649</v>
      </c>
      <c r="AP20" s="25">
        <v>11144.256157674698</v>
      </c>
      <c r="AQ20" s="25">
        <v>11139.891228349592</v>
      </c>
      <c r="AR20" s="25">
        <v>11100.75616165638</v>
      </c>
      <c r="AS20" s="31">
        <v>11071.419487689958</v>
      </c>
      <c r="AT20" s="25">
        <v>11030.839937620281</v>
      </c>
      <c r="AU20" s="25">
        <v>9736.9770323180037</v>
      </c>
      <c r="AV20" s="25">
        <v>9700.5005003649858</v>
      </c>
      <c r="AW20" s="25">
        <v>9660.4250939013855</v>
      </c>
      <c r="AX20" s="25">
        <v>9629.4939611122172</v>
      </c>
      <c r="AY20" s="25">
        <v>9624.6894697723801</v>
      </c>
      <c r="AZ20" s="25">
        <v>9583.0223186674611</v>
      </c>
      <c r="BA20" s="25">
        <v>9534.9991784458161</v>
      </c>
      <c r="BB20" s="25">
        <v>9518.1671564138287</v>
      </c>
      <c r="BC20" s="25">
        <v>9501.58956666003</v>
      </c>
      <c r="BD20" s="25">
        <v>9470.9061039219578</v>
      </c>
      <c r="BE20" s="25">
        <v>9448.2731077045592</v>
      </c>
      <c r="BF20" s="25">
        <v>9398.2532895348068</v>
      </c>
      <c r="BG20" s="25">
        <v>8345.2238675426361</v>
      </c>
      <c r="BH20" s="25">
        <v>8436.2017001791755</v>
      </c>
      <c r="BI20" s="25">
        <v>8401.4895148981341</v>
      </c>
      <c r="BJ20" s="25">
        <v>8307.0642988917643</v>
      </c>
      <c r="BK20" s="25">
        <v>8358.7722795142345</v>
      </c>
      <c r="BL20" s="26">
        <v>8324.3960806954674</v>
      </c>
      <c r="BM20" s="26">
        <v>8311.4080496383303</v>
      </c>
      <c r="BN20" s="26">
        <v>8017.0335231269482</v>
      </c>
      <c r="BO20" s="26">
        <v>7855.9250726657374</v>
      </c>
      <c r="BP20" s="26">
        <v>7689.7127320990103</v>
      </c>
      <c r="BQ20" s="25">
        <v>7560.8125210697453</v>
      </c>
      <c r="BR20" s="25">
        <v>7448.0389275997068</v>
      </c>
      <c r="BS20" s="25">
        <v>7036.8026624195354</v>
      </c>
      <c r="BT20" s="25">
        <v>6938.0103855597581</v>
      </c>
      <c r="BU20" s="25">
        <v>7018.2534793284231</v>
      </c>
      <c r="BV20" s="25">
        <v>7006.233412967018</v>
      </c>
      <c r="BW20" s="25">
        <v>6985.282274868935</v>
      </c>
      <c r="BX20" s="25">
        <v>6820.2602150109497</v>
      </c>
      <c r="BY20" s="25">
        <v>6752.3038595792686</v>
      </c>
      <c r="BZ20" s="25">
        <v>6643.1665697790168</v>
      </c>
      <c r="CA20" s="25">
        <v>6608.3657030990771</v>
      </c>
      <c r="CB20" s="25">
        <v>6587.5174583582184</v>
      </c>
      <c r="CC20" s="25">
        <v>6525.9171544229866</v>
      </c>
      <c r="CD20" s="25">
        <v>6477.4462671710126</v>
      </c>
      <c r="CE20" s="25">
        <v>6982.8591638463067</v>
      </c>
      <c r="CF20" s="25">
        <v>6985.5612343221183</v>
      </c>
      <c r="CG20" s="25">
        <v>6780.2012197226095</v>
      </c>
      <c r="CH20" s="25">
        <v>6882.6247355498035</v>
      </c>
      <c r="CI20" s="25">
        <v>6698.5769858650201</v>
      </c>
      <c r="CJ20" s="25">
        <v>6516.8863972393656</v>
      </c>
      <c r="CK20" s="25">
        <v>6536.8445351383625</v>
      </c>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row>
    <row r="21" spans="1:118" ht="12.75" customHeight="1" x14ac:dyDescent="0.2">
      <c r="A21" s="6"/>
      <c r="B21" s="34" t="s">
        <v>22</v>
      </c>
      <c r="C21" s="16" t="s">
        <v>3</v>
      </c>
      <c r="D21" s="27"/>
      <c r="E21" s="27"/>
      <c r="F21" s="27"/>
      <c r="G21" s="27"/>
      <c r="H21" s="27"/>
      <c r="I21" s="27"/>
      <c r="J21" s="27"/>
      <c r="K21" s="25"/>
      <c r="L21" s="25"/>
      <c r="M21" s="25"/>
      <c r="N21" s="25"/>
      <c r="O21" s="25"/>
      <c r="P21" s="25"/>
      <c r="Q21" s="25"/>
      <c r="R21" s="25"/>
      <c r="S21" s="25">
        <v>1037.6199482381046</v>
      </c>
      <c r="T21" s="25">
        <v>1035.9425270422723</v>
      </c>
      <c r="U21" s="25">
        <v>1037.1370163912668</v>
      </c>
      <c r="V21" s="25">
        <v>1038.3971822947774</v>
      </c>
      <c r="W21" s="25">
        <v>1036.4383635277723</v>
      </c>
      <c r="X21" s="25">
        <v>1036.2816961974916</v>
      </c>
      <c r="Y21" s="25">
        <v>1036.6517738403345</v>
      </c>
      <c r="Z21" s="25">
        <v>1013.5057283164111</v>
      </c>
      <c r="AA21" s="25">
        <v>1013.1000039816843</v>
      </c>
      <c r="AB21" s="25">
        <v>1011.8852014068618</v>
      </c>
      <c r="AC21" s="25">
        <v>1010.2701957661424</v>
      </c>
      <c r="AD21" s="25">
        <v>974.46623399031125</v>
      </c>
      <c r="AE21" s="25">
        <v>987.10960913132931</v>
      </c>
      <c r="AF21" s="25">
        <v>1003.7403490609861</v>
      </c>
      <c r="AG21" s="25">
        <v>970.80581325900846</v>
      </c>
      <c r="AH21" s="25">
        <v>971.92314951224375</v>
      </c>
      <c r="AI21" s="25">
        <v>974.91514367244008</v>
      </c>
      <c r="AJ21" s="25"/>
      <c r="AK21" s="25"/>
      <c r="AL21" s="25"/>
      <c r="AM21" s="25"/>
      <c r="AN21" s="25"/>
      <c r="AO21" s="25"/>
      <c r="AP21" s="25"/>
      <c r="AQ21" s="25"/>
      <c r="AR21" s="25"/>
      <c r="AS21" s="31"/>
      <c r="AT21" s="25"/>
      <c r="AU21" s="25"/>
      <c r="AV21" s="25"/>
      <c r="AW21" s="25"/>
      <c r="AX21" s="25"/>
      <c r="AY21" s="25"/>
      <c r="AZ21" s="25"/>
      <c r="BA21" s="25"/>
      <c r="BB21" s="25"/>
      <c r="BC21" s="25"/>
      <c r="BD21" s="25"/>
      <c r="BE21" s="25"/>
      <c r="BF21" s="25"/>
      <c r="BG21" s="25"/>
      <c r="BH21" s="27"/>
      <c r="BI21" s="25"/>
      <c r="BJ21" s="25"/>
      <c r="BK21" s="25"/>
      <c r="BL21" s="26"/>
      <c r="BM21" s="26"/>
      <c r="BN21" s="26"/>
      <c r="BO21" s="26"/>
      <c r="BP21" s="26"/>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row>
    <row r="22" spans="1:118" ht="12.75" customHeight="1" x14ac:dyDescent="0.2">
      <c r="A22" s="6"/>
      <c r="B22" s="34" t="s">
        <v>30</v>
      </c>
      <c r="C22" s="34" t="s">
        <v>33</v>
      </c>
      <c r="D22" s="27"/>
      <c r="E22" s="27"/>
      <c r="F22" s="27"/>
      <c r="G22" s="27"/>
      <c r="H22" s="27"/>
      <c r="I22" s="27"/>
      <c r="J22" s="27"/>
      <c r="K22" s="25"/>
      <c r="L22" s="25"/>
      <c r="M22" s="25"/>
      <c r="N22" s="25"/>
      <c r="O22" s="25"/>
      <c r="P22" s="25"/>
      <c r="Q22" s="25"/>
      <c r="R22" s="25"/>
      <c r="S22" s="25"/>
      <c r="T22" s="25"/>
      <c r="U22" s="25"/>
      <c r="V22" s="25"/>
      <c r="W22" s="25"/>
      <c r="X22" s="25"/>
      <c r="Y22" s="25"/>
      <c r="Z22" s="25">
        <v>29971.006107903642</v>
      </c>
      <c r="AA22" s="25">
        <v>30039.853702302742</v>
      </c>
      <c r="AB22" s="25">
        <v>29851.968966752935</v>
      </c>
      <c r="AC22" s="25">
        <v>30062.082197376123</v>
      </c>
      <c r="AD22" s="25">
        <v>29987.116295706419</v>
      </c>
      <c r="AE22" s="25">
        <v>29971.006107903642</v>
      </c>
      <c r="AF22" s="25">
        <v>30158.112242351846</v>
      </c>
      <c r="AG22" s="25">
        <v>29806.193065233259</v>
      </c>
      <c r="AH22" s="25">
        <v>29835.680164576283</v>
      </c>
      <c r="AI22" s="25">
        <v>30242.311471232329</v>
      </c>
      <c r="AJ22" s="25">
        <v>29743.144200676888</v>
      </c>
      <c r="AK22" s="25">
        <v>29685.477969341035</v>
      </c>
      <c r="AL22" s="25">
        <v>29449.454859645633</v>
      </c>
      <c r="AM22" s="25">
        <v>29960.481803702965</v>
      </c>
      <c r="AN22" s="25">
        <v>31438.831115535209</v>
      </c>
      <c r="AO22" s="25">
        <v>35382.136452048238</v>
      </c>
      <c r="AP22" s="25">
        <v>34999.641446678608</v>
      </c>
      <c r="AQ22" s="25">
        <v>35439.159295241887</v>
      </c>
      <c r="AR22" s="25">
        <v>35701.530700112817</v>
      </c>
      <c r="AS22" s="31">
        <v>35558.88363793218</v>
      </c>
      <c r="AT22" s="25">
        <v>36047.844144933297</v>
      </c>
      <c r="AU22" s="25">
        <v>35459.095711726055</v>
      </c>
      <c r="AV22" s="25">
        <v>35466.233000199078</v>
      </c>
      <c r="AW22" s="25">
        <v>35323.870746565794</v>
      </c>
      <c r="AX22" s="25">
        <v>35355.804840400822</v>
      </c>
      <c r="AY22" s="25">
        <v>35297.950312562207</v>
      </c>
      <c r="AZ22" s="25">
        <v>35333.328820757844</v>
      </c>
      <c r="BA22" s="25">
        <v>34708.343198619681</v>
      </c>
      <c r="BB22" s="25">
        <v>34774.709902448732</v>
      </c>
      <c r="BC22" s="25">
        <v>34851.536453646557</v>
      </c>
      <c r="BD22" s="25">
        <v>34927.35496051496</v>
      </c>
      <c r="BE22" s="25">
        <v>35045.402581458628</v>
      </c>
      <c r="BF22" s="25">
        <v>35148.74565133718</v>
      </c>
      <c r="BG22" s="25">
        <v>35704.992791824268</v>
      </c>
      <c r="BH22" s="25">
        <v>35535.57574623399</v>
      </c>
      <c r="BI22" s="25">
        <v>35432.483713584174</v>
      </c>
      <c r="BJ22" s="25">
        <v>35033.571258875832</v>
      </c>
      <c r="BK22" s="25">
        <v>35055.513054209594</v>
      </c>
      <c r="BL22" s="26">
        <v>35302.021929503171</v>
      </c>
      <c r="BM22" s="26">
        <v>35088.983575552455</v>
      </c>
      <c r="BN22" s="26">
        <v>35321.400679540777</v>
      </c>
      <c r="BO22" s="26">
        <v>35282.603510518282</v>
      </c>
      <c r="BP22" s="26">
        <v>34625.089096821292</v>
      </c>
      <c r="BQ22" s="25">
        <v>34570.775954608798</v>
      </c>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row>
    <row r="23" spans="1:118" ht="25.5" x14ac:dyDescent="0.2">
      <c r="A23" s="6"/>
      <c r="B23" s="34" t="s">
        <v>43</v>
      </c>
      <c r="C23" s="18" t="s">
        <v>39</v>
      </c>
      <c r="D23" s="27"/>
      <c r="E23" s="27"/>
      <c r="F23" s="27"/>
      <c r="G23" s="27"/>
      <c r="H23" s="27"/>
      <c r="I23" s="27"/>
      <c r="J23" s="27"/>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31"/>
      <c r="AT23" s="25"/>
      <c r="AU23" s="25"/>
      <c r="AV23" s="25"/>
      <c r="AW23" s="25"/>
      <c r="AX23" s="25"/>
      <c r="AY23" s="25"/>
      <c r="AZ23" s="25"/>
      <c r="BA23" s="25"/>
      <c r="BB23" s="25"/>
      <c r="BC23" s="25"/>
      <c r="BD23" s="25"/>
      <c r="BE23" s="25"/>
      <c r="BF23" s="25"/>
      <c r="BG23" s="25"/>
      <c r="BH23" s="25"/>
      <c r="BI23" s="25"/>
      <c r="BJ23" s="25"/>
      <c r="BK23" s="25"/>
      <c r="BL23" s="26"/>
      <c r="BM23" s="26"/>
      <c r="BN23" s="26"/>
      <c r="BO23" s="26"/>
      <c r="BP23" s="26"/>
      <c r="BQ23" s="25"/>
      <c r="BR23" s="25">
        <v>33913.248334992364</v>
      </c>
      <c r="BS23" s="25">
        <v>33558.978834693742</v>
      </c>
      <c r="BT23" s="25">
        <v>33425.453981020641</v>
      </c>
      <c r="BU23" s="25">
        <v>33508.553394385825</v>
      </c>
      <c r="BV23" s="25">
        <v>34214.829319795601</v>
      </c>
      <c r="BW23" s="25">
        <v>34197.099059752618</v>
      </c>
      <c r="BX23" s="25">
        <v>34169.233654522526</v>
      </c>
      <c r="BY23" s="25">
        <v>29756.842542969007</v>
      </c>
      <c r="BZ23" s="25">
        <v>29653.315969208306</v>
      </c>
      <c r="CA23" s="25">
        <v>28185.365064702368</v>
      </c>
      <c r="CB23" s="25">
        <v>20272.78278319729</v>
      </c>
      <c r="CC23" s="25">
        <v>20231.387347534674</v>
      </c>
      <c r="CD23" s="25">
        <v>20360.188437188932</v>
      </c>
      <c r="CE23" s="25">
        <v>21173.592663083145</v>
      </c>
      <c r="CF23" s="25">
        <v>21340.592639193044</v>
      </c>
      <c r="CG23" s="25">
        <v>21138.185610193112</v>
      </c>
      <c r="CH23" s="25">
        <v>22442.152606012343</v>
      </c>
      <c r="CI23" s="25">
        <v>22307.752014068617</v>
      </c>
      <c r="CJ23" s="25">
        <v>22301.780481783793</v>
      </c>
      <c r="CK23" s="25">
        <v>22111.907723140223</v>
      </c>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row>
    <row r="24" spans="1:118" ht="12.75" customHeight="1" x14ac:dyDescent="0.2">
      <c r="A24" s="6"/>
      <c r="B24" s="34" t="s">
        <v>23</v>
      </c>
      <c r="C24" s="16" t="s">
        <v>2</v>
      </c>
      <c r="D24" s="25"/>
      <c r="E24" s="27"/>
      <c r="F24" s="27"/>
      <c r="G24" s="27"/>
      <c r="H24" s="27"/>
      <c r="I24" s="25"/>
      <c r="J24" s="25">
        <v>5845.1479195699776</v>
      </c>
      <c r="K24" s="25">
        <v>6928.3829053022755</v>
      </c>
      <c r="L24" s="25">
        <v>6798.32304731568</v>
      </c>
      <c r="M24" s="25">
        <v>6856.5797929524188</v>
      </c>
      <c r="N24" s="25">
        <v>6962.4136571769859</v>
      </c>
      <c r="O24" s="25">
        <v>6880.7796164310839</v>
      </c>
      <c r="P24" s="25">
        <v>6878.7986541907221</v>
      </c>
      <c r="Q24" s="25">
        <v>7158.0268365518614</v>
      </c>
      <c r="R24" s="25">
        <v>7166.623947176322</v>
      </c>
      <c r="S24" s="25">
        <v>6931.8237812728112</v>
      </c>
      <c r="T24" s="25">
        <v>6976.3740128741119</v>
      </c>
      <c r="U24" s="25">
        <v>6922.628698652863</v>
      </c>
      <c r="V24" s="25">
        <v>6917.2286521998803</v>
      </c>
      <c r="W24" s="25">
        <v>7042.6794558364845</v>
      </c>
      <c r="X24" s="25">
        <v>7008.0543473355901</v>
      </c>
      <c r="Y24" s="25">
        <v>6860.2246731700843</v>
      </c>
      <c r="Z24" s="25">
        <v>6928.4008242086402</v>
      </c>
      <c r="AA24" s="25">
        <v>6882.1232915256487</v>
      </c>
      <c r="AB24" s="25">
        <v>6840.2853022761956</v>
      </c>
      <c r="AC24" s="25">
        <v>6471.0441794412363</v>
      </c>
      <c r="AD24" s="25">
        <v>6428.3287756320924</v>
      </c>
      <c r="AE24" s="25">
        <v>5991.8413391731365</v>
      </c>
      <c r="AF24" s="25">
        <v>6440.7671842856189</v>
      </c>
      <c r="AG24" s="25">
        <v>6419.0232185281047</v>
      </c>
      <c r="AH24" s="25">
        <v>6388.3898666135774</v>
      </c>
      <c r="AI24" s="25">
        <v>6021.5549498971404</v>
      </c>
      <c r="AJ24" s="25">
        <v>5983.9641953679748</v>
      </c>
      <c r="AK24" s="25">
        <v>5978.0296954011546</v>
      </c>
      <c r="AL24" s="25">
        <v>6382.2217545955273</v>
      </c>
      <c r="AM24" s="25">
        <v>6345.8566925476143</v>
      </c>
      <c r="AN24" s="25">
        <v>6316.7200862698255</v>
      </c>
      <c r="AO24" s="25">
        <v>6271.2654787975298</v>
      </c>
      <c r="AP24" s="25"/>
      <c r="AQ24" s="25"/>
      <c r="AR24" s="25"/>
      <c r="AS24" s="31"/>
      <c r="AT24" s="25"/>
      <c r="AU24" s="25"/>
      <c r="AV24" s="25"/>
      <c r="AW24" s="27"/>
      <c r="AX24" s="25"/>
      <c r="AY24" s="25"/>
      <c r="AZ24" s="25"/>
      <c r="BA24" s="25"/>
      <c r="BB24" s="25"/>
      <c r="BC24" s="25"/>
      <c r="BD24" s="25"/>
      <c r="BE24" s="25"/>
      <c r="BF24" s="25"/>
      <c r="BG24" s="25"/>
      <c r="BH24" s="27"/>
      <c r="BI24" s="27"/>
      <c r="BJ24" s="27"/>
      <c r="BK24" s="27"/>
      <c r="BL24" s="28"/>
      <c r="BM24" s="28"/>
      <c r="BN24" s="26"/>
      <c r="BO24" s="26"/>
      <c r="BP24" s="26"/>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row>
    <row r="25" spans="1:118" ht="12.75" customHeight="1" x14ac:dyDescent="0.2">
      <c r="A25" s="6"/>
      <c r="B25" s="34" t="s">
        <v>24</v>
      </c>
      <c r="C25" s="16" t="s">
        <v>2</v>
      </c>
      <c r="D25" s="25"/>
      <c r="E25" s="27"/>
      <c r="F25" s="27"/>
      <c r="G25" s="27"/>
      <c r="H25" s="27"/>
      <c r="I25" s="27"/>
      <c r="J25" s="27"/>
      <c r="K25" s="25">
        <v>3445.1120844117058</v>
      </c>
      <c r="L25" s="25">
        <v>3475.3727334262389</v>
      </c>
      <c r="M25" s="25">
        <v>3490.9076381976242</v>
      </c>
      <c r="N25" s="25">
        <v>3550.1349485699116</v>
      </c>
      <c r="O25" s="25">
        <v>3524.854397770257</v>
      </c>
      <c r="P25" s="25">
        <v>3523.1470727984602</v>
      </c>
      <c r="Q25" s="25">
        <v>3558.1836034242488</v>
      </c>
      <c r="R25" s="25">
        <v>3524.3912084411709</v>
      </c>
      <c r="S25" s="25">
        <v>3516.596218727188</v>
      </c>
      <c r="T25" s="25">
        <v>3644.0690198420598</v>
      </c>
      <c r="U25" s="25">
        <v>3644.4304731568122</v>
      </c>
      <c r="V25" s="25">
        <v>3636.02665737607</v>
      </c>
      <c r="W25" s="25">
        <v>3623.2596376667334</v>
      </c>
      <c r="X25" s="25">
        <v>3605.2717831309305</v>
      </c>
      <c r="Y25" s="25">
        <v>3592.3582600039817</v>
      </c>
      <c r="Z25" s="25">
        <v>3682.6535828522133</v>
      </c>
      <c r="AA25" s="25">
        <v>3665.3938137898995</v>
      </c>
      <c r="AB25" s="25">
        <v>3644.0170827526713</v>
      </c>
      <c r="AC25" s="25">
        <v>3393.3095467516091</v>
      </c>
      <c r="AD25" s="25">
        <v>3373.4356082022696</v>
      </c>
      <c r="AE25" s="25">
        <v>3360.2342491207114</v>
      </c>
      <c r="AF25" s="25">
        <v>3600.6534846373347</v>
      </c>
      <c r="AG25" s="25">
        <v>3587.7004393124957</v>
      </c>
      <c r="AH25" s="25">
        <v>3574.8762771252241</v>
      </c>
      <c r="AI25" s="25">
        <v>3329.3485261132128</v>
      </c>
      <c r="AJ25" s="25">
        <v>3316.2994478731171</v>
      </c>
      <c r="AK25" s="25">
        <v>3304.0995487424511</v>
      </c>
      <c r="AL25" s="25">
        <v>3570.2396628840665</v>
      </c>
      <c r="AM25" s="25">
        <v>3553.4573296170943</v>
      </c>
      <c r="AN25" s="25">
        <v>3539.7695175525914</v>
      </c>
      <c r="AO25" s="25">
        <v>3410.1598606410507</v>
      </c>
      <c r="AP25" s="25"/>
      <c r="AQ25" s="25"/>
      <c r="AR25" s="25"/>
      <c r="AS25" s="31"/>
      <c r="AT25" s="25"/>
      <c r="AU25" s="25"/>
      <c r="AV25" s="25"/>
      <c r="AW25" s="27"/>
      <c r="AX25" s="25"/>
      <c r="AY25" s="25"/>
      <c r="AZ25" s="25"/>
      <c r="BA25" s="25"/>
      <c r="BB25" s="25"/>
      <c r="BC25" s="25"/>
      <c r="BD25" s="25"/>
      <c r="BE25" s="25"/>
      <c r="BF25" s="25"/>
      <c r="BG25" s="25"/>
      <c r="BH25" s="27"/>
      <c r="BI25" s="27"/>
      <c r="BJ25" s="27"/>
      <c r="BK25" s="27"/>
      <c r="BL25" s="28"/>
      <c r="BM25" s="28"/>
      <c r="BN25" s="26"/>
      <c r="BO25" s="26"/>
      <c r="BP25" s="26"/>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row>
    <row r="26" spans="1:118" x14ac:dyDescent="0.2">
      <c r="A26" s="6"/>
      <c r="B26" s="16"/>
      <c r="C26" s="16"/>
      <c r="D26" s="25"/>
      <c r="E26" s="27"/>
      <c r="F26" s="27"/>
      <c r="G26" s="27"/>
      <c r="H26" s="27"/>
      <c r="I26" s="27"/>
      <c r="J26" s="27"/>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7"/>
      <c r="AX26" s="25"/>
      <c r="AY26" s="25"/>
      <c r="AZ26" s="25"/>
      <c r="BA26" s="25"/>
      <c r="BB26" s="25"/>
      <c r="BC26" s="25"/>
      <c r="BD26" s="25"/>
      <c r="BE26" s="25"/>
      <c r="BF26" s="25"/>
      <c r="BG26" s="25"/>
      <c r="BH26" s="27"/>
      <c r="BI26" s="27"/>
      <c r="BJ26" s="27"/>
      <c r="BK26" s="27"/>
      <c r="BL26" s="28"/>
      <c r="BM26" s="28"/>
      <c r="BN26" s="28"/>
      <c r="BO26" s="28"/>
      <c r="BP26" s="28"/>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row>
    <row r="27" spans="1:118" x14ac:dyDescent="0.2">
      <c r="A27" s="6"/>
      <c r="B27" s="7" t="s">
        <v>6</v>
      </c>
      <c r="C27" s="16"/>
      <c r="D27" s="29"/>
      <c r="E27" s="29"/>
      <c r="F27" s="29"/>
      <c r="G27" s="29"/>
      <c r="H27" s="29"/>
      <c r="I27" s="29"/>
      <c r="J27" s="29">
        <v>5845.1479195699776</v>
      </c>
      <c r="K27" s="29">
        <v>21664.955338774962</v>
      </c>
      <c r="L27" s="29">
        <v>21807.742915920098</v>
      </c>
      <c r="M27" s="29">
        <v>22036.714099143937</v>
      </c>
      <c r="N27" s="29">
        <v>22390.061134780011</v>
      </c>
      <c r="O27" s="29">
        <v>22570.77222509788</v>
      </c>
      <c r="P27" s="29">
        <v>48582.395498042337</v>
      </c>
      <c r="Q27" s="29">
        <v>49204.874886190199</v>
      </c>
      <c r="R27" s="29">
        <v>49453.61752870131</v>
      </c>
      <c r="S27" s="29">
        <v>50174.357910942992</v>
      </c>
      <c r="T27" s="29">
        <v>50682.821410843455</v>
      </c>
      <c r="U27" s="29">
        <v>50646.2160966222</v>
      </c>
      <c r="V27" s="29">
        <v>49914.845724334722</v>
      </c>
      <c r="W27" s="29">
        <v>50773.341743977697</v>
      </c>
      <c r="X27" s="29">
        <v>50088.343840998074</v>
      </c>
      <c r="Y27" s="29">
        <v>49483.620469838737</v>
      </c>
      <c r="Z27" s="29">
        <v>79196.223000862694</v>
      </c>
      <c r="AA27" s="29">
        <v>79032.830968212889</v>
      </c>
      <c r="AB27" s="29">
        <v>78850.821335191431</v>
      </c>
      <c r="AC27" s="29">
        <v>77880.581213529818</v>
      </c>
      <c r="AD27" s="29">
        <v>77514.708510186465</v>
      </c>
      <c r="AE27" s="29">
        <v>80638.117231402211</v>
      </c>
      <c r="AF27" s="29">
        <v>81247.321943061892</v>
      </c>
      <c r="AG27" s="29">
        <v>80003.480452584772</v>
      </c>
      <c r="AH27" s="29">
        <v>79457.724013537736</v>
      </c>
      <c r="AI27" s="29">
        <v>79199.526143738782</v>
      </c>
      <c r="AJ27" s="29">
        <v>77540.74922954409</v>
      </c>
      <c r="AK27" s="29">
        <v>76902.864711659713</v>
      </c>
      <c r="AL27" s="29">
        <v>77480.368822085089</v>
      </c>
      <c r="AM27" s="29">
        <v>78184.699204990364</v>
      </c>
      <c r="AN27" s="29">
        <v>79991.6463322052</v>
      </c>
      <c r="AO27" s="29">
        <v>83053.893388805824</v>
      </c>
      <c r="AP27" s="29">
        <v>72958.992387019709</v>
      </c>
      <c r="AQ27" s="29">
        <v>73341.443608733156</v>
      </c>
      <c r="AR27" s="29">
        <v>73771.056632822336</v>
      </c>
      <c r="AS27" s="29">
        <v>73509.849086203481</v>
      </c>
      <c r="AT27" s="29">
        <v>73758.440615833824</v>
      </c>
      <c r="AU27" s="29">
        <v>70490.921635144987</v>
      </c>
      <c r="AV27" s="29">
        <v>70401.238271949027</v>
      </c>
      <c r="AW27" s="29">
        <v>70114.990867343542</v>
      </c>
      <c r="AX27" s="29">
        <v>69729.512624593524</v>
      </c>
      <c r="AY27" s="29">
        <v>69599.79391067753</v>
      </c>
      <c r="AZ27" s="29">
        <v>69412.299149246799</v>
      </c>
      <c r="BA27" s="29">
        <v>68388.202236379322</v>
      </c>
      <c r="BB27" s="29">
        <v>68404.778378127274</v>
      </c>
      <c r="BC27" s="29">
        <v>68417.757246001711</v>
      </c>
      <c r="BD27" s="29">
        <v>68645.461656380648</v>
      </c>
      <c r="BE27" s="29">
        <v>68766.970681531617</v>
      </c>
      <c r="BF27" s="29">
        <v>68756.740338443167</v>
      </c>
      <c r="BG27" s="29">
        <v>68350.723494591541</v>
      </c>
      <c r="BH27" s="29">
        <v>68395.448415953288</v>
      </c>
      <c r="BI27" s="29">
        <v>68191.137023027404</v>
      </c>
      <c r="BJ27" s="29">
        <v>63604.386698520131</v>
      </c>
      <c r="BK27" s="29">
        <v>63611.602884988017</v>
      </c>
      <c r="BL27" s="30">
        <v>63824.478072578357</v>
      </c>
      <c r="BM27" s="30">
        <v>63601.891058464396</v>
      </c>
      <c r="BN27" s="30">
        <v>63505.927149777686</v>
      </c>
      <c r="BO27" s="30">
        <v>63159.819519543431</v>
      </c>
      <c r="BP27" s="30">
        <v>62278.591005375274</v>
      </c>
      <c r="BQ27" s="30">
        <v>62059.917407923545</v>
      </c>
      <c r="BR27" s="30">
        <v>61180.983464065299</v>
      </c>
      <c r="BS27" s="30">
        <v>60180.629822815041</v>
      </c>
      <c r="BT27" s="30">
        <v>59868.513939876568</v>
      </c>
      <c r="BU27" s="30">
        <v>59996.596627513434</v>
      </c>
      <c r="BV27" s="30">
        <v>60935.707546618876</v>
      </c>
      <c r="BW27" s="30">
        <v>60822.171114965306</v>
      </c>
      <c r="BX27" s="30">
        <v>60685.383645895548</v>
      </c>
      <c r="BY27" s="30">
        <v>56045.366929457821</v>
      </c>
      <c r="BZ27" s="30">
        <v>55795.786337514102</v>
      </c>
      <c r="CA27" s="30">
        <v>54217.179636339497</v>
      </c>
      <c r="CB27" s="30">
        <v>46110.536566460949</v>
      </c>
      <c r="CC27" s="30">
        <v>46009.230649678146</v>
      </c>
      <c r="CD27" s="30">
        <v>46065.777495520604</v>
      </c>
      <c r="CE27" s="30">
        <v>46220.605571703483</v>
      </c>
      <c r="CF27" s="30">
        <v>46369.913793881482</v>
      </c>
      <c r="CG27" s="30">
        <v>45931.792481252902</v>
      </c>
      <c r="CH27" s="30">
        <v>46950.924268365517</v>
      </c>
      <c r="CI27" s="30">
        <v>46600.297030990776</v>
      </c>
      <c r="CJ27" s="30">
        <v>46364.017580463194</v>
      </c>
      <c r="CK27" s="30">
        <v>46116.765116464259</v>
      </c>
      <c r="CL27" s="30">
        <v>17445.922400955606</v>
      </c>
      <c r="CM27" s="30">
        <v>17429.922610657643</v>
      </c>
      <c r="CN27" s="30">
        <v>17437.89691684916</v>
      </c>
      <c r="CO27" s="30">
        <v>17428.054465458888</v>
      </c>
      <c r="CP27" s="30">
        <v>17413.929234853007</v>
      </c>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row>
    <row r="28" spans="1:118" x14ac:dyDescent="0.2">
      <c r="A28" s="6"/>
      <c r="B28" s="7"/>
      <c r="C28" s="16"/>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row>
    <row r="29" spans="1:118" x14ac:dyDescent="0.2">
      <c r="A29" s="6"/>
      <c r="B29" s="7"/>
      <c r="C29" s="16"/>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row>
    <row r="30" spans="1:118" ht="15" x14ac:dyDescent="0.2">
      <c r="B30" s="12" t="s">
        <v>11</v>
      </c>
      <c r="C30" s="16"/>
      <c r="D30" s="29">
        <v>133633.74570309906</v>
      </c>
      <c r="E30" s="29">
        <v>154449.39053686374</v>
      </c>
      <c r="F30" s="29">
        <v>160617.56121839539</v>
      </c>
      <c r="G30" s="29">
        <v>160440.10378923619</v>
      </c>
      <c r="H30" s="29">
        <v>129669.61789103458</v>
      </c>
      <c r="I30" s="29">
        <v>148685.83263653857</v>
      </c>
      <c r="J30" s="29">
        <v>204042.17904306855</v>
      </c>
      <c r="K30" s="29">
        <v>324299.05476464116</v>
      </c>
      <c r="L30" s="29">
        <v>357011.6532497179</v>
      </c>
      <c r="M30" s="29">
        <v>369622.00318932912</v>
      </c>
      <c r="N30" s="29">
        <v>414513.44020173867</v>
      </c>
      <c r="O30" s="29">
        <v>437626.22193775303</v>
      </c>
      <c r="P30" s="29">
        <v>499816.33208972053</v>
      </c>
      <c r="Q30" s="29">
        <v>489576.45743181364</v>
      </c>
      <c r="R30" s="29">
        <v>501494.1413604088</v>
      </c>
      <c r="S30" s="29">
        <v>481192.80927068822</v>
      </c>
      <c r="T30" s="29">
        <v>496328.50027340895</v>
      </c>
      <c r="U30" s="29">
        <v>496925.17510651005</v>
      </c>
      <c r="V30" s="29">
        <v>460548.90430420073</v>
      </c>
      <c r="W30" s="29">
        <v>488733.1020731302</v>
      </c>
      <c r="X30" s="29">
        <v>433639.76711394254</v>
      </c>
      <c r="Y30" s="29">
        <v>406297.1974769393</v>
      </c>
      <c r="Z30" s="29">
        <v>396930.1390231601</v>
      </c>
      <c r="AA30" s="29">
        <v>398895.57925409789</v>
      </c>
      <c r="AB30" s="29">
        <v>408043.83637666726</v>
      </c>
      <c r="AC30" s="29">
        <v>374969.16939589096</v>
      </c>
      <c r="AD30" s="29">
        <v>364014.21476673963</v>
      </c>
      <c r="AE30" s="29">
        <v>357454.51132125553</v>
      </c>
      <c r="AF30" s="29">
        <v>320094.70490278048</v>
      </c>
      <c r="AG30" s="29">
        <v>278121.24955869664</v>
      </c>
      <c r="AH30" s="29">
        <v>242601.55709469772</v>
      </c>
      <c r="AI30" s="29">
        <v>251586.22150109493</v>
      </c>
      <c r="AJ30" s="29">
        <v>238478.18422987591</v>
      </c>
      <c r="AK30" s="29">
        <v>213308.06145331479</v>
      </c>
      <c r="AL30" s="29">
        <v>209413.63608600435</v>
      </c>
      <c r="AM30" s="29">
        <v>223589.0843718893</v>
      </c>
      <c r="AN30" s="29">
        <v>258027.54198553326</v>
      </c>
      <c r="AO30" s="29">
        <v>246537.43112322749</v>
      </c>
      <c r="AP30" s="29">
        <v>235289.88853938552</v>
      </c>
      <c r="AQ30" s="29">
        <v>245308.77088990639</v>
      </c>
      <c r="AR30" s="29">
        <v>256432.13284756782</v>
      </c>
      <c r="AS30" s="29">
        <v>258472.4666825934</v>
      </c>
      <c r="AT30" s="29">
        <v>249520.5812529033</v>
      </c>
      <c r="AU30" s="29">
        <v>244311.43440838807</v>
      </c>
      <c r="AV30" s="29">
        <v>261895.0516251908</v>
      </c>
      <c r="AW30" s="29">
        <v>250636.2847899661</v>
      </c>
      <c r="AX30" s="29">
        <v>252729.19182294779</v>
      </c>
      <c r="AY30" s="29">
        <v>259629.87174198683</v>
      </c>
      <c r="AZ30" s="29">
        <v>247917.76431349124</v>
      </c>
      <c r="BA30" s="29">
        <v>241866.19960714041</v>
      </c>
      <c r="BB30" s="29">
        <v>246659.9360992767</v>
      </c>
      <c r="BC30" s="29">
        <v>242039.74416218721</v>
      </c>
      <c r="BD30" s="29">
        <v>244512.18159532818</v>
      </c>
      <c r="BE30" s="29">
        <v>244251.5136624859</v>
      </c>
      <c r="BF30" s="29">
        <v>242756.13959784986</v>
      </c>
      <c r="BG30" s="29">
        <v>254503.34520937019</v>
      </c>
      <c r="BH30" s="29">
        <v>265058.25057668058</v>
      </c>
      <c r="BI30" s="29">
        <v>261940.66175459552</v>
      </c>
      <c r="BJ30" s="29">
        <v>256009.39625323511</v>
      </c>
      <c r="BK30" s="29">
        <v>255347.10492361034</v>
      </c>
      <c r="BL30" s="30">
        <v>267280.64611823496</v>
      </c>
      <c r="BM30" s="30">
        <v>267441.58639193041</v>
      </c>
      <c r="BN30" s="30">
        <v>260748.03617492865</v>
      </c>
      <c r="BO30" s="30">
        <v>245865.9890848762</v>
      </c>
      <c r="BP30" s="30">
        <v>236863.94583714913</v>
      </c>
      <c r="BQ30" s="30">
        <v>236806.15907890367</v>
      </c>
      <c r="BR30" s="30">
        <v>225939.16217001787</v>
      </c>
      <c r="BS30" s="30">
        <v>221755.15050368308</v>
      </c>
      <c r="BT30" s="30">
        <v>221520.37552458688</v>
      </c>
      <c r="BU30" s="30">
        <v>227341.71362001463</v>
      </c>
      <c r="BV30" s="30">
        <v>228835.41677350854</v>
      </c>
      <c r="BW30" s="30">
        <v>222068.07146933518</v>
      </c>
      <c r="BX30" s="30">
        <v>213986.11069082221</v>
      </c>
      <c r="BY30" s="30">
        <v>211975.08876501422</v>
      </c>
      <c r="BZ30" s="30">
        <v>211904.61427699251</v>
      </c>
      <c r="CA30" s="30">
        <v>216662.80515362669</v>
      </c>
      <c r="CB30" s="30">
        <v>215866.79647488223</v>
      </c>
      <c r="CC30" s="30">
        <v>218041.93237374743</v>
      </c>
      <c r="CD30" s="30">
        <v>218851.52159134645</v>
      </c>
      <c r="CE30" s="30">
        <v>216781.32887915586</v>
      </c>
      <c r="CF30" s="30">
        <v>224206.30106709138</v>
      </c>
      <c r="CG30" s="30">
        <v>231712.69011480518</v>
      </c>
      <c r="CH30" s="30">
        <v>238360.398289203</v>
      </c>
      <c r="CI30" s="30">
        <v>221011.13477072134</v>
      </c>
      <c r="CJ30" s="30">
        <v>218187.34146393256</v>
      </c>
      <c r="CK30" s="30">
        <v>214860.8532284823</v>
      </c>
      <c r="CL30" s="30">
        <v>189361.14399097482</v>
      </c>
      <c r="CM30" s="30">
        <v>186611.23825734953</v>
      </c>
      <c r="CN30" s="30">
        <v>185892.62163912665</v>
      </c>
      <c r="CO30" s="30">
        <v>186381.55278518813</v>
      </c>
      <c r="CP30" s="30">
        <v>186829.83479062977</v>
      </c>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row>
    <row r="33" spans="2:94" ht="12.75" customHeight="1" x14ac:dyDescent="0.2">
      <c r="B33" s="37" t="s">
        <v>25</v>
      </c>
    </row>
    <row r="34" spans="2:94" ht="12.75" customHeight="1" x14ac:dyDescent="0.2">
      <c r="B34" s="20" t="s">
        <v>26</v>
      </c>
      <c r="CP34" s="25"/>
    </row>
    <row r="35" spans="2:94" ht="12.75" customHeight="1" x14ac:dyDescent="0.2">
      <c r="B35" s="20"/>
    </row>
    <row r="36" spans="2:94" ht="12.75" customHeight="1" x14ac:dyDescent="0.2">
      <c r="B36" s="37" t="s">
        <v>38</v>
      </c>
    </row>
    <row r="37" spans="2:94" ht="12.75" customHeight="1" x14ac:dyDescent="0.2">
      <c r="B37" s="34" t="s">
        <v>27</v>
      </c>
    </row>
    <row r="38" spans="2:94" ht="12.75" customHeight="1" x14ac:dyDescent="0.2">
      <c r="B38" s="16"/>
    </row>
    <row r="39" spans="2:94" ht="12.75" customHeight="1" x14ac:dyDescent="0.2">
      <c r="B39" s="35" t="s">
        <v>28</v>
      </c>
    </row>
    <row r="40" spans="2:94" ht="12.75" customHeight="1" x14ac:dyDescent="0.2">
      <c r="B40" s="34" t="s">
        <v>29</v>
      </c>
    </row>
    <row r="41" spans="2:94" ht="12.75" customHeight="1" x14ac:dyDescent="0.2"/>
    <row r="42" spans="2:94" ht="14.25" x14ac:dyDescent="0.2">
      <c r="B42" s="35" t="s">
        <v>34</v>
      </c>
    </row>
    <row r="43" spans="2:94" x14ac:dyDescent="0.2">
      <c r="B43" s="38" t="s">
        <v>35</v>
      </c>
    </row>
    <row r="45" spans="2:94" ht="14.25" x14ac:dyDescent="0.2">
      <c r="B45" s="35" t="s">
        <v>31</v>
      </c>
    </row>
    <row r="46" spans="2:94" x14ac:dyDescent="0.2">
      <c r="B46" s="38" t="s">
        <v>37</v>
      </c>
    </row>
    <row r="48" spans="2:94" ht="14.25" x14ac:dyDescent="0.2">
      <c r="B48" s="39" t="s">
        <v>41</v>
      </c>
    </row>
    <row r="49" spans="2:2" x14ac:dyDescent="0.2">
      <c r="B49" s="40" t="s">
        <v>44</v>
      </c>
    </row>
  </sheetData>
  <phoneticPr fontId="5" type="noConversion"/>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DR49"/>
  <sheetViews>
    <sheetView zoomScaleNormal="100" workbookViewId="0">
      <pane xSplit="3" ySplit="5" topLeftCell="D6" activePane="bottomRight" state="frozen"/>
      <selection pane="topRight" activeCell="D1" sqref="D1"/>
      <selection pane="bottomLeft" activeCell="A6" sqref="A6"/>
      <selection pane="bottomRight" activeCell="CN20" sqref="CN20"/>
    </sheetView>
  </sheetViews>
  <sheetFormatPr defaultRowHeight="12.75" x14ac:dyDescent="0.2"/>
  <cols>
    <col min="1" max="1" width="5.85546875" customWidth="1"/>
    <col min="2" max="2" width="38.7109375" customWidth="1"/>
    <col min="3" max="3" width="29" customWidth="1"/>
    <col min="4" max="4" width="9.85546875" customWidth="1"/>
    <col min="5" max="49" width="10" customWidth="1"/>
  </cols>
  <sheetData>
    <row r="1" spans="1:122" ht="15.75" x14ac:dyDescent="0.2">
      <c r="A1" s="13"/>
      <c r="B1" s="14" t="s">
        <v>8</v>
      </c>
    </row>
    <row r="2" spans="1:122" ht="15.75" x14ac:dyDescent="0.2">
      <c r="B2" s="15" t="s">
        <v>12</v>
      </c>
      <c r="J2" s="13"/>
    </row>
    <row r="3" spans="1:122" x14ac:dyDescent="0.2">
      <c r="B3" s="33" t="s">
        <v>16</v>
      </c>
    </row>
    <row r="4" spans="1:122" x14ac:dyDescent="0.2">
      <c r="D4" s="1"/>
      <c r="E4" s="1"/>
      <c r="F4" s="1"/>
      <c r="G4" s="1"/>
      <c r="H4" s="1"/>
      <c r="I4" s="1"/>
      <c r="J4" s="1"/>
      <c r="K4" s="1"/>
      <c r="L4" s="5"/>
      <c r="M4" s="5"/>
      <c r="N4" s="5"/>
      <c r="O4" s="5"/>
      <c r="P4" s="9"/>
      <c r="Q4" s="5"/>
      <c r="R4" s="9"/>
      <c r="S4" s="5"/>
      <c r="T4" s="5"/>
      <c r="U4" s="9"/>
      <c r="V4" s="9"/>
      <c r="W4" s="9"/>
      <c r="X4" s="9"/>
      <c r="Y4" s="9"/>
      <c r="Z4" s="9"/>
      <c r="AA4" s="9"/>
      <c r="AB4" s="9"/>
      <c r="AC4" s="9"/>
      <c r="AD4" s="9"/>
      <c r="AE4" s="9"/>
      <c r="AF4" s="9"/>
      <c r="AG4" s="9"/>
      <c r="AH4" s="9"/>
      <c r="AI4" s="9"/>
    </row>
    <row r="5" spans="1:122" ht="51" x14ac:dyDescent="0.2">
      <c r="A5" s="10" t="s">
        <v>9</v>
      </c>
      <c r="B5" s="17" t="s">
        <v>15</v>
      </c>
      <c r="C5" s="17" t="s">
        <v>13</v>
      </c>
      <c r="D5" s="21">
        <v>1999</v>
      </c>
      <c r="E5" s="21">
        <v>2000</v>
      </c>
      <c r="F5" s="21">
        <v>2001</v>
      </c>
      <c r="G5" s="21">
        <v>2002</v>
      </c>
      <c r="H5" s="21">
        <v>2003</v>
      </c>
      <c r="I5" s="21">
        <v>2004</v>
      </c>
      <c r="J5" s="21">
        <v>2005</v>
      </c>
      <c r="K5" s="21">
        <v>2006</v>
      </c>
      <c r="L5" s="22">
        <v>39113</v>
      </c>
      <c r="M5" s="22">
        <v>39141</v>
      </c>
      <c r="N5" s="22">
        <v>39172</v>
      </c>
      <c r="O5" s="22">
        <v>39202</v>
      </c>
      <c r="P5" s="22">
        <v>39233</v>
      </c>
      <c r="Q5" s="22">
        <v>39263</v>
      </c>
      <c r="R5" s="22">
        <v>39294</v>
      </c>
      <c r="S5" s="22">
        <v>39325</v>
      </c>
      <c r="T5" s="22">
        <v>39355</v>
      </c>
      <c r="U5" s="22">
        <v>39386</v>
      </c>
      <c r="V5" s="22">
        <v>39416</v>
      </c>
      <c r="W5" s="22">
        <v>39447</v>
      </c>
      <c r="X5" s="22">
        <v>39478</v>
      </c>
      <c r="Y5" s="22">
        <v>39507</v>
      </c>
      <c r="Z5" s="22">
        <v>39538</v>
      </c>
      <c r="AA5" s="22">
        <v>39568</v>
      </c>
      <c r="AB5" s="22">
        <v>39599</v>
      </c>
      <c r="AC5" s="22">
        <v>39629</v>
      </c>
      <c r="AD5" s="22">
        <v>39660</v>
      </c>
      <c r="AE5" s="22">
        <v>39691</v>
      </c>
      <c r="AF5" s="22">
        <v>39721</v>
      </c>
      <c r="AG5" s="22">
        <v>39752</v>
      </c>
      <c r="AH5" s="22">
        <v>39782</v>
      </c>
      <c r="AI5" s="22">
        <v>39813</v>
      </c>
      <c r="AJ5" s="22">
        <v>39844</v>
      </c>
      <c r="AK5" s="22">
        <v>39872</v>
      </c>
      <c r="AL5" s="22">
        <v>39903</v>
      </c>
      <c r="AM5" s="22">
        <v>39933</v>
      </c>
      <c r="AN5" s="22">
        <v>39964</v>
      </c>
      <c r="AO5" s="22">
        <v>39994</v>
      </c>
      <c r="AP5" s="22">
        <v>40025</v>
      </c>
      <c r="AQ5" s="22">
        <v>40056</v>
      </c>
      <c r="AR5" s="22">
        <v>40086</v>
      </c>
      <c r="AS5" s="22">
        <v>40117</v>
      </c>
      <c r="AT5" s="22">
        <v>40147</v>
      </c>
      <c r="AU5" s="22">
        <v>40178</v>
      </c>
      <c r="AV5" s="22">
        <v>40209</v>
      </c>
      <c r="AW5" s="22">
        <v>40237</v>
      </c>
      <c r="AX5" s="22">
        <v>40268</v>
      </c>
      <c r="AY5" s="22">
        <v>40298</v>
      </c>
      <c r="AZ5" s="22">
        <v>40329</v>
      </c>
      <c r="BA5" s="22">
        <v>40359</v>
      </c>
      <c r="BB5" s="22">
        <v>40390</v>
      </c>
      <c r="BC5" s="22">
        <v>40421</v>
      </c>
      <c r="BD5" s="22">
        <v>40451</v>
      </c>
      <c r="BE5" s="22">
        <v>40482</v>
      </c>
      <c r="BF5" s="22">
        <v>40512</v>
      </c>
      <c r="BG5" s="22">
        <v>40543</v>
      </c>
      <c r="BH5" s="22">
        <v>40574</v>
      </c>
      <c r="BI5" s="22">
        <v>40602</v>
      </c>
      <c r="BJ5" s="22">
        <v>40633</v>
      </c>
      <c r="BK5" s="22">
        <v>40663</v>
      </c>
      <c r="BL5" s="22">
        <v>40694</v>
      </c>
      <c r="BM5" s="22">
        <v>40724</v>
      </c>
      <c r="BN5" s="22">
        <v>40755</v>
      </c>
      <c r="BO5" s="22">
        <v>40786</v>
      </c>
      <c r="BP5" s="22">
        <v>40816</v>
      </c>
      <c r="BQ5" s="22">
        <v>40847</v>
      </c>
      <c r="BR5" s="22">
        <v>40877</v>
      </c>
      <c r="BS5" s="22">
        <v>40908</v>
      </c>
      <c r="BT5" s="22">
        <v>40939</v>
      </c>
      <c r="BU5" s="22">
        <v>40968</v>
      </c>
      <c r="BV5" s="22">
        <v>40999</v>
      </c>
      <c r="BW5" s="22">
        <v>41029</v>
      </c>
      <c r="BX5" s="22">
        <v>41060</v>
      </c>
      <c r="BY5" s="22">
        <v>41090</v>
      </c>
      <c r="BZ5" s="22">
        <v>41121</v>
      </c>
      <c r="CA5" s="22">
        <v>41152</v>
      </c>
      <c r="CB5" s="22">
        <v>41182</v>
      </c>
      <c r="CC5" s="22">
        <v>41213</v>
      </c>
      <c r="CD5" s="22">
        <v>41243</v>
      </c>
      <c r="CE5" s="22">
        <v>41274</v>
      </c>
      <c r="CF5" s="22">
        <v>41305</v>
      </c>
      <c r="CG5" s="22">
        <v>41333</v>
      </c>
      <c r="CH5" s="22">
        <v>41364</v>
      </c>
      <c r="CI5" s="22">
        <v>41394</v>
      </c>
      <c r="CJ5" s="22">
        <v>41425</v>
      </c>
      <c r="CK5" s="22">
        <v>41455</v>
      </c>
      <c r="CL5" s="22">
        <v>41486</v>
      </c>
      <c r="CM5" s="22">
        <v>41517</v>
      </c>
      <c r="CN5" s="22">
        <v>41547</v>
      </c>
      <c r="CO5" s="22">
        <v>41578</v>
      </c>
      <c r="CP5" s="22">
        <v>41608</v>
      </c>
      <c r="CQ5" s="22">
        <v>41639</v>
      </c>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row>
    <row r="6" spans="1:122" x14ac:dyDescent="0.2">
      <c r="B6" s="3"/>
      <c r="C6" s="3"/>
      <c r="D6" s="1"/>
      <c r="E6" s="1"/>
      <c r="F6" s="1"/>
      <c r="G6" s="1"/>
      <c r="H6" s="1"/>
      <c r="I6" s="1"/>
      <c r="J6" s="1"/>
      <c r="K6" s="4"/>
      <c r="L6" s="5"/>
      <c r="M6" s="5"/>
      <c r="N6" s="5"/>
    </row>
    <row r="7" spans="1:122" x14ac:dyDescent="0.2">
      <c r="A7" s="6"/>
      <c r="B7" s="16" t="s">
        <v>4</v>
      </c>
      <c r="C7" s="16" t="s">
        <v>0</v>
      </c>
      <c r="D7" s="25">
        <v>3794.37</v>
      </c>
      <c r="E7" s="25">
        <v>4872.0770000000002</v>
      </c>
      <c r="F7" s="25">
        <v>6824.2460000000001</v>
      </c>
      <c r="G7" s="25">
        <v>5406.201</v>
      </c>
      <c r="H7" s="25">
        <v>5053.1679999999997</v>
      </c>
      <c r="I7" s="25">
        <v>6742.6610000000001</v>
      </c>
      <c r="J7" s="25">
        <v>7119.4489999999996</v>
      </c>
      <c r="K7" s="25">
        <v>72544.426124188642</v>
      </c>
      <c r="L7" s="25">
        <v>83284.86957000001</v>
      </c>
      <c r="M7" s="25">
        <v>90819.439040000012</v>
      </c>
      <c r="N7" s="25">
        <v>106742.9215</v>
      </c>
      <c r="O7" s="25">
        <v>109163.02037</v>
      </c>
      <c r="P7" s="25">
        <v>107500.90448</v>
      </c>
      <c r="Q7" s="25">
        <v>106711.32774000001</v>
      </c>
      <c r="R7" s="25">
        <v>102618.76448</v>
      </c>
      <c r="S7" s="25">
        <v>99893.480920000002</v>
      </c>
      <c r="T7" s="25">
        <v>101083.96419</v>
      </c>
      <c r="U7" s="25">
        <v>97541.050439999992</v>
      </c>
      <c r="V7" s="25">
        <v>87280.616420000006</v>
      </c>
      <c r="W7" s="25">
        <v>93749.155270000017</v>
      </c>
      <c r="X7" s="25">
        <v>84990.602610000002</v>
      </c>
      <c r="Y7" s="25">
        <v>81061.675000000003</v>
      </c>
      <c r="Z7" s="25">
        <v>68216.857930000013</v>
      </c>
      <c r="AA7" s="25">
        <v>62960.373050000002</v>
      </c>
      <c r="AB7" s="25">
        <v>62253.287929999999</v>
      </c>
      <c r="AC7" s="25">
        <v>60519.415700000005</v>
      </c>
      <c r="AD7" s="25">
        <v>57564.522090000006</v>
      </c>
      <c r="AE7" s="25">
        <v>55122.3482</v>
      </c>
      <c r="AF7" s="25">
        <v>45656.98747</v>
      </c>
      <c r="AG7" s="25">
        <v>39639.83079</v>
      </c>
      <c r="AH7" s="25">
        <v>35849.299660000004</v>
      </c>
      <c r="AI7" s="24">
        <v>34259.28239</v>
      </c>
      <c r="AJ7" s="25">
        <v>35710.007789999996</v>
      </c>
      <c r="AK7" s="25">
        <v>32863.054479999999</v>
      </c>
      <c r="AL7" s="25">
        <v>32031.934470000004</v>
      </c>
      <c r="AM7" s="25">
        <v>32595.684290000001</v>
      </c>
      <c r="AN7" s="25">
        <v>35079.28557</v>
      </c>
      <c r="AO7" s="25">
        <v>33996.775320000001</v>
      </c>
      <c r="AP7" s="25">
        <v>32293.378089999998</v>
      </c>
      <c r="AQ7" s="25">
        <v>33115.801940000005</v>
      </c>
      <c r="AR7" s="25">
        <v>33994.181349999999</v>
      </c>
      <c r="AS7" s="25">
        <v>32751.496300000003</v>
      </c>
      <c r="AT7" s="25">
        <v>31675.232690000001</v>
      </c>
      <c r="AU7" s="25">
        <v>30366.282510000001</v>
      </c>
      <c r="AV7" s="25">
        <v>30291.510549999999</v>
      </c>
      <c r="AW7" s="25">
        <v>29210.742039999997</v>
      </c>
      <c r="AX7" s="25">
        <v>28792.76209</v>
      </c>
      <c r="AY7" s="25">
        <v>29132.320879999999</v>
      </c>
      <c r="AZ7" s="25">
        <v>27781.446199999998</v>
      </c>
      <c r="BA7" s="25">
        <v>26845.744149999999</v>
      </c>
      <c r="BB7" s="25">
        <v>26146.03152</v>
      </c>
      <c r="BC7" s="25">
        <v>25933.918020000001</v>
      </c>
      <c r="BD7" s="25">
        <v>26107.272579999997</v>
      </c>
      <c r="BE7" s="25">
        <v>25763.285479999999</v>
      </c>
      <c r="BF7" s="25">
        <v>25554.87254</v>
      </c>
      <c r="BG7" s="25">
        <v>26685.14716</v>
      </c>
      <c r="BH7" s="25">
        <v>27728.328450000001</v>
      </c>
      <c r="BI7" s="25">
        <v>26792.322199999999</v>
      </c>
      <c r="BJ7" s="25">
        <v>26931.937819999999</v>
      </c>
      <c r="BK7" s="25">
        <v>26922.709760000002</v>
      </c>
      <c r="BL7" s="25">
        <v>28097.717339999999</v>
      </c>
      <c r="BM7" s="26">
        <v>27802.914339999999</v>
      </c>
      <c r="BN7" s="26">
        <v>27906.625829999997</v>
      </c>
      <c r="BO7" s="26">
        <v>26780.760750000001</v>
      </c>
      <c r="BP7" s="26">
        <v>25662.578750000001</v>
      </c>
      <c r="BQ7" s="26">
        <v>25076.664370000002</v>
      </c>
      <c r="BR7" s="25">
        <v>23808.711230000001</v>
      </c>
      <c r="BS7" s="25">
        <v>23668.158930000001</v>
      </c>
      <c r="BT7" s="25">
        <v>23777.294239999999</v>
      </c>
      <c r="BU7" s="25">
        <v>24399.050859999999</v>
      </c>
      <c r="BV7" s="25">
        <v>23971.534620000002</v>
      </c>
      <c r="BW7" s="25">
        <v>23624.955879999998</v>
      </c>
      <c r="BX7" s="25">
        <v>21975.967250000002</v>
      </c>
      <c r="BY7" s="25">
        <v>21538.06594</v>
      </c>
      <c r="BZ7" s="25">
        <v>21377.954109999999</v>
      </c>
      <c r="CA7" s="25">
        <v>21301.620579999999</v>
      </c>
      <c r="CB7" s="25">
        <v>20360.650269999998</v>
      </c>
      <c r="CC7" s="25">
        <v>20557.812420000002</v>
      </c>
      <c r="CD7" s="25">
        <v>20514.316469999998</v>
      </c>
      <c r="CE7" s="25">
        <v>16416.629079999999</v>
      </c>
      <c r="CF7" s="25">
        <v>17773.654879999998</v>
      </c>
      <c r="CG7" s="25">
        <v>17748.299769999998</v>
      </c>
      <c r="CH7" s="25">
        <v>17712.04507</v>
      </c>
      <c r="CI7" s="25">
        <v>17833.837370000001</v>
      </c>
      <c r="CJ7" s="25">
        <v>17217.548719999999</v>
      </c>
      <c r="CK7" s="25">
        <v>16644.190399999999</v>
      </c>
      <c r="CL7" s="25">
        <v>17374.51427</v>
      </c>
      <c r="CM7" s="25">
        <v>17482.69499</v>
      </c>
      <c r="CN7" s="25">
        <v>17269.822489999999</v>
      </c>
      <c r="CO7" s="25">
        <v>17087.438770000001</v>
      </c>
      <c r="CP7" s="25">
        <v>17094.339120000001</v>
      </c>
      <c r="CQ7" s="25">
        <v>17920.224149999998</v>
      </c>
      <c r="CR7" s="25"/>
      <c r="CS7" s="25"/>
      <c r="CT7" s="25"/>
      <c r="CU7" s="25"/>
      <c r="CV7" s="25"/>
      <c r="CW7" s="25"/>
      <c r="CX7" s="25"/>
      <c r="CY7" s="25"/>
      <c r="CZ7" s="25"/>
      <c r="DA7" s="25"/>
      <c r="DB7" s="25"/>
      <c r="DC7" s="25"/>
      <c r="DD7" s="25"/>
      <c r="DE7" s="25"/>
      <c r="DF7" s="25"/>
      <c r="DG7" s="25"/>
      <c r="DH7" s="25"/>
      <c r="DI7" s="25"/>
      <c r="DJ7" s="25"/>
      <c r="DK7" s="25"/>
      <c r="DL7" s="25"/>
      <c r="DM7" s="25"/>
      <c r="DN7" s="25"/>
    </row>
    <row r="8" spans="1:122" ht="24.75" customHeight="1" x14ac:dyDescent="0.2">
      <c r="A8" s="6"/>
      <c r="B8" s="16" t="s">
        <v>5</v>
      </c>
      <c r="C8" s="18" t="s">
        <v>1</v>
      </c>
      <c r="D8" s="25">
        <v>371036.25300000003</v>
      </c>
      <c r="E8" s="25">
        <v>481756.87900000002</v>
      </c>
      <c r="F8" s="25">
        <v>601324.98699999996</v>
      </c>
      <c r="G8" s="25">
        <v>684689.701</v>
      </c>
      <c r="H8" s="25">
        <v>675478.28500000003</v>
      </c>
      <c r="I8" s="25">
        <v>880895.179</v>
      </c>
      <c r="J8" s="25">
        <v>1198799.4080000001</v>
      </c>
      <c r="K8" s="25">
        <v>1846809.2760000001</v>
      </c>
      <c r="L8" s="25">
        <v>2033768.2440900002</v>
      </c>
      <c r="M8" s="25">
        <v>2111658.0235199998</v>
      </c>
      <c r="N8" s="25">
        <v>2394572.77171</v>
      </c>
      <c r="O8" s="25">
        <v>2530324.9940200001</v>
      </c>
      <c r="P8" s="25">
        <v>2739668.2652099999</v>
      </c>
      <c r="Q8" s="25">
        <v>2678558.9619</v>
      </c>
      <c r="R8" s="25">
        <v>2750010.0514400001</v>
      </c>
      <c r="S8" s="25">
        <v>2601991.2170300004</v>
      </c>
      <c r="T8" s="25">
        <v>2707267.8565599998</v>
      </c>
      <c r="U8" s="25">
        <v>2705310.8401299999</v>
      </c>
      <c r="V8" s="25">
        <v>2492945.5517800003</v>
      </c>
      <c r="W8" s="25">
        <v>2645018.3185100001</v>
      </c>
      <c r="X8" s="25">
        <v>2298968.8581800004</v>
      </c>
      <c r="Y8" s="25">
        <v>2145015.8956599999</v>
      </c>
      <c r="Z8" s="25">
        <v>1900849.0149999999</v>
      </c>
      <c r="AA8" s="25">
        <v>1935276.1107800002</v>
      </c>
      <c r="AB8" s="25">
        <v>1996345.6628800002</v>
      </c>
      <c r="AC8" s="25">
        <v>1791673.4355200001</v>
      </c>
      <c r="AD8" s="25">
        <v>1724065.16243</v>
      </c>
      <c r="AE8" s="25">
        <v>1670749.0148500002</v>
      </c>
      <c r="AF8" s="25">
        <v>1437527.47618</v>
      </c>
      <c r="AG8" s="25">
        <v>1183643.65646</v>
      </c>
      <c r="AH8" s="25">
        <v>984407.61793000007</v>
      </c>
      <c r="AI8" s="24">
        <v>1035598.3784</v>
      </c>
      <c r="AJ8" s="25">
        <v>966780.17530000012</v>
      </c>
      <c r="AK8" s="25">
        <v>799893.63550999993</v>
      </c>
      <c r="AL8" s="25">
        <v>771102.98820999998</v>
      </c>
      <c r="AM8" s="25">
        <v>865473.54996000009</v>
      </c>
      <c r="AN8" s="25">
        <v>1083016.1541000002</v>
      </c>
      <c r="AO8" s="25">
        <v>997221.10555000009</v>
      </c>
      <c r="AP8" s="25">
        <v>988983.62926000007</v>
      </c>
      <c r="AQ8" s="25">
        <v>1061513.8303499999</v>
      </c>
      <c r="AR8" s="25">
        <v>1129667.564</v>
      </c>
      <c r="AS8" s="25">
        <v>1150453.379</v>
      </c>
      <c r="AT8" s="25">
        <v>1111384.997</v>
      </c>
      <c r="AU8" s="25">
        <v>1113482.9480000001</v>
      </c>
      <c r="AV8" s="25">
        <v>1240141.942</v>
      </c>
      <c r="AW8" s="25">
        <v>1159875.8840000001</v>
      </c>
      <c r="AX8" s="25">
        <v>1178963.3160000001</v>
      </c>
      <c r="AY8" s="25">
        <v>1232650.352</v>
      </c>
      <c r="AZ8" s="25">
        <v>1155671.4909999999</v>
      </c>
      <c r="BA8" s="25">
        <v>1123261.2109999999</v>
      </c>
      <c r="BB8" s="25">
        <v>1160245.4127900002</v>
      </c>
      <c r="BC8" s="25">
        <v>1128411.2618399998</v>
      </c>
      <c r="BD8" s="25">
        <v>1134083.3498900002</v>
      </c>
      <c r="BE8" s="25">
        <v>1147710.6304200001</v>
      </c>
      <c r="BF8" s="25">
        <v>1133712.3206199999</v>
      </c>
      <c r="BG8" s="25">
        <v>1214128.4245799999</v>
      </c>
      <c r="BH8" s="25">
        <v>1287949.86032</v>
      </c>
      <c r="BI8" s="25">
        <v>1272015.0355</v>
      </c>
      <c r="BJ8" s="25">
        <v>1260788.38836</v>
      </c>
      <c r="BK8" s="25">
        <v>1249769.01831</v>
      </c>
      <c r="BL8" s="25">
        <v>1320433.06694</v>
      </c>
      <c r="BM8" s="26">
        <v>1323288.0936099999</v>
      </c>
      <c r="BN8" s="26">
        <v>1273983.28569</v>
      </c>
      <c r="BO8" s="26">
        <v>1171752.5003699998</v>
      </c>
      <c r="BP8" s="26">
        <v>1098307.5796400001</v>
      </c>
      <c r="BQ8" s="26">
        <v>1102673.7751</v>
      </c>
      <c r="BR8" s="25">
        <v>1037417.03995</v>
      </c>
      <c r="BS8" s="25">
        <v>1021312.0322200001</v>
      </c>
      <c r="BT8" s="25">
        <v>1027262.1162899999</v>
      </c>
      <c r="BU8" s="25">
        <v>1069441.0908600001</v>
      </c>
      <c r="BV8" s="25">
        <v>1069896.1038200001</v>
      </c>
      <c r="BW8" s="25">
        <v>1020519.09667</v>
      </c>
      <c r="BX8" s="25">
        <v>965565.58238000004</v>
      </c>
      <c r="BY8" s="25">
        <v>983367.56933000009</v>
      </c>
      <c r="BZ8" s="25">
        <v>978512.43279999995</v>
      </c>
      <c r="CA8" s="25">
        <v>1029052.47847</v>
      </c>
      <c r="CB8" s="25">
        <v>1084675.9891700002</v>
      </c>
      <c r="CC8" s="25">
        <v>1097508.0031600001</v>
      </c>
      <c r="CD8" s="25">
        <v>1103584.7603499999</v>
      </c>
      <c r="CE8" s="25">
        <v>1090398.89224</v>
      </c>
      <c r="CF8" s="25">
        <v>1137627.79724</v>
      </c>
      <c r="CG8" s="25">
        <v>1200750.3465699998</v>
      </c>
      <c r="CH8" s="25">
        <v>1238818.4408100001</v>
      </c>
      <c r="CI8" s="25">
        <v>1112888.2498699999</v>
      </c>
      <c r="CJ8" s="25">
        <v>1095598.6809</v>
      </c>
      <c r="CK8" s="25">
        <v>1072135.3687</v>
      </c>
      <c r="CL8" s="25">
        <v>1099422.86356</v>
      </c>
      <c r="CM8" s="25">
        <v>1091389.9940599999</v>
      </c>
      <c r="CN8" s="25">
        <v>1090100.02914</v>
      </c>
      <c r="CO8" s="25">
        <v>1088998.0589400001</v>
      </c>
      <c r="CP8" s="25">
        <v>1091571.8474300001</v>
      </c>
      <c r="CQ8" s="25">
        <v>1065354.5064600001</v>
      </c>
      <c r="CR8" s="25"/>
      <c r="CS8" s="25"/>
      <c r="CT8" s="25"/>
      <c r="CU8" s="25"/>
      <c r="CV8" s="25"/>
      <c r="CW8" s="25"/>
      <c r="CX8" s="25"/>
      <c r="CY8" s="25"/>
      <c r="CZ8" s="25"/>
      <c r="DA8" s="25"/>
      <c r="DB8" s="25"/>
      <c r="DC8" s="25"/>
      <c r="DD8" s="25"/>
      <c r="DE8" s="25"/>
      <c r="DF8" s="25"/>
      <c r="DG8" s="25"/>
      <c r="DH8" s="25"/>
      <c r="DI8" s="25"/>
      <c r="DJ8" s="25"/>
      <c r="DK8" s="25"/>
      <c r="DL8" s="25"/>
      <c r="DM8" s="25"/>
      <c r="DN8" s="25"/>
    </row>
    <row r="9" spans="1:122" ht="24.75" customHeight="1" x14ac:dyDescent="0.2">
      <c r="A9" s="6"/>
      <c r="B9" s="34" t="s">
        <v>40</v>
      </c>
      <c r="C9" s="36" t="s">
        <v>18</v>
      </c>
      <c r="D9" s="25">
        <v>328580.44500000001</v>
      </c>
      <c r="E9" s="25">
        <v>373935.853</v>
      </c>
      <c r="F9" s="25">
        <v>374795.35399999999</v>
      </c>
      <c r="G9" s="25">
        <v>331223.69199999998</v>
      </c>
      <c r="H9" s="25">
        <v>64388.398000000001</v>
      </c>
      <c r="I9" s="25">
        <v>28197.361000000001</v>
      </c>
      <c r="J9" s="25">
        <v>7172.9309999999996</v>
      </c>
      <c r="K9" s="25">
        <v>7559.4719999999998</v>
      </c>
      <c r="L9" s="25">
        <v>7786.5341800000006</v>
      </c>
      <c r="M9" s="25">
        <v>8150.1055099999994</v>
      </c>
      <c r="N9" s="25">
        <v>8627.6183199999996</v>
      </c>
      <c r="O9" s="25">
        <v>9177.8462900000013</v>
      </c>
      <c r="P9" s="25">
        <v>9576.6616200000008</v>
      </c>
      <c r="Q9" s="25">
        <v>9433.70226</v>
      </c>
      <c r="R9" s="25">
        <v>9306.7388100000007</v>
      </c>
      <c r="S9" s="25">
        <v>9214.5274500000014</v>
      </c>
      <c r="T9" s="25">
        <v>9440.1422200000015</v>
      </c>
      <c r="U9" s="25">
        <v>9386.9707300000009</v>
      </c>
      <c r="V9" s="25">
        <v>9128.4034000000011</v>
      </c>
      <c r="W9" s="25">
        <v>9171.6703000000016</v>
      </c>
      <c r="X9" s="25">
        <v>8524.2655699999996</v>
      </c>
      <c r="Y9" s="25">
        <v>8244.3906400000014</v>
      </c>
      <c r="Z9" s="25">
        <v>8109.2080300000007</v>
      </c>
      <c r="AA9" s="25">
        <v>8151.3624900000004</v>
      </c>
      <c r="AB9" s="25">
        <v>8084.0926400000008</v>
      </c>
      <c r="AC9" s="25">
        <v>7813.3444</v>
      </c>
      <c r="AD9" s="25">
        <v>7801.9711800000005</v>
      </c>
      <c r="AE9" s="25">
        <v>7727.4449300000006</v>
      </c>
      <c r="AF9" s="25">
        <v>7374.2654899999998</v>
      </c>
      <c r="AG9" s="25">
        <v>6652.3769300000004</v>
      </c>
      <c r="AH9" s="25">
        <v>6460.7693000000008</v>
      </c>
      <c r="AI9" s="24">
        <v>6577.0067200000003</v>
      </c>
      <c r="AJ9" s="25">
        <v>6550.4909900000002</v>
      </c>
      <c r="AK9" s="25">
        <v>6460.1665899999998</v>
      </c>
      <c r="AL9" s="25">
        <v>6229.4544400000004</v>
      </c>
      <c r="AM9" s="25">
        <v>5564.414600000001</v>
      </c>
      <c r="AN9" s="25">
        <v>5564.9689400000007</v>
      </c>
      <c r="AO9" s="25">
        <v>5533.0211600000002</v>
      </c>
      <c r="AP9" s="25">
        <v>5519.4099000000006</v>
      </c>
      <c r="AQ9" s="25">
        <v>5504.3035</v>
      </c>
      <c r="AR9" s="25">
        <v>5458.7677899999999</v>
      </c>
      <c r="AS9" s="25">
        <v>5448.57618</v>
      </c>
      <c r="AT9" s="25">
        <v>5358.2312400000001</v>
      </c>
      <c r="AU9" s="25">
        <v>5447.6647800000001</v>
      </c>
      <c r="AV9" s="25">
        <v>5407.0453600000001</v>
      </c>
      <c r="AW9" s="25">
        <v>5403.2788200000005</v>
      </c>
      <c r="AX9" s="25">
        <v>5389.0111299999999</v>
      </c>
      <c r="AY9" s="25">
        <v>5388.7404400000005</v>
      </c>
      <c r="AZ9" s="25">
        <v>5387.20118</v>
      </c>
      <c r="BA9" s="25">
        <v>5341.1622400000006</v>
      </c>
      <c r="BB9" s="25">
        <v>5348.4242000000004</v>
      </c>
      <c r="BC9" s="25">
        <v>5344.7199099999998</v>
      </c>
      <c r="BD9" s="25">
        <v>5346.3312800000003</v>
      </c>
      <c r="BE9" s="25">
        <v>5334.9848000000002</v>
      </c>
      <c r="BF9" s="25">
        <v>5306.5082899999998</v>
      </c>
      <c r="BG9" s="25">
        <v>5285.8260599999994</v>
      </c>
      <c r="BH9" s="25">
        <v>5291.1684500000001</v>
      </c>
      <c r="BI9" s="25">
        <v>5286.2481900000002</v>
      </c>
      <c r="BJ9" s="25">
        <v>5268.9685799999997</v>
      </c>
      <c r="BK9" s="25">
        <v>5254.9766100000006</v>
      </c>
      <c r="BL9" s="25">
        <v>5246.8650499999994</v>
      </c>
      <c r="BM9" s="26">
        <v>5221.33464</v>
      </c>
      <c r="BN9" s="26">
        <v>5196.4892300000001</v>
      </c>
      <c r="BO9" s="26">
        <v>5159.5614500000001</v>
      </c>
      <c r="BP9" s="26">
        <v>5087.7696699999997</v>
      </c>
      <c r="BQ9" s="26">
        <v>5028.2038700000003</v>
      </c>
      <c r="BR9" s="25">
        <v>3549.3835199999999</v>
      </c>
      <c r="BS9" s="25">
        <v>3522.8757000000001</v>
      </c>
      <c r="BT9" s="25">
        <v>3528.2291500000001</v>
      </c>
      <c r="BU9" s="25">
        <v>3515.4805200000001</v>
      </c>
      <c r="BV9" s="25">
        <v>3494.6582200000003</v>
      </c>
      <c r="BW9" s="25">
        <v>3484.5567299999998</v>
      </c>
      <c r="BX9" s="25">
        <v>3455.1425099999997</v>
      </c>
      <c r="BY9" s="25">
        <v>3343.6876499999998</v>
      </c>
      <c r="BZ9" s="25">
        <v>3302.7249300000003</v>
      </c>
      <c r="CA9" s="25">
        <v>3275.6318300000003</v>
      </c>
      <c r="CB9" s="25">
        <v>3266.92884</v>
      </c>
      <c r="CC9" s="25">
        <v>3254.3970800000002</v>
      </c>
      <c r="CD9" s="25">
        <v>3246.4536400000002</v>
      </c>
      <c r="CE9" s="25">
        <v>3224.68633</v>
      </c>
      <c r="CF9" s="25">
        <v>3231.15211</v>
      </c>
      <c r="CG9" s="25">
        <v>3210.3436299999998</v>
      </c>
      <c r="CH9" s="25">
        <v>3202.3515200000002</v>
      </c>
      <c r="CI9" s="25">
        <v>3194.0925699999998</v>
      </c>
      <c r="CJ9" s="25">
        <v>3171.6002100000001</v>
      </c>
      <c r="CK9" s="25">
        <v>3158.9164599999999</v>
      </c>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row>
    <row r="10" spans="1:122" ht="12.75" customHeight="1" x14ac:dyDescent="0.2">
      <c r="A10" s="6"/>
      <c r="B10" s="34" t="s">
        <v>17</v>
      </c>
      <c r="C10" s="34" t="s">
        <v>32</v>
      </c>
      <c r="D10" s="25">
        <v>303452.38900000002</v>
      </c>
      <c r="E10" s="25">
        <v>303134.12400000001</v>
      </c>
      <c r="F10" s="25">
        <v>227228.42800000001</v>
      </c>
      <c r="G10" s="25">
        <v>187516.36799999999</v>
      </c>
      <c r="H10" s="25">
        <v>232075.88500000001</v>
      </c>
      <c r="I10" s="25">
        <v>204438.20499999999</v>
      </c>
      <c r="J10" s="25">
        <v>280223.74300000002</v>
      </c>
      <c r="K10" s="25">
        <v>353283.44799999997</v>
      </c>
      <c r="L10" s="25">
        <v>400754.21457000001</v>
      </c>
      <c r="M10" s="25">
        <v>408253.79258000001</v>
      </c>
      <c r="N10" s="25">
        <v>444510.28805000003</v>
      </c>
      <c r="O10" s="25">
        <v>478569.42518000002</v>
      </c>
      <c r="P10" s="25">
        <v>543076.26394000009</v>
      </c>
      <c r="Q10" s="25">
        <v>523275.69679000002</v>
      </c>
      <c r="R10" s="25">
        <v>543963.77208000002</v>
      </c>
      <c r="S10" s="25">
        <v>536409.29637</v>
      </c>
      <c r="T10" s="25">
        <v>539925.40442000004</v>
      </c>
      <c r="U10" s="25">
        <v>550249.95536000002</v>
      </c>
      <c r="V10" s="25">
        <v>504567.74277000001</v>
      </c>
      <c r="W10" s="25">
        <v>551868.67012000002</v>
      </c>
      <c r="X10" s="25">
        <v>497384.47229000001</v>
      </c>
      <c r="Y10" s="25">
        <v>454089.93466000003</v>
      </c>
      <c r="Z10" s="25">
        <v>416791.10931000003</v>
      </c>
      <c r="AA10" s="25">
        <v>403618.03064000007</v>
      </c>
      <c r="AB10" s="25">
        <v>413621.72837999999</v>
      </c>
      <c r="AC10" s="25">
        <v>378407.77204000001</v>
      </c>
      <c r="AD10" s="25">
        <v>369198.87419</v>
      </c>
      <c r="AE10" s="25">
        <v>352074.31329000002</v>
      </c>
      <c r="AF10" s="25">
        <v>309036.87777000002</v>
      </c>
      <c r="AG10" s="25">
        <v>262782.46714999998</v>
      </c>
      <c r="AH10" s="25">
        <v>202489.52346</v>
      </c>
      <c r="AI10" s="24">
        <v>222412.88866</v>
      </c>
      <c r="AJ10" s="25">
        <v>203542.42993000001</v>
      </c>
      <c r="AK10" s="25">
        <v>188528.09827000002</v>
      </c>
      <c r="AL10" s="25">
        <v>184686.82508000001</v>
      </c>
      <c r="AM10" s="25">
        <v>191915.69118999998</v>
      </c>
      <c r="AN10" s="25">
        <v>217751.04719000001</v>
      </c>
      <c r="AO10" s="25">
        <v>195015.81302999999</v>
      </c>
      <c r="AP10" s="25">
        <v>196285.71981000001</v>
      </c>
      <c r="AQ10" s="25">
        <v>195553.89161000002</v>
      </c>
      <c r="AR10" s="25">
        <v>207139.36559999999</v>
      </c>
      <c r="AS10" s="25">
        <v>204947.39080000002</v>
      </c>
      <c r="AT10" s="25">
        <v>175861.38769999999</v>
      </c>
      <c r="AU10" s="25">
        <v>160353.75819999998</v>
      </c>
      <c r="AV10" s="25">
        <v>166969.63880000002</v>
      </c>
      <c r="AW10" s="25">
        <v>165647.78419999999</v>
      </c>
      <c r="AX10" s="25">
        <v>165665.99369999999</v>
      </c>
      <c r="AY10" s="25">
        <v>164610.20809999999</v>
      </c>
      <c r="AZ10" s="25">
        <v>156109.28890000001</v>
      </c>
      <c r="BA10" s="25">
        <v>151621.85380000001</v>
      </c>
      <c r="BB10" s="25">
        <v>151323.61734</v>
      </c>
      <c r="BC10" s="25">
        <v>148464.96064999999</v>
      </c>
      <c r="BD10" s="25">
        <v>159530.84763</v>
      </c>
      <c r="BE10" s="25">
        <v>148714.37318999998</v>
      </c>
      <c r="BF10" s="25">
        <v>146424.77227000002</v>
      </c>
      <c r="BG10" s="25">
        <v>156467.53050999998</v>
      </c>
      <c r="BH10" s="25">
        <v>160786.52565999998</v>
      </c>
      <c r="BI10" s="25">
        <v>155712.18819999998</v>
      </c>
      <c r="BJ10" s="25">
        <v>156686.24972999998</v>
      </c>
      <c r="BK10" s="25">
        <v>162684.43543000001</v>
      </c>
      <c r="BL10" s="25">
        <v>179162.84881</v>
      </c>
      <c r="BM10" s="26">
        <v>179517.8419</v>
      </c>
      <c r="BN10" s="26">
        <v>179034.26969999998</v>
      </c>
      <c r="BO10" s="26">
        <v>172906.81202000001</v>
      </c>
      <c r="BP10" s="26">
        <v>186355.42791999999</v>
      </c>
      <c r="BQ10" s="26">
        <v>183846.91453000001</v>
      </c>
      <c r="BR10" s="25">
        <v>176595.36275999999</v>
      </c>
      <c r="BS10" s="25">
        <v>168880.15922</v>
      </c>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row>
    <row r="11" spans="1:122" ht="12.75" customHeight="1" x14ac:dyDescent="0.2">
      <c r="A11" s="6"/>
      <c r="B11" s="16" t="s">
        <v>17</v>
      </c>
      <c r="C11" s="34" t="s">
        <v>36</v>
      </c>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4"/>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6"/>
      <c r="BN11" s="26"/>
      <c r="BO11" s="26"/>
      <c r="BP11" s="26"/>
      <c r="BQ11" s="26"/>
      <c r="BR11" s="25"/>
      <c r="BS11" s="25"/>
      <c r="BT11" s="25">
        <v>163398.31143</v>
      </c>
      <c r="BU11" s="25">
        <v>163506.16174000001</v>
      </c>
      <c r="BV11" s="25">
        <v>167678.06250999999</v>
      </c>
      <c r="BW11" s="25">
        <v>167278.62693999999</v>
      </c>
      <c r="BX11" s="25">
        <v>164047.63578000001</v>
      </c>
      <c r="BY11" s="25">
        <v>166603.16625000001</v>
      </c>
      <c r="BZ11" s="25">
        <v>173008.85227</v>
      </c>
      <c r="CA11" s="25">
        <v>170316.83458000002</v>
      </c>
      <c r="CB11" s="25">
        <v>170724.97200000001</v>
      </c>
      <c r="CC11" s="25">
        <v>174860.17848</v>
      </c>
      <c r="CD11" s="25">
        <v>174508.65843000001</v>
      </c>
      <c r="CE11" s="25">
        <v>174844.56211000003</v>
      </c>
      <c r="CF11" s="25">
        <v>181275.65568</v>
      </c>
      <c r="CG11" s="25">
        <v>178057.18325</v>
      </c>
      <c r="CH11" s="25">
        <v>182441.84461</v>
      </c>
      <c r="CI11" s="25">
        <v>180182.27713999999</v>
      </c>
      <c r="CJ11" s="25">
        <v>178615.00396999999</v>
      </c>
      <c r="CK11" s="25">
        <v>179463.85631999999</v>
      </c>
      <c r="CL11" s="25">
        <v>178497.85924000002</v>
      </c>
      <c r="CM11" s="25">
        <v>165823.93369000001</v>
      </c>
      <c r="CN11" s="25">
        <v>161852.27179</v>
      </c>
      <c r="CO11" s="25">
        <v>166894.63537999999</v>
      </c>
      <c r="CP11" s="25">
        <v>167797.95386000001</v>
      </c>
      <c r="CQ11" s="25">
        <v>171593.76494999998</v>
      </c>
      <c r="CR11" s="25"/>
      <c r="CS11" s="25"/>
      <c r="CT11" s="25"/>
      <c r="CU11" s="25"/>
      <c r="CV11" s="25"/>
      <c r="CW11" s="25"/>
      <c r="CX11" s="25"/>
      <c r="CY11" s="25"/>
      <c r="CZ11" s="25"/>
      <c r="DA11" s="25"/>
      <c r="DB11" s="25"/>
      <c r="DC11" s="25"/>
      <c r="DD11" s="25"/>
      <c r="DE11" s="25"/>
      <c r="DF11" s="25"/>
      <c r="DG11" s="25"/>
      <c r="DH11" s="25"/>
      <c r="DI11" s="25"/>
      <c r="DJ11" s="25"/>
      <c r="DK11" s="25"/>
      <c r="DL11" s="25"/>
      <c r="DM11" s="25"/>
      <c r="DN11" s="25"/>
    </row>
    <row r="12" spans="1:122" x14ac:dyDescent="0.2">
      <c r="A12" s="6"/>
      <c r="B12" s="16"/>
      <c r="C12" s="16"/>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7"/>
      <c r="BI12" s="27"/>
      <c r="BJ12" s="27"/>
      <c r="BK12" s="27"/>
      <c r="BL12" s="27"/>
      <c r="BM12" s="28"/>
      <c r="BN12" s="28"/>
      <c r="BO12" s="28"/>
      <c r="BP12" s="28"/>
      <c r="BQ12" s="28"/>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row>
    <row r="13" spans="1:122" x14ac:dyDescent="0.2">
      <c r="A13" s="6"/>
      <c r="B13" s="7" t="s">
        <v>6</v>
      </c>
      <c r="C13" s="16"/>
      <c r="D13" s="29">
        <v>1006863.4569999999</v>
      </c>
      <c r="E13" s="29">
        <v>1163698.933</v>
      </c>
      <c r="F13" s="29">
        <v>1210173.0150000001</v>
      </c>
      <c r="G13" s="29">
        <v>1208835.9620000001</v>
      </c>
      <c r="H13" s="29">
        <v>976995.73600000003</v>
      </c>
      <c r="I13" s="29">
        <v>1120273.406</v>
      </c>
      <c r="J13" s="29">
        <v>1493315.5310000002</v>
      </c>
      <c r="K13" s="29">
        <v>2280196.6221241886</v>
      </c>
      <c r="L13" s="29">
        <v>2525593.8624100001</v>
      </c>
      <c r="M13" s="29">
        <v>2618881.3606500002</v>
      </c>
      <c r="N13" s="29">
        <v>2954453.5995800002</v>
      </c>
      <c r="O13" s="29">
        <v>3127235.2858600002</v>
      </c>
      <c r="P13" s="29">
        <v>3399822.0952499998</v>
      </c>
      <c r="Q13" s="29">
        <v>3317979.6886900002</v>
      </c>
      <c r="R13" s="29">
        <v>3405899.32681</v>
      </c>
      <c r="S13" s="29">
        <v>3247508.5217700005</v>
      </c>
      <c r="T13" s="29">
        <v>3357717.3673899998</v>
      </c>
      <c r="U13" s="29">
        <v>3362488.81666</v>
      </c>
      <c r="V13" s="29">
        <v>3093922.3143700003</v>
      </c>
      <c r="W13" s="29">
        <v>3299807.8141999999</v>
      </c>
      <c r="X13" s="29">
        <v>2889868.1986500002</v>
      </c>
      <c r="Y13" s="29">
        <v>2688411.8959599994</v>
      </c>
      <c r="Z13" s="29">
        <v>2393966.1902700001</v>
      </c>
      <c r="AA13" s="29">
        <v>2410005.8769600005</v>
      </c>
      <c r="AB13" s="29">
        <v>2480304.77183</v>
      </c>
      <c r="AC13" s="29">
        <v>2238413.9676600001</v>
      </c>
      <c r="AD13" s="29">
        <v>2158630.5298900004</v>
      </c>
      <c r="AE13" s="29">
        <v>2085673.12127</v>
      </c>
      <c r="AF13" s="29">
        <v>1799595.6069100001</v>
      </c>
      <c r="AG13" s="29">
        <v>1492718.33133</v>
      </c>
      <c r="AH13" s="29">
        <v>1229207.2103500001</v>
      </c>
      <c r="AI13" s="29">
        <v>1298847.55617</v>
      </c>
      <c r="AJ13" s="29">
        <v>1212583.1040100001</v>
      </c>
      <c r="AK13" s="29">
        <v>1027744.9548500001</v>
      </c>
      <c r="AL13" s="29">
        <v>994051.20219999994</v>
      </c>
      <c r="AM13" s="29">
        <v>1095549.3400400002</v>
      </c>
      <c r="AN13" s="29">
        <v>1341411.4558000003</v>
      </c>
      <c r="AO13" s="29">
        <v>1231766.7150600001</v>
      </c>
      <c r="AP13" s="29">
        <v>1223082.1370600001</v>
      </c>
      <c r="AQ13" s="29">
        <v>1295687.8273999998</v>
      </c>
      <c r="AR13" s="29">
        <v>1376259.8787399998</v>
      </c>
      <c r="AS13" s="29">
        <v>1393600.84228</v>
      </c>
      <c r="AT13" s="29">
        <v>1324279.8486300001</v>
      </c>
      <c r="AU13" s="29">
        <v>1309650.6534900002</v>
      </c>
      <c r="AV13" s="29">
        <v>1442810.1367100002</v>
      </c>
      <c r="AW13" s="29">
        <v>1360137.6890599998</v>
      </c>
      <c r="AX13" s="29">
        <v>1378811.0829200002</v>
      </c>
      <c r="AY13" s="29">
        <v>1431781.62142</v>
      </c>
      <c r="AZ13" s="29">
        <v>1344949.4272799999</v>
      </c>
      <c r="BA13" s="29">
        <v>1307069.9711899997</v>
      </c>
      <c r="BB13" s="29">
        <v>1343063.4858500003</v>
      </c>
      <c r="BC13" s="29">
        <v>1308154.8604199998</v>
      </c>
      <c r="BD13" s="29">
        <v>1325067.8013800003</v>
      </c>
      <c r="BE13" s="29">
        <v>1327523.2738900001</v>
      </c>
      <c r="BF13" s="29">
        <v>1310998.4737199999</v>
      </c>
      <c r="BG13" s="29">
        <v>1402566.9283099999</v>
      </c>
      <c r="BH13" s="29">
        <v>1481755.8828799999</v>
      </c>
      <c r="BI13" s="29">
        <v>1459805.79409</v>
      </c>
      <c r="BJ13" s="29">
        <v>1449675.5444900002</v>
      </c>
      <c r="BK13" s="29">
        <v>1444631.14011</v>
      </c>
      <c r="BL13" s="29">
        <v>1532940.4981399998</v>
      </c>
      <c r="BM13" s="30">
        <v>1535830.1844899999</v>
      </c>
      <c r="BN13" s="30">
        <v>1486120.6704500001</v>
      </c>
      <c r="BO13" s="30">
        <v>1376599.6345899997</v>
      </c>
      <c r="BP13" s="30">
        <v>1315413.3559800002</v>
      </c>
      <c r="BQ13" s="30">
        <v>1316625.5578699999</v>
      </c>
      <c r="BR13" s="30">
        <v>1241370.4974599998</v>
      </c>
      <c r="BS13" s="30">
        <v>1217383.2260700001</v>
      </c>
      <c r="BT13" s="30">
        <v>1217965.95111</v>
      </c>
      <c r="BU13" s="30">
        <v>1260861.7839800003</v>
      </c>
      <c r="BV13" s="30">
        <v>1265040.3591700003</v>
      </c>
      <c r="BW13" s="30">
        <v>1214907.2362199998</v>
      </c>
      <c r="BX13" s="30">
        <v>1155044.3279200001</v>
      </c>
      <c r="BY13" s="30">
        <v>1174852.48917</v>
      </c>
      <c r="BZ13" s="30">
        <v>1176201.9641100001</v>
      </c>
      <c r="CA13" s="30">
        <v>1223946.5654600002</v>
      </c>
      <c r="CB13" s="30">
        <v>1279028.5402800003</v>
      </c>
      <c r="CC13" s="30">
        <v>1296180.3911400002</v>
      </c>
      <c r="CD13" s="30">
        <v>1301854.1888899999</v>
      </c>
      <c r="CE13" s="30">
        <v>1284884.7697600001</v>
      </c>
      <c r="CF13" s="30">
        <v>1339908.25991</v>
      </c>
      <c r="CG13" s="30">
        <v>1399766.1732199998</v>
      </c>
      <c r="CH13" s="30">
        <v>1442174.6820100001</v>
      </c>
      <c r="CI13" s="30">
        <v>1314098.45695</v>
      </c>
      <c r="CJ13" s="30">
        <v>1294602.8338000001</v>
      </c>
      <c r="CK13" s="30">
        <v>1271402.33188</v>
      </c>
      <c r="CL13" s="30">
        <v>1295295.2370699998</v>
      </c>
      <c r="CM13" s="30">
        <v>1274696.62274</v>
      </c>
      <c r="CN13" s="30">
        <v>1269222.1234199998</v>
      </c>
      <c r="CO13" s="30">
        <v>1272980.1330900001</v>
      </c>
      <c r="CP13" s="30">
        <v>1276464.14041</v>
      </c>
      <c r="CQ13" s="30">
        <v>1254868.49556</v>
      </c>
      <c r="CR13" s="30"/>
      <c r="CS13" s="30"/>
      <c r="CT13" s="30"/>
      <c r="CU13" s="30"/>
      <c r="CV13" s="30"/>
      <c r="CW13" s="30"/>
      <c r="CX13" s="30"/>
      <c r="CY13" s="30"/>
      <c r="CZ13" s="30"/>
      <c r="DA13" s="30"/>
    </row>
    <row r="14" spans="1:122" x14ac:dyDescent="0.2">
      <c r="A14" s="6"/>
      <c r="D14" s="8"/>
      <c r="E14" s="8"/>
      <c r="F14" s="8"/>
      <c r="G14" s="8"/>
      <c r="H14" s="8"/>
      <c r="I14" s="8"/>
      <c r="J14" s="8"/>
      <c r="K14" s="8"/>
      <c r="L14" s="8"/>
      <c r="M14" s="8"/>
      <c r="N14" s="8"/>
      <c r="O14" s="8"/>
      <c r="P14" s="8"/>
      <c r="Q14" s="8"/>
      <c r="R14" s="8"/>
      <c r="S14" s="8"/>
      <c r="T14" s="8"/>
      <c r="U14" s="8"/>
      <c r="V14" s="8"/>
      <c r="W14" s="8"/>
      <c r="X14" s="8"/>
      <c r="Y14" s="8"/>
      <c r="Z14" s="8"/>
    </row>
    <row r="15" spans="1:122" x14ac:dyDescent="0.2">
      <c r="A15" s="6"/>
      <c r="D15" s="8"/>
      <c r="E15" s="8"/>
      <c r="F15" s="8"/>
      <c r="G15" s="8"/>
      <c r="H15" s="8"/>
      <c r="I15" s="8"/>
      <c r="J15" s="8"/>
      <c r="K15" s="8"/>
      <c r="L15" s="8"/>
      <c r="M15" s="8"/>
      <c r="N15" s="8"/>
      <c r="O15" s="8"/>
      <c r="P15" s="8"/>
      <c r="Q15" s="8"/>
      <c r="R15" s="8"/>
      <c r="S15" s="8"/>
      <c r="T15" s="8"/>
      <c r="U15" s="8"/>
      <c r="V15" s="8"/>
      <c r="W15" s="8"/>
      <c r="X15" s="8"/>
      <c r="Y15" s="8"/>
      <c r="Z15" s="8"/>
    </row>
    <row r="16" spans="1:122" ht="51" x14ac:dyDescent="0.2">
      <c r="A16" s="10" t="s">
        <v>10</v>
      </c>
      <c r="B16" s="17" t="s">
        <v>14</v>
      </c>
      <c r="C16" s="17" t="s">
        <v>13</v>
      </c>
      <c r="D16" s="21">
        <v>1999</v>
      </c>
      <c r="E16" s="21">
        <v>2000</v>
      </c>
      <c r="F16" s="21">
        <v>2001</v>
      </c>
      <c r="G16" s="21">
        <v>2002</v>
      </c>
      <c r="H16" s="21">
        <v>2003</v>
      </c>
      <c r="I16" s="21">
        <v>2004</v>
      </c>
      <c r="J16" s="21">
        <v>2005</v>
      </c>
      <c r="K16" s="21">
        <v>2006</v>
      </c>
      <c r="L16" s="22">
        <v>39113</v>
      </c>
      <c r="M16" s="22">
        <v>39141</v>
      </c>
      <c r="N16" s="22">
        <v>39172</v>
      </c>
      <c r="O16" s="22">
        <v>39202</v>
      </c>
      <c r="P16" s="22">
        <v>39233</v>
      </c>
      <c r="Q16" s="22">
        <v>39263</v>
      </c>
      <c r="R16" s="22">
        <v>39294</v>
      </c>
      <c r="S16" s="22">
        <v>39325</v>
      </c>
      <c r="T16" s="22">
        <v>39355</v>
      </c>
      <c r="U16" s="22">
        <v>39386</v>
      </c>
      <c r="V16" s="22">
        <v>39416</v>
      </c>
      <c r="W16" s="22">
        <v>39447</v>
      </c>
      <c r="X16" s="22">
        <v>39478</v>
      </c>
      <c r="Y16" s="22">
        <v>39507</v>
      </c>
      <c r="Z16" s="22">
        <v>39538</v>
      </c>
      <c r="AA16" s="22">
        <v>39568</v>
      </c>
      <c r="AB16" s="22">
        <v>39599</v>
      </c>
      <c r="AC16" s="22">
        <v>39629</v>
      </c>
      <c r="AD16" s="22">
        <v>39660</v>
      </c>
      <c r="AE16" s="22">
        <v>39691</v>
      </c>
      <c r="AF16" s="22">
        <v>39721</v>
      </c>
      <c r="AG16" s="22">
        <v>39752</v>
      </c>
      <c r="AH16" s="22">
        <v>39782</v>
      </c>
      <c r="AI16" s="22">
        <v>39813</v>
      </c>
      <c r="AJ16" s="22">
        <v>39844</v>
      </c>
      <c r="AK16" s="22">
        <v>39872</v>
      </c>
      <c r="AL16" s="22">
        <v>39903</v>
      </c>
      <c r="AM16" s="22">
        <v>39933</v>
      </c>
      <c r="AN16" s="22">
        <v>39964</v>
      </c>
      <c r="AO16" s="22">
        <v>39994</v>
      </c>
      <c r="AP16" s="22">
        <v>40025</v>
      </c>
      <c r="AQ16" s="22">
        <v>40056</v>
      </c>
      <c r="AR16" s="22">
        <v>40086</v>
      </c>
      <c r="AS16" s="22">
        <v>40117</v>
      </c>
      <c r="AT16" s="22">
        <v>40147</v>
      </c>
      <c r="AU16" s="22">
        <v>40178</v>
      </c>
      <c r="AV16" s="22">
        <v>40209</v>
      </c>
      <c r="AW16" s="22">
        <v>40237</v>
      </c>
      <c r="AX16" s="22">
        <v>40268</v>
      </c>
      <c r="AY16" s="22">
        <v>40298</v>
      </c>
      <c r="AZ16" s="22">
        <v>40329</v>
      </c>
      <c r="BA16" s="22">
        <v>40359</v>
      </c>
      <c r="BB16" s="22">
        <v>40390</v>
      </c>
      <c r="BC16" s="22">
        <v>40421</v>
      </c>
      <c r="BD16" s="22">
        <v>40451</v>
      </c>
      <c r="BE16" s="22">
        <v>40482</v>
      </c>
      <c r="BF16" s="22">
        <v>40512</v>
      </c>
      <c r="BG16" s="22">
        <v>40543</v>
      </c>
      <c r="BH16" s="22">
        <v>40574</v>
      </c>
      <c r="BI16" s="22">
        <v>40602</v>
      </c>
      <c r="BJ16" s="22">
        <v>40633</v>
      </c>
      <c r="BK16" s="22">
        <v>40663</v>
      </c>
      <c r="BL16" s="22">
        <v>40694</v>
      </c>
      <c r="BM16" s="22">
        <v>40724</v>
      </c>
      <c r="BN16" s="22">
        <v>40755</v>
      </c>
      <c r="BO16" s="22">
        <v>40786</v>
      </c>
      <c r="BP16" s="22">
        <v>40816</v>
      </c>
      <c r="BQ16" s="22">
        <v>40847</v>
      </c>
      <c r="BR16" s="22">
        <v>40877</v>
      </c>
      <c r="BS16" s="22">
        <v>40908</v>
      </c>
      <c r="BT16" s="22">
        <v>40939</v>
      </c>
      <c r="BU16" s="22">
        <v>40968</v>
      </c>
      <c r="BV16" s="22">
        <v>40999</v>
      </c>
      <c r="BW16" s="22">
        <v>41029</v>
      </c>
      <c r="BX16" s="22">
        <v>41060</v>
      </c>
      <c r="BY16" s="22">
        <v>41090</v>
      </c>
      <c r="BZ16" s="22">
        <v>41121</v>
      </c>
      <c r="CA16" s="22">
        <v>41152</v>
      </c>
      <c r="CB16" s="22">
        <v>41182</v>
      </c>
      <c r="CC16" s="22">
        <v>41213</v>
      </c>
      <c r="CD16" s="22">
        <v>41243</v>
      </c>
      <c r="CE16" s="22">
        <v>41274</v>
      </c>
      <c r="CF16" s="22">
        <v>41305</v>
      </c>
      <c r="CG16" s="22">
        <v>41333</v>
      </c>
      <c r="CH16" s="22">
        <v>41364</v>
      </c>
      <c r="CI16" s="22">
        <v>41394</v>
      </c>
      <c r="CJ16" s="22">
        <v>41425</v>
      </c>
      <c r="CK16" s="22">
        <v>41455</v>
      </c>
      <c r="CL16" s="22">
        <v>41486</v>
      </c>
      <c r="CM16" s="22">
        <v>41517</v>
      </c>
      <c r="CN16" s="22">
        <v>41547</v>
      </c>
      <c r="CO16" s="22">
        <v>41578</v>
      </c>
      <c r="CP16" s="22">
        <v>41608</v>
      </c>
      <c r="CQ16" s="23">
        <v>41639</v>
      </c>
      <c r="CR16" s="11"/>
      <c r="CS16" s="11"/>
      <c r="CT16" s="11"/>
      <c r="CU16" s="11"/>
      <c r="CV16" s="11"/>
      <c r="CW16" s="11"/>
      <c r="CX16" s="11"/>
      <c r="CY16" s="11"/>
      <c r="CZ16" s="11"/>
      <c r="DA16" s="11"/>
    </row>
    <row r="17" spans="1:118" x14ac:dyDescent="0.2">
      <c r="A17" s="6"/>
      <c r="B17" s="19"/>
      <c r="C17" s="16"/>
      <c r="D17" s="2"/>
      <c r="E17" s="2"/>
      <c r="F17" s="2"/>
      <c r="G17" s="2"/>
      <c r="H17" s="2"/>
      <c r="I17" s="2"/>
      <c r="J17" s="2"/>
      <c r="K17" s="2"/>
      <c r="L17" s="2"/>
      <c r="M17" s="2"/>
      <c r="N17" s="2"/>
      <c r="O17" s="2"/>
      <c r="P17" s="2"/>
      <c r="Q17" s="2"/>
      <c r="R17" s="2"/>
      <c r="S17" s="2"/>
      <c r="T17" s="2"/>
      <c r="U17" s="2"/>
      <c r="V17" s="2"/>
      <c r="W17" s="2"/>
      <c r="X17" s="2"/>
    </row>
    <row r="18" spans="1:118" x14ac:dyDescent="0.2">
      <c r="A18" s="6"/>
      <c r="B18" s="16" t="s">
        <v>7</v>
      </c>
      <c r="C18" s="34" t="s">
        <v>0</v>
      </c>
      <c r="D18" s="25"/>
      <c r="E18" s="25"/>
      <c r="F18" s="25"/>
      <c r="G18" s="25"/>
      <c r="H18" s="25"/>
      <c r="I18" s="25"/>
      <c r="J18" s="25"/>
      <c r="K18" s="25"/>
      <c r="L18" s="25"/>
      <c r="M18" s="25"/>
      <c r="N18" s="25"/>
      <c r="O18" s="25">
        <v>0</v>
      </c>
      <c r="P18" s="25">
        <v>196151.86494</v>
      </c>
      <c r="Q18" s="25">
        <v>197648.92936000001</v>
      </c>
      <c r="R18" s="25">
        <v>198614.29342000003</v>
      </c>
      <c r="S18" s="25">
        <v>196970.98193000001</v>
      </c>
      <c r="T18" s="25">
        <v>200092.47221000001</v>
      </c>
      <c r="U18" s="25">
        <v>200737.75106000001</v>
      </c>
      <c r="V18" s="25">
        <v>195861.56403000001</v>
      </c>
      <c r="W18" s="25">
        <v>200427.59093000001</v>
      </c>
      <c r="X18" s="25">
        <v>195977.69787</v>
      </c>
      <c r="Y18" s="25">
        <v>193223.90883</v>
      </c>
      <c r="Z18" s="25">
        <v>190335.85383000001</v>
      </c>
      <c r="AA18" s="25">
        <v>189589.74869000001</v>
      </c>
      <c r="AB18" s="25">
        <v>190286.87974999999</v>
      </c>
      <c r="AC18" s="25">
        <v>186195.55372721</v>
      </c>
      <c r="AD18" s="25">
        <v>185116.53712999998</v>
      </c>
      <c r="AE18" s="25">
        <v>183885.25702000002</v>
      </c>
      <c r="AF18" s="25">
        <v>182756.23272</v>
      </c>
      <c r="AG18" s="25">
        <v>177536.43264000001</v>
      </c>
      <c r="AH18" s="25">
        <v>174436.89598000003</v>
      </c>
      <c r="AI18" s="25">
        <v>174527.01812999998</v>
      </c>
      <c r="AJ18" s="25">
        <v>173708.76649000001</v>
      </c>
      <c r="AK18" s="25">
        <v>169714.05405000001</v>
      </c>
      <c r="AL18" s="25">
        <v>170684.20249</v>
      </c>
      <c r="AM18" s="25">
        <v>172493.73829000001</v>
      </c>
      <c r="AN18" s="25">
        <v>174814.75312000001</v>
      </c>
      <c r="AO18" s="25">
        <v>171193.81250000003</v>
      </c>
      <c r="AP18" s="25">
        <v>170976.91489000001</v>
      </c>
      <c r="AQ18" s="25">
        <v>171453.01791</v>
      </c>
      <c r="AR18" s="25">
        <v>171950.18566999998</v>
      </c>
      <c r="AS18" s="31">
        <v>171173.63761000001</v>
      </c>
      <c r="AT18" s="25">
        <v>169639.62306000001</v>
      </c>
      <c r="AU18" s="25">
        <v>159219.01905999999</v>
      </c>
      <c r="AV18" s="25">
        <v>158750.88068</v>
      </c>
      <c r="AW18" s="25">
        <v>157956.05632</v>
      </c>
      <c r="AX18" s="25">
        <v>155033.10272</v>
      </c>
      <c r="AY18" s="25">
        <v>154511.39622999998</v>
      </c>
      <c r="AZ18" s="25">
        <v>153119.99908000001</v>
      </c>
      <c r="BA18" s="25">
        <v>150448.91950999998</v>
      </c>
      <c r="BB18" s="25">
        <v>150172.85699999999</v>
      </c>
      <c r="BC18" s="25">
        <v>149789.54087999999</v>
      </c>
      <c r="BD18" s="25">
        <v>151105.52989999999</v>
      </c>
      <c r="BE18" s="25">
        <v>151252.25941999999</v>
      </c>
      <c r="BF18" s="25">
        <v>150725.87593000001</v>
      </c>
      <c r="BG18" s="25">
        <v>151436.24286000003</v>
      </c>
      <c r="BH18" s="25">
        <v>152326.91443999999</v>
      </c>
      <c r="BI18" s="25">
        <v>151811.05702000001</v>
      </c>
      <c r="BJ18" s="25">
        <v>152677.23297000001</v>
      </c>
      <c r="BK18" s="25">
        <v>152176.68909000003</v>
      </c>
      <c r="BL18" s="26">
        <v>152182.28354000003</v>
      </c>
      <c r="BM18" s="26">
        <v>152208.19748</v>
      </c>
      <c r="BN18" s="26">
        <v>151951.97561000002</v>
      </c>
      <c r="BO18" s="26">
        <v>150850.41656000001</v>
      </c>
      <c r="BP18" s="26">
        <v>150417.16955000002</v>
      </c>
      <c r="BQ18" s="25">
        <v>150149.99434</v>
      </c>
      <c r="BR18" s="25">
        <v>149331.50103000001</v>
      </c>
      <c r="BS18" s="25">
        <v>147562.03971000001</v>
      </c>
      <c r="BT18" s="25">
        <v>146960.79600999999</v>
      </c>
      <c r="BU18" s="25">
        <v>146695.13090000002</v>
      </c>
      <c r="BV18" s="25">
        <v>148539.99135</v>
      </c>
      <c r="BW18" s="25">
        <v>147975.99609999999</v>
      </c>
      <c r="BX18" s="25">
        <v>148398.68152000001</v>
      </c>
      <c r="BY18" s="25">
        <v>147195.65356000001</v>
      </c>
      <c r="BZ18" s="25">
        <v>146917.50446999999</v>
      </c>
      <c r="CA18" s="25">
        <v>146345.9755</v>
      </c>
      <c r="CB18" s="25">
        <v>145040.90559000001</v>
      </c>
      <c r="CC18" s="25">
        <v>145053.63756</v>
      </c>
      <c r="CD18" s="25">
        <v>144874.44186000002</v>
      </c>
      <c r="CE18" s="25">
        <v>136104.36638999998</v>
      </c>
      <c r="CF18" s="25">
        <v>135950.70912000001</v>
      </c>
      <c r="CG18" s="25">
        <v>135722.00487999999</v>
      </c>
      <c r="CH18" s="25">
        <v>132804.20402</v>
      </c>
      <c r="CI18" s="25">
        <v>132561.75213000001</v>
      </c>
      <c r="CJ18" s="25">
        <v>132195.44485999999</v>
      </c>
      <c r="CK18" s="25">
        <v>131612.74288000001</v>
      </c>
      <c r="CL18" s="25">
        <v>131446.30233000001</v>
      </c>
      <c r="CM18" s="25">
        <v>131325.75191000002</v>
      </c>
      <c r="CN18" s="25">
        <v>131385.83431999999</v>
      </c>
      <c r="CO18" s="25">
        <v>131311.67637</v>
      </c>
      <c r="CP18" s="25">
        <v>131205.24982</v>
      </c>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row>
    <row r="19" spans="1:118" ht="25.5" x14ac:dyDescent="0.2">
      <c r="A19" s="6"/>
      <c r="B19" s="34" t="s">
        <v>19</v>
      </c>
      <c r="C19" s="36" t="s">
        <v>20</v>
      </c>
      <c r="D19" s="25"/>
      <c r="E19" s="25"/>
      <c r="F19" s="25"/>
      <c r="G19" s="25"/>
      <c r="H19" s="25"/>
      <c r="I19" s="25"/>
      <c r="J19" s="25"/>
      <c r="K19" s="25"/>
      <c r="L19" s="25"/>
      <c r="M19" s="25"/>
      <c r="N19" s="25"/>
      <c r="O19" s="25"/>
      <c r="P19" s="25"/>
      <c r="Q19" s="25"/>
      <c r="R19" s="25"/>
      <c r="S19" s="25"/>
      <c r="T19" s="25"/>
      <c r="U19" s="25"/>
      <c r="V19" s="25"/>
      <c r="W19" s="25"/>
      <c r="X19" s="25"/>
      <c r="Y19" s="27"/>
      <c r="Z19" s="27"/>
      <c r="AA19" s="27"/>
      <c r="AB19" s="27"/>
      <c r="AC19" s="27"/>
      <c r="AD19" s="27"/>
      <c r="AE19" s="25">
        <v>30188.232790000002</v>
      </c>
      <c r="AF19" s="25">
        <v>30067.935460000001</v>
      </c>
      <c r="AG19" s="25">
        <v>30163.084589999999</v>
      </c>
      <c r="AH19" s="25">
        <v>30359.770370000002</v>
      </c>
      <c r="AI19" s="25">
        <v>30346.621920000001</v>
      </c>
      <c r="AJ19" s="25">
        <v>30399.0065</v>
      </c>
      <c r="AK19" s="25">
        <v>30543.36839</v>
      </c>
      <c r="AL19" s="25">
        <v>30760.101850000003</v>
      </c>
      <c r="AM19" s="25">
        <v>30832.913140000001</v>
      </c>
      <c r="AN19" s="25">
        <v>30918.546420000002</v>
      </c>
      <c r="AO19" s="25">
        <v>30992.258560000002</v>
      </c>
      <c r="AP19" s="25">
        <v>31061.41675</v>
      </c>
      <c r="AQ19" s="25">
        <v>30188.232790000002</v>
      </c>
      <c r="AR19" s="25">
        <v>31246.010170000001</v>
      </c>
      <c r="AS19" s="31">
        <v>31350.30143</v>
      </c>
      <c r="AT19" s="25">
        <v>31379.002539999998</v>
      </c>
      <c r="AU19" s="25">
        <v>31365.019909999999</v>
      </c>
      <c r="AV19" s="25">
        <v>31378.495520000004</v>
      </c>
      <c r="AW19" s="25">
        <v>31391.165359999999</v>
      </c>
      <c r="AX19" s="25">
        <v>31402.176329999998</v>
      </c>
      <c r="AY19" s="25">
        <v>31418.62155</v>
      </c>
      <c r="AZ19" s="25">
        <v>31444.7212</v>
      </c>
      <c r="BA19" s="25">
        <v>31470.527100000003</v>
      </c>
      <c r="BB19" s="25">
        <v>31498.263489999998</v>
      </c>
      <c r="BC19" s="25">
        <v>31525.42309</v>
      </c>
      <c r="BD19" s="25">
        <v>31585.002960000002</v>
      </c>
      <c r="BE19" s="25">
        <v>31634.881699999998</v>
      </c>
      <c r="BF19" s="25">
        <v>31682.420630000001</v>
      </c>
      <c r="BG19" s="25">
        <v>31655.925890000002</v>
      </c>
      <c r="BH19" s="25">
        <v>31693.234479999999</v>
      </c>
      <c r="BI19" s="25">
        <v>31707.993589999998</v>
      </c>
      <c r="BJ19" s="27"/>
      <c r="BK19" s="32"/>
      <c r="BL19" s="27"/>
      <c r="BN19" s="26"/>
      <c r="BO19" s="26"/>
      <c r="BP19" s="26"/>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row>
    <row r="20" spans="1:118" ht="25.5" x14ac:dyDescent="0.2">
      <c r="A20" s="6"/>
      <c r="B20" s="34" t="s">
        <v>42</v>
      </c>
      <c r="C20" s="36" t="s">
        <v>21</v>
      </c>
      <c r="D20" s="27"/>
      <c r="E20" s="27"/>
      <c r="F20" s="27"/>
      <c r="G20" s="27"/>
      <c r="H20" s="27"/>
      <c r="I20" s="27"/>
      <c r="J20" s="27"/>
      <c r="K20" s="25">
        <v>85075.508000000002</v>
      </c>
      <c r="L20" s="25">
        <v>86903.278139999995</v>
      </c>
      <c r="M20" s="25">
        <v>88072.478329999998</v>
      </c>
      <c r="N20" s="25">
        <v>89491.118150000009</v>
      </c>
      <c r="O20" s="25">
        <v>91658.233850000004</v>
      </c>
      <c r="P20" s="25">
        <v>91518.733859999993</v>
      </c>
      <c r="Q20" s="25">
        <v>92343.912910000014</v>
      </c>
      <c r="R20" s="25">
        <v>93442.53416000001</v>
      </c>
      <c r="S20" s="25">
        <v>94526.14976</v>
      </c>
      <c r="T20" s="25">
        <v>93952.208710000006</v>
      </c>
      <c r="U20" s="25">
        <v>93424.347939999992</v>
      </c>
      <c r="V20" s="25">
        <v>92884.535380000016</v>
      </c>
      <c r="W20" s="25">
        <v>93952.589490000013</v>
      </c>
      <c r="X20" s="25">
        <v>93638.958630000008</v>
      </c>
      <c r="Y20" s="25">
        <v>93044.790699999998</v>
      </c>
      <c r="Z20" s="25">
        <v>92966.294510000007</v>
      </c>
      <c r="AA20" s="25">
        <v>92444.368910000005</v>
      </c>
      <c r="AB20" s="25">
        <v>92276.948049999992</v>
      </c>
      <c r="AC20" s="25">
        <v>92158.073170000003</v>
      </c>
      <c r="AD20" s="25">
        <v>91786.596820000006</v>
      </c>
      <c r="AE20" s="25">
        <v>89777.268079999994</v>
      </c>
      <c r="AF20" s="25">
        <v>88887.716620000007</v>
      </c>
      <c r="AG20" s="25">
        <v>87801.748790000012</v>
      </c>
      <c r="AH20" s="25">
        <v>86689.439299999998</v>
      </c>
      <c r="AI20" s="25">
        <v>86194.61351000001</v>
      </c>
      <c r="AJ20" s="25">
        <v>85950.445680000004</v>
      </c>
      <c r="AK20" s="25">
        <v>85565.775180000011</v>
      </c>
      <c r="AL20" s="25">
        <v>85457.796359999993</v>
      </c>
      <c r="AM20" s="25">
        <v>85432.333079999997</v>
      </c>
      <c r="AN20" s="25">
        <v>85824.165790000014</v>
      </c>
      <c r="AO20" s="25">
        <v>84052.08236</v>
      </c>
      <c r="AP20" s="25">
        <v>83966.398020000008</v>
      </c>
      <c r="AQ20" s="25">
        <v>83933.510460000005</v>
      </c>
      <c r="AR20" s="25">
        <v>83638.647299999997</v>
      </c>
      <c r="AS20" s="31">
        <v>83417.610130000001</v>
      </c>
      <c r="AT20" s="25">
        <v>83111.86351000001</v>
      </c>
      <c r="AU20" s="25">
        <v>73363.253450000004</v>
      </c>
      <c r="AV20" s="25">
        <v>73088.421019999994</v>
      </c>
      <c r="AW20" s="25">
        <v>72786.472869999998</v>
      </c>
      <c r="AX20" s="25">
        <v>72553.422250000003</v>
      </c>
      <c r="AY20" s="25">
        <v>72517.222810000007</v>
      </c>
      <c r="AZ20" s="25">
        <v>72203.281659999993</v>
      </c>
      <c r="BA20" s="25">
        <v>71841.451310000004</v>
      </c>
      <c r="BB20" s="25">
        <v>71714.630439999994</v>
      </c>
      <c r="BC20" s="25">
        <v>71589.726590000006</v>
      </c>
      <c r="BD20" s="25">
        <v>71358.54204</v>
      </c>
      <c r="BE20" s="25">
        <v>71188.013730000006</v>
      </c>
      <c r="BF20" s="25">
        <v>70811.139410000003</v>
      </c>
      <c r="BG20" s="25">
        <v>62877.089229999998</v>
      </c>
      <c r="BH20" s="25">
        <v>63562.561710000002</v>
      </c>
      <c r="BI20" s="25">
        <v>63301.022749999996</v>
      </c>
      <c r="BJ20" s="25">
        <v>62589.575960000002</v>
      </c>
      <c r="BK20" s="25">
        <v>62979.169739999998</v>
      </c>
      <c r="BL20" s="26">
        <v>62720.162270000001</v>
      </c>
      <c r="BM20" s="26">
        <v>62622.303950000001</v>
      </c>
      <c r="BN20" s="26">
        <v>60404.339079999998</v>
      </c>
      <c r="BO20" s="26">
        <v>59190.46746</v>
      </c>
      <c r="BP20" s="26">
        <v>57938.140579999999</v>
      </c>
      <c r="BQ20" s="25">
        <v>56966.941939999997</v>
      </c>
      <c r="BR20" s="25">
        <v>56117.249299999996</v>
      </c>
      <c r="BS20" s="25">
        <v>53018.789659999995</v>
      </c>
      <c r="BT20" s="25">
        <v>52274.439250000003</v>
      </c>
      <c r="BU20" s="25">
        <v>52879.030840000007</v>
      </c>
      <c r="BV20" s="25">
        <v>52788.465649999998</v>
      </c>
      <c r="BW20" s="25">
        <v>52630.609299999996</v>
      </c>
      <c r="BX20" s="25">
        <v>51387.250590000003</v>
      </c>
      <c r="BY20" s="25">
        <v>50875.23343</v>
      </c>
      <c r="BZ20" s="25">
        <v>50052.938520000003</v>
      </c>
      <c r="CA20" s="25">
        <v>49790.731390000001</v>
      </c>
      <c r="CB20" s="25">
        <v>49633.650289999998</v>
      </c>
      <c r="CC20" s="25">
        <v>49169.522799999999</v>
      </c>
      <c r="CD20" s="25">
        <v>48804.318899999998</v>
      </c>
      <c r="CE20" s="25">
        <v>52612.352370000001</v>
      </c>
      <c r="CF20" s="25">
        <v>52632.71112</v>
      </c>
      <c r="CG20" s="25">
        <v>51085.426090000001</v>
      </c>
      <c r="CH20" s="25">
        <v>51857.13607</v>
      </c>
      <c r="CI20" s="25">
        <v>50470.4283</v>
      </c>
      <c r="CJ20" s="25">
        <v>49101.480560000004</v>
      </c>
      <c r="CK20" s="25">
        <v>49251.855149999996</v>
      </c>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row>
    <row r="21" spans="1:118" ht="12.75" customHeight="1" x14ac:dyDescent="0.2">
      <c r="A21" s="6"/>
      <c r="B21" s="34" t="s">
        <v>22</v>
      </c>
      <c r="C21" s="16" t="s">
        <v>3</v>
      </c>
      <c r="D21" s="27"/>
      <c r="E21" s="27"/>
      <c r="F21" s="27"/>
      <c r="G21" s="27"/>
      <c r="H21" s="27"/>
      <c r="I21" s="27"/>
      <c r="J21" s="27"/>
      <c r="K21" s="25"/>
      <c r="L21" s="25"/>
      <c r="M21" s="25"/>
      <c r="N21" s="25"/>
      <c r="O21" s="25">
        <v>0</v>
      </c>
      <c r="P21" s="25">
        <v>0</v>
      </c>
      <c r="Q21" s="25">
        <v>0</v>
      </c>
      <c r="R21" s="25">
        <v>0</v>
      </c>
      <c r="S21" s="25">
        <v>7817.9475000000002</v>
      </c>
      <c r="T21" s="25">
        <v>7805.308970000001</v>
      </c>
      <c r="U21" s="25">
        <v>7814.3088500000003</v>
      </c>
      <c r="V21" s="25">
        <v>7823.80357</v>
      </c>
      <c r="W21" s="25">
        <v>7809.0448500000002</v>
      </c>
      <c r="X21" s="25">
        <v>7807.8644400000003</v>
      </c>
      <c r="Y21" s="25">
        <v>7810.6527900000001</v>
      </c>
      <c r="Z21" s="25">
        <v>7636.2589100000005</v>
      </c>
      <c r="AA21" s="25">
        <v>7633.2019800000007</v>
      </c>
      <c r="AB21" s="25">
        <v>7624.0490500000005</v>
      </c>
      <c r="AC21" s="25">
        <v>7611.8807900000002</v>
      </c>
      <c r="AD21" s="25">
        <v>7342.1158400000004</v>
      </c>
      <c r="AE21" s="25">
        <v>7437.3773500000007</v>
      </c>
      <c r="AF21" s="25">
        <v>7562.6816600000002</v>
      </c>
      <c r="AG21" s="25">
        <v>7314.5364</v>
      </c>
      <c r="AH21" s="25">
        <v>7322.9549700000007</v>
      </c>
      <c r="AI21" s="25">
        <v>7345.4981500000004</v>
      </c>
      <c r="AJ21" s="25"/>
      <c r="AK21" s="25"/>
      <c r="AL21" s="25"/>
      <c r="AM21" s="25"/>
      <c r="AN21" s="25"/>
      <c r="AO21" s="25"/>
      <c r="AP21" s="25"/>
      <c r="AQ21" s="25"/>
      <c r="AR21" s="25"/>
      <c r="AS21" s="31"/>
      <c r="AT21" s="25"/>
      <c r="AU21" s="25"/>
      <c r="AV21" s="25"/>
      <c r="AW21" s="25"/>
      <c r="AX21" s="25"/>
      <c r="AY21" s="25"/>
      <c r="AZ21" s="25"/>
      <c r="BA21" s="25"/>
      <c r="BB21" s="25"/>
      <c r="BC21" s="25"/>
      <c r="BD21" s="25"/>
      <c r="BE21" s="25"/>
      <c r="BF21" s="25"/>
      <c r="BG21" s="25"/>
      <c r="BH21" s="27"/>
      <c r="BI21" s="25"/>
      <c r="BJ21" s="25"/>
      <c r="BK21" s="25"/>
      <c r="BL21" s="26"/>
      <c r="BM21" s="26"/>
      <c r="BN21" s="26"/>
      <c r="BO21" s="26"/>
      <c r="BP21" s="26"/>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row>
    <row r="22" spans="1:118" ht="12.75" customHeight="1" x14ac:dyDescent="0.2">
      <c r="A22" s="6"/>
      <c r="B22" s="34" t="s">
        <v>30</v>
      </c>
      <c r="C22" s="34" t="s">
        <v>33</v>
      </c>
      <c r="D22" s="27"/>
      <c r="E22" s="27"/>
      <c r="F22" s="27"/>
      <c r="G22" s="27"/>
      <c r="H22" s="27"/>
      <c r="I22" s="27"/>
      <c r="J22" s="27"/>
      <c r="K22" s="25"/>
      <c r="L22" s="25"/>
      <c r="M22" s="25"/>
      <c r="N22" s="25"/>
      <c r="O22" s="25"/>
      <c r="P22" s="25"/>
      <c r="Q22" s="25"/>
      <c r="R22" s="25"/>
      <c r="S22" s="25"/>
      <c r="T22" s="25"/>
      <c r="U22" s="25"/>
      <c r="V22" s="25"/>
      <c r="W22" s="25"/>
      <c r="X22" s="25"/>
      <c r="Y22" s="25"/>
      <c r="Z22" s="25">
        <v>225816.54552000001</v>
      </c>
      <c r="AA22" s="25">
        <v>226335.27772000001</v>
      </c>
      <c r="AB22" s="25">
        <v>224919.66018000001</v>
      </c>
      <c r="AC22" s="25">
        <v>226502.75831613041</v>
      </c>
      <c r="AD22" s="25">
        <v>225937.92773000002</v>
      </c>
      <c r="AE22" s="25">
        <v>225816.54552000001</v>
      </c>
      <c r="AF22" s="25">
        <v>227226.29668999999</v>
      </c>
      <c r="AG22" s="25">
        <v>224574.76165</v>
      </c>
      <c r="AH22" s="25">
        <v>224796.93220000001</v>
      </c>
      <c r="AI22" s="25">
        <v>227860.69578000001</v>
      </c>
      <c r="AJ22" s="25">
        <v>224099.71998000002</v>
      </c>
      <c r="AK22" s="25">
        <v>223665.23376000003</v>
      </c>
      <c r="AL22" s="25">
        <v>221886.91764000003</v>
      </c>
      <c r="AM22" s="25">
        <v>225737.25015000001</v>
      </c>
      <c r="AN22" s="25">
        <v>236875.87304000003</v>
      </c>
      <c r="AO22" s="25">
        <v>266586.70709795749</v>
      </c>
      <c r="AP22" s="25">
        <v>263704.79848</v>
      </c>
      <c r="AQ22" s="25">
        <v>267016.34571000002</v>
      </c>
      <c r="AR22" s="25">
        <v>268993.18306000001</v>
      </c>
      <c r="AS22" s="31">
        <v>267918.40877000004</v>
      </c>
      <c r="AT22" s="25">
        <v>271602.48170999996</v>
      </c>
      <c r="AU22" s="25">
        <v>267166.55663999997</v>
      </c>
      <c r="AV22" s="25">
        <v>267220.33253999997</v>
      </c>
      <c r="AW22" s="25">
        <v>266147.70413999999</v>
      </c>
      <c r="AX22" s="25">
        <v>266388.31157000002</v>
      </c>
      <c r="AY22" s="25">
        <v>265952.40662999998</v>
      </c>
      <c r="AZ22" s="25">
        <v>266218.96600000001</v>
      </c>
      <c r="BA22" s="25">
        <v>261510.01183</v>
      </c>
      <c r="BB22" s="25">
        <v>262010.05176</v>
      </c>
      <c r="BC22" s="25">
        <v>262588.90140999999</v>
      </c>
      <c r="BD22" s="25">
        <v>263160.15594999999</v>
      </c>
      <c r="BE22" s="25">
        <v>264049.58575000003</v>
      </c>
      <c r="BF22" s="25">
        <v>264828.22411000001</v>
      </c>
      <c r="BG22" s="25">
        <v>269019.26818999997</v>
      </c>
      <c r="BH22" s="25">
        <v>267742.79545999999</v>
      </c>
      <c r="BI22" s="25">
        <v>266966.04853999999</v>
      </c>
      <c r="BJ22" s="25">
        <v>263960.44264999998</v>
      </c>
      <c r="BK22" s="25">
        <v>264125.76310694218</v>
      </c>
      <c r="BL22" s="26">
        <v>265983.08422784164</v>
      </c>
      <c r="BM22" s="26">
        <v>264377.94675</v>
      </c>
      <c r="BN22" s="26">
        <v>266129.09341999999</v>
      </c>
      <c r="BO22" s="26">
        <v>265836.77614999999</v>
      </c>
      <c r="BP22" s="26">
        <v>260882.73380000002</v>
      </c>
      <c r="BQ22" s="25">
        <v>260473.51143000001</v>
      </c>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row>
    <row r="23" spans="1:118" ht="25.5" x14ac:dyDescent="0.2">
      <c r="A23" s="6"/>
      <c r="B23" s="34" t="s">
        <v>43</v>
      </c>
      <c r="C23" s="18" t="s">
        <v>39</v>
      </c>
      <c r="D23" s="27"/>
      <c r="E23" s="27"/>
      <c r="F23" s="27"/>
      <c r="G23" s="27"/>
      <c r="H23" s="27"/>
      <c r="I23" s="27"/>
      <c r="J23" s="27"/>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31"/>
      <c r="AT23" s="25"/>
      <c r="AU23" s="25"/>
      <c r="AV23" s="25"/>
      <c r="AW23" s="25"/>
      <c r="AX23" s="25"/>
      <c r="AY23" s="25"/>
      <c r="AZ23" s="25"/>
      <c r="BA23" s="25"/>
      <c r="BB23" s="25"/>
      <c r="BC23" s="25"/>
      <c r="BD23" s="25"/>
      <c r="BE23" s="25"/>
      <c r="BF23" s="25"/>
      <c r="BG23" s="25"/>
      <c r="BH23" s="25"/>
      <c r="BI23" s="25"/>
      <c r="BJ23" s="25"/>
      <c r="BK23" s="25"/>
      <c r="BL23" s="26"/>
      <c r="BM23" s="26"/>
      <c r="BN23" s="26"/>
      <c r="BO23" s="26"/>
      <c r="BP23" s="26"/>
      <c r="BQ23" s="25"/>
      <c r="BR23" s="25">
        <v>255519.36958</v>
      </c>
      <c r="BS23" s="25">
        <v>252850.12603000001</v>
      </c>
      <c r="BT23" s="25">
        <v>251844.08302000002</v>
      </c>
      <c r="BU23" s="25">
        <v>252470.19555</v>
      </c>
      <c r="BV23" s="25">
        <v>257791.63150999998</v>
      </c>
      <c r="BW23" s="25">
        <v>257658.04286570611</v>
      </c>
      <c r="BX23" s="25">
        <v>257448.09096999999</v>
      </c>
      <c r="BY23" s="25">
        <v>224202.93013999998</v>
      </c>
      <c r="BZ23" s="25">
        <v>223422.90917</v>
      </c>
      <c r="CA23" s="25">
        <v>212362.63308</v>
      </c>
      <c r="CB23" s="25">
        <v>152745.28187999999</v>
      </c>
      <c r="CC23" s="25">
        <v>152433.38797000001</v>
      </c>
      <c r="CD23" s="25">
        <v>153403.83978000001</v>
      </c>
      <c r="CE23" s="25">
        <v>159532.43391999998</v>
      </c>
      <c r="CF23" s="25">
        <v>160790.69524</v>
      </c>
      <c r="CG23" s="25">
        <v>159265.65948</v>
      </c>
      <c r="CH23" s="25">
        <v>169090.39881000001</v>
      </c>
      <c r="CI23" s="25">
        <v>168077.75755000001</v>
      </c>
      <c r="CJ23" s="25">
        <v>168032.76504</v>
      </c>
      <c r="CK23" s="25">
        <v>166602.16874000002</v>
      </c>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row>
    <row r="24" spans="1:118" ht="12.75" customHeight="1" x14ac:dyDescent="0.2">
      <c r="A24" s="6"/>
      <c r="B24" s="34" t="s">
        <v>23</v>
      </c>
      <c r="C24" s="16" t="s">
        <v>2</v>
      </c>
      <c r="D24" s="25"/>
      <c r="E24" s="27"/>
      <c r="F24" s="27"/>
      <c r="G24" s="27"/>
      <c r="H24" s="27"/>
      <c r="I24" s="25">
        <v>0</v>
      </c>
      <c r="J24" s="25">
        <v>44040.267</v>
      </c>
      <c r="K24" s="25">
        <v>52201.900999999998</v>
      </c>
      <c r="L24" s="25">
        <v>51221.964999999997</v>
      </c>
      <c r="M24" s="25">
        <v>51660.900450000001</v>
      </c>
      <c r="N24" s="25">
        <v>52458.305700000004</v>
      </c>
      <c r="O24" s="25">
        <v>51843.234020000004</v>
      </c>
      <c r="P24" s="25">
        <v>51828.30846</v>
      </c>
      <c r="Q24" s="25">
        <v>53932.153200000001</v>
      </c>
      <c r="R24" s="25">
        <v>53996.92813</v>
      </c>
      <c r="S24" s="25">
        <v>52227.826280000001</v>
      </c>
      <c r="T24" s="25">
        <v>52563.49</v>
      </c>
      <c r="U24" s="25">
        <v>52158.54593</v>
      </c>
      <c r="V24" s="25">
        <v>52117.859280000004</v>
      </c>
      <c r="W24" s="25">
        <v>53063.068359999997</v>
      </c>
      <c r="X24" s="25">
        <v>52802.185480000007</v>
      </c>
      <c r="Y24" s="25">
        <v>51688.362800000003</v>
      </c>
      <c r="Z24" s="25">
        <v>52202.036010000003</v>
      </c>
      <c r="AA24" s="25">
        <v>51853.357940000002</v>
      </c>
      <c r="AB24" s="25">
        <v>51538.129609999996</v>
      </c>
      <c r="AC24" s="25">
        <v>48756.082369999996</v>
      </c>
      <c r="AD24" s="25">
        <v>48434.243160000005</v>
      </c>
      <c r="AE24" s="25">
        <v>45145.528570000002</v>
      </c>
      <c r="AF24" s="25">
        <v>48527.960350000001</v>
      </c>
      <c r="AG24" s="25">
        <v>48364.130440000008</v>
      </c>
      <c r="AH24" s="25">
        <v>48133.323450000004</v>
      </c>
      <c r="AI24" s="25">
        <v>45369.405770000005</v>
      </c>
      <c r="AJ24" s="25">
        <v>45086.178230000005</v>
      </c>
      <c r="AK24" s="25">
        <v>45041.464740000003</v>
      </c>
      <c r="AL24" s="25">
        <v>48086.84981</v>
      </c>
      <c r="AM24" s="25">
        <v>47812.857250000001</v>
      </c>
      <c r="AN24" s="25">
        <v>47593.327490000003</v>
      </c>
      <c r="AO24" s="25">
        <v>47250.849749999994</v>
      </c>
      <c r="AP24" s="25"/>
      <c r="AQ24" s="25"/>
      <c r="AR24" s="25"/>
      <c r="AS24" s="31"/>
      <c r="AT24" s="25"/>
      <c r="AU24" s="25"/>
      <c r="AV24" s="25"/>
      <c r="AW24" s="27"/>
      <c r="AX24" s="25"/>
      <c r="AY24" s="25"/>
      <c r="AZ24" s="25"/>
      <c r="BA24" s="25"/>
      <c r="BB24" s="25"/>
      <c r="BC24" s="25"/>
      <c r="BD24" s="25"/>
      <c r="BE24" s="25"/>
      <c r="BF24" s="25"/>
      <c r="BG24" s="25"/>
      <c r="BH24" s="27"/>
      <c r="BI24" s="27"/>
      <c r="BJ24" s="27"/>
      <c r="BK24" s="27"/>
      <c r="BL24" s="28"/>
      <c r="BM24" s="28"/>
      <c r="BN24" s="26"/>
      <c r="BO24" s="26"/>
      <c r="BP24" s="26"/>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row>
    <row r="25" spans="1:118" ht="12.75" customHeight="1" x14ac:dyDescent="0.2">
      <c r="A25" s="6"/>
      <c r="B25" s="34" t="s">
        <v>24</v>
      </c>
      <c r="C25" s="16" t="s">
        <v>2</v>
      </c>
      <c r="D25" s="25"/>
      <c r="E25" s="27"/>
      <c r="F25" s="27"/>
      <c r="G25" s="27"/>
      <c r="H25" s="27"/>
      <c r="I25" s="27"/>
      <c r="J25" s="27"/>
      <c r="K25" s="25">
        <v>25957.197</v>
      </c>
      <c r="L25" s="25">
        <v>26185.19586</v>
      </c>
      <c r="M25" s="25">
        <v>26302.243600000002</v>
      </c>
      <c r="N25" s="25">
        <v>26748.491770000001</v>
      </c>
      <c r="O25" s="25">
        <v>26558.015460000002</v>
      </c>
      <c r="P25" s="25">
        <v>26545.151620000001</v>
      </c>
      <c r="Q25" s="25">
        <v>26809.134360000004</v>
      </c>
      <c r="R25" s="25">
        <v>26554.525560000002</v>
      </c>
      <c r="S25" s="25">
        <v>26495.79421</v>
      </c>
      <c r="T25" s="25">
        <v>27456.23803</v>
      </c>
      <c r="U25" s="25">
        <v>27458.961400000004</v>
      </c>
      <c r="V25" s="25">
        <v>27395.64285</v>
      </c>
      <c r="W25" s="25">
        <v>27299.449740000004</v>
      </c>
      <c r="X25" s="25">
        <v>27163.920249999999</v>
      </c>
      <c r="Y25" s="25">
        <v>27066.623310000003</v>
      </c>
      <c r="Z25" s="25">
        <v>27746.953420000002</v>
      </c>
      <c r="AA25" s="25">
        <v>27616.90969</v>
      </c>
      <c r="AB25" s="25">
        <v>27455.846710000002</v>
      </c>
      <c r="AC25" s="25">
        <v>25566.890780000002</v>
      </c>
      <c r="AD25" s="25">
        <v>25417.150590000001</v>
      </c>
      <c r="AE25" s="25">
        <v>25317.684950000003</v>
      </c>
      <c r="AF25" s="25">
        <v>27129.123680000001</v>
      </c>
      <c r="AG25" s="25">
        <v>27031.52896</v>
      </c>
      <c r="AH25" s="25">
        <v>26934.905310000002</v>
      </c>
      <c r="AI25" s="25">
        <v>25084.976470000001</v>
      </c>
      <c r="AJ25" s="25">
        <v>24986.658190000002</v>
      </c>
      <c r="AK25" s="25">
        <v>24894.73805</v>
      </c>
      <c r="AL25" s="25">
        <v>26899.970740000001</v>
      </c>
      <c r="AM25" s="25">
        <v>26773.524249999999</v>
      </c>
      <c r="AN25" s="25">
        <v>26670.39343</v>
      </c>
      <c r="AO25" s="25">
        <v>25693.849469999997</v>
      </c>
      <c r="AP25" s="25"/>
      <c r="AQ25" s="25"/>
      <c r="AR25" s="25"/>
      <c r="AS25" s="31"/>
      <c r="AT25" s="25"/>
      <c r="AU25" s="25"/>
      <c r="AV25" s="25"/>
      <c r="AW25" s="27"/>
      <c r="AX25" s="25"/>
      <c r="AY25" s="25"/>
      <c r="AZ25" s="25"/>
      <c r="BA25" s="25"/>
      <c r="BB25" s="25"/>
      <c r="BC25" s="25"/>
      <c r="BD25" s="25"/>
      <c r="BE25" s="25"/>
      <c r="BF25" s="25"/>
      <c r="BG25" s="25"/>
      <c r="BH25" s="27"/>
      <c r="BI25" s="27"/>
      <c r="BJ25" s="27"/>
      <c r="BK25" s="27"/>
      <c r="BL25" s="28"/>
      <c r="BM25" s="28"/>
      <c r="BN25" s="26"/>
      <c r="BO25" s="26"/>
      <c r="BP25" s="26"/>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row>
    <row r="26" spans="1:118" x14ac:dyDescent="0.2">
      <c r="A26" s="6"/>
      <c r="B26" s="16"/>
      <c r="C26" s="16"/>
      <c r="D26" s="25"/>
      <c r="E26" s="27"/>
      <c r="F26" s="27"/>
      <c r="G26" s="27"/>
      <c r="H26" s="27"/>
      <c r="I26" s="27"/>
      <c r="J26" s="27"/>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7"/>
      <c r="AX26" s="25"/>
      <c r="AY26" s="25"/>
      <c r="AZ26" s="25"/>
      <c r="BA26" s="25"/>
      <c r="BB26" s="25"/>
      <c r="BC26" s="25"/>
      <c r="BD26" s="25"/>
      <c r="BE26" s="25"/>
      <c r="BF26" s="25"/>
      <c r="BG26" s="25"/>
      <c r="BH26" s="27"/>
      <c r="BI26" s="27"/>
      <c r="BJ26" s="27"/>
      <c r="BK26" s="27"/>
      <c r="BL26" s="28"/>
      <c r="BM26" s="28"/>
      <c r="BN26" s="28"/>
      <c r="BO26" s="28"/>
      <c r="BP26" s="28"/>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row>
    <row r="27" spans="1:118" x14ac:dyDescent="0.2">
      <c r="A27" s="6"/>
      <c r="B27" s="7" t="s">
        <v>6</v>
      </c>
      <c r="C27" s="16"/>
      <c r="D27" s="29"/>
      <c r="E27" s="29"/>
      <c r="F27" s="29"/>
      <c r="G27" s="29"/>
      <c r="H27" s="29"/>
      <c r="I27" s="29">
        <v>0</v>
      </c>
      <c r="J27" s="29">
        <v>44040.267</v>
      </c>
      <c r="K27" s="29">
        <v>163234.60599999997</v>
      </c>
      <c r="L27" s="29">
        <v>164310.43899999998</v>
      </c>
      <c r="M27" s="29">
        <v>166035.62238000002</v>
      </c>
      <c r="N27" s="29">
        <v>168697.91562000001</v>
      </c>
      <c r="O27" s="29">
        <v>170059.48332999999</v>
      </c>
      <c r="P27" s="29">
        <v>366044.05888000003</v>
      </c>
      <c r="Q27" s="29">
        <v>370734.12983000005</v>
      </c>
      <c r="R27" s="29">
        <v>372608.28127000004</v>
      </c>
      <c r="S27" s="29">
        <v>378038.69968000002</v>
      </c>
      <c r="T27" s="29">
        <v>381869.71792000002</v>
      </c>
      <c r="U27" s="29">
        <v>381593.91518000001</v>
      </c>
      <c r="V27" s="29">
        <v>376083.40510999999</v>
      </c>
      <c r="W27" s="29">
        <v>382551.74336999998</v>
      </c>
      <c r="X27" s="29">
        <v>377390.62667000003</v>
      </c>
      <c r="Y27" s="29">
        <v>372834.33843</v>
      </c>
      <c r="Z27" s="29">
        <v>596703.94220000005</v>
      </c>
      <c r="AA27" s="29">
        <v>595472.86493000004</v>
      </c>
      <c r="AB27" s="29">
        <v>594101.51334999991</v>
      </c>
      <c r="AC27" s="29">
        <v>586791.23915334046</v>
      </c>
      <c r="AD27" s="29">
        <v>584034.57126999996</v>
      </c>
      <c r="AE27" s="29">
        <v>607567.89428000001</v>
      </c>
      <c r="AF27" s="29">
        <v>612157.9471799999</v>
      </c>
      <c r="AG27" s="29">
        <v>602786.22346999997</v>
      </c>
      <c r="AH27" s="29">
        <v>598674.22158000013</v>
      </c>
      <c r="AI27" s="29">
        <v>596728.82972999988</v>
      </c>
      <c r="AJ27" s="29">
        <v>584230.77506999997</v>
      </c>
      <c r="AK27" s="29">
        <v>579424.63417000009</v>
      </c>
      <c r="AL27" s="29">
        <v>583775.83889000013</v>
      </c>
      <c r="AM27" s="29">
        <v>589082.61615999998</v>
      </c>
      <c r="AN27" s="29">
        <v>602697.05929000012</v>
      </c>
      <c r="AO27" s="29">
        <v>625769.55973795755</v>
      </c>
      <c r="AP27" s="29">
        <v>549709.52814000007</v>
      </c>
      <c r="AQ27" s="29">
        <v>552591.10687000002</v>
      </c>
      <c r="AR27" s="29">
        <v>555828.02619999996</v>
      </c>
      <c r="AS27" s="29">
        <v>553859.95794000011</v>
      </c>
      <c r="AT27" s="29">
        <v>555732.97081999993</v>
      </c>
      <c r="AU27" s="29">
        <v>531113.84905999992</v>
      </c>
      <c r="AV27" s="29">
        <v>530438.12975999992</v>
      </c>
      <c r="AW27" s="29">
        <v>528281.39868999994</v>
      </c>
      <c r="AX27" s="29">
        <v>525377.01286999998</v>
      </c>
      <c r="AY27" s="29">
        <v>524399.64721999993</v>
      </c>
      <c r="AZ27" s="29">
        <v>522986.96794</v>
      </c>
      <c r="BA27" s="29">
        <v>515270.90974999999</v>
      </c>
      <c r="BB27" s="29">
        <v>515395.80268999998</v>
      </c>
      <c r="BC27" s="29">
        <v>515493.59196999995</v>
      </c>
      <c r="BD27" s="29">
        <v>517209.23084999999</v>
      </c>
      <c r="BE27" s="29">
        <v>518124.74060000002</v>
      </c>
      <c r="BF27" s="29">
        <v>518047.66008000006</v>
      </c>
      <c r="BG27" s="29">
        <v>514988.52617000003</v>
      </c>
      <c r="BH27" s="29">
        <v>515325.50609000004</v>
      </c>
      <c r="BI27" s="29">
        <v>513786.12190000003</v>
      </c>
      <c r="BJ27" s="29">
        <v>479227.25157999998</v>
      </c>
      <c r="BK27" s="29">
        <v>479281.62193694222</v>
      </c>
      <c r="BL27" s="30">
        <v>480885.53003784164</v>
      </c>
      <c r="BM27" s="30">
        <v>479208.44818000001</v>
      </c>
      <c r="BN27" s="30">
        <v>478485.40811000002</v>
      </c>
      <c r="BO27" s="30">
        <v>475877.66016999999</v>
      </c>
      <c r="BP27" s="30">
        <v>469238.04393000004</v>
      </c>
      <c r="BQ27" s="30">
        <v>467590.44770999998</v>
      </c>
      <c r="BR27" s="30">
        <v>460968.11991000001</v>
      </c>
      <c r="BS27" s="30">
        <v>453430.95539999998</v>
      </c>
      <c r="BT27" s="30">
        <v>451079.31828000001</v>
      </c>
      <c r="BU27" s="30">
        <v>452044.35729000001</v>
      </c>
      <c r="BV27" s="30">
        <v>459120.08850999997</v>
      </c>
      <c r="BW27" s="30">
        <v>458264.64826570614</v>
      </c>
      <c r="BX27" s="30">
        <v>457234.02308000001</v>
      </c>
      <c r="BY27" s="30">
        <v>422273.81712999998</v>
      </c>
      <c r="BZ27" s="30">
        <v>420393.35216000001</v>
      </c>
      <c r="CA27" s="30">
        <v>408499.33996999997</v>
      </c>
      <c r="CB27" s="30">
        <v>347419.83776000002</v>
      </c>
      <c r="CC27" s="30">
        <v>346656.54833000002</v>
      </c>
      <c r="CD27" s="30">
        <v>347082.60054000001</v>
      </c>
      <c r="CE27" s="30">
        <v>348249.15267999994</v>
      </c>
      <c r="CF27" s="30">
        <v>349374.11548000004</v>
      </c>
      <c r="CG27" s="30">
        <v>346073.09045000002</v>
      </c>
      <c r="CH27" s="30">
        <v>353751.7389</v>
      </c>
      <c r="CI27" s="30">
        <v>351109.93798000005</v>
      </c>
      <c r="CJ27" s="30">
        <v>349329.69045999995</v>
      </c>
      <c r="CK27" s="30">
        <v>347466.76676999999</v>
      </c>
      <c r="CL27" s="30">
        <v>131446.30233000001</v>
      </c>
      <c r="CM27" s="30">
        <v>131325.75191000002</v>
      </c>
      <c r="CN27" s="30">
        <v>131385.83431999999</v>
      </c>
      <c r="CO27" s="30">
        <v>131311.67637</v>
      </c>
      <c r="CP27" s="30">
        <v>131205.24982</v>
      </c>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row>
    <row r="28" spans="1:118" x14ac:dyDescent="0.2">
      <c r="A28" s="6"/>
      <c r="B28" s="7"/>
      <c r="C28" s="16"/>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row>
    <row r="29" spans="1:118" x14ac:dyDescent="0.2">
      <c r="A29" s="6"/>
      <c r="B29" s="7"/>
      <c r="C29" s="16"/>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row>
    <row r="30" spans="1:118" ht="15" x14ac:dyDescent="0.2">
      <c r="B30" s="12" t="s">
        <v>11</v>
      </c>
      <c r="C30" s="16"/>
      <c r="D30" s="29">
        <v>1006863.4569999999</v>
      </c>
      <c r="E30" s="29">
        <v>1163698.933</v>
      </c>
      <c r="F30" s="29">
        <v>1210173.0150000001</v>
      </c>
      <c r="G30" s="29">
        <v>1208835.9620000001</v>
      </c>
      <c r="H30" s="29">
        <v>976995.73600000003</v>
      </c>
      <c r="I30" s="29">
        <v>1120273.406</v>
      </c>
      <c r="J30" s="29">
        <v>1537355.7980000002</v>
      </c>
      <c r="K30" s="29">
        <v>2443431.2281241887</v>
      </c>
      <c r="L30" s="29">
        <v>2689904.3014099998</v>
      </c>
      <c r="M30" s="29">
        <v>2784916.9830300002</v>
      </c>
      <c r="N30" s="29">
        <v>3123151.5152000003</v>
      </c>
      <c r="O30" s="29">
        <v>3297294.7691900004</v>
      </c>
      <c r="P30" s="29">
        <v>3765866.1541299997</v>
      </c>
      <c r="Q30" s="29">
        <v>3688713.8185200002</v>
      </c>
      <c r="R30" s="29">
        <v>3778507.6080800002</v>
      </c>
      <c r="S30" s="29">
        <v>3625547.2214500005</v>
      </c>
      <c r="T30" s="29">
        <v>3739587.08531</v>
      </c>
      <c r="U30" s="29">
        <v>3744082.73184</v>
      </c>
      <c r="V30" s="29">
        <v>3470005.7194800004</v>
      </c>
      <c r="W30" s="29">
        <v>3682359.5575699997</v>
      </c>
      <c r="X30" s="29">
        <v>3267258.8253200003</v>
      </c>
      <c r="Y30" s="29">
        <v>3061246.2343899994</v>
      </c>
      <c r="Z30" s="29">
        <v>2990670.1324700001</v>
      </c>
      <c r="AA30" s="29">
        <v>3005478.7418900006</v>
      </c>
      <c r="AB30" s="29">
        <v>3074406.2851799997</v>
      </c>
      <c r="AC30" s="29">
        <v>2825205.2068133405</v>
      </c>
      <c r="AD30" s="29">
        <v>2742665.1011600001</v>
      </c>
      <c r="AE30" s="29">
        <v>2693241.0155500001</v>
      </c>
      <c r="AF30" s="29">
        <v>2411753.5540899998</v>
      </c>
      <c r="AG30" s="29">
        <v>2095504.5548</v>
      </c>
      <c r="AH30" s="29">
        <v>1827881.4319300002</v>
      </c>
      <c r="AI30" s="29">
        <v>1895576.3858999999</v>
      </c>
      <c r="AJ30" s="29">
        <v>1796813.8790800001</v>
      </c>
      <c r="AK30" s="29">
        <v>1607169.5890200003</v>
      </c>
      <c r="AL30" s="29">
        <v>1577827.04109</v>
      </c>
      <c r="AM30" s="29">
        <v>1684631.9562000001</v>
      </c>
      <c r="AN30" s="29">
        <v>1944108.5150900004</v>
      </c>
      <c r="AO30" s="29">
        <v>1857536.2747979576</v>
      </c>
      <c r="AP30" s="29">
        <v>1772791.6652000002</v>
      </c>
      <c r="AQ30" s="29">
        <v>1848278.9342699999</v>
      </c>
      <c r="AR30" s="29">
        <v>1932087.9049399998</v>
      </c>
      <c r="AS30" s="29">
        <v>1947460.8002200001</v>
      </c>
      <c r="AT30" s="29">
        <v>1880012.8194500001</v>
      </c>
      <c r="AU30" s="29">
        <v>1840764.5025500001</v>
      </c>
      <c r="AV30" s="29">
        <v>1973248.2664700001</v>
      </c>
      <c r="AW30" s="29">
        <v>1888419.0877499997</v>
      </c>
      <c r="AX30" s="29">
        <v>1904188.0957900002</v>
      </c>
      <c r="AY30" s="29">
        <v>1956181.2686399999</v>
      </c>
      <c r="AZ30" s="29">
        <v>1867936.3952199998</v>
      </c>
      <c r="BA30" s="29">
        <v>1822340.8809399996</v>
      </c>
      <c r="BB30" s="29">
        <v>1858459.2885400003</v>
      </c>
      <c r="BC30" s="29">
        <v>1823648.4523899998</v>
      </c>
      <c r="BD30" s="29">
        <v>1842277.0322300002</v>
      </c>
      <c r="BE30" s="29">
        <v>1840313.0296900002</v>
      </c>
      <c r="BF30" s="29">
        <v>1829046.1338</v>
      </c>
      <c r="BG30" s="29">
        <v>1917555.4544799998</v>
      </c>
      <c r="BH30" s="29">
        <v>1997081.38897</v>
      </c>
      <c r="BI30" s="29">
        <v>1973591.9159900001</v>
      </c>
      <c r="BJ30" s="29">
        <v>1928902.7960700002</v>
      </c>
      <c r="BK30" s="29">
        <v>1923912.7620469423</v>
      </c>
      <c r="BL30" s="30">
        <v>2013826.0281778416</v>
      </c>
      <c r="BM30" s="30">
        <v>2015038.63267</v>
      </c>
      <c r="BN30" s="30">
        <v>1964606.0785600001</v>
      </c>
      <c r="BO30" s="30">
        <v>1852477.2947599997</v>
      </c>
      <c r="BP30" s="30">
        <v>1784651.3999100002</v>
      </c>
      <c r="BQ30" s="30">
        <v>1784216.0055799999</v>
      </c>
      <c r="BR30" s="30">
        <v>1702338.6173699996</v>
      </c>
      <c r="BS30" s="30">
        <v>1670814.1814700002</v>
      </c>
      <c r="BT30" s="30">
        <v>1669045.26939</v>
      </c>
      <c r="BU30" s="30">
        <v>1712906.1412700003</v>
      </c>
      <c r="BV30" s="30">
        <v>1724160.4476800002</v>
      </c>
      <c r="BW30" s="30">
        <v>1673171.884485706</v>
      </c>
      <c r="BX30" s="30">
        <v>1612278.351</v>
      </c>
      <c r="BY30" s="30">
        <v>1597126.3062999998</v>
      </c>
      <c r="BZ30" s="30">
        <v>1596595.3162700001</v>
      </c>
      <c r="CA30" s="30">
        <v>1632445.9054300003</v>
      </c>
      <c r="CB30" s="30">
        <v>1626448.3780400003</v>
      </c>
      <c r="CC30" s="30">
        <v>1642836.9394700001</v>
      </c>
      <c r="CD30" s="30">
        <v>1648936.7894299999</v>
      </c>
      <c r="CE30" s="30">
        <v>1633338.9224399999</v>
      </c>
      <c r="CF30" s="30">
        <v>1689282.3753900002</v>
      </c>
      <c r="CG30" s="30">
        <v>1745839.2636699998</v>
      </c>
      <c r="CH30" s="30">
        <v>1795926.4209100001</v>
      </c>
      <c r="CI30" s="30">
        <v>1665208.39493</v>
      </c>
      <c r="CJ30" s="30">
        <v>1643932.5242600001</v>
      </c>
      <c r="CK30" s="30">
        <v>1618869.0986500001</v>
      </c>
      <c r="CL30" s="30">
        <v>1426741.5393999999</v>
      </c>
      <c r="CM30" s="30">
        <v>1406022.3746500001</v>
      </c>
      <c r="CN30" s="30">
        <v>1400607.9577399998</v>
      </c>
      <c r="CO30" s="30">
        <v>1404291.8094600001</v>
      </c>
      <c r="CP30" s="30">
        <v>1407669.39023</v>
      </c>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row>
    <row r="33" spans="2:94" ht="12.75" customHeight="1" x14ac:dyDescent="0.2">
      <c r="B33" s="37" t="s">
        <v>25</v>
      </c>
    </row>
    <row r="34" spans="2:94" ht="12.75" customHeight="1" x14ac:dyDescent="0.2">
      <c r="B34" s="20" t="s">
        <v>26</v>
      </c>
      <c r="CP34" s="25"/>
    </row>
    <row r="35" spans="2:94" ht="12.75" customHeight="1" x14ac:dyDescent="0.2">
      <c r="B35" s="20"/>
    </row>
    <row r="36" spans="2:94" ht="12.75" customHeight="1" x14ac:dyDescent="0.2">
      <c r="B36" s="37" t="s">
        <v>38</v>
      </c>
    </row>
    <row r="37" spans="2:94" ht="12.75" customHeight="1" x14ac:dyDescent="0.2">
      <c r="B37" s="34" t="s">
        <v>27</v>
      </c>
    </row>
    <row r="38" spans="2:94" ht="12.75" customHeight="1" x14ac:dyDescent="0.2">
      <c r="B38" s="16"/>
    </row>
    <row r="39" spans="2:94" ht="12.75" customHeight="1" x14ac:dyDescent="0.2">
      <c r="B39" s="35" t="s">
        <v>28</v>
      </c>
    </row>
    <row r="40" spans="2:94" ht="12.75" customHeight="1" x14ac:dyDescent="0.2">
      <c r="B40" s="34" t="s">
        <v>29</v>
      </c>
    </row>
    <row r="41" spans="2:94" ht="12.75" customHeight="1" x14ac:dyDescent="0.2"/>
    <row r="42" spans="2:94" ht="14.25" x14ac:dyDescent="0.2">
      <c r="B42" s="35" t="s">
        <v>34</v>
      </c>
    </row>
    <row r="43" spans="2:94" x14ac:dyDescent="0.2">
      <c r="B43" s="38" t="s">
        <v>35</v>
      </c>
    </row>
    <row r="45" spans="2:94" ht="14.25" x14ac:dyDescent="0.2">
      <c r="B45" s="35" t="s">
        <v>31</v>
      </c>
    </row>
    <row r="46" spans="2:94" x14ac:dyDescent="0.2">
      <c r="B46" s="38" t="s">
        <v>37</v>
      </c>
    </row>
    <row r="48" spans="2:94" ht="14.25" x14ac:dyDescent="0.2">
      <c r="B48" s="39" t="s">
        <v>41</v>
      </c>
    </row>
    <row r="49" spans="2:2" x14ac:dyDescent="0.2">
      <c r="B49" s="40" t="s">
        <v>44</v>
      </c>
    </row>
  </sheetData>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Izradio xmlns="f00c05a3-a522-4b3b-aeec-75a37a6bc44f">
      <UserInfo>
        <DisplayName/>
        <AccountId xsi:nil="true"/>
        <AccountType/>
      </UserInfo>
    </Izradio>
    <StatusDokumenta xmlns="f00c05a3-a522-4b3b-aeec-75a37a6bc44f">-</StatusDokumenta>
    <Za_x0020_arhivu xmlns="ca302e39-a258-4920-a5cd-d26b5a5d4831" xsi:nil="true"/>
  </documentManagement>
</p:properties>
</file>

<file path=customXml/item4.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97D77F-5DDA-49C1-B156-E9F610749302}">
  <ds:schemaRefs>
    <ds:schemaRef ds:uri="http://schemas.microsoft.com/sharepoint/v3/contenttype/forms"/>
  </ds:schemaRefs>
</ds:datastoreItem>
</file>

<file path=customXml/itemProps2.xml><?xml version="1.0" encoding="utf-8"?>
<ds:datastoreItem xmlns:ds="http://schemas.openxmlformats.org/officeDocument/2006/customXml" ds:itemID="{E1A6359C-23A5-4272-AF58-5D3438605C23}">
  <ds:schemaRefs>
    <ds:schemaRef ds:uri="http://schemas.microsoft.com/office/2006/metadata/longProperties"/>
  </ds:schemaRefs>
</ds:datastoreItem>
</file>

<file path=customXml/itemProps3.xml><?xml version="1.0" encoding="utf-8"?>
<ds:datastoreItem xmlns:ds="http://schemas.openxmlformats.org/officeDocument/2006/customXml" ds:itemID="{94A70197-CA50-46CC-8AAF-2475D4BC20E4}">
  <ds:schemaRefs>
    <ds:schemaRef ds:uri="http://purl.org/dc/dcmitype/"/>
    <ds:schemaRef ds:uri="http://schemas.microsoft.com/office/2006/documentManagement/types"/>
    <ds:schemaRef ds:uri="f00c05a3-a522-4b3b-aeec-75a37a6bc44f"/>
    <ds:schemaRef ds:uri="http://purl.org/dc/terms/"/>
    <ds:schemaRef ds:uri="http://schemas.microsoft.com/office/infopath/2007/PartnerControls"/>
    <ds:schemaRef ds:uri="http://schemas.openxmlformats.org/package/2006/metadata/core-properties"/>
    <ds:schemaRef ds:uri="http://purl.org/dc/elements/1.1/"/>
    <ds:schemaRef ds:uri="ca302e39-a258-4920-a5cd-d26b5a5d483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D9E5410C-5C9A-4E94-AD48-D41A83744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8 - 12 NAV AIF (EUR)</vt:lpstr>
      <vt:lpstr>8 - 11 (HRK)</vt:lpstr>
      <vt:lpstr>B - Imovina ZIF-ova (EUR)</vt:lpstr>
      <vt:lpstr>B - Imovina ZIF-ova (HRK)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B-11_neto_imovina_AIF</dc:title>
  <dc:creator>Damir Maričić</dc:creator>
  <cp:lastModifiedBy>Damir Maričić</cp:lastModifiedBy>
  <dcterms:created xsi:type="dcterms:W3CDTF">1996-10-14T23:33:28Z</dcterms:created>
  <dcterms:modified xsi:type="dcterms:W3CDTF">2026-03-18T14:46:59Z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Ivan Mučnjak</vt:lpwstr>
  </property>
  <property fmtid="{D5CDD505-2E9C-101B-9397-08002B2CF9AE}" pid="3" name="display_urn:schemas-microsoft-com:office:office#Author">
    <vt:lpwstr>Ivan Mučnjak</vt:lpwstr>
  </property>
  <property fmtid="{D5CDD505-2E9C-101B-9397-08002B2CF9AE}" pid="4" name="ContentTypeId">
    <vt:lpwstr>0x0101002602563CEB664945AC694D08C1F1289400E85D42BF4BA8DC40A9FAFB66D884680E</vt:lpwstr>
  </property>
  <property fmtid="{D5CDD505-2E9C-101B-9397-08002B2CF9AE}" pid="5" name="TipPredmeta">
    <vt:lpwstr>-</vt:lpwstr>
  </property>
  <property fmtid="{D5CDD505-2E9C-101B-9397-08002B2CF9AE}" pid="6" name="DocumentSetDescription">
    <vt:lpwstr/>
  </property>
  <property fmtid="{D5CDD505-2E9C-101B-9397-08002B2CF9AE}" pid="7" name="KategorijaPoslovanja">
    <vt:lpwstr>;#-;#</vt:lpwstr>
  </property>
  <property fmtid="{D5CDD505-2E9C-101B-9397-08002B2CF9AE}" pid="8" name="VrstaPredmeta">
    <vt:lpwstr>-</vt:lpwstr>
  </property>
  <property fmtid="{D5CDD505-2E9C-101B-9397-08002B2CF9AE}" pid="9" name="BrKolegija">
    <vt:r8>14</vt:r8>
  </property>
  <property fmtid="{D5CDD505-2E9C-101B-9397-08002B2CF9AE}" pid="10" name="Prezentira">
    <vt:lpwstr/>
  </property>
  <property fmtid="{D5CDD505-2E9C-101B-9397-08002B2CF9AE}" pid="11" name="Godina">
    <vt:lpwstr>-</vt:lpwstr>
  </property>
  <property fmtid="{D5CDD505-2E9C-101B-9397-08002B2CF9AE}" pid="12" name="VrstaDokumenta">
    <vt:lpwstr>-</vt:lpwstr>
  </property>
  <property fmtid="{D5CDD505-2E9C-101B-9397-08002B2CF9AE}" pid="13" name="NamjenaDokumenta">
    <vt:lpwstr>;#Interno;#</vt:lpwstr>
  </property>
  <property fmtid="{D5CDD505-2E9C-101B-9397-08002B2CF9AE}" pid="14" name="Izradio">
    <vt:lpwstr/>
  </property>
  <property fmtid="{D5CDD505-2E9C-101B-9397-08002B2CF9AE}" pid="15" name="StatusDokumenta">
    <vt:lpwstr>-</vt:lpwstr>
  </property>
  <property fmtid="{D5CDD505-2E9C-101B-9397-08002B2CF9AE}" pid="16" name="Subjekt">
    <vt:lpwstr/>
  </property>
</Properties>
</file>